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化工类\"/>
    </mc:Choice>
  </mc:AlternateContent>
  <bookViews>
    <workbookView xWindow="-110" yWindow="-110" windowWidth="20270" windowHeight="9130" activeTab="13"/>
  </bookViews>
  <sheets>
    <sheet name="化学制品综述" sheetId="46" r:id="rId1"/>
    <sheet name="氮肥" sheetId="43" r:id="rId2"/>
    <sheet name="纺织化学用品" sheetId="47" r:id="rId3"/>
    <sheet name="氟化工" sheetId="48" r:id="rId4"/>
    <sheet name="复合肥" sheetId="49" r:id="rId5"/>
    <sheet name="钾肥" sheetId="50" r:id="rId6"/>
    <sheet name="聚氨酯" sheetId="51" r:id="rId7"/>
    <sheet name="磷肥及磷化工" sheetId="52" r:id="rId8"/>
    <sheet name="民爆产品" sheetId="31" r:id="rId9"/>
    <sheet name="农药" sheetId="53" r:id="rId10"/>
    <sheet name="其他化学制品" sheetId="54" r:id="rId11"/>
    <sheet name="食品及饲料添加剂" sheetId="55" r:id="rId12"/>
    <sheet name="涂料油墨" sheetId="56" r:id="rId13"/>
    <sheet name="有机硅" sheetId="57" r:id="rId14"/>
    <sheet name="公司价值折现" sheetId="42" r:id="rId15"/>
    <sheet name="基本面模型" sheetId="23" r:id="rId1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<sst xmlns="http://schemas.openxmlformats.org/spreadsheetml/2006/main" count="9965" uniqueCount="5558">
  <si>
    <t>现价</t>
  </si>
  <si>
    <t>市净率</t>
  </si>
  <si>
    <t>代码</t>
  </si>
  <si>
    <t xml:space="preserve">    名称</t>
  </si>
  <si>
    <t>总市值</t>
  </si>
  <si>
    <t>TTM市盈率</t>
  </si>
  <si>
    <t>所属行业</t>
  </si>
  <si>
    <t>负债合计</t>
  </si>
  <si>
    <t>所有者权益合计</t>
  </si>
  <si>
    <t>主营业务收入</t>
  </si>
  <si>
    <t>净利润增长率</t>
  </si>
  <si>
    <t>总股本</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</si>
  <si>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</si>
  <si>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</si>
  <si>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</si>
  <si>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</si>
  <si>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</si>
  <si>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</si>
  <si>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</si>
  <si>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</si>
  <si>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</si>
  <si>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</si>
  <si>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</si>
  <si>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</si>
  <si>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</si>
  <si>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</si>
  <si>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</si>
  <si>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</si>
  <si>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</si>
  <si>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</si>
  <si>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</si>
  <si>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</si>
  <si>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</si>
  <si>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</si>
  <si>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</si>
  <si>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</si>
  <si>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</si>
  <si>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</si>
  <si>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</si>
  <si>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</si>
  <si>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</si>
  <si>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</si>
  <si>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</si>
  <si>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</si>
  <si>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</si>
  <si>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</si>
  <si>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</si>
  <si>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</si>
  <si>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</si>
  <si>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</si>
  <si>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</si>
  <si>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</si>
  <si>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</si>
  <si>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</si>
  <si>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</si>
  <si>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</si>
  <si>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</si>
  <si>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</si>
  <si>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</si>
  <si>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</si>
  <si>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</si>
  <si>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</si>
  <si>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</si>
  <si>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</si>
  <si>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</si>
  <si>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</si>
  <si>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</si>
  <si>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</si>
  <si>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</si>
  <si>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</si>
  <si>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</si>
  <si>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</si>
  <si>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</si>
  <si>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</si>
  <si>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</si>
  <si>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</si>
  <si>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</si>
  <si>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</si>
  <si>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</si>
  <si>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</si>
  <si>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</si>
  <si>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</si>
  <si>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</si>
  <si>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</si>
  <si>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</si>
  <si>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</si>
  <si>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</si>
  <si>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</si>
  <si>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</si>
  <si>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</si>
  <si>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</si>
  <si>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</si>
  <si>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</si>
  <si>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</si>
  <si>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</si>
  <si>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</si>
  <si>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</si>
  <si>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</si>
  <si>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</si>
  <si>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</si>
  <si>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</si>
  <si>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</si>
  <si>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</si>
  <si>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</si>
  <si>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</si>
  <si>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</si>
  <si>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</si>
  <si>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</si>
  <si>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</si>
  <si>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</si>
  <si>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</si>
  <si>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</si>
  <si>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</si>
  <si>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</si>
  <si>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</si>
  <si>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</si>
  <si>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</si>
  <si>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</si>
  <si>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</si>
  <si>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</si>
  <si>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</si>
  <si>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</si>
  <si>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</si>
  <si>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</si>
  <si>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</si>
  <si>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</si>
  <si>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</si>
  <si>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</si>
  <si>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</si>
  <si>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</si>
  <si>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</si>
  <si>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</si>
  <si>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</si>
  <si>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</si>
  <si>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</si>
  <si>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</si>
  <si>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</si>
  <si>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</si>
  <si>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</si>
  <si>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</si>
  <si>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</si>
  <si>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</si>
  <si>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</si>
  <si>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</si>
  <si>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</si>
  <si>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</si>
  <si>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</si>
  <si>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</si>
  <si>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</si>
  <si>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</si>
  <si>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</si>
  <si>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</si>
  <si>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</si>
  <si>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</si>
  <si>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</si>
  <si>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</si>
  <si>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</si>
  <si>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</si>
  <si>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</si>
  <si>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</si>
  <si>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</si>
  <si>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</si>
  <si>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</si>
  <si>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</si>
  <si>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</si>
  <si>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</si>
  <si>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</si>
  <si>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SZ002783</t>
  </si>
  <si>
    <t>凯龙股份</t>
  </si>
  <si>
    <t>化学制品</t>
  </si>
  <si>
    <t>SZ002827</t>
  </si>
  <si>
    <t>高争民爆</t>
  </si>
  <si>
    <t>SZ002246</t>
  </si>
  <si>
    <t>北化股份</t>
  </si>
  <si>
    <t>SZ003002</t>
  </si>
  <si>
    <t>壶化股份</t>
  </si>
  <si>
    <t>SZ002096</t>
  </si>
  <si>
    <t>南岭民爆</t>
  </si>
  <si>
    <t>SH603977</t>
  </si>
  <si>
    <t>国泰集团</t>
  </si>
  <si>
    <t>SZ002683</t>
  </si>
  <si>
    <t>广东宏大</t>
  </si>
  <si>
    <t>SZ002917</t>
  </si>
  <si>
    <t>金奥博</t>
  </si>
  <si>
    <t>SZ002360</t>
  </si>
  <si>
    <t>同德化工</t>
  </si>
  <si>
    <t>SZ002226</t>
  </si>
  <si>
    <t>江南化工</t>
  </si>
  <si>
    <t>SZ002037</t>
  </si>
  <si>
    <t>保利联合</t>
  </si>
  <si>
    <t>27.41亿</t>
  </si>
  <si>
    <t>-4.07亿</t>
  </si>
  <si>
    <t>15.43亿</t>
  </si>
  <si>
    <t>2682.20万</t>
  </si>
  <si>
    <t>6.62亿</t>
  </si>
  <si>
    <t>5.21亿</t>
  </si>
  <si>
    <t>2.85亿</t>
  </si>
  <si>
    <t>7.38亿</t>
  </si>
  <si>
    <t>--</t>
  </si>
  <si>
    <t>36.99亿</t>
  </si>
  <si>
    <t>1.22亿</t>
  </si>
  <si>
    <t>20.11亿</t>
  </si>
  <si>
    <t>18.91亿</t>
  </si>
  <si>
    <t>18.65亿</t>
  </si>
  <si>
    <t>13.59亿</t>
  </si>
  <si>
    <t>9.54亿</t>
  </si>
  <si>
    <t>5034.26万</t>
  </si>
  <si>
    <t>4997.55万</t>
  </si>
  <si>
    <t>8176.39万</t>
  </si>
  <si>
    <t>1.15亿</t>
  </si>
  <si>
    <t>1.09亿</t>
  </si>
  <si>
    <t>6.87亿</t>
  </si>
  <si>
    <t>13.06亿</t>
  </si>
  <si>
    <t>5.32亿</t>
  </si>
  <si>
    <t>3045.61万</t>
  </si>
  <si>
    <t>民爆用品</t>
  </si>
  <si>
    <t>扭亏</t>
  </si>
  <si>
    <t>9.49亿</t>
  </si>
  <si>
    <t>9.33亿</t>
  </si>
  <si>
    <t>5258.75万</t>
  </si>
  <si>
    <t>4.75亿</t>
  </si>
  <si>
    <t>3.79亿</t>
  </si>
  <si>
    <t>1043.17万</t>
  </si>
  <si>
    <t>1.51亿</t>
  </si>
  <si>
    <t>6.67亿</t>
  </si>
  <si>
    <t>1.02亿</t>
  </si>
  <si>
    <t>2.15亿</t>
  </si>
  <si>
    <t>5.28亿</t>
  </si>
  <si>
    <t>2.33亿</t>
  </si>
  <si>
    <t>-1.21亿</t>
  </si>
  <si>
    <t>7.56亿</t>
  </si>
  <si>
    <t>3.64亿</t>
  </si>
  <si>
    <t>3.58亿</t>
  </si>
  <si>
    <t>4.50亿</t>
  </si>
  <si>
    <t>4.23亿</t>
  </si>
  <si>
    <t>3681.40万</t>
  </si>
  <si>
    <t>2398.68万</t>
  </si>
  <si>
    <t>6039.08万</t>
  </si>
  <si>
    <t>1.11亿</t>
  </si>
  <si>
    <t>1.10亿</t>
  </si>
  <si>
    <t>1.84亿</t>
  </si>
  <si>
    <t>3.98亿</t>
  </si>
  <si>
    <t>1.60亿</t>
  </si>
  <si>
    <t>1354.53万</t>
  </si>
  <si>
    <t/>
  </si>
  <si>
    <t>26.33亿</t>
  </si>
  <si>
    <t>10.50亿</t>
  </si>
  <si>
    <t>1.13亿</t>
  </si>
  <si>
    <t>6187.96万</t>
  </si>
  <si>
    <t>2.25亿</t>
  </si>
  <si>
    <t>1.64亿</t>
  </si>
  <si>
    <t>2.13亿</t>
  </si>
  <si>
    <t>7.91亿</t>
  </si>
  <si>
    <t>14.78亿</t>
  </si>
  <si>
    <t>2.68亿</t>
  </si>
  <si>
    <t>23.59亿</t>
  </si>
  <si>
    <t>24.61亿</t>
  </si>
  <si>
    <t>23.63亿</t>
  </si>
  <si>
    <t>21.83亿</t>
  </si>
  <si>
    <t>21.93亿</t>
  </si>
  <si>
    <t>9017.92万</t>
  </si>
  <si>
    <t>1.37亿</t>
  </si>
  <si>
    <t>1.24亿</t>
  </si>
  <si>
    <t>1.08亿</t>
  </si>
  <si>
    <t>1.38亿</t>
  </si>
  <si>
    <t>13.20亿</t>
  </si>
  <si>
    <t>5.29亿</t>
  </si>
  <si>
    <t>5251.37万</t>
  </si>
  <si>
    <t>3.50亿</t>
  </si>
  <si>
    <t>8121.01万</t>
  </si>
  <si>
    <t>2.52亿</t>
  </si>
  <si>
    <t>1376.43万</t>
  </si>
  <si>
    <t>3.46亿</t>
  </si>
  <si>
    <t>2.42亿</t>
  </si>
  <si>
    <t>2.91亿</t>
  </si>
  <si>
    <t>-7839.30万</t>
  </si>
  <si>
    <t>5.56亿</t>
  </si>
  <si>
    <t>5.00亿</t>
  </si>
  <si>
    <t>4.57亿</t>
  </si>
  <si>
    <t>4.36亿</t>
  </si>
  <si>
    <t>3.55亿</t>
  </si>
  <si>
    <t>9691.03万</t>
  </si>
  <si>
    <t>7632.46万</t>
  </si>
  <si>
    <t>6585.70万</t>
  </si>
  <si>
    <t>4751.50万</t>
  </si>
  <si>
    <t>3169.18万</t>
  </si>
  <si>
    <t>1.42亿</t>
  </si>
  <si>
    <t>3.06亿</t>
  </si>
  <si>
    <t>5047.03万</t>
  </si>
  <si>
    <t>19.31亿</t>
  </si>
  <si>
    <t>4899.62万</t>
  </si>
  <si>
    <t>7.84亿</t>
  </si>
  <si>
    <t>1.78亿</t>
  </si>
  <si>
    <t>3510.96万</t>
  </si>
  <si>
    <t>4.91亿</t>
  </si>
  <si>
    <t>6.30亿</t>
  </si>
  <si>
    <t>2.49亿</t>
  </si>
  <si>
    <t>9548.50万</t>
  </si>
  <si>
    <t>20.02亿</t>
  </si>
  <si>
    <t>25.22亿</t>
  </si>
  <si>
    <t>21.74亿</t>
  </si>
  <si>
    <t>26.24亿</t>
  </si>
  <si>
    <t>26.61亿</t>
  </si>
  <si>
    <t>5063.59万</t>
  </si>
  <si>
    <t>2386.64万</t>
  </si>
  <si>
    <t>2271.78万</t>
  </si>
  <si>
    <t>2704.51万</t>
  </si>
  <si>
    <t>3385.11万</t>
  </si>
  <si>
    <t>8.57亿</t>
  </si>
  <si>
    <t>4.06亿</t>
  </si>
  <si>
    <t>3747.02万</t>
  </si>
  <si>
    <t>048996200</t>
  </si>
  <si>
    <t>0146988600</t>
  </si>
  <si>
    <t>0293977200</t>
  </si>
  <si>
    <t>0489962000</t>
  </si>
  <si>
    <t>0979924000</t>
  </si>
  <si>
    <t>1-0</t>
  </si>
  <si>
    <t>31.73亿</t>
  </si>
  <si>
    <t>19.88亿</t>
  </si>
  <si>
    <t>2.40亿</t>
  </si>
  <si>
    <t>5161.28万</t>
  </si>
  <si>
    <t>6.14亿</t>
  </si>
  <si>
    <t>5.01亿</t>
  </si>
  <si>
    <t>7.17亿</t>
  </si>
  <si>
    <t>2.21亿</t>
  </si>
  <si>
    <t>2.64亿</t>
  </si>
  <si>
    <t>15.00万</t>
  </si>
  <si>
    <t>17.55亿</t>
  </si>
  <si>
    <t>14.39亿</t>
  </si>
  <si>
    <t>8.68亿</t>
  </si>
  <si>
    <t>5.65亿</t>
  </si>
  <si>
    <t>4.72亿</t>
  </si>
  <si>
    <t>1.92亿</t>
  </si>
  <si>
    <t>1.44亿</t>
  </si>
  <si>
    <t>7033.76万</t>
  </si>
  <si>
    <t>6861.30万</t>
  </si>
  <si>
    <t>1.01亿</t>
  </si>
  <si>
    <t>4.05亿</t>
  </si>
  <si>
    <t>8.14亿</t>
  </si>
  <si>
    <t>3.44亿</t>
  </si>
  <si>
    <t>8743.57万</t>
  </si>
  <si>
    <t>-1-0</t>
  </si>
  <si>
    <t>85.26亿</t>
  </si>
  <si>
    <t>4.80亿</t>
  </si>
  <si>
    <t>39.13亿</t>
  </si>
  <si>
    <t>1.81亿</t>
  </si>
  <si>
    <t>1.89亿</t>
  </si>
  <si>
    <t>1.75亿</t>
  </si>
  <si>
    <t>-1.17亿</t>
  </si>
  <si>
    <t>3.59亿</t>
  </si>
  <si>
    <t>63.95亿</t>
  </si>
  <si>
    <t>59.02亿</t>
  </si>
  <si>
    <t>45.80亿</t>
  </si>
  <si>
    <t>39.85亿</t>
  </si>
  <si>
    <t>32.12亿</t>
  </si>
  <si>
    <t>4.04亿</t>
  </si>
  <si>
    <t>3.07亿</t>
  </si>
  <si>
    <t>2.14亿</t>
  </si>
  <si>
    <t>1.63亿</t>
  </si>
  <si>
    <t>6263.27万</t>
  </si>
  <si>
    <t>35.52亿</t>
  </si>
  <si>
    <t>14.87亿</t>
  </si>
  <si>
    <t>2.11亿</t>
  </si>
  <si>
    <t>26.06亿</t>
  </si>
  <si>
    <t>1.46亿</t>
  </si>
  <si>
    <t>13.76亿</t>
  </si>
  <si>
    <t>1.04亿</t>
  </si>
  <si>
    <t>2.75亿</t>
  </si>
  <si>
    <t>1.69亿</t>
  </si>
  <si>
    <t>1.85亿</t>
  </si>
  <si>
    <t>-1.96亿</t>
  </si>
  <si>
    <t>12.73亿</t>
  </si>
  <si>
    <t>9.28亿</t>
  </si>
  <si>
    <t>1.07亿</t>
  </si>
  <si>
    <t>7.03亿</t>
  </si>
  <si>
    <t>8.15亿</t>
  </si>
  <si>
    <t>3989.95万</t>
  </si>
  <si>
    <t>5.48亿</t>
  </si>
  <si>
    <t>2851.97万</t>
  </si>
  <si>
    <t>6.10亿</t>
  </si>
  <si>
    <t>1.18亿</t>
  </si>
  <si>
    <t>-5.52亿</t>
  </si>
  <si>
    <t>6.33亿</t>
  </si>
  <si>
    <t>4.52亿</t>
  </si>
  <si>
    <t>4.18亿</t>
  </si>
  <si>
    <t>4.32亿</t>
  </si>
  <si>
    <t>4.56亿</t>
  </si>
  <si>
    <t>6852.31万</t>
  </si>
  <si>
    <t>6127.44万</t>
  </si>
  <si>
    <t>6511.43万</t>
  </si>
  <si>
    <t>6251.66万</t>
  </si>
  <si>
    <t>6177.36万</t>
  </si>
  <si>
    <t>2.10亿</t>
  </si>
  <si>
    <t>3.12亿</t>
  </si>
  <si>
    <t>3945.69万</t>
  </si>
  <si>
    <t>1-1</t>
  </si>
  <si>
    <t>16.41亿</t>
  </si>
  <si>
    <t>8.53亿</t>
  </si>
  <si>
    <t>1.20亿</t>
  </si>
  <si>
    <t>2.74亿</t>
  </si>
  <si>
    <t>1181.50万</t>
  </si>
  <si>
    <t>4.15亿</t>
  </si>
  <si>
    <t>3.47亿</t>
  </si>
  <si>
    <t>5.06亿</t>
  </si>
  <si>
    <t>3.05亿</t>
  </si>
  <si>
    <t>5.66亿</t>
  </si>
  <si>
    <t>2.88亿</t>
  </si>
  <si>
    <t>1.74亿</t>
  </si>
  <si>
    <t>-4.25亿</t>
  </si>
  <si>
    <t>2.47亿</t>
  </si>
  <si>
    <t>9.63亿</t>
  </si>
  <si>
    <t>8.43亿</t>
  </si>
  <si>
    <t>8.97亿</t>
  </si>
  <si>
    <t>7.10亿</t>
  </si>
  <si>
    <t>6.46亿</t>
  </si>
  <si>
    <t>1.53亿</t>
  </si>
  <si>
    <t>1.52亿</t>
  </si>
  <si>
    <t>9612.92万</t>
  </si>
  <si>
    <t>8273.91万</t>
  </si>
  <si>
    <t>1.76亿</t>
  </si>
  <si>
    <t>4.12亿</t>
  </si>
  <si>
    <t>7409.21万</t>
  </si>
  <si>
    <t>64.81亿</t>
  </si>
  <si>
    <t>10.53亿</t>
  </si>
  <si>
    <t>8949.13万</t>
  </si>
  <si>
    <t>17.54亿</t>
  </si>
  <si>
    <t>5.19亿</t>
  </si>
  <si>
    <t>5.07亿</t>
  </si>
  <si>
    <t>8.95亿</t>
  </si>
  <si>
    <t>2.69亿</t>
  </si>
  <si>
    <t>39.19亿</t>
  </si>
  <si>
    <t>36.33亿</t>
  </si>
  <si>
    <t>28.85亿</t>
  </si>
  <si>
    <t>22.69亿</t>
  </si>
  <si>
    <t>13.52亿</t>
  </si>
  <si>
    <t>4.47亿</t>
  </si>
  <si>
    <t>2.19亿</t>
  </si>
  <si>
    <t>1.99亿</t>
  </si>
  <si>
    <t>6130.97万</t>
  </si>
  <si>
    <t>14.68亿</t>
  </si>
  <si>
    <t>30.86亿</t>
  </si>
  <si>
    <t>1.57亿</t>
  </si>
  <si>
    <t>7.71亿</t>
  </si>
  <si>
    <t>1.71亿</t>
  </si>
  <si>
    <t>60.28亿</t>
  </si>
  <si>
    <t>2.61亿</t>
  </si>
  <si>
    <t>1.70亿</t>
  </si>
  <si>
    <t>-1.58亿</t>
  </si>
  <si>
    <t>59.80亿</t>
  </si>
  <si>
    <t>50.24亿</t>
  </si>
  <si>
    <t>60.35亿</t>
  </si>
  <si>
    <t>53.55亿</t>
  </si>
  <si>
    <t>33.85亿</t>
  </si>
  <si>
    <t>1.26亿</t>
  </si>
  <si>
    <t>1.77亿</t>
  </si>
  <si>
    <t>6193.75万</t>
  </si>
  <si>
    <t>25.96亿</t>
  </si>
  <si>
    <t>3569.33万</t>
  </si>
  <si>
    <t>4.53亿</t>
  </si>
  <si>
    <t>2.43亿</t>
  </si>
  <si>
    <t>3.31亿</t>
  </si>
  <si>
    <t>3.27亿</t>
  </si>
  <si>
    <t>7.47亿</t>
  </si>
  <si>
    <t>2.20亿</t>
  </si>
  <si>
    <t>2.29亿</t>
  </si>
  <si>
    <t>2.28亿</t>
  </si>
  <si>
    <t>13.70亿</t>
  </si>
  <si>
    <t>3.22亿</t>
  </si>
  <si>
    <t>1.83亿</t>
  </si>
  <si>
    <t>2.38亿</t>
  </si>
  <si>
    <t>1.34亿</t>
  </si>
  <si>
    <t>3.30亿</t>
  </si>
  <si>
    <t>1.40亿</t>
  </si>
  <si>
    <t>6.73亿</t>
  </si>
  <si>
    <t>7.12亿</t>
  </si>
  <si>
    <t>3.33亿</t>
  </si>
  <si>
    <t>1.36亿</t>
  </si>
  <si>
    <t>-7.46亿</t>
  </si>
  <si>
    <t>6.05亿</t>
  </si>
  <si>
    <t>1.56亿</t>
  </si>
  <si>
    <t>7.98亿</t>
  </si>
  <si>
    <t>2.67亿</t>
  </si>
  <si>
    <t>16.71亿</t>
  </si>
  <si>
    <t>1.05亿</t>
  </si>
  <si>
    <t>6.83亿</t>
  </si>
  <si>
    <t>11.67亿</t>
  </si>
  <si>
    <t>SH688357</t>
  </si>
  <si>
    <t>建龙微纳</t>
  </si>
  <si>
    <t>14.27亿</t>
  </si>
  <si>
    <t>19.35亿</t>
  </si>
  <si>
    <t>1.17亿</t>
  </si>
  <si>
    <t>5.05亿</t>
  </si>
  <si>
    <t>21.53亿</t>
  </si>
  <si>
    <t>17.98亿</t>
  </si>
  <si>
    <t>12.18亿</t>
  </si>
  <si>
    <t>5.74亿</t>
  </si>
  <si>
    <t>2.45亿</t>
  </si>
  <si>
    <t>1.30亿</t>
  </si>
  <si>
    <t>17.31亿</t>
  </si>
  <si>
    <t>3.94亿</t>
  </si>
  <si>
    <t>2.46亿</t>
  </si>
  <si>
    <t>6.27亿</t>
  </si>
  <si>
    <t>2.53亿</t>
  </si>
  <si>
    <t>7.35亿</t>
  </si>
  <si>
    <t>1.90亿</t>
  </si>
  <si>
    <t>16.23亿</t>
  </si>
  <si>
    <t>6.44亿</t>
  </si>
  <si>
    <t>8.88亿</t>
  </si>
  <si>
    <t>24.56亿</t>
  </si>
  <si>
    <t>3.85亿</t>
  </si>
  <si>
    <t>3.19亿</t>
  </si>
  <si>
    <t>32.25亿</t>
  </si>
  <si>
    <t>18.10亿</t>
  </si>
  <si>
    <t>4.93亿</t>
  </si>
  <si>
    <t>3.01亿</t>
  </si>
  <si>
    <t>2.97亿</t>
  </si>
  <si>
    <t>5.61亿</t>
  </si>
  <si>
    <t>3.23亿</t>
  </si>
  <si>
    <t>5.36亿</t>
  </si>
  <si>
    <t>4.94亿</t>
  </si>
  <si>
    <t>4.16亿</t>
  </si>
  <si>
    <t>1.54亿</t>
  </si>
  <si>
    <t>2.35亿</t>
  </si>
  <si>
    <t>1.33亿</t>
  </si>
  <si>
    <t>3.78亿</t>
  </si>
  <si>
    <t>2.44亿</t>
  </si>
  <si>
    <t>1.27亿</t>
  </si>
  <si>
    <t>3.10亿</t>
  </si>
  <si>
    <t>2.01亿</t>
  </si>
  <si>
    <t>3.26亿</t>
  </si>
  <si>
    <t>1.19亿</t>
  </si>
  <si>
    <t>15.19亿</t>
  </si>
  <si>
    <t>3.28亿</t>
  </si>
  <si>
    <t>4.33亿</t>
  </si>
  <si>
    <t>1.16亿</t>
  </si>
  <si>
    <t>47.38亿</t>
  </si>
  <si>
    <t>1.21亿</t>
  </si>
  <si>
    <t>40.48亿</t>
  </si>
  <si>
    <t>23.70亿</t>
  </si>
  <si>
    <t>24.67亿</t>
  </si>
  <si>
    <t>20.76亿</t>
  </si>
  <si>
    <t>2.50亿</t>
  </si>
  <si>
    <t>14.41亿</t>
  </si>
  <si>
    <t>2.71亿</t>
  </si>
  <si>
    <t>5.10亿</t>
  </si>
  <si>
    <t>23.31亿</t>
  </si>
  <si>
    <t>2.03亿</t>
  </si>
  <si>
    <t>2.06亿</t>
  </si>
  <si>
    <t>6.13亿</t>
  </si>
  <si>
    <t>6.00亿</t>
  </si>
  <si>
    <t>4.95亿</t>
  </si>
  <si>
    <t>1.25亿</t>
  </si>
  <si>
    <t>3.90亿</t>
  </si>
  <si>
    <t>11.41亿</t>
  </si>
  <si>
    <t>2.12亿</t>
  </si>
  <si>
    <t>2.95亿</t>
  </si>
  <si>
    <t>13.30亿</t>
  </si>
  <si>
    <t>1.86亿</t>
  </si>
  <si>
    <t>1.29亿</t>
  </si>
  <si>
    <t>3.81亿</t>
  </si>
  <si>
    <t>4.70亿</t>
  </si>
  <si>
    <t>6.90亿</t>
  </si>
  <si>
    <t>8.69亿</t>
  </si>
  <si>
    <t>63.53亿</t>
  </si>
  <si>
    <t>14.03亿</t>
  </si>
  <si>
    <t>4.42亿</t>
  </si>
  <si>
    <t>53.74亿</t>
  </si>
  <si>
    <t>1.65亿</t>
  </si>
  <si>
    <t>3.72亿</t>
  </si>
  <si>
    <t>33.77亿</t>
  </si>
  <si>
    <t>4.31亿</t>
  </si>
  <si>
    <t>3.89亿</t>
  </si>
  <si>
    <t>5.37亿</t>
  </si>
  <si>
    <t>8.01亿</t>
  </si>
  <si>
    <t>13.00亿</t>
  </si>
  <si>
    <t>1.97亿</t>
  </si>
  <si>
    <t>10.83亿</t>
  </si>
  <si>
    <t>2.96亿</t>
  </si>
  <si>
    <t>1.31亿</t>
  </si>
  <si>
    <t>-1.15亿</t>
  </si>
  <si>
    <t>8.25亿</t>
  </si>
  <si>
    <t>6.28亿</t>
  </si>
  <si>
    <t>8.10亿</t>
  </si>
  <si>
    <t>1.73亿</t>
  </si>
  <si>
    <t>2.87亿</t>
  </si>
  <si>
    <t>3.71亿</t>
  </si>
  <si>
    <t>10.39亿</t>
  </si>
  <si>
    <t>-1.34亿</t>
  </si>
  <si>
    <t>18.34亿</t>
  </si>
  <si>
    <t>-2.50亿</t>
  </si>
  <si>
    <t>1.66亿</t>
  </si>
  <si>
    <t>12.38亿</t>
  </si>
  <si>
    <t>1.12亿</t>
  </si>
  <si>
    <t>4.39亿</t>
  </si>
  <si>
    <t>12.37亿</t>
  </si>
  <si>
    <t>20.47亿</t>
  </si>
  <si>
    <t>4.60亿</t>
  </si>
  <si>
    <t>1.03亿</t>
  </si>
  <si>
    <t>11.22亿</t>
  </si>
  <si>
    <t>10.38亿</t>
  </si>
  <si>
    <t>11.43亿</t>
  </si>
  <si>
    <t>8.19亿</t>
  </si>
  <si>
    <t>1.28亿</t>
  </si>
  <si>
    <t>15.69亿</t>
  </si>
  <si>
    <t>1.45亿</t>
  </si>
  <si>
    <t>6.55亿</t>
  </si>
  <si>
    <t>5.33亿</t>
  </si>
  <si>
    <t>1.98亿</t>
  </si>
  <si>
    <t>4.08亿</t>
  </si>
  <si>
    <t>11.02亿</t>
  </si>
  <si>
    <t>8.99亿</t>
  </si>
  <si>
    <t>11.81亿</t>
  </si>
  <si>
    <t>14.80亿</t>
  </si>
  <si>
    <t>5.54亿</t>
  </si>
  <si>
    <t>8.36亿</t>
  </si>
  <si>
    <t>SH600426</t>
  </si>
  <si>
    <t>华鲁恒升</t>
  </si>
  <si>
    <t>726.13万</t>
  </si>
  <si>
    <t>SH600691</t>
  </si>
  <si>
    <t>阳煤化工</t>
  </si>
  <si>
    <t>739.74万</t>
  </si>
  <si>
    <t>SZ000912</t>
  </si>
  <si>
    <t>泸天化</t>
  </si>
  <si>
    <t>705.67万</t>
  </si>
  <si>
    <t>SH600227</t>
  </si>
  <si>
    <t>圣济堂</t>
  </si>
  <si>
    <t>542.71万</t>
  </si>
  <si>
    <t>SZ000731</t>
  </si>
  <si>
    <t>四川美丰</t>
  </si>
  <si>
    <t>808.36万</t>
  </si>
  <si>
    <t>https://xueqiu.com/9508834377/177823724</t>
    <phoneticPr fontId="1" type="noConversion"/>
  </si>
  <si>
    <t>https://xueqiu.com/9508834377/177823724</t>
    <phoneticPr fontId="1" type="noConversion"/>
  </si>
  <si>
    <t>SH600096</t>
  </si>
  <si>
    <t>云天化</t>
  </si>
  <si>
    <t>3550.05万</t>
  </si>
  <si>
    <t>SH600141</t>
  </si>
  <si>
    <t>兴发集团</t>
  </si>
  <si>
    <t>1638.38万</t>
  </si>
  <si>
    <t>SH603077</t>
  </si>
  <si>
    <t>和邦生物</t>
  </si>
  <si>
    <t>8390.34万</t>
  </si>
  <si>
    <t>SZ002312</t>
  </si>
  <si>
    <t>川发龙蟒</t>
  </si>
  <si>
    <t>1797.35万</t>
  </si>
  <si>
    <t>SZ002895</t>
  </si>
  <si>
    <t>川恒股份</t>
  </si>
  <si>
    <t>285.10万</t>
  </si>
  <si>
    <t>SZ000422</t>
  </si>
  <si>
    <t>湖北宜化</t>
  </si>
  <si>
    <t>1387.42万</t>
  </si>
  <si>
    <t>SH600078</t>
  </si>
  <si>
    <t>ST澄星</t>
  </si>
  <si>
    <t>601.69万</t>
  </si>
  <si>
    <t>SH600331</t>
  </si>
  <si>
    <t>宏达股份</t>
  </si>
  <si>
    <t>2202.43万</t>
  </si>
  <si>
    <t>SZ300505</t>
  </si>
  <si>
    <t>川金诺</t>
  </si>
  <si>
    <t>759.22万</t>
  </si>
  <si>
    <t>SH600470</t>
  </si>
  <si>
    <t>六国化工</t>
  </si>
  <si>
    <t>822.45万</t>
  </si>
  <si>
    <t>https://xueqiu.com/4866021334/223744834</t>
    <phoneticPr fontId="1" type="noConversion"/>
  </si>
  <si>
    <t>SZ000792</t>
  </si>
  <si>
    <t>盐湖股份</t>
  </si>
  <si>
    <t>3791.09万</t>
  </si>
  <si>
    <t>SZ000408</t>
  </si>
  <si>
    <t>藏格矿业</t>
  </si>
  <si>
    <t>1240.67万</t>
  </si>
  <si>
    <t>SZ000893</t>
  </si>
  <si>
    <t>亚钾国际</t>
  </si>
  <si>
    <t>671.02万</t>
  </si>
  <si>
    <t>SZ002545</t>
  </si>
  <si>
    <t>东方铁塔</t>
  </si>
  <si>
    <t>1075.63万</t>
  </si>
  <si>
    <t>SZ000902</t>
  </si>
  <si>
    <t>新洋丰</t>
  </si>
  <si>
    <t>739.86万</t>
  </si>
  <si>
    <t>SZ002539</t>
  </si>
  <si>
    <t>云图控股</t>
  </si>
  <si>
    <t>906.64万</t>
  </si>
  <si>
    <t>SZ002588</t>
  </si>
  <si>
    <t>史丹利</t>
  </si>
  <si>
    <t>856.47万</t>
  </si>
  <si>
    <t>SZ002538</t>
  </si>
  <si>
    <t>司尔特</t>
  </si>
  <si>
    <t>799.72万</t>
  </si>
  <si>
    <t>SZ002470</t>
  </si>
  <si>
    <t>ST金正</t>
  </si>
  <si>
    <t>1117.43万</t>
  </si>
  <si>
    <t>SZ002170</t>
  </si>
  <si>
    <t>芭田股份</t>
  </si>
  <si>
    <t>2264.76万</t>
  </si>
  <si>
    <t>SZ002999</t>
  </si>
  <si>
    <t>天禾股份</t>
  </si>
  <si>
    <t>1162.74万</t>
  </si>
  <si>
    <t>SZ300387</t>
  </si>
  <si>
    <t>富邦股份</t>
  </si>
  <si>
    <t>369.63万</t>
  </si>
  <si>
    <t>https://xueqiu.com/7001875864/188040581</t>
    <phoneticPr fontId="1" type="noConversion"/>
  </si>
  <si>
    <t>67.79亿</t>
  </si>
  <si>
    <t>267.38亿</t>
  </si>
  <si>
    <t>23008774000亿</t>
  </si>
  <si>
    <t>266.36亿</t>
  </si>
  <si>
    <t>72.54亿</t>
  </si>
  <si>
    <t>165.70亿</t>
  </si>
  <si>
    <t>156.06亿</t>
  </si>
  <si>
    <t>3693.33万</t>
  </si>
  <si>
    <t>2.72亿</t>
  </si>
  <si>
    <t>31298811亿</t>
  </si>
  <si>
    <t>2600.93万</t>
  </si>
  <si>
    <t>5480676600亿</t>
  </si>
  <si>
    <t>29932061亿</t>
  </si>
  <si>
    <t>9473666200亿</t>
  </si>
  <si>
    <t>29.07亿</t>
  </si>
  <si>
    <t>13.50亿</t>
  </si>
  <si>
    <t>35.67亿</t>
  </si>
  <si>
    <t>31.79亿</t>
  </si>
  <si>
    <t>59.56亿</t>
  </si>
  <si>
    <t>-45.48亿</t>
  </si>
  <si>
    <t>-8078.49万</t>
  </si>
  <si>
    <t>131.15亿</t>
  </si>
  <si>
    <t>141.90亿</t>
  </si>
  <si>
    <t>143.57亿</t>
  </si>
  <si>
    <t>104.08亿</t>
  </si>
  <si>
    <t>77.01亿</t>
  </si>
  <si>
    <t>24.53亿</t>
  </si>
  <si>
    <t>30.20亿</t>
  </si>
  <si>
    <t>12.22亿</t>
  </si>
  <si>
    <t>8.75亿</t>
  </si>
  <si>
    <t>165.34亿</t>
  </si>
  <si>
    <t>182.35亿</t>
  </si>
  <si>
    <t>116.12亿</t>
  </si>
  <si>
    <t>45.10亿</t>
  </si>
  <si>
    <t>56.12亿</t>
  </si>
  <si>
    <t>38.01亿</t>
  </si>
  <si>
    <t>10派8元(含税)</t>
  </si>
  <si>
    <t>氮肥</t>
  </si>
  <si>
    <t>4423.19万</t>
  </si>
  <si>
    <t>2.98亿</t>
  </si>
  <si>
    <t>公司是全多业联产的新型化工企业，主要业务包括化工产品及化学肥料的生产、销售，发电及供热业务。主要产品：肥料、醋酸及衍生品、有机胺、己二酸及中间品、多元醇等。
市值732.97006亿, 利润72.54亿; PE10.21, PB2.8; ROIC20.1867%; ROE23.0967%; 股利率2.3175%; 毛利28.2867%; 净利19.4233%; 上一年度营收增103.1%, 利润增303.45%; 当季营收增-2.24%, 利润增-43.44%; 过往5年营收增33.49%, 利润增88.95%
Income profile:
新材料相关产品 111.61亿 48.51%
有机胺 49.26亿 21.41%
肥料 40.54亿 17.62%
醋酸及衍生品 17.01亿 7.39%</t>
  </si>
  <si>
    <t>173.75亿</t>
  </si>
  <si>
    <t>70.24亿</t>
  </si>
  <si>
    <t>13491604000亿</t>
  </si>
  <si>
    <t>187.37亿</t>
  </si>
  <si>
    <t>132.43亿</t>
  </si>
  <si>
    <t>121.73亿</t>
  </si>
  <si>
    <t>7931.97万</t>
  </si>
  <si>
    <t>3.97亿</t>
  </si>
  <si>
    <t>1220824亿</t>
  </si>
  <si>
    <t>406.71万</t>
  </si>
  <si>
    <t>146157420亿</t>
  </si>
  <si>
    <t>67.22亿</t>
  </si>
  <si>
    <t>1275438300亿</t>
  </si>
  <si>
    <t>12581396900亿</t>
  </si>
  <si>
    <t>11.18亿</t>
  </si>
  <si>
    <t>77.46亿</t>
  </si>
  <si>
    <t>31.18亿</t>
  </si>
  <si>
    <t>10.72亿</t>
  </si>
  <si>
    <t>159.68亿</t>
  </si>
  <si>
    <t>7.04亿</t>
  </si>
  <si>
    <t>3.36亿</t>
  </si>
  <si>
    <t>-1.69亿</t>
  </si>
  <si>
    <t>-4.46亿</t>
  </si>
  <si>
    <t>179.50亿</t>
  </si>
  <si>
    <t>179.29亿</t>
  </si>
  <si>
    <t>217.75亿</t>
  </si>
  <si>
    <t>213.98亿</t>
  </si>
  <si>
    <t>165.92亿</t>
  </si>
  <si>
    <t>-5.24亿</t>
  </si>
  <si>
    <t>2.09亿</t>
  </si>
  <si>
    <t>-9.09亿</t>
  </si>
  <si>
    <t>95.51亿</t>
  </si>
  <si>
    <t>135.59亿</t>
  </si>
  <si>
    <t>94.45亿</t>
  </si>
  <si>
    <t>不分配不转增</t>
  </si>
  <si>
    <t>2806.26万</t>
  </si>
  <si>
    <t>公司是一家主要从事化工产品和化工机械设备的生产和销售。主要产品为尿素、聚氯乙烯、烯烃、烧碱、双氧水、甲醇、丙烯、离子膜烧碱、三氯化磷、三聚氰胺、乙二醇、化工设备、贸易等。
市值77.219413亿, 利润4.32亿; PE41.92, PB1.25; ROIC3.1233%; ROE.2067%; 股利率0%; 毛利10.98%; 净利-.3833%; 上一年度营收增4.38%, 利润增234.88%; 当季营收增-4.21%, 利润增-135.39%; 过往5年营收增3.51%, 利润增-12.4%
Income profile:
其他业务 45.98亿 48.14%
尿素 26.33亿 27.56%
聚氯乙烯 7.69亿 8.06%
烧碱 5.92亿 6.20%
丙烯 4.58亿 4.79%
三氯化磷 4.18亿 4.37%</t>
  </si>
  <si>
    <t>43.83亿</t>
  </si>
  <si>
    <t>62.23亿</t>
  </si>
  <si>
    <t>5413271900亿</t>
  </si>
  <si>
    <t>67.53亿</t>
  </si>
  <si>
    <t>4.46亿</t>
  </si>
  <si>
    <t>48.92亿</t>
  </si>
  <si>
    <t>44.16亿</t>
  </si>
  <si>
    <t>3937.59万</t>
  </si>
  <si>
    <t>1527.53万</t>
  </si>
  <si>
    <t>-76881010亿</t>
  </si>
  <si>
    <t>341.20万</t>
  </si>
  <si>
    <t>322425610亿</t>
  </si>
  <si>
    <t>30.41亿</t>
  </si>
  <si>
    <t>124858703亿</t>
  </si>
  <si>
    <t>5814636000亿</t>
  </si>
  <si>
    <t>2.80亿</t>
  </si>
  <si>
    <t>1.50亿</t>
  </si>
  <si>
    <t>22.02亿</t>
  </si>
  <si>
    <t>2.17亿</t>
  </si>
  <si>
    <t>35.18亿</t>
  </si>
  <si>
    <t>8.08亿</t>
  </si>
  <si>
    <t>-7.23亿</t>
  </si>
  <si>
    <t>834.34万</t>
  </si>
  <si>
    <t>56.18亿</t>
  </si>
  <si>
    <t>55.07亿</t>
  </si>
  <si>
    <t>44.05亿</t>
  </si>
  <si>
    <t>37.35亿</t>
  </si>
  <si>
    <t>30.59亿</t>
  </si>
  <si>
    <t>2.83亿</t>
  </si>
  <si>
    <t>3.52亿</t>
  </si>
  <si>
    <t>-14.88亿</t>
  </si>
  <si>
    <t>-6.37亿</t>
  </si>
  <si>
    <t>41.53亿</t>
  </si>
  <si>
    <t>48.38亿</t>
  </si>
  <si>
    <t>31.85亿</t>
  </si>
  <si>
    <t>4.54亿</t>
  </si>
  <si>
    <t>3.09亿</t>
  </si>
  <si>
    <t>2886.06万</t>
  </si>
  <si>
    <t xml:space="preserve">
市值76.832亿, 利润4.46亿; PE23.02, PB1.24; ROIC4.6667%; ROE6.9867%; 股利率0%; 毛利15.45%; 净利6.7367%; 上一年度营收增20.2%, 利润增17.06%; 当季营收增-23.76%, 利润增-103.12%; 过往5年营收增17.45%, 利润增4.43%
Income profile:
</t>
  </si>
  <si>
    <t>17.06亿</t>
  </si>
  <si>
    <t>29.46亿</t>
  </si>
  <si>
    <t>1928488100亿</t>
  </si>
  <si>
    <t>21.81亿</t>
  </si>
  <si>
    <t>-5186.87万</t>
  </si>
  <si>
    <t>20.84亿</t>
  </si>
  <si>
    <t>17.60亿</t>
  </si>
  <si>
    <t>4892.10万</t>
  </si>
  <si>
    <t>1.59亿</t>
  </si>
  <si>
    <t>5637.81万</t>
  </si>
  <si>
    <t>694171亿</t>
  </si>
  <si>
    <t>216.12万</t>
  </si>
  <si>
    <t>-228027810亿</t>
  </si>
  <si>
    <t>614188030亿</t>
  </si>
  <si>
    <t>92.14万</t>
  </si>
  <si>
    <t>1514003800亿</t>
  </si>
  <si>
    <t>2.04亿</t>
  </si>
  <si>
    <t>7.39万</t>
  </si>
  <si>
    <t>12.64亿</t>
  </si>
  <si>
    <t>4.13亿</t>
  </si>
  <si>
    <t>1.62亿</t>
  </si>
  <si>
    <t>-3.84亿</t>
  </si>
  <si>
    <t>19.27亿</t>
  </si>
  <si>
    <t>20.26亿</t>
  </si>
  <si>
    <t>24.31亿</t>
  </si>
  <si>
    <t>16.93亿</t>
  </si>
  <si>
    <t>27.96亿</t>
  </si>
  <si>
    <t>5560.53万</t>
  </si>
  <si>
    <t>-17.10亿</t>
  </si>
  <si>
    <t>3671.16万</t>
  </si>
  <si>
    <t>13.79亿</t>
  </si>
  <si>
    <t>16.55亿</t>
  </si>
  <si>
    <t>10.32亿</t>
  </si>
  <si>
    <t>-9572.54万</t>
  </si>
  <si>
    <t>8217.92万</t>
  </si>
  <si>
    <t>2690.12万</t>
  </si>
  <si>
    <t>亏损</t>
  </si>
  <si>
    <t xml:space="preserve">
市值51.132653亿, 利润-5186.87万; PE, PB1.74; ROIC-9.6733%; ROE-14.19%; 股利率0%; 毛利22.3667%; 净利-29.61%; 上一年度营收增13.18%, 利润增-193.28%; 当季营收增-11.8%, 利润增-444.82%; 过往5年营收增-.84%, 利润增-102.37%
Income profile:
</t>
  </si>
  <si>
    <t>7.59亿</t>
  </si>
  <si>
    <t>41.24亿</t>
  </si>
  <si>
    <t>3693114300亿</t>
  </si>
  <si>
    <t>40.91亿</t>
  </si>
  <si>
    <t>5.69亿</t>
  </si>
  <si>
    <t>30.23亿</t>
  </si>
  <si>
    <t>26.63亿</t>
  </si>
  <si>
    <t>5508.15万</t>
  </si>
  <si>
    <t>404.82万</t>
  </si>
  <si>
    <t>30370288亿</t>
  </si>
  <si>
    <t>81.55万</t>
  </si>
  <si>
    <t>477393610亿</t>
  </si>
  <si>
    <t>12.51亿</t>
  </si>
  <si>
    <t>74060930亿</t>
  </si>
  <si>
    <t>1186.75万</t>
  </si>
  <si>
    <t>2756415900亿</t>
  </si>
  <si>
    <t>7.18亿</t>
  </si>
  <si>
    <t>2000.00万</t>
  </si>
  <si>
    <t>-9046.81万</t>
  </si>
  <si>
    <t>-2.70亿</t>
  </si>
  <si>
    <t>29.12亿</t>
  </si>
  <si>
    <t>29.29亿</t>
  </si>
  <si>
    <t>26.40亿</t>
  </si>
  <si>
    <t>25.28亿</t>
  </si>
  <si>
    <t>8635.82万</t>
  </si>
  <si>
    <t>27.29亿</t>
  </si>
  <si>
    <t>28.77亿</t>
  </si>
  <si>
    <t>17.78亿</t>
  </si>
  <si>
    <t>3.69亿</t>
  </si>
  <si>
    <t>2.08亿</t>
  </si>
  <si>
    <t>10派1.7元(含税)</t>
  </si>
  <si>
    <t>3128.64万</t>
  </si>
  <si>
    <t>1.82亿</t>
  </si>
  <si>
    <t xml:space="preserve">
市值49.727947亿, 利润5.69亿; PE6.91, PB1.29; ROIC7.7467%; ROE8.2367%; 股利率2.0024%; 毛利20.97%; 净利8.2667%; 上一年度营收增40.49%, 利润增447.12%; 当季营收增-12.27%, 利润增-49.71%; 过往5年营收增12.39%, 利润增122.04%
Income profile:
</t>
  </si>
  <si>
    <t>429.92亿</t>
  </si>
  <si>
    <t>186.43亿</t>
  </si>
  <si>
    <t>56458941000亿</t>
  </si>
  <si>
    <t>632.49亿</t>
  </si>
  <si>
    <t>36.42亿</t>
  </si>
  <si>
    <t>495.41亿</t>
  </si>
  <si>
    <t>467.69亿</t>
  </si>
  <si>
    <t>5.41亿</t>
  </si>
  <si>
    <t>7.01亿</t>
  </si>
  <si>
    <t>419855990亿</t>
  </si>
  <si>
    <t>3094.37万</t>
  </si>
  <si>
    <t>4980660800亿</t>
  </si>
  <si>
    <t>115.31亿</t>
  </si>
  <si>
    <t>4504104600亿</t>
  </si>
  <si>
    <t>16.75亿</t>
  </si>
  <si>
    <t>29502050000亿</t>
  </si>
  <si>
    <t>34.98亿</t>
  </si>
  <si>
    <t>177.92亿</t>
  </si>
  <si>
    <t>53.71亿</t>
  </si>
  <si>
    <t>3166.39万</t>
  </si>
  <si>
    <t>311.59亿</t>
  </si>
  <si>
    <t>101.75亿</t>
  </si>
  <si>
    <t>54.84亿</t>
  </si>
  <si>
    <t>-25.16亿</t>
  </si>
  <si>
    <t>-16.82亿</t>
  </si>
  <si>
    <t>521.11亿</t>
  </si>
  <si>
    <t>539.76亿</t>
  </si>
  <si>
    <t>529.79亿</t>
  </si>
  <si>
    <t>559.71亿</t>
  </si>
  <si>
    <t>530.06亿</t>
  </si>
  <si>
    <t>1.23亿</t>
  </si>
  <si>
    <t>2.02亿</t>
  </si>
  <si>
    <t>-32.56亿</t>
  </si>
  <si>
    <t>366.23亿</t>
  </si>
  <si>
    <t>476.32亿</t>
  </si>
  <si>
    <t>309.30亿</t>
  </si>
  <si>
    <t>34.66亿</t>
  </si>
  <si>
    <t>28.40亿</t>
  </si>
  <si>
    <t>15.72亿</t>
  </si>
  <si>
    <t>磷肥及磷化工</t>
  </si>
  <si>
    <t>10.09亿</t>
  </si>
  <si>
    <t>公司主营业务为肥料及现代农业、磷矿采选、精细化工、商贸物流。主要产品有磷酸一铵、磷酸二铵、尿素、复合肥、水溶肥、功能肥、磷矿石、聚甲醛、季戊四醇、锂离子电池隔膜等。
市值409.88406亿, 利润36.42亿; PE6.91, PB2.61; ROIC6.4233%; ROE17.81%; 股利率0%; 毛利14.5%; 净利4.1367%; 上一年度营收增21.37%, 利润增1238.97%; 当季营收增18.76%, 利润增31.27%; 过往5年营收增4.01%, 利润增281.72%
Income profile:
商贸物流 368.60亿 58.28% 6.02% 1.41%
化肥 205.62亿 32.51% 69.09% 29.07%
磷化工 23.70亿 3.75% 7.14% 26.05%
工程材料 18.63亿 2.95% 6.94% 32.24%
磷矿采选 5.86亿 0.93% 4.40% 65.07%
煤炭采掘 5.10亿 0.81% 3.95% 66.98%
其他业务 4.99亿 0.79% 2.46% 42.69%</t>
  </si>
  <si>
    <t>1.公司主要产品产能情况介绍如下：一是磷矿石板块，公司现有磷矿资源储量超过8亿吨，产能415万吨/年，在建产能200万吨/年；二是黄磷及磷硫化工板块，公司现有黄磷16万吨/年、精细磷酸盐超过20万吨/年、次磷酸钠5万吨/年、有机磷阻燃剂6.9万吨/年、二甲基亚砜4万吨/年等，在建二甲基亚砜2万吨/年等；三是硅化工板块，公司现有有机硅单体36万吨/年、硅橡胶15万吨/年、密封胶3万吨/年、硅油2万吨/年，在建有机硅单体40万吨/年、功能性硅橡胶（包括3万吨/年液体硅橡胶和5万吨/年光伏胶）8万吨/年等；四是草甘膦板块，公司现有草甘膦原药18万吨/年、水剂及颗粒剂7.4万吨/年等，在建草甘膦原药5万吨/年等；五是磷肥板块，公司现有磷酸一铵20万吨/年、磷酸二铵80万吨/年、湿法磷酸68万吨/年、精制净化磷酸（折百）10万吨/年等，在建20万吨/年磷酸铁项目（一期）配套10万吨/年湿法磷酸（折百）精制技术升级项目；六是电子化学品板块，公司现有电子级磷酸3万吨/年、电子级硫酸2万吨/年、电子级蚀刻液3万吨/年等，在建电子级硫酸7万吨/年、电子级蚀刻液2万吨/年、电子级双氧水1万吨/年等。</t>
    <phoneticPr fontId="1" type="noConversion"/>
  </si>
  <si>
    <t>1.问：公司磷肥目前有无出口？答：自2021年10月国家出台肥料出口法检政策以来，肥料出口受到一定程度限制。当前公司在保证国内客户正常需求的情况下有序出口，预计随着国内春季用肥季节结束，国家会有序放开出口；</t>
    <phoneticPr fontId="1" type="noConversion"/>
  </si>
  <si>
    <t>209.28亿</t>
  </si>
  <si>
    <t>202.33亿</t>
  </si>
  <si>
    <t>24856370000亿</t>
  </si>
  <si>
    <t>237.06亿</t>
  </si>
  <si>
    <t>42.37亿</t>
  </si>
  <si>
    <t>177.31亿</t>
  </si>
  <si>
    <t>158.23亿</t>
  </si>
  <si>
    <t>2.59亿</t>
  </si>
  <si>
    <t>6.56亿</t>
  </si>
  <si>
    <t>290750450亿</t>
  </si>
  <si>
    <t>3273.87万</t>
  </si>
  <si>
    <t>4995549600亿</t>
  </si>
  <si>
    <t>55.44亿</t>
  </si>
  <si>
    <t>1390408000亿</t>
  </si>
  <si>
    <t>10454705400亿</t>
  </si>
  <si>
    <t>32.99亿</t>
  </si>
  <si>
    <t>23.22亿</t>
  </si>
  <si>
    <t>39.90亿</t>
  </si>
  <si>
    <t>4607.64万</t>
  </si>
  <si>
    <t>107.30亿</t>
  </si>
  <si>
    <t>59.73亿</t>
  </si>
  <si>
    <t>61.31亿</t>
  </si>
  <si>
    <t>-13.82亿</t>
  </si>
  <si>
    <t>-22.36亿</t>
  </si>
  <si>
    <t>183.90亿</t>
  </si>
  <si>
    <t>180.50亿</t>
  </si>
  <si>
    <t>178.55亿</t>
  </si>
  <si>
    <t>157.61亿</t>
  </si>
  <si>
    <t>145.41亿</t>
  </si>
  <si>
    <t>6.18亿</t>
  </si>
  <si>
    <t>2.99亿</t>
  </si>
  <si>
    <t>4.02亿</t>
  </si>
  <si>
    <t>3.18亿</t>
  </si>
  <si>
    <t>172.99亿</t>
  </si>
  <si>
    <t>167.66亿</t>
  </si>
  <si>
    <t>99.17亿</t>
  </si>
  <si>
    <t>36.50亿</t>
  </si>
  <si>
    <t>25.38亿</t>
  </si>
  <si>
    <t>11.71亿</t>
  </si>
  <si>
    <t>10派5元(含税)</t>
  </si>
  <si>
    <t>7625.03万</t>
  </si>
  <si>
    <t>公司主营业务是磷矿石、磷酸盐等精细磷化工产品、草甘膦及其副产品、有机硅产品、肥料产品、电子化学品等的生产、销售及相关化工产品的贸易业务。公司主导产品有磷矿石、黄磷、磷酸、工业级和食品级三聚磷酸钠、工业级和食品级六偏磷酸钠、磷酸一铵、磷酸二铵、草甘膦、有机硅、烧碱。
市值351.84376亿, 利润42.37亿; PE5.32, PB1.84; ROIC9.2667%; ROE16.0733%; 股利率1.5798%; 毛利21.6933%; 净利10.23%; 上一年度营收增28.91%, 利润增585.6%; 当季营收增10.34%, 利润增-7.72%; 过往5年营收增10.71%, 利润增180.97%
Income profile:
草甘膦及副产品 75.48亿 31.98% 38.17% 39.83%
有机硅产品 48.68亿 20.62% 21.28% 34.44%
黄磷及精细磷产品 44.17亿 18.71% 22.06% 39.34%
肥料产品 25.36亿 10.74% 5.19% 16.11%
其他业务 12.07亿 5.11% 5.32% 34.72%
磷矿石 7.07亿 2.99% 4.94% 55.02%</t>
  </si>
  <si>
    <t>38.70亿</t>
  </si>
  <si>
    <t>191.33亿</t>
  </si>
  <si>
    <t>10493324800亿</t>
  </si>
  <si>
    <t>98.67亿</t>
  </si>
  <si>
    <t>65.04亿</t>
  </si>
  <si>
    <t>57.00亿</t>
  </si>
  <si>
    <t>3742.36万</t>
  </si>
  <si>
    <t>6.23亿</t>
  </si>
  <si>
    <t>1694.86万</t>
  </si>
  <si>
    <t>17333297亿</t>
  </si>
  <si>
    <t>1.41万</t>
  </si>
  <si>
    <t>3382663300亿</t>
  </si>
  <si>
    <t>37.25亿</t>
  </si>
  <si>
    <t>932469000亿</t>
  </si>
  <si>
    <t>8621408700亿</t>
  </si>
  <si>
    <t>23.95亿</t>
  </si>
  <si>
    <t>13.21亿</t>
  </si>
  <si>
    <t>1655.00万</t>
  </si>
  <si>
    <t>15.42亿</t>
  </si>
  <si>
    <t>34.68亿</t>
  </si>
  <si>
    <t>19.06亿</t>
  </si>
  <si>
    <t>-8.43亿</t>
  </si>
  <si>
    <t>9.35亿</t>
  </si>
  <si>
    <t>52.61亿</t>
  </si>
  <si>
    <t>59.69亿</t>
  </si>
  <si>
    <t>60.09亿</t>
  </si>
  <si>
    <t>34.63亿</t>
  </si>
  <si>
    <t>4094.25万</t>
  </si>
  <si>
    <t>5.17亿</t>
  </si>
  <si>
    <t>3.63亿</t>
  </si>
  <si>
    <t>5.18亿</t>
  </si>
  <si>
    <t>74.79亿</t>
  </si>
  <si>
    <t>71.27亿</t>
  </si>
  <si>
    <t>39.50亿</t>
  </si>
  <si>
    <t>26.35亿</t>
  </si>
  <si>
    <t>20.08亿</t>
  </si>
  <si>
    <t>9.12亿</t>
  </si>
  <si>
    <t>10派0.15元(含税)</t>
  </si>
  <si>
    <t>18.08亿</t>
  </si>
  <si>
    <t>公司的主营业务为联碱、双甘膦，草甘膦、蛋氨酸、玻璃及光伏制品。主要产品有碳酸钠、氯化铵、盐矿、双甘膦、草甘膦、蛋氨酸、生物农药、光伏玻璃、特种智能玻璃、Low-E镀膜玻璃、光伏组件。
市值281.71688亿, 利润30.23亿; PE6.34, PB1.51; ROIC8.6333%; ROE9.62%; 股利率.4702%; 毛利29.98%; 净利14.62%; 上一年度营收增87.55%, 利润增7283.53%; 当季营收增-5.12%, 利润增-27.69%; 过往5年营收增27.73%, 利润增1453.37%
Income profile:
草甘膦原粉 26.95亿 25.68%
碳酸钠 25.04亿 23.86%
双甘膦 24.90亿 23.73%
其他业务 15.69亿 14.95%
氯化铵 12.36亿 11.78%</t>
  </si>
  <si>
    <t>66.26亿</t>
  </si>
  <si>
    <t>90.52亿</t>
  </si>
  <si>
    <t>7571614700亿</t>
  </si>
  <si>
    <t>66.50亿</t>
  </si>
  <si>
    <t>57.45亿</t>
  </si>
  <si>
    <t>6842.02万</t>
  </si>
  <si>
    <t>3.13亿</t>
  </si>
  <si>
    <t>8344.51万</t>
  </si>
  <si>
    <t>1066605亿</t>
  </si>
  <si>
    <t>788.36万</t>
  </si>
  <si>
    <t>976304780亿</t>
  </si>
  <si>
    <t>35.65亿</t>
  </si>
  <si>
    <t>522047180亿</t>
  </si>
  <si>
    <t>6970270200亿</t>
  </si>
  <si>
    <t>3.73亿</t>
  </si>
  <si>
    <t>9.19亿</t>
  </si>
  <si>
    <t>5.31亿</t>
  </si>
  <si>
    <t>41.64亿</t>
  </si>
  <si>
    <t>15.51亿</t>
  </si>
  <si>
    <t>10.71亿</t>
  </si>
  <si>
    <t>20.91亿</t>
  </si>
  <si>
    <t>51.80亿</t>
  </si>
  <si>
    <t>19.08亿</t>
  </si>
  <si>
    <t>8.06亿</t>
  </si>
  <si>
    <t>6.69亿</t>
  </si>
  <si>
    <t>8459.31万</t>
  </si>
  <si>
    <t>-2.19亿</t>
  </si>
  <si>
    <t>3.02亿</t>
  </si>
  <si>
    <t>-13.04亿</t>
  </si>
  <si>
    <t>53.62亿</t>
  </si>
  <si>
    <t>47.48亿</t>
  </si>
  <si>
    <t>30.62亿</t>
  </si>
  <si>
    <t>7.88亿</t>
  </si>
  <si>
    <t>6.80亿</t>
  </si>
  <si>
    <t>4.71亿</t>
  </si>
  <si>
    <t>8215.94万</t>
  </si>
  <si>
    <t>3.82亿</t>
  </si>
  <si>
    <t xml:space="preserve">
市值213.43242亿, 利润8.10亿; PE17.16, PB2.36; ROIC7.43%; ROE12.9467%; 股利率0%; 毛利19.58%; 净利10.67%; 上一年度营收增28.38%, 利润增21.08%; 当季营收增31.06%, 利润增55.82%; 过往5年营收增66.5%, 利润增160.24%
Income profile:
</t>
  </si>
  <si>
    <t>48.61亿</t>
  </si>
  <si>
    <t>47.66亿</t>
  </si>
  <si>
    <t>2455575100亿</t>
  </si>
  <si>
    <t>25.30亿</t>
  </si>
  <si>
    <t>3.68亿</t>
  </si>
  <si>
    <t>16.95亿</t>
  </si>
  <si>
    <t>13.47亿</t>
  </si>
  <si>
    <t>3288.91万</t>
  </si>
  <si>
    <t>1.55亿</t>
  </si>
  <si>
    <t>4075.56万</t>
  </si>
  <si>
    <t>-9446567亿</t>
  </si>
  <si>
    <t>76.17万</t>
  </si>
  <si>
    <t>612011270亿</t>
  </si>
  <si>
    <t>171131610亿</t>
  </si>
  <si>
    <t>3119546700亿</t>
  </si>
  <si>
    <t>16.20亿</t>
  </si>
  <si>
    <t>7.79亿</t>
  </si>
  <si>
    <t>3.77亿</t>
  </si>
  <si>
    <t>19.68亿</t>
  </si>
  <si>
    <t>17.50亿</t>
  </si>
  <si>
    <t>-13.15亿</t>
  </si>
  <si>
    <t>17.05亿</t>
  </si>
  <si>
    <t>17.77亿</t>
  </si>
  <si>
    <t>17.49亿</t>
  </si>
  <si>
    <t>12.90亿</t>
  </si>
  <si>
    <t>11.84亿</t>
  </si>
  <si>
    <t>10.85亿</t>
  </si>
  <si>
    <t>1.43亿</t>
  </si>
  <si>
    <t>1.80亿</t>
  </si>
  <si>
    <t>7721.51万</t>
  </si>
  <si>
    <t>15.87亿</t>
  </si>
  <si>
    <t>10.06亿</t>
  </si>
  <si>
    <t>10派2元(含税)</t>
  </si>
  <si>
    <t>2058.82万</t>
  </si>
  <si>
    <t>2.32亿</t>
  </si>
  <si>
    <t>公司主营业务为磷酸二氢钙,磷酸一铵与少量掺混肥,水溶肥及聚磷酸铵的生产，销售,公司主要产品为磷酸二氢钙,磷酸一铵，其中：磷酸二氢钙为饲料级，磷酸一铵主要为消防用，少量为肥料用。
市值140.85986亿, 利润3.68亿; PE18.9, PB3.52; ROIC7.5667%; ROE9.0833%; 股利率.7125%; 毛利31.1533%; 净利14.14%; 上一年度营收增42.37%, 利润增157.34%; 当季营收增30.61%, 利润增103.99%; 过往5年营收增19.53%, 利润增47.39%
Income profile:
磷化工 18.21亿 71.97% 68.64% 27.06%
其他 4.00亿 15.81% 4.66% 8.37%
磷矿石开采 3.09亿 12.22% 26.70% 61.99%</t>
  </si>
  <si>
    <t>132.94亿</t>
  </si>
  <si>
    <t>67.25亿</t>
  </si>
  <si>
    <t>16170809000亿</t>
  </si>
  <si>
    <t>185.44亿</t>
  </si>
  <si>
    <t>139.11亿</t>
  </si>
  <si>
    <t>127.12亿</t>
  </si>
  <si>
    <t>6142.16万</t>
  </si>
  <si>
    <t>3.84亿</t>
  </si>
  <si>
    <t>478189350亿</t>
  </si>
  <si>
    <t>1435.47万</t>
  </si>
  <si>
    <t>1764709700亿</t>
  </si>
  <si>
    <t>43.37亿</t>
  </si>
  <si>
    <t>158753290亿</t>
  </si>
  <si>
    <t>6.35亿</t>
  </si>
  <si>
    <t>6721623200亿</t>
  </si>
  <si>
    <t>7.28亿</t>
  </si>
  <si>
    <t>22.50亿</t>
  </si>
  <si>
    <t>8.47亿</t>
  </si>
  <si>
    <t>16.61亿</t>
  </si>
  <si>
    <t>89.54亿</t>
  </si>
  <si>
    <t>39.39亿</t>
  </si>
  <si>
    <t>32.92亿</t>
  </si>
  <si>
    <t>6391.23万</t>
  </si>
  <si>
    <t>-26.10亿</t>
  </si>
  <si>
    <t>138.05亿</t>
  </si>
  <si>
    <t>146.60亿</t>
  </si>
  <si>
    <t>128.12亿</t>
  </si>
  <si>
    <t>119.55亿</t>
  </si>
  <si>
    <t>151.82亿</t>
  </si>
  <si>
    <t>-50.95亿</t>
  </si>
  <si>
    <t>-12.50亿</t>
  </si>
  <si>
    <t>111.15亿</t>
  </si>
  <si>
    <t>154.75亿</t>
  </si>
  <si>
    <t>93.49亿</t>
  </si>
  <si>
    <t>16.65亿</t>
  </si>
  <si>
    <t>7.26亿</t>
  </si>
  <si>
    <t>5294.70万</t>
  </si>
  <si>
    <t>3.39亿</t>
  </si>
  <si>
    <t xml:space="preserve">
市值140.42635亿, 利润15.69亿; PE6.29, PB3.02; ROIC7.7667%; ROE60.1667%; 股利率0%; 毛利16.4467%; 净利6.91%; 上一年度营收增34.33%, 利润增1079.7%; 当季营收增-17.47%, 利润增-36.2%; 过往5年营收增5.77%, 利润增164.36%
Income profile:
</t>
  </si>
  <si>
    <t>29.82亿</t>
  </si>
  <si>
    <t>24.94亿</t>
  </si>
  <si>
    <t>3650547400亿</t>
  </si>
  <si>
    <t>33.33亿</t>
  </si>
  <si>
    <t>20.15亿</t>
  </si>
  <si>
    <t>30.49亿</t>
  </si>
  <si>
    <t>28.19亿</t>
  </si>
  <si>
    <t>1689.52万</t>
  </si>
  <si>
    <t>0亿</t>
  </si>
  <si>
    <t>2.37亿</t>
  </si>
  <si>
    <t>277050470亿</t>
  </si>
  <si>
    <t>6.15亿</t>
  </si>
  <si>
    <t>2005122900亿</t>
  </si>
  <si>
    <t>4.45亿</t>
  </si>
  <si>
    <t>3.40亿</t>
  </si>
  <si>
    <t>80.00万</t>
  </si>
  <si>
    <t>4.49亿</t>
  </si>
  <si>
    <t>13.27亿</t>
  </si>
  <si>
    <t>3.61亿</t>
  </si>
  <si>
    <t>24.03亿</t>
  </si>
  <si>
    <t>-25.29亿</t>
  </si>
  <si>
    <t>31.37亿</t>
  </si>
  <si>
    <t>33.10亿</t>
  </si>
  <si>
    <t>31.46亿</t>
  </si>
  <si>
    <t>29.92亿</t>
  </si>
  <si>
    <t>32.68亿</t>
  </si>
  <si>
    <t>-23.01亿</t>
  </si>
  <si>
    <t>6035.55万</t>
  </si>
  <si>
    <t>1933.36万</t>
  </si>
  <si>
    <t>9190.14万</t>
  </si>
  <si>
    <t>6007.04万</t>
  </si>
  <si>
    <t>23.47亿</t>
  </si>
  <si>
    <t>24.91亿</t>
  </si>
  <si>
    <t>5.97亿</t>
  </si>
  <si>
    <t>9290.62万</t>
  </si>
  <si>
    <t>-1228.81万</t>
  </si>
  <si>
    <t>2894.10万</t>
  </si>
  <si>
    <t xml:space="preserve">
市值85.273127亿, 利润20.15亿; PE3.5, PB4.33; ROIC2.9633%; ROE227.285%; 股利率0%; 毛利17.4033%; 净利-12.09%; 上一年度营收增6.25%, 利润增187.57%; 当季营收增28.94%, 利润增-178.57%; 过往5年营收增.59%, 利润增-707.73%
Income profile:
</t>
  </si>
  <si>
    <t>19.03亿</t>
  </si>
  <si>
    <t>2015551300亿</t>
  </si>
  <si>
    <t>1337.21万</t>
  </si>
  <si>
    <t>98.80万</t>
  </si>
  <si>
    <t>33791308亿</t>
  </si>
  <si>
    <t>564.42万</t>
  </si>
  <si>
    <t>46494284亿</t>
  </si>
  <si>
    <t>39318224亿</t>
  </si>
  <si>
    <t>1092133220亿</t>
  </si>
  <si>
    <t>8161.66万</t>
  </si>
  <si>
    <t>7.49亿</t>
  </si>
  <si>
    <t>9125.68万</t>
  </si>
  <si>
    <t>18.77亿</t>
  </si>
  <si>
    <t>2.66亿</t>
  </si>
  <si>
    <t>-1.30亿</t>
  </si>
  <si>
    <t>-6353.47万</t>
  </si>
  <si>
    <t>22.81亿</t>
  </si>
  <si>
    <t>25.45亿</t>
  </si>
  <si>
    <t>26.90亿</t>
  </si>
  <si>
    <t>46.23亿</t>
  </si>
  <si>
    <t>40.76亿</t>
  </si>
  <si>
    <t>-22.46亿</t>
  </si>
  <si>
    <t>8450.35万</t>
  </si>
  <si>
    <t>-26.72亿</t>
  </si>
  <si>
    <t>15.99亿</t>
  </si>
  <si>
    <t>21.11亿</t>
  </si>
  <si>
    <t>2.93亿</t>
  </si>
  <si>
    <t>2.23亿</t>
  </si>
  <si>
    <t>8315.43万</t>
  </si>
  <si>
    <t>4.98亿</t>
  </si>
  <si>
    <t>0306000000</t>
  </si>
  <si>
    <t>0918000000</t>
  </si>
  <si>
    <t>01836000000</t>
  </si>
  <si>
    <t>03060000000</t>
  </si>
  <si>
    <t>06120000000</t>
  </si>
  <si>
    <t xml:space="preserve">
市值60.1472亿, 利润3.06亿; PE55.65, PB13.41; ROIC-18.09%; ROE-11.9867%; 股利率0%; 毛利10.84%; 净利-29.34%; 上一年度营收增27.44%, 利润增113.62%; 当季营收增-43.33%, 利润增-127.5%; 过往5年营收增-3.34%, 利润增-775.45%
Income profile:
</t>
  </si>
  <si>
    <t>11.32亿</t>
  </si>
  <si>
    <t>18.22亿</t>
  </si>
  <si>
    <t>1809269500亿</t>
  </si>
  <si>
    <t>15.36亿</t>
  </si>
  <si>
    <t>13.92亿</t>
  </si>
  <si>
    <t>2350.65万</t>
  </si>
  <si>
    <t>5038.86万</t>
  </si>
  <si>
    <t>2004.72万</t>
  </si>
  <si>
    <t>172.97万</t>
  </si>
  <si>
    <t>277710500亿</t>
  </si>
  <si>
    <t>2.27亿</t>
  </si>
  <si>
    <t>183213530亿</t>
  </si>
  <si>
    <t>2972.25万</t>
  </si>
  <si>
    <t>1317923580亿</t>
  </si>
  <si>
    <t>3.60亿</t>
  </si>
  <si>
    <t>2280.85万</t>
  </si>
  <si>
    <t>20.35万</t>
  </si>
  <si>
    <t>7.62亿</t>
  </si>
  <si>
    <t>-6153.41万</t>
  </si>
  <si>
    <t>-2.16亿</t>
  </si>
  <si>
    <t>11.26亿</t>
  </si>
  <si>
    <t>9.66亿</t>
  </si>
  <si>
    <t>8.00亿</t>
  </si>
  <si>
    <t>6.47亿</t>
  </si>
  <si>
    <t>4147.69万</t>
  </si>
  <si>
    <t>7281.13万</t>
  </si>
  <si>
    <t>6410.53万</t>
  </si>
  <si>
    <t>6057.96万</t>
  </si>
  <si>
    <t>5808.73万</t>
  </si>
  <si>
    <t>10.95亿</t>
  </si>
  <si>
    <t>1.00亿</t>
  </si>
  <si>
    <t>3893.29万</t>
  </si>
  <si>
    <t>10转5股派2元(含税)</t>
  </si>
  <si>
    <t>2206.74万</t>
  </si>
  <si>
    <t>2.26亿</t>
  </si>
  <si>
    <t xml:space="preserve">
市值54.420184亿, 利润1.89亿; PE14.63, PB3.1; ROIC7.4033%; ROE9.5933%; 股利率.8258%; 毛利21.28%; 净利9.6333%; 上一年度营收增46.29%, 利润增355.68%; 当季营收增74.64%, 利润增40.86%; 过往5年营收增20.1%, 利润增67.27%
Income profile:
</t>
  </si>
  <si>
    <t>46.93亿</t>
  </si>
  <si>
    <t>19.05亿</t>
  </si>
  <si>
    <t>6118702100亿</t>
  </si>
  <si>
    <t>59.85亿</t>
  </si>
  <si>
    <t>58.34亿</t>
  </si>
  <si>
    <t>53.66亿</t>
  </si>
  <si>
    <t>8372.94万</t>
  </si>
  <si>
    <t>9272.22万</t>
  </si>
  <si>
    <t>546.54万</t>
  </si>
  <si>
    <t>142831430亿</t>
  </si>
  <si>
    <t>54890546亿</t>
  </si>
  <si>
    <t>3988456200亿</t>
  </si>
  <si>
    <t>20.90亿</t>
  </si>
  <si>
    <t>6.70亿</t>
  </si>
  <si>
    <t>44.70亿</t>
  </si>
  <si>
    <t>-1.10亿</t>
  </si>
  <si>
    <t>4391.63万</t>
  </si>
  <si>
    <t>48.23亿</t>
  </si>
  <si>
    <t>43.54亿</t>
  </si>
  <si>
    <t>41.65亿</t>
  </si>
  <si>
    <t>44.57亿</t>
  </si>
  <si>
    <t>1.68亿</t>
  </si>
  <si>
    <t>-2.62亿</t>
  </si>
  <si>
    <t>-6.04亿</t>
  </si>
  <si>
    <t>7560.27万</t>
  </si>
  <si>
    <t>-1.25亿</t>
  </si>
  <si>
    <t>44.12亿</t>
  </si>
  <si>
    <t>42.32亿</t>
  </si>
  <si>
    <t>27.54亿</t>
  </si>
  <si>
    <t>2982.18万</t>
  </si>
  <si>
    <t>1.95亿</t>
  </si>
  <si>
    <t xml:space="preserve">
市值33.43456亿, 利润2.37亿; PE17.14, PB1.85; ROIC4.4667%; ROE3.05%; 股利率0%; 毛利11.5733%; 净利1.1133%; 上一年度营收增24.09%, 利润增41.07%; 当季营收增15.47%, 利润增-93.19%; 过往5年营收增6.75%, 利润增-95.32%
Income profile:
</t>
  </si>
  <si>
    <t>159.91亿</t>
  </si>
  <si>
    <t>272.18亿</t>
  </si>
  <si>
    <t>23542015000亿</t>
  </si>
  <si>
    <t>147.78亿</t>
  </si>
  <si>
    <t>44.78亿</t>
  </si>
  <si>
    <t>68.74亿</t>
  </si>
  <si>
    <t>46.84亿</t>
  </si>
  <si>
    <t>5.78亿</t>
  </si>
  <si>
    <t>7988.54万</t>
  </si>
  <si>
    <t>11251992亿</t>
  </si>
  <si>
    <t>1268.54万</t>
  </si>
  <si>
    <t>12030304900亿</t>
  </si>
  <si>
    <t>150.05亿</t>
  </si>
  <si>
    <t>795163110亿</t>
  </si>
  <si>
    <t>95.18亿</t>
  </si>
  <si>
    <t>30634712000亿</t>
  </si>
  <si>
    <t>1157.95万</t>
  </si>
  <si>
    <t>18.23亿</t>
  </si>
  <si>
    <t>359.47万</t>
  </si>
  <si>
    <t>82.63亿</t>
  </si>
  <si>
    <t>23.84亿</t>
  </si>
  <si>
    <t>112.50亿</t>
  </si>
  <si>
    <t>-17.89亿</t>
  </si>
  <si>
    <t>140.16亿</t>
  </si>
  <si>
    <t>178.49亿</t>
  </si>
  <si>
    <t>178.90亿</t>
  </si>
  <si>
    <t>116.99亿</t>
  </si>
  <si>
    <t>103.64亿</t>
  </si>
  <si>
    <t>20.40亿</t>
  </si>
  <si>
    <t>-458.60亿</t>
  </si>
  <si>
    <t>-34.47亿</t>
  </si>
  <si>
    <t>-41.59亿</t>
  </si>
  <si>
    <t>3.41亿</t>
  </si>
  <si>
    <t>173.04亿</t>
  </si>
  <si>
    <t>107.99亿</t>
  </si>
  <si>
    <t>61.62亿</t>
  </si>
  <si>
    <t>91.58亿</t>
  </si>
  <si>
    <t>37.15亿</t>
  </si>
  <si>
    <t>21.14亿</t>
  </si>
  <si>
    <t>钾肥</t>
  </si>
  <si>
    <t>2.05亿</t>
  </si>
  <si>
    <t>8.44亿</t>
  </si>
  <si>
    <t>公司地处青海省格尔木市察尔汗,是中国现有最大的钾肥生产基地,为集生产、经营、科研、综合开发为一体的大型、现代化钾肥生产企业.公司主导品盐桥牌钾肥是中国国内重要的支农产品,在化肥行业中的钾肥排名全国第一位,占我国钾肥生产量和国产钾肥销售额的96%.
市值1359.3057亿, 利润44.78亿; PE10.58, PB6.16; ROIC-22.78%; ROE66.84%; 股利率0%; 毛利48.5867%; 净利-60.65%; 上一年度营收增5.44%, 利润增119.51%; 当季营收增34.53%, 利润增82.65%; 过往5年营收增9.91%, 利润增-461.8%
Income profile:
氯化钾 106.65亿 61.64% 64.11% 81.05%
碳酸锂 51.64亿 29.84% 35.47% 92.64%
贸易 12.42亿 7.18% 0.20% 2.22%</t>
  </si>
  <si>
    <t>11.53亿</t>
  </si>
  <si>
    <t>107.98亿</t>
  </si>
  <si>
    <t>5712583100亿</t>
  </si>
  <si>
    <t>36.23亿</t>
  </si>
  <si>
    <t>14.14亿</t>
  </si>
  <si>
    <t>8.94亿</t>
  </si>
  <si>
    <t>3006.29万</t>
  </si>
  <si>
    <t>1134.98万</t>
  </si>
  <si>
    <t>543063750亿</t>
  </si>
  <si>
    <t>124.25万</t>
  </si>
  <si>
    <t>4170830400亿</t>
  </si>
  <si>
    <t>18.64亿</t>
  </si>
  <si>
    <t>23178488亿</t>
  </si>
  <si>
    <t>3589867100亿</t>
  </si>
  <si>
    <t>5995.13万</t>
  </si>
  <si>
    <t>42.02亿</t>
  </si>
  <si>
    <t>-1.36亿</t>
  </si>
  <si>
    <t>-30.02亿</t>
  </si>
  <si>
    <t>20.19亿</t>
  </si>
  <si>
    <t>26.81亿</t>
  </si>
  <si>
    <t>26.03亿</t>
  </si>
  <si>
    <t>3.08亿</t>
  </si>
  <si>
    <t>8.50亿</t>
  </si>
  <si>
    <t>12.14亿</t>
  </si>
  <si>
    <t>35.10亿</t>
  </si>
  <si>
    <t>20.99亿</t>
  </si>
  <si>
    <t>23.97亿</t>
  </si>
  <si>
    <t>4211.50万</t>
  </si>
  <si>
    <t>公司主营业务是氯化钾、碳酸锂的研发、生产与销售。公司始终专注于钾肥行业的开发、生产和销售，现已发展成为国内第二大氯化钾生产企业。
市值442.52182亿, 利润14.27亿; PE9.28, PB4.1; ROIC7.1233%; ROE8.0133%; 股利率0%; 毛利57.27%; 净利31.8567%; 上一年度营收增90.38%, 利润增523.14%; 当季营收增120.92%, 利润增365.47%; 过往5年营收增13.27%, 利润增87.37%
Income profile:
氯化钾 18.01亿 51.30% 46.12% 73.10%
碳酸锂 16.94亿 48.25% 53.72% 90.52%
其他 1558.52万 0.44% 0.16% 28.71%</t>
  </si>
  <si>
    <t>9.85亿</t>
  </si>
  <si>
    <t>110.79亿</t>
  </si>
  <si>
    <t>2413102600亿</t>
  </si>
  <si>
    <t>8.33亿</t>
  </si>
  <si>
    <t>5.89亿</t>
  </si>
  <si>
    <t>911.14万</t>
  </si>
  <si>
    <t>1189.16万</t>
  </si>
  <si>
    <t>1509926200亿</t>
  </si>
  <si>
    <t>17.93亿</t>
  </si>
  <si>
    <t>218245530亿</t>
  </si>
  <si>
    <t>2519040900亿</t>
  </si>
  <si>
    <t>5.86亿</t>
  </si>
  <si>
    <t>7.99亿</t>
  </si>
  <si>
    <t>12.23亿</t>
  </si>
  <si>
    <t>-19.17亿</t>
  </si>
  <si>
    <t>15.88亿</t>
  </si>
  <si>
    <t>4.21亿</t>
  </si>
  <si>
    <t>24.00亿</t>
  </si>
  <si>
    <t>5961.61万</t>
  </si>
  <si>
    <t>4143.56万</t>
  </si>
  <si>
    <t>400.29万</t>
  </si>
  <si>
    <t>-6.87亿</t>
  </si>
  <si>
    <t>1952.09万</t>
  </si>
  <si>
    <t>17.64亿</t>
  </si>
  <si>
    <t>10.97亿</t>
  </si>
  <si>
    <t>7.16亿</t>
  </si>
  <si>
    <t>3683.21万</t>
  </si>
  <si>
    <t>1.67亿</t>
  </si>
  <si>
    <t>公司专注从事钾盐开采、钾肥生产销售业务，且目前公司钾肥业务生产、销售均集中在东南亚市场。
市值260.62348亿, 利润8.95亿; PE15.35, PB2.7; ROIC6.6533%; ROE8.09%; 股利率0%; 毛利53.2067%; 净利28.95%; 上一年度营收增129.48%, 利润增1401.27%; 当季营收增209.1%, 利润增101.93%; 过往5年营收增4.92%, 利润增-227.69%
Income profile:
氯化钾 17.30亿 98.08% 100.00% 74.61%
卤水 3371.37万 1.91%</t>
  </si>
  <si>
    <t>47.39亿</t>
  </si>
  <si>
    <t>84.02亿</t>
  </si>
  <si>
    <t>2749399900亿</t>
  </si>
  <si>
    <t>27.82亿</t>
  </si>
  <si>
    <t>18.42亿</t>
  </si>
  <si>
    <t>16.42亿</t>
  </si>
  <si>
    <t>1802.22万</t>
  </si>
  <si>
    <t>7924.99万</t>
  </si>
  <si>
    <t>2439.31万</t>
  </si>
  <si>
    <t>33695987亿</t>
  </si>
  <si>
    <t>156.31万</t>
  </si>
  <si>
    <t>694288380亿</t>
  </si>
  <si>
    <t>19.77亿</t>
  </si>
  <si>
    <t>541941860亿</t>
  </si>
  <si>
    <t>7071.68万</t>
  </si>
  <si>
    <t>5235474500亿</t>
  </si>
  <si>
    <t>4.92亿</t>
  </si>
  <si>
    <t>18.18亿</t>
  </si>
  <si>
    <t>3.93亿</t>
  </si>
  <si>
    <t>30.02亿</t>
  </si>
  <si>
    <t>-5.62亿</t>
  </si>
  <si>
    <t>26.51亿</t>
  </si>
  <si>
    <t>21.97亿</t>
  </si>
  <si>
    <t>16.58亿</t>
  </si>
  <si>
    <t>2.51亿</t>
  </si>
  <si>
    <t>19.33亿</t>
  </si>
  <si>
    <t>20.22亿</t>
  </si>
  <si>
    <t>13.10亿</t>
  </si>
  <si>
    <t>4.85亿</t>
  </si>
  <si>
    <t>10派2.5元(含税)</t>
  </si>
  <si>
    <t>3048.67万</t>
  </si>
  <si>
    <t>2.31亿</t>
  </si>
  <si>
    <t>公司主营钢结构与钾肥业务。
市值112.712025亿, 利润4.04亿; PE14.72, PB1.35; ROIC4.28%; ROE4.3767%; 股利率2.7594%; 毛利28.65%; 净利16.0833%; 上一年度营收增4.94%, 利润增30.74%; 当季营收增14.66%, 利润增53.66%; 过往5年营收增11.21%, 利润增32.54%
Income profile:
氯化钾 9.96亿 51.51% 90.61% 67.94%
角钢塔 3.33亿 17.21% 5.30% 11.89%
钢管塔 3.02亿 15.64% 5.83% 14.39%</t>
  </si>
  <si>
    <t>70.16亿</t>
  </si>
  <si>
    <t>88.05亿</t>
  </si>
  <si>
    <t>12280896800亿</t>
  </si>
  <si>
    <t>118.02亿</t>
  </si>
  <si>
    <t>12.10亿</t>
  </si>
  <si>
    <t>108.03亿</t>
  </si>
  <si>
    <t>101.19亿</t>
  </si>
  <si>
    <t>3232.73万</t>
  </si>
  <si>
    <t>16792050亿</t>
  </si>
  <si>
    <t>379.30万</t>
  </si>
  <si>
    <t>1182876630亿</t>
  </si>
  <si>
    <t>17.72亿</t>
  </si>
  <si>
    <t>403247670亿</t>
  </si>
  <si>
    <t>6887158600亿</t>
  </si>
  <si>
    <t>5.96亿</t>
  </si>
  <si>
    <t>141.22万</t>
  </si>
  <si>
    <t>17.25亿</t>
  </si>
  <si>
    <t>55.46亿</t>
  </si>
  <si>
    <t>2.00亿</t>
  </si>
  <si>
    <t>9.90亿</t>
  </si>
  <si>
    <t>-16.05亿</t>
  </si>
  <si>
    <t>-4215.97万</t>
  </si>
  <si>
    <t>100.69亿</t>
  </si>
  <si>
    <t>93.27亿</t>
  </si>
  <si>
    <t>100.31亿</t>
  </si>
  <si>
    <t>90.32亿</t>
  </si>
  <si>
    <t>82.76亿</t>
  </si>
  <si>
    <t>9.43亿</t>
  </si>
  <si>
    <t>6.51亿</t>
  </si>
  <si>
    <t>5.63亿</t>
  </si>
  <si>
    <t>96.17亿</t>
  </si>
  <si>
    <t>95.39亿</t>
  </si>
  <si>
    <t>67.04亿</t>
  </si>
  <si>
    <t>9.21亿</t>
  </si>
  <si>
    <t>7.00亿</t>
  </si>
  <si>
    <t>复合肥</t>
  </si>
  <si>
    <t>2696.10万</t>
  </si>
  <si>
    <t>2.36亿</t>
  </si>
  <si>
    <t>公司的主营业务为磷复肥、新型肥料的研发、生产和销售，以及现代农业产业解决方案提供业务。公司的主要产品有硫酸钾复合肥、尿基复合肥等等，公司是磷复肥行业龙头企业,产品销量连续多年排名全国前二。
市值161.23982亿, 利润12.10亿; PE11.85, PB1.93; ROIC12.7767%; ROE13.56%; 股利率1.6181%; 毛利18.01%; 净利8.8367%; 上一年度营收增17.21%, 利润增28.31%; 当季营收增-6.04%, 利润增-20%; 过往5年营收增7.67%, 利润增18.78%
Income profile:
常规复合肥 52.87亿 54.97% 42.74% 13.49%
新型复合肥 22.92亿 23.83% 27.94% 20.34%
磷肥 17.97亿 18.69% 26.24% 24.37%
其他业务 2.04亿 2.12% 2.84% 23.28%</t>
  </si>
  <si>
    <t>105.72亿</t>
  </si>
  <si>
    <t>55.81亿</t>
  </si>
  <si>
    <t>14972646000亿</t>
  </si>
  <si>
    <t>148.98亿</t>
  </si>
  <si>
    <t>12.32亿</t>
  </si>
  <si>
    <t>133.96亿</t>
  </si>
  <si>
    <t>123.87亿</t>
  </si>
  <si>
    <t>-14906858亿</t>
  </si>
  <si>
    <t>499.80万</t>
  </si>
  <si>
    <t>1252198290亿</t>
  </si>
  <si>
    <t>26.13亿</t>
  </si>
  <si>
    <t>516704370亿</t>
  </si>
  <si>
    <t>7741459500亿</t>
  </si>
  <si>
    <t>13.97亿</t>
  </si>
  <si>
    <t>33.05亿</t>
  </si>
  <si>
    <t>11.12亿</t>
  </si>
  <si>
    <t>9.36亿</t>
  </si>
  <si>
    <t>87.90亿</t>
  </si>
  <si>
    <t>15.01亿</t>
  </si>
  <si>
    <t>11.73亿</t>
  </si>
  <si>
    <t>-11.57亿</t>
  </si>
  <si>
    <t>2.24亿</t>
  </si>
  <si>
    <t>91.54亿</t>
  </si>
  <si>
    <t>86.26亿</t>
  </si>
  <si>
    <t>78.68亿</t>
  </si>
  <si>
    <t>77.42亿</t>
  </si>
  <si>
    <t>60.72亿</t>
  </si>
  <si>
    <t>4.99亿</t>
  </si>
  <si>
    <t>111.39亿</t>
  </si>
  <si>
    <t>100.92亿</t>
  </si>
  <si>
    <t>60.84亿</t>
  </si>
  <si>
    <t>9.88亿</t>
  </si>
  <si>
    <t>7.81亿</t>
  </si>
  <si>
    <t>10派4元(含税)</t>
  </si>
  <si>
    <t>3391.30万</t>
  </si>
  <si>
    <t>公司主营业务是复合肥的生产和销售。公司主要产品复合肥、纯碱、氯化铵、磷酸一铵、黄磷、食用盐、工业盐等。
市值143.59836亿, 利润12.32亿; PE8.19, PB1.92; ROIC9.3767%; ROE17.6567%; 股利率3.3642%; 毛利16.69%; 净利5.6833%; 上一年度营收增62.75%, 利润增146.89%; 当季营收增-4.35%, 利润增-16.55%; 过往5年营收增21.53%, 利润增68.83%
Income profile:
常规复合肥 30.05亿 26.97% 24.28% 14.94%
新型复合肥 24.30亿 21.81% 29.63% 22.54%
贸易 24.00亿 21.54% 3.86% 2.97%
磷化工产品 10.42亿 9.35% 20.87% 37.04%
磷酸一铵 7.17亿 6.44% 7.96% 20.53%
联碱 6.76亿 6.07% 8.94% 24.47%</t>
  </si>
  <si>
    <t>37.14亿</t>
  </si>
  <si>
    <t>59.83亿</t>
  </si>
  <si>
    <t>6880169800亿</t>
  </si>
  <si>
    <t>64.36亿</t>
  </si>
  <si>
    <t>4.25亿</t>
  </si>
  <si>
    <t>64.65亿</t>
  </si>
  <si>
    <t>58.02亿</t>
  </si>
  <si>
    <t>2.07亿</t>
  </si>
  <si>
    <t>42506990亿</t>
  </si>
  <si>
    <t>582.66万</t>
  </si>
  <si>
    <t>389636270亿</t>
  </si>
  <si>
    <t>34.29亿</t>
  </si>
  <si>
    <t>21350044亿</t>
  </si>
  <si>
    <t>5624756200亿</t>
  </si>
  <si>
    <t>550.05万</t>
  </si>
  <si>
    <t>35.07亿</t>
  </si>
  <si>
    <t>12.46亿</t>
  </si>
  <si>
    <t>4.38亿</t>
  </si>
  <si>
    <t>61.88亿</t>
  </si>
  <si>
    <t>57.76亿</t>
  </si>
  <si>
    <t>56.86亿</t>
  </si>
  <si>
    <t>52.62亿</t>
  </si>
  <si>
    <t>62.29亿</t>
  </si>
  <si>
    <t>5.13亿</t>
  </si>
  <si>
    <t>55.79亿</t>
  </si>
  <si>
    <t>48.58亿</t>
  </si>
  <si>
    <t>35.20亿</t>
  </si>
  <si>
    <t>2.77亿</t>
  </si>
  <si>
    <t>10派0.7元(含税)</t>
  </si>
  <si>
    <t>3049.49万</t>
  </si>
  <si>
    <t>公司的主营业务为复合肥料的研发生产销售，公司的主要产品包括高塔氯基复合肥、高塔硫基复合肥、滚筒氯基复合肥、滚筒硫基复合肥和其他系列复合肥等产品系列。
市值71.958185亿, 利润4.25亿; PE14.25, PB1.33; ROIC4.6433%; ROE5.8933%; 股利率1.1254%; 毛利16.63%; 净利4.2533%; 上一年度营收增4.01%, 利润增47.57%; 当季营收增-2.75%, 利润增-20.14%; 过往5年营收增1.05%, 利润增18.83%
Income profile:
氯基复合肥 33.36亿 59.79% 55.57% 15.59%
新型肥料及其他 11.85亿 21.23% 23.88% 18.87%
硫基复合肥 9.80亿 17.57% 18.30% 17.47%</t>
  </si>
  <si>
    <t>18.44亿</t>
  </si>
  <si>
    <t>53.04亿</t>
  </si>
  <si>
    <t>3616656000亿</t>
  </si>
  <si>
    <t>30.51亿</t>
  </si>
  <si>
    <t>6017.46万</t>
  </si>
  <si>
    <t>5641.74万</t>
  </si>
  <si>
    <t>12796816亿</t>
  </si>
  <si>
    <t>232.48万</t>
  </si>
  <si>
    <t>479344150亿</t>
  </si>
  <si>
    <t>9.65亿</t>
  </si>
  <si>
    <t>36788564亿</t>
  </si>
  <si>
    <t>3490326800亿</t>
  </si>
  <si>
    <t>2.34亿</t>
  </si>
  <si>
    <t>14.44亿</t>
  </si>
  <si>
    <t>10000.00万</t>
  </si>
  <si>
    <t>-1.39亿</t>
  </si>
  <si>
    <t>-3.73亿</t>
  </si>
  <si>
    <t>37.92亿</t>
  </si>
  <si>
    <t>30.16亿</t>
  </si>
  <si>
    <t>31.27亿</t>
  </si>
  <si>
    <t>28.18亿</t>
  </si>
  <si>
    <t>3.00亿</t>
  </si>
  <si>
    <t>29.91亿</t>
  </si>
  <si>
    <t>33.09亿</t>
  </si>
  <si>
    <t>21.51亿</t>
  </si>
  <si>
    <t>3.87亿</t>
  </si>
  <si>
    <t>10派2.60元(含税)</t>
  </si>
  <si>
    <t>3221.10万</t>
  </si>
  <si>
    <t xml:space="preserve">
市值71.015839亿, 利润4.57亿; PE12.39, PB1.34; ROIC7.1433%; ROE8.24%; 股利率3.125%; 毛利22.94%; 净利10.8867%; 上一年度营收增5.22%, 利润增54.92%; 当季营收增-45.97%, 利润增-90.7%; 过往5年营收增7.98%, 利润增17.27%
Income profile:
</t>
  </si>
  <si>
    <t>98.68亿</t>
  </si>
  <si>
    <t>34.23亿</t>
  </si>
  <si>
    <t>7761676900亿</t>
  </si>
  <si>
    <t>93.16亿</t>
  </si>
  <si>
    <t>-5.74亿</t>
  </si>
  <si>
    <t>79.83亿</t>
  </si>
  <si>
    <t>70.36亿</t>
  </si>
  <si>
    <t>3.17亿</t>
  </si>
  <si>
    <t>6987.45万</t>
  </si>
  <si>
    <t>-13513889亿</t>
  </si>
  <si>
    <t>604.66万</t>
  </si>
  <si>
    <t>-587268880亿</t>
  </si>
  <si>
    <t>6.19亿</t>
  </si>
  <si>
    <t>693554580亿</t>
  </si>
  <si>
    <t>5885217000亿</t>
  </si>
  <si>
    <t>47.44亿</t>
  </si>
  <si>
    <t>7.65亿</t>
  </si>
  <si>
    <t>85.31亿</t>
  </si>
  <si>
    <t>1461.67万</t>
  </si>
  <si>
    <t>-7247.11万</t>
  </si>
  <si>
    <t>93.55亿</t>
  </si>
  <si>
    <t>113.09亿</t>
  </si>
  <si>
    <t>154.79亿</t>
  </si>
  <si>
    <t>137.01亿</t>
  </si>
  <si>
    <t>102.63亿</t>
  </si>
  <si>
    <t>-31.76亿</t>
  </si>
  <si>
    <t>-8.45亿</t>
  </si>
  <si>
    <t>3.74亿</t>
  </si>
  <si>
    <t>-2824.35万</t>
  </si>
  <si>
    <t>59.33亿</t>
  </si>
  <si>
    <t>78.44亿</t>
  </si>
  <si>
    <t>56.44亿</t>
  </si>
  <si>
    <t>2279.81万</t>
  </si>
  <si>
    <t>-2333.00万</t>
  </si>
  <si>
    <t>4594.25万</t>
  </si>
  <si>
    <t>5812.68万</t>
  </si>
  <si>
    <t xml:space="preserve">
市值68.020774亿, 利润-5.74亿; PE, PB2.07; ROIC-8.48%; ROE-20.6767%; 股利率0%; 毛利15.1267%; 净利-13.8167%; 上一年度营收增-.42%, 利润增81.93%; 当季营收增-16.88%, 利润增-902.98%; 过往5年营收增.37%, 利润增113.72%
Income profile:
</t>
  </si>
  <si>
    <t>20.83亿</t>
  </si>
  <si>
    <t>21.55亿</t>
  </si>
  <si>
    <t>2103354600亿</t>
  </si>
  <si>
    <t>24.85亿</t>
  </si>
  <si>
    <t>8078.57万</t>
  </si>
  <si>
    <t>20.12亿</t>
  </si>
  <si>
    <t>17.92亿</t>
  </si>
  <si>
    <t>8642.24万</t>
  </si>
  <si>
    <t>8202.71万</t>
  </si>
  <si>
    <t>1666.13万</t>
  </si>
  <si>
    <t>1944868亿</t>
  </si>
  <si>
    <t>145.64万</t>
  </si>
  <si>
    <t>71390478亿</t>
  </si>
  <si>
    <t>82288750亿</t>
  </si>
  <si>
    <t>2571.64万</t>
  </si>
  <si>
    <t>1769667100亿</t>
  </si>
  <si>
    <t>2.62亿</t>
  </si>
  <si>
    <t>11.46亿</t>
  </si>
  <si>
    <t>8900.00万</t>
  </si>
  <si>
    <t>17.40亿</t>
  </si>
  <si>
    <t>-2588.93万</t>
  </si>
  <si>
    <t>-5.93亿</t>
  </si>
  <si>
    <t>8.76亿</t>
  </si>
  <si>
    <t>21.27亿</t>
  </si>
  <si>
    <t>22.79亿</t>
  </si>
  <si>
    <t>22.91亿</t>
  </si>
  <si>
    <t>20.79亿</t>
  </si>
  <si>
    <t>20.01亿</t>
  </si>
  <si>
    <t>7738.45万</t>
  </si>
  <si>
    <t>3050.68万</t>
  </si>
  <si>
    <t>923.78万</t>
  </si>
  <si>
    <t>-1.04亿</t>
  </si>
  <si>
    <t>6306.21万</t>
  </si>
  <si>
    <t>15.09亿</t>
  </si>
  <si>
    <t>11.63亿</t>
  </si>
  <si>
    <t>7487.89万</t>
  </si>
  <si>
    <t>5844.91万</t>
  </si>
  <si>
    <t>5617.27万</t>
  </si>
  <si>
    <t>10派0.10元(含税)</t>
  </si>
  <si>
    <t>9387.63万</t>
  </si>
  <si>
    <t>8.02亿</t>
  </si>
  <si>
    <t xml:space="preserve">
市值54.99351亿, 利润8078.57万; PE52.16, PB2.56; ROIC3.5167%; ROE3.1767%; 股利率.1618%; 毛利17.1433%; 净利3.3%; 上一年度营收增16.83%, 利润增4.4%; 当季营收增4.64%, 利润增261.2%; 过往5年营收增4.75%, 利润增46.45%
Income profile:
</t>
  </si>
  <si>
    <t>54.54亿</t>
  </si>
  <si>
    <t>14.17亿</t>
  </si>
  <si>
    <t>13025136400亿</t>
  </si>
  <si>
    <t>130.00亿</t>
  </si>
  <si>
    <t>9802.42万</t>
  </si>
  <si>
    <t>127.70亿</t>
  </si>
  <si>
    <t>121.63亿</t>
  </si>
  <si>
    <t>107.86万</t>
  </si>
  <si>
    <t>1279083亿</t>
  </si>
  <si>
    <t>266.64万</t>
  </si>
  <si>
    <t>84111449亿</t>
  </si>
  <si>
    <t>9.82亿</t>
  </si>
  <si>
    <t>595883360亿</t>
  </si>
  <si>
    <t>5537553900亿</t>
  </si>
  <si>
    <t>5.77亿</t>
  </si>
  <si>
    <t>15.25亿</t>
  </si>
  <si>
    <t>15.05亿</t>
  </si>
  <si>
    <t>47.81亿</t>
  </si>
  <si>
    <t>-9.49亿</t>
  </si>
  <si>
    <t>-2.25亿</t>
  </si>
  <si>
    <t>9.68亿</t>
  </si>
  <si>
    <t>100.37亿</t>
  </si>
  <si>
    <t>90.12亿</t>
  </si>
  <si>
    <t>71.91亿</t>
  </si>
  <si>
    <t>58.82亿</t>
  </si>
  <si>
    <t>52.68亿</t>
  </si>
  <si>
    <t>7951.37万</t>
  </si>
  <si>
    <t>7739.69万</t>
  </si>
  <si>
    <t>9149.24万</t>
  </si>
  <si>
    <t>6334.16万</t>
  </si>
  <si>
    <t>2685.87万</t>
  </si>
  <si>
    <t>93.86亿</t>
  </si>
  <si>
    <t>63.91亿</t>
  </si>
  <si>
    <t>8211.51万</t>
  </si>
  <si>
    <t>8261.41万</t>
  </si>
  <si>
    <t>6646.52万</t>
  </si>
  <si>
    <t>10派1元(含税)</t>
  </si>
  <si>
    <t>5762.69万</t>
  </si>
  <si>
    <t>10.15亿</t>
  </si>
  <si>
    <t>公司的主营业务是化肥、农药等农资产品的销售并提供专业农技服务,主要产品为氮肥、钾肥、复混肥、中低毒农药。
市值32.291297亿, 利润9802.42万; PE30.75, PB2.83; ROIC6.77%; ROE10.5633%; 股利率1.0764%; 毛利7.6767%; 净利1.1967%; 上一年度营收增29.52%, 利润增23.28%; 当季营收增15.6%, 利润增-53.54%; 过往5年营收增20.03%, 利润增38.18%
Income profile:
化肥 68.42亿 72.90% 72.49% 7.07%
农药 15.65亿 16.67% 26.98% 11.51%
化工 9.24亿 9.85% 1.39% 1.01%</t>
  </si>
  <si>
    <t>4.65亿</t>
  </si>
  <si>
    <t>594414790亿</t>
  </si>
  <si>
    <t>3945.35万</t>
  </si>
  <si>
    <t>2493.18万</t>
  </si>
  <si>
    <t>3977.43万</t>
  </si>
  <si>
    <t>1270.59万</t>
  </si>
  <si>
    <t>2522759亿</t>
  </si>
  <si>
    <t>47.10万</t>
  </si>
  <si>
    <t>42310110亿</t>
  </si>
  <si>
    <t>244501460亿</t>
  </si>
  <si>
    <t>129.45万</t>
  </si>
  <si>
    <t>790251680亿</t>
  </si>
  <si>
    <t>6100.71万</t>
  </si>
  <si>
    <t>5400.00万</t>
  </si>
  <si>
    <t>5962.24万</t>
  </si>
  <si>
    <t>3.14亿</t>
  </si>
  <si>
    <t>1.48亿</t>
  </si>
  <si>
    <t>287.41万</t>
  </si>
  <si>
    <t>-3623.44万</t>
  </si>
  <si>
    <t>-5760.69万</t>
  </si>
  <si>
    <t>6.45亿</t>
  </si>
  <si>
    <t>5.82亿</t>
  </si>
  <si>
    <t>5.30亿</t>
  </si>
  <si>
    <t>4.97亿</t>
  </si>
  <si>
    <t>6918.50万</t>
  </si>
  <si>
    <t>6090.81万</t>
  </si>
  <si>
    <t>6540.69万</t>
  </si>
  <si>
    <t>6856.11万</t>
  </si>
  <si>
    <t>8531.29万</t>
  </si>
  <si>
    <t>5.11亿</t>
  </si>
  <si>
    <t>3020.81万</t>
  </si>
  <si>
    <t>4116.70万</t>
  </si>
  <si>
    <t>3108.07万</t>
  </si>
  <si>
    <t>10派0.5元(含税)</t>
  </si>
  <si>
    <t>1602.72万</t>
  </si>
  <si>
    <t xml:space="preserve">
市值20.262897亿, 利润3945.35万; PE46.03, PB1.68; ROIC4.46%; ROE4.7767%; 股利率.7133%; 毛利30.81%; 净利9.4133%; 上一年度营收增5.89%, 利润增-42.97%; 当季营收增22.46%, 利润增53.92%; 过往5年营收增6.62%, 利润增-12.1%
Income profile:
</t>
  </si>
  <si>
    <t>SH600352</t>
  </si>
  <si>
    <t>浙江龙盛</t>
  </si>
  <si>
    <t>1232.38万</t>
  </si>
  <si>
    <t>SZ002440</t>
  </si>
  <si>
    <t>闰土股份</t>
  </si>
  <si>
    <t>426.25万</t>
  </si>
  <si>
    <t>SZ301190</t>
  </si>
  <si>
    <t>善水科技</t>
  </si>
  <si>
    <t>92.02万</t>
  </si>
  <si>
    <t>SZ002054</t>
  </si>
  <si>
    <t>德美化工</t>
  </si>
  <si>
    <t>460.40万</t>
  </si>
  <si>
    <t>SH603980</t>
  </si>
  <si>
    <t>吉华集团</t>
  </si>
  <si>
    <t>159.53万</t>
  </si>
  <si>
    <t>SZ300067</t>
  </si>
  <si>
    <t>安诺其</t>
  </si>
  <si>
    <t>535.41万</t>
  </si>
  <si>
    <t>SH605566</t>
  </si>
  <si>
    <t>福莱蒽特</t>
  </si>
  <si>
    <t>63.19万</t>
  </si>
  <si>
    <t>SZ300107</t>
  </si>
  <si>
    <t>建新股份</t>
  </si>
  <si>
    <t>430.39万</t>
  </si>
  <si>
    <t>SZ300798</t>
  </si>
  <si>
    <t>锦鸡股份</t>
  </si>
  <si>
    <t>142.56万</t>
  </si>
  <si>
    <t>SZ300905</t>
  </si>
  <si>
    <t>宝丽迪</t>
  </si>
  <si>
    <t>34.16万</t>
  </si>
  <si>
    <t>SH603790</t>
  </si>
  <si>
    <t>雅运股份</t>
  </si>
  <si>
    <t>138.22万</t>
  </si>
  <si>
    <t>SH603188</t>
  </si>
  <si>
    <t>亚邦股份</t>
  </si>
  <si>
    <t>347.72万</t>
  </si>
  <si>
    <t>364.26亿</t>
  </si>
  <si>
    <t>334.84亿</t>
  </si>
  <si>
    <t>13422256000亿</t>
  </si>
  <si>
    <t>166.60亿</t>
  </si>
  <si>
    <t>33.74亿</t>
  </si>
  <si>
    <t>111.64亿</t>
  </si>
  <si>
    <t>93.90亿</t>
  </si>
  <si>
    <t>5.03亿</t>
  </si>
  <si>
    <t>5.70亿</t>
  </si>
  <si>
    <t>470677500亿</t>
  </si>
  <si>
    <t>7242.20万</t>
  </si>
  <si>
    <t>1656884400亿</t>
  </si>
  <si>
    <t>87.53亿</t>
  </si>
  <si>
    <t>2959830600亿</t>
  </si>
  <si>
    <t>48184736000亿</t>
  </si>
  <si>
    <t>13.83亿</t>
  </si>
  <si>
    <t>80.56亿</t>
  </si>
  <si>
    <t>35.19亿</t>
  </si>
  <si>
    <t>14.55亿</t>
  </si>
  <si>
    <t>309.65亿</t>
  </si>
  <si>
    <t>12.31亿</t>
  </si>
  <si>
    <t>-4.18亿</t>
  </si>
  <si>
    <t>156.05亿</t>
  </si>
  <si>
    <t>213.65亿</t>
  </si>
  <si>
    <t>190.76亿</t>
  </si>
  <si>
    <t>151.01亿</t>
  </si>
  <si>
    <t>123.56亿</t>
  </si>
  <si>
    <t>41.76亿</t>
  </si>
  <si>
    <t>50.23亿</t>
  </si>
  <si>
    <t>41.11亿</t>
  </si>
  <si>
    <t>24.74亿</t>
  </si>
  <si>
    <t>20.29亿</t>
  </si>
  <si>
    <t>90.75亿</t>
  </si>
  <si>
    <t>125.66亿</t>
  </si>
  <si>
    <t>84.13亿</t>
  </si>
  <si>
    <t>14.25亿</t>
  </si>
  <si>
    <t>30.06亿</t>
  </si>
  <si>
    <t>25.24亿</t>
  </si>
  <si>
    <t>纺织化学用品</t>
  </si>
  <si>
    <t>7932.28万</t>
  </si>
  <si>
    <t>3.70亿</t>
  </si>
  <si>
    <t>公司的主营业务为化工产品的研发、生产、销售；汽车配件的生产、销售；房地产开发。公司的主要产品包括染料、中间体、助剂、减水剂、无机化学品、汽车配件、房地产。
市值328.26118亿, 利润33.74亿; PE15.68, PB1.05; ROIC10.1067%; ROE16.73%; 股利率2.4777%; 毛利38.1233%; 净利23.4233%; 上一年度营收增6.76%, 利润增-19.2%; 当季营收增4.68%, 利润增-37.72%; 过往5年营收增8.07%, 利润增14.84%
Income profile:
染料 48.55亿 53.50% 56.13% 32.56%
中间体 20.47亿 22.55% 30.88% 42.50%
无机产品 8.85亿 9.76% 4.20% 13.36%
助剂 5.20亿 5.73% 4.76% 25.77%</t>
  </si>
  <si>
    <t>97.74亿</t>
  </si>
  <si>
    <t>4866198800亿</t>
  </si>
  <si>
    <t>55.72亿</t>
  </si>
  <si>
    <t>43.42亿</t>
  </si>
  <si>
    <t>37.99亿</t>
  </si>
  <si>
    <t>5614.20万</t>
  </si>
  <si>
    <t>1.39亿</t>
  </si>
  <si>
    <t>118409707亿</t>
  </si>
  <si>
    <t>2029.49万</t>
  </si>
  <si>
    <t>389270850亿</t>
  </si>
  <si>
    <t>17.94亿</t>
  </si>
  <si>
    <t>1355114200亿</t>
  </si>
  <si>
    <t>6545338200亿</t>
  </si>
  <si>
    <t>3405.43万</t>
  </si>
  <si>
    <t>7.52亿</t>
  </si>
  <si>
    <t>7.93亿</t>
  </si>
  <si>
    <t>10.86亿</t>
  </si>
  <si>
    <t>-1.22亿</t>
  </si>
  <si>
    <t>-3.12亿</t>
  </si>
  <si>
    <t>52.28亿</t>
  </si>
  <si>
    <t>65.13亿</t>
  </si>
  <si>
    <t>64.64亿</t>
  </si>
  <si>
    <t>60.57亿</t>
  </si>
  <si>
    <t>43.53亿</t>
  </si>
  <si>
    <t>13.13亿</t>
  </si>
  <si>
    <t>6.60亿</t>
  </si>
  <si>
    <t>34.20亿</t>
  </si>
  <si>
    <t>42.51亿</t>
  </si>
  <si>
    <t>27.55亿</t>
  </si>
  <si>
    <t>4.01亿</t>
  </si>
  <si>
    <t>10派3.5元(含税)</t>
  </si>
  <si>
    <t>2161.77万</t>
  </si>
  <si>
    <t>公司主要从事纺织染料、印染助剂和化工原料的研发、生产和销售。主要产品有染料、助剂、其他化工原料。公司染料年总产能近23万吨，其中分散染料产能11万吨，活性染料产能10万吨，其他染料产能近2万吨，染料产品销售市场占有率稳居国内染料市场份额前二位。
市值85.71225亿, 利润8.36亿; PE11.95, PB.892; ROIC10.6633%; ROE11.44%; 股利率4.698%; 毛利29.0733%; 净利16.5267%; 上一年度营收增6.58%, 利润增6.09%; 当季营收增-3.33%, 利润增-81.28%; 过往5年营收增6.69%, 利润增10.01%
Income profile:
染料 19.43亿 56.82% 44.23% 19.33%
其他化工原料 10.89亿 31.85% 43.46% 33.89%
其他 2.02亿 5.90% 6.79% 28.60%
助剂 1.86亿 5.43% 5.52% 25.26%</t>
  </si>
  <si>
    <t>20.39亿</t>
  </si>
  <si>
    <t>340063750亿</t>
  </si>
  <si>
    <t>5.52亿</t>
  </si>
  <si>
    <t>154.95万</t>
  </si>
  <si>
    <t>3198.61万</t>
  </si>
  <si>
    <t>1076.27万</t>
  </si>
  <si>
    <t>1853257亿</t>
  </si>
  <si>
    <t>1366.74万</t>
  </si>
  <si>
    <t>80548096亿</t>
  </si>
  <si>
    <t>14.34亿</t>
  </si>
  <si>
    <t>1487179亿</t>
  </si>
  <si>
    <t>1.72亿</t>
  </si>
  <si>
    <t>2042257400亿</t>
  </si>
  <si>
    <t>6446.44万</t>
  </si>
  <si>
    <t>1505.89万</t>
  </si>
  <si>
    <t>1.87亿</t>
  </si>
  <si>
    <t>4700.00万</t>
  </si>
  <si>
    <t>9439.82万</t>
  </si>
  <si>
    <t>-6.48亿</t>
  </si>
  <si>
    <t>-4453.93万</t>
  </si>
  <si>
    <t>4.81亿</t>
  </si>
  <si>
    <t>3.11亿</t>
  </si>
  <si>
    <t>6835.27万</t>
  </si>
  <si>
    <t>1859.08万</t>
  </si>
  <si>
    <t>3.86亿</t>
  </si>
  <si>
    <t>6924.93万</t>
  </si>
  <si>
    <t>9450.66万</t>
  </si>
  <si>
    <t>4966.90万</t>
  </si>
  <si>
    <t>10派1.5元(含税)</t>
  </si>
  <si>
    <t>434.14万</t>
  </si>
  <si>
    <t>2763.38万</t>
  </si>
  <si>
    <t xml:space="preserve">
市值41.381917亿, 利润1.42亿; PE28.81, PB2.03; ROIC28.3367%; ROE27.725%; 股利率.778%; 毛利44.97%; 净利29.2867%; 上一年度营收增43.75%, 利润增29.09%; 当季营收增-37.71%, 利润增-40.84%; 过往5年营收增30.39%, 利润增76.94%
Income profile:
</t>
  </si>
  <si>
    <t>34.52亿</t>
  </si>
  <si>
    <t>31.23亿</t>
  </si>
  <si>
    <t>1826931400亿</t>
  </si>
  <si>
    <t>19.97亿</t>
  </si>
  <si>
    <t>16.79亿</t>
  </si>
  <si>
    <t>13.29亿</t>
  </si>
  <si>
    <t>4977.12万</t>
  </si>
  <si>
    <t>17226710亿</t>
  </si>
  <si>
    <t>52.55万</t>
  </si>
  <si>
    <t>110728947亿</t>
  </si>
  <si>
    <t>676267880亿</t>
  </si>
  <si>
    <t>3.25亿</t>
  </si>
  <si>
    <t>2513833600亿</t>
  </si>
  <si>
    <t>11.27亿</t>
  </si>
  <si>
    <t>7.87亿</t>
  </si>
  <si>
    <t>112.31万</t>
  </si>
  <si>
    <t>19.20亿</t>
  </si>
  <si>
    <t>1.79亿</t>
  </si>
  <si>
    <t>-4.61亿</t>
  </si>
  <si>
    <t>16.26亿</t>
  </si>
  <si>
    <t>15.71亿</t>
  </si>
  <si>
    <t>16.60亿</t>
  </si>
  <si>
    <t>24.12亿</t>
  </si>
  <si>
    <t>4935.73万</t>
  </si>
  <si>
    <t>2700.22万</t>
  </si>
  <si>
    <t>11.78亿</t>
  </si>
  <si>
    <t>14.40亿</t>
  </si>
  <si>
    <t>9.46亿</t>
  </si>
  <si>
    <t>8034.75万</t>
  </si>
  <si>
    <t>6167.12万</t>
  </si>
  <si>
    <t>10派0.85元(含税)</t>
  </si>
  <si>
    <t>1202.65万</t>
  </si>
  <si>
    <t>0206000000</t>
  </si>
  <si>
    <t>0618000000</t>
  </si>
  <si>
    <t>01236000000</t>
  </si>
  <si>
    <t>02060000000</t>
  </si>
  <si>
    <t>04120000000</t>
  </si>
  <si>
    <t xml:space="preserve">
市值36.20687亿, 利润2.06亿; PE23.53, PB1.44; ROIC4.7%; ROE6.86%; 股利率1.1318%; 毛利33.83%; 净利7.73%; 上一年度营收增22.82%, 利润增77.59%; 当季营收增31.36%, 利润增-67.73%; 过往5年营收增-1.93%, 利润增41.39%
Income profile:
</t>
  </si>
  <si>
    <t>11.66亿</t>
  </si>
  <si>
    <t>43.71亿</t>
  </si>
  <si>
    <t>1554151600亿</t>
  </si>
  <si>
    <t>22.54亿</t>
  </si>
  <si>
    <t>14.18亿</t>
  </si>
  <si>
    <t>1185.81万</t>
  </si>
  <si>
    <t>5009.02万</t>
  </si>
  <si>
    <t>75268154亿</t>
  </si>
  <si>
    <t>97.60万</t>
  </si>
  <si>
    <t>-97680652亿</t>
  </si>
  <si>
    <t>516467200亿</t>
  </si>
  <si>
    <t>3718962100亿</t>
  </si>
  <si>
    <t>4869.21万</t>
  </si>
  <si>
    <t>2.48亿</t>
  </si>
  <si>
    <t>-2024.81万</t>
  </si>
  <si>
    <t>1.41亿</t>
  </si>
  <si>
    <t>4216.11万</t>
  </si>
  <si>
    <t>18.32亿</t>
  </si>
  <si>
    <t>26.34亿</t>
  </si>
  <si>
    <t>29.15亿</t>
  </si>
  <si>
    <t>21.60亿</t>
  </si>
  <si>
    <t>4.34亿</t>
  </si>
  <si>
    <t>17.09亿</t>
  </si>
  <si>
    <t>11.61亿</t>
  </si>
  <si>
    <t>-1401.90万</t>
  </si>
  <si>
    <t>891.91万</t>
  </si>
  <si>
    <t>5377.99万</t>
  </si>
  <si>
    <t xml:space="preserve">
市值33.53亿, 利润1.36亿; PE, PB.772; ROIC5.1667%; ROE6%; 股利率3.1315%; 毛利22.4033%; 净利9.32%; 上一年度营收增23.03%, 利润增-41.13%; 当季营收增-24.97%, 利润增-376.1%; 过往5年营收增3.07%, 利润增-9.03%
Income profile:
</t>
  </si>
  <si>
    <t>23.53亿</t>
  </si>
  <si>
    <t>599706260亿</t>
  </si>
  <si>
    <t>10.52亿</t>
  </si>
  <si>
    <t>1822.91万</t>
  </si>
  <si>
    <t>6185.12万</t>
  </si>
  <si>
    <t>2538.44万</t>
  </si>
  <si>
    <t>2168300亿</t>
  </si>
  <si>
    <t>101.83万</t>
  </si>
  <si>
    <t>28129197亿</t>
  </si>
  <si>
    <t>244323180亿</t>
  </si>
  <si>
    <t>1311895820亿</t>
  </si>
  <si>
    <t>2474.25万</t>
  </si>
  <si>
    <t>-6706.89万</t>
  </si>
  <si>
    <t>-1.88亿</t>
  </si>
  <si>
    <t>8664.98万</t>
  </si>
  <si>
    <t>9.95亿</t>
  </si>
  <si>
    <t>11.24亿</t>
  </si>
  <si>
    <t>11.60亿</t>
  </si>
  <si>
    <t>13.33亿</t>
  </si>
  <si>
    <t>10.04亿</t>
  </si>
  <si>
    <t>8491.91万</t>
  </si>
  <si>
    <t>8185.80万</t>
  </si>
  <si>
    <t>5.49亿</t>
  </si>
  <si>
    <t>4683.93万</t>
  </si>
  <si>
    <t>8915.53万</t>
  </si>
  <si>
    <t>6396.42万</t>
  </si>
  <si>
    <t>2780.17万</t>
  </si>
  <si>
    <t>1.47亿</t>
  </si>
  <si>
    <t xml:space="preserve">
市值32.873645亿, 利润1.04亿; PE59.96, PB1.41; ROIC5.9333%; ROE7.16%; 股利率0%; 毛利31.92%; 净利12.4067%; 上一年度营收增5.73%, 利润增-9.57%; 当季营收增-42.2%, 利润增-126.77%; 过往5年营收增2.19%, 利润增8.9%
Income profile:
</t>
  </si>
  <si>
    <t>6.22亿</t>
  </si>
  <si>
    <t>20.37亿</t>
  </si>
  <si>
    <t>815148080亿</t>
  </si>
  <si>
    <t>6.72亿</t>
  </si>
  <si>
    <t>2007.62万</t>
  </si>
  <si>
    <t>2104.31万</t>
  </si>
  <si>
    <t>2007.14万</t>
  </si>
  <si>
    <t>3290496亿</t>
  </si>
  <si>
    <t>68770796亿</t>
  </si>
  <si>
    <t>10.25亿</t>
  </si>
  <si>
    <t>241516530亿</t>
  </si>
  <si>
    <t>2012631900亿</t>
  </si>
  <si>
    <t>2101.21万</t>
  </si>
  <si>
    <t>4.90亿</t>
  </si>
  <si>
    <t>5087.45万</t>
  </si>
  <si>
    <t>9.98亿</t>
  </si>
  <si>
    <t>7.36亿</t>
  </si>
  <si>
    <t>5.16亿</t>
  </si>
  <si>
    <t>1.93亿</t>
  </si>
  <si>
    <t>2.58亿</t>
  </si>
  <si>
    <t>8.60亿</t>
  </si>
  <si>
    <t>5.76亿</t>
  </si>
  <si>
    <t>5644.99万</t>
  </si>
  <si>
    <t>10派7.5元(含税)</t>
  </si>
  <si>
    <t>457.55万</t>
  </si>
  <si>
    <t>2417.42万</t>
  </si>
  <si>
    <t xml:space="preserve">
市值31.3349亿, 利润1.75亿; PE28.99, PB1.56; ROIC21.02%; ROE19.825%; 股利率3.1915%; 毛利29.91%; 净利17.6167%; 上一年度营收增18.34%, 利润增-9.33%; 当季营收增-7.34%, 利润增-52.31%; 过往5年营收增25.32%, 利润增16.99%
Income profile:
</t>
  </si>
  <si>
    <t>1.14亿</t>
  </si>
  <si>
    <t>554603020亿</t>
  </si>
  <si>
    <t>1364.33万</t>
  </si>
  <si>
    <t>248.65万</t>
  </si>
  <si>
    <t>4200.86万</t>
  </si>
  <si>
    <t>1696.07万</t>
  </si>
  <si>
    <t>1411408亿</t>
  </si>
  <si>
    <t>8.45万</t>
  </si>
  <si>
    <t>45347963亿</t>
  </si>
  <si>
    <t>101805151亿</t>
  </si>
  <si>
    <t>2677.60万</t>
  </si>
  <si>
    <t>762458320亿</t>
  </si>
  <si>
    <t>4418.75万</t>
  </si>
  <si>
    <t>3862.11万</t>
  </si>
  <si>
    <t>8993.05万</t>
  </si>
  <si>
    <t>-1.37亿</t>
  </si>
  <si>
    <t>5.64亿</t>
  </si>
  <si>
    <t>9.25亿</t>
  </si>
  <si>
    <t>4540.80万</t>
  </si>
  <si>
    <t>8707.57万</t>
  </si>
  <si>
    <t>2275.28万</t>
  </si>
  <si>
    <t>4.22亿</t>
  </si>
  <si>
    <t>3530.58万</t>
  </si>
  <si>
    <t>830.55万</t>
  </si>
  <si>
    <t>714.43万</t>
  </si>
  <si>
    <t>2393.90万</t>
  </si>
  <si>
    <t xml:space="preserve">
市值29.793478亿, 利润1364.33万; PE55.15, PB2.06; ROIC6.23%; ROE7.9067%; 股利率1.8519%; 毛利30.0667%; 净利17.52%; 上一年度营收增11.35%, 利润增-69.95%; 当季营收增36.9%, 利润增1052.18%; 过往5年营收增32.81%, 利润增145.95%
Income profile:
</t>
  </si>
  <si>
    <t xml:space="preserve">
</t>
    <phoneticPr fontId="1" type="noConversion"/>
  </si>
  <si>
    <t>8.13亿</t>
  </si>
  <si>
    <t>717923500亿</t>
  </si>
  <si>
    <t>9.93亿</t>
  </si>
  <si>
    <t>5243.88万</t>
  </si>
  <si>
    <t>6.99亿</t>
  </si>
  <si>
    <t>6.42亿</t>
  </si>
  <si>
    <t>1211.50万</t>
  </si>
  <si>
    <t>2499.91万</t>
  </si>
  <si>
    <t>1778.98万</t>
  </si>
  <si>
    <t>17085亿</t>
  </si>
  <si>
    <t>135.45万</t>
  </si>
  <si>
    <t>15476164亿</t>
  </si>
  <si>
    <t>2.55亿</t>
  </si>
  <si>
    <t>223236860亿</t>
  </si>
  <si>
    <t>2.82万</t>
  </si>
  <si>
    <t>1372256800亿</t>
  </si>
  <si>
    <t>7718.89万</t>
  </si>
  <si>
    <t>2850.06万</t>
  </si>
  <si>
    <t>-2946.33万</t>
  </si>
  <si>
    <t>-1198.01万</t>
  </si>
  <si>
    <t>7.54亿</t>
  </si>
  <si>
    <t>12.02亿</t>
  </si>
  <si>
    <t>10.68亿</t>
  </si>
  <si>
    <t>10.01亿</t>
  </si>
  <si>
    <t>2289.22万</t>
  </si>
  <si>
    <t>9634.09万</t>
  </si>
  <si>
    <t>5.02亿</t>
  </si>
  <si>
    <t>1376.47万</t>
  </si>
  <si>
    <t>4779.88万</t>
  </si>
  <si>
    <t>3681.56万</t>
  </si>
  <si>
    <t>10派0.299999元(含税)</t>
  </si>
  <si>
    <t>1172.12万</t>
  </si>
  <si>
    <t xml:space="preserve">
市值26.861368亿, 利润5243.88万; PE114.2, PB2.13; ROIC4.0233%; ROE5.2533%; 股利率.4666%; 毛利14.6733%; 净利4.7367%; 上一年度营收增31.7%, 利润增129.07%; 当季营收增-.95%, 利润增-53.49%; 过往5年营收增2.31%, 利润增6.97%
Income profile:
</t>
  </si>
  <si>
    <r>
      <t>1.2018年、2019年、2020年公司纤维母粒产销量均在国内排名第1，纤维母粒的年产能达3.7万吨；2.公司2021年目标实现营业收入（含税）8.88亿元，</t>
    </r>
    <r>
      <rPr>
        <sz val="9"/>
        <color rgb="FFFF0000"/>
        <rFont val="宋体"/>
        <family val="3"/>
        <charset val="134"/>
        <scheme val="minor"/>
      </rPr>
      <t>实现净利润1.2亿元；</t>
    </r>
    <r>
      <rPr>
        <sz val="9"/>
        <rFont val="宋体"/>
        <family val="3"/>
        <charset val="134"/>
        <scheme val="minor"/>
      </rPr>
      <t>3.公司目前产能已经满负荷生产，急需扩充产能，目前主要计划是通过新建募投项目来增加产能，公司上市后，募集资金将用于“新建研发及生产色母项目”、“高品质原液着色研发中心项目”的施工建设。“新建研发及生产色母项目”设计产能为年产42500吨纤维色母粒该项目实施后，可大幅度提升公司产能，优化公司产品结构，巩固公司主营业务体系，提高公司产品的市场占有率和持续竞争力</t>
    </r>
    <phoneticPr fontId="1" type="noConversion"/>
  </si>
  <si>
    <r>
      <t>1.美联新材、道恩股份、红梅色母列为同行业可比公司。但该3家可比公司主要生产塑料用母粒，与发行人并无直接竞争关系，但</t>
    </r>
    <r>
      <rPr>
        <sz val="9"/>
        <color rgb="FFFF0000"/>
        <rFont val="宋体"/>
        <family val="3"/>
        <charset val="134"/>
        <scheme val="minor"/>
      </rPr>
      <t>塑料用母粒</t>
    </r>
    <r>
      <rPr>
        <sz val="9"/>
        <color theme="1"/>
        <rFont val="宋体"/>
        <family val="2"/>
        <charset val="134"/>
        <scheme val="minor"/>
      </rPr>
      <t>和</t>
    </r>
    <r>
      <rPr>
        <b/>
        <sz val="9"/>
        <color rgb="FFFF0000"/>
        <rFont val="宋体"/>
        <family val="3"/>
        <charset val="134"/>
        <scheme val="minor"/>
      </rPr>
      <t>纤维母粒</t>
    </r>
    <r>
      <rPr>
        <sz val="9"/>
        <color theme="1"/>
        <rFont val="宋体"/>
        <family val="2"/>
        <charset val="134"/>
        <scheme val="minor"/>
      </rPr>
      <t>在原材料种类、生产工艺等方面具有一定的可比性，因此将美联新材、道恩股份、红梅色母列为同行业可比公司；2.国内竞争对手：厦门鹭意彩色母粒有限，广东彩艳股份有限公司，常州富桐纤维新材料有限公司，浙江金彩新材料有限公司；国际对手为：瑞土科莱恩公司，美国普立万公司，美国奥美凯公司；</t>
    </r>
    <phoneticPr fontId="1" type="noConversion"/>
  </si>
  <si>
    <t>12.87亿</t>
  </si>
  <si>
    <t>589164540亿</t>
  </si>
  <si>
    <t>7.72亿</t>
  </si>
  <si>
    <t>5.59亿</t>
  </si>
  <si>
    <t>428.63万</t>
  </si>
  <si>
    <t>2456.16万</t>
  </si>
  <si>
    <t>1100.64万</t>
  </si>
  <si>
    <t>10761659亿</t>
  </si>
  <si>
    <t>33520005亿</t>
  </si>
  <si>
    <t>7662.53万</t>
  </si>
  <si>
    <t>85711657亿</t>
  </si>
  <si>
    <t>420.28万</t>
  </si>
  <si>
    <t>752324370亿</t>
  </si>
  <si>
    <t>4289.42万</t>
  </si>
  <si>
    <t>3035.00万</t>
  </si>
  <si>
    <t>6330.48万</t>
  </si>
  <si>
    <t>20.08万</t>
  </si>
  <si>
    <t>-4283.22万</t>
  </si>
  <si>
    <t>-4222.66万</t>
  </si>
  <si>
    <t>-7048.90万</t>
  </si>
  <si>
    <t>6.71亿</t>
  </si>
  <si>
    <t>6.17亿</t>
  </si>
  <si>
    <t>6314.23万</t>
  </si>
  <si>
    <t>3485.70万</t>
  </si>
  <si>
    <t>5474.60万</t>
  </si>
  <si>
    <t>3.91亿</t>
  </si>
  <si>
    <t>3047.98万</t>
  </si>
  <si>
    <t>7991.18万</t>
  </si>
  <si>
    <t>5693.74万</t>
  </si>
  <si>
    <t>185.66万</t>
  </si>
  <si>
    <t>1194.02万</t>
  </si>
  <si>
    <t>纤维母粒属于化学纤维原液着色和功能改性的核心原材料，相较于化纤传统印染方式而言，化学纤维原液着色可以省略大部分的染整工序，同时减少废气废水排放，进而从生产上节约大量的人力和能源；同时，由于纤维母粒是将着色剂与PET切片精确计量、均匀混合后形成，制成的涤纶纤维从结构上看，着色剂与涤纶形成表里一致的均匀固溶体，耐光、耐洗、耐磨擦等牢度远比常规印染高。纤维母粒的年产量达4.43万吨，在行业内处于领导地位；
市值22.7664亿, 利润1.03亿; PE37.38, PB1.79; ROIC17.9633%; ROE19.4033%; 股利率2.53%; 毛利21.01%; 净利12.5267%; 上一年度营收增15.05%, 利润增-.96%; 当季营收增-2.38%, 利润增-69.19%; 过往5年营收增12.28%, 利润增21.36%
Income profile:
黑母粒 3.89亿 57.96%（毛利19.54%，半年报增速19.61%）
彩色母粒 1.52亿 22.60%（毛利35.72%，半年报增速36.42%）
功能母粒 6614.29万 9.85%（毛利33.53%）
白母粒 6287.02万 9.37%（毛利21.57%，半年报增速16.83%）
其他 145.90万 0.22%(毛利15.79%)</t>
  </si>
  <si>
    <t>12.92亿</t>
  </si>
  <si>
    <t>625450530亿</t>
  </si>
  <si>
    <t>9.30亿</t>
  </si>
  <si>
    <t>6842.91万</t>
  </si>
  <si>
    <t>4.43亿</t>
  </si>
  <si>
    <t>3440.93万</t>
  </si>
  <si>
    <t>4033.07万</t>
  </si>
  <si>
    <t>2016.69万</t>
  </si>
  <si>
    <t>-92643亿</t>
  </si>
  <si>
    <t>54920994亿</t>
  </si>
  <si>
    <t>258003690亿</t>
  </si>
  <si>
    <t>385.89万</t>
  </si>
  <si>
    <t>985317660亿</t>
  </si>
  <si>
    <t>3.43亿</t>
  </si>
  <si>
    <t>4486.75万</t>
  </si>
  <si>
    <t>4262.72万</t>
  </si>
  <si>
    <t>60.58万</t>
  </si>
  <si>
    <t>9535.39万</t>
  </si>
  <si>
    <t>1036.39万</t>
  </si>
  <si>
    <t>8.04亿</t>
  </si>
  <si>
    <t>9.57亿</t>
  </si>
  <si>
    <t>9.41亿</t>
  </si>
  <si>
    <t>8.83亿</t>
  </si>
  <si>
    <t>8.40亿</t>
  </si>
  <si>
    <t>5505.66万</t>
  </si>
  <si>
    <t>9448.81万</t>
  </si>
  <si>
    <t>6.96亿</t>
  </si>
  <si>
    <t>4920.12万</t>
  </si>
  <si>
    <t>6099.75万</t>
  </si>
  <si>
    <t>5170.56万</t>
  </si>
  <si>
    <t>10派1.2元(含税)</t>
  </si>
  <si>
    <t>1242.66万</t>
  </si>
  <si>
    <t>5729.54万</t>
  </si>
  <si>
    <t xml:space="preserve">
市值22.657024亿, 利润6842.91万; PE34.27, PB1.87; ROIC5.9967%; ROE7.2133%; 股利率1.0135%; 毛利29.9533%; 净利9.73%; 上一年度营收增15.67%, 利润增24.29%; 当季营收增-26.47%, 利润增2.11%; 过往5年营收增2.61%, 利润增-.83%
Income profile:
</t>
  </si>
  <si>
    <t>12.67亿</t>
  </si>
  <si>
    <t>861050240亿</t>
  </si>
  <si>
    <t>8.41亿</t>
  </si>
  <si>
    <t>-1.40亿</t>
  </si>
  <si>
    <t>11.00亿</t>
  </si>
  <si>
    <t>999.62万</t>
  </si>
  <si>
    <t>2623.50万</t>
  </si>
  <si>
    <t>-3790212亿</t>
  </si>
  <si>
    <t>246.17万</t>
  </si>
  <si>
    <t>-191506180亿</t>
  </si>
  <si>
    <t>79427114亿</t>
  </si>
  <si>
    <t>4419.61万</t>
  </si>
  <si>
    <t>1025984870亿</t>
  </si>
  <si>
    <t>2.89亿</t>
  </si>
  <si>
    <t>11.90亿</t>
  </si>
  <si>
    <t>2999.00万</t>
  </si>
  <si>
    <t>1660.51万</t>
  </si>
  <si>
    <t>-1503.98万</t>
  </si>
  <si>
    <t>3210.10万</t>
  </si>
  <si>
    <t>6.53亿</t>
  </si>
  <si>
    <t>14.21亿</t>
  </si>
  <si>
    <t>32.40亿</t>
  </si>
  <si>
    <t>22.88亿</t>
  </si>
  <si>
    <t>-6.12亿</t>
  </si>
  <si>
    <t>-1.99亿</t>
  </si>
  <si>
    <t>-9634.75万</t>
  </si>
  <si>
    <t>-1.29亿</t>
  </si>
  <si>
    <t>1492.32万</t>
  </si>
  <si>
    <t>1.06亿</t>
  </si>
  <si>
    <t xml:space="preserve">
市值21.66646亿, 利润-1.40亿; PE, PB1.07; ROIC-9.5633%; ROE-11.9233%; 股利率0%; 毛利23.6133%; 净利-47.9267%; 上一年度营收增28.79%, 利润增77.12%; 当季营收增-12.34%, 利润增-537.59%; 过往5年营收增-10.22%, 利润增-88.01%
Income profile:
</t>
  </si>
  <si>
    <t>SH600160</t>
  </si>
  <si>
    <t>巨化股份</t>
  </si>
  <si>
    <t>1920.32万</t>
  </si>
  <si>
    <t>SH600378</t>
  </si>
  <si>
    <t>昊华科技</t>
  </si>
  <si>
    <t>167.42万</t>
  </si>
  <si>
    <t>SZ002407</t>
  </si>
  <si>
    <t>多氟多</t>
  </si>
  <si>
    <t>1248.15万</t>
  </si>
  <si>
    <t>SZ002326</t>
  </si>
  <si>
    <t>永太科技</t>
  </si>
  <si>
    <t>1154.41万</t>
  </si>
  <si>
    <t>SH603505</t>
  </si>
  <si>
    <t>金石资源</t>
  </si>
  <si>
    <t>673.85万</t>
  </si>
  <si>
    <t>SH603379</t>
  </si>
  <si>
    <t>三美股份</t>
  </si>
  <si>
    <t>540.60万</t>
  </si>
  <si>
    <t>SZ300343</t>
  </si>
  <si>
    <t>联创股份</t>
  </si>
  <si>
    <t>2589.13万</t>
  </si>
  <si>
    <t>SH605020</t>
  </si>
  <si>
    <t>永和股份</t>
  </si>
  <si>
    <t>118.18万</t>
  </si>
  <si>
    <t>SZ002915</t>
  </si>
  <si>
    <t>中欣氟材</t>
  </si>
  <si>
    <t>428.05万</t>
  </si>
  <si>
    <t>https://xueqiu.com/1414094532/189988485</t>
    <phoneticPr fontId="1" type="noConversion"/>
  </si>
  <si>
    <t>69.92亿</t>
  </si>
  <si>
    <t>150.37亿</t>
  </si>
  <si>
    <t>16376950000亿</t>
  </si>
  <si>
    <t>179.86亿</t>
  </si>
  <si>
    <t>11.09亿</t>
  </si>
  <si>
    <t>146.58亿</t>
  </si>
  <si>
    <t>133.05亿</t>
  </si>
  <si>
    <t>249695900亿</t>
  </si>
  <si>
    <t>1538.93万</t>
  </si>
  <si>
    <t>1636673500亿</t>
  </si>
  <si>
    <t>26.72亿</t>
  </si>
  <si>
    <t>1192980870亿</t>
  </si>
  <si>
    <t>7.02亿</t>
  </si>
  <si>
    <t>8461729100亿</t>
  </si>
  <si>
    <t>39.86亿</t>
  </si>
  <si>
    <t>9738.08万</t>
  </si>
  <si>
    <t>12.99亿</t>
  </si>
  <si>
    <t>27.21亿</t>
  </si>
  <si>
    <t>52.09亿</t>
  </si>
  <si>
    <t>24.18亿</t>
  </si>
  <si>
    <t>-17.52亿</t>
  </si>
  <si>
    <t>160.54亿</t>
  </si>
  <si>
    <t>160.68亿</t>
  </si>
  <si>
    <t>156.56亿</t>
  </si>
  <si>
    <t>138.04亿</t>
  </si>
  <si>
    <t>101.01亿</t>
  </si>
  <si>
    <t>9537.52万</t>
  </si>
  <si>
    <t>9.08亿</t>
  </si>
  <si>
    <t>105.04亿</t>
  </si>
  <si>
    <t>126.23亿</t>
  </si>
  <si>
    <t>81.84亿</t>
  </si>
  <si>
    <t>9.53亿</t>
  </si>
  <si>
    <t>10派1.30元(含税)</t>
  </si>
  <si>
    <t>氟化工</t>
  </si>
  <si>
    <t>9029.17万</t>
  </si>
  <si>
    <t>5.12亿</t>
  </si>
  <si>
    <t>公司主要业务为基本化工原料、食品包装材料、氟化工原料及后续产品的研发、生产与销售。拥有氯碱化工、硫酸化工、煤化工、基础氟化工等氟化工必需的产业自我配套体系，并以此为基础，形成了包括基础配套原料、氟致冷剂、有机氟单体、含氟聚合物、精细化学品等在内的完整的氟化工产业链，并涉足石油化工产业。
市值439.24869亿, 利润11.09亿; PE17.23, PB2.98; ROIC4.1633%; ROE5.4633%; 股利率.799%; 毛利14.1367%; 净利5.24%; 上一年度营收增12.03%, 利润增1062.78%; 当季营收增32.3%, 利润增384.35%; 过往5年营收增12.93%, 利润增310.72%
Income profile:
致冷剂 34.32亿 32.67% 20.54% 11.67%
基础化工产品及其它 25.17亿 23.96% 40.89% 31.68%
氟化工原料 22.52亿 21.44% 14.39% 12.46%
含氟聚合物材料 16.07亿 15.29% 19.30% 23.43%
石化材料 8.96亿 8.53% 3.52% 7.67%
食品包装材料 8.62亿 8.20% 12.73% 28.81%</t>
  </si>
  <si>
    <t>77.93亿</t>
  </si>
  <si>
    <t>6393166200亿</t>
  </si>
  <si>
    <t>74.24亿</t>
  </si>
  <si>
    <t>8.91亿</t>
  </si>
  <si>
    <t>57.11亿</t>
  </si>
  <si>
    <t>47.31亿</t>
  </si>
  <si>
    <t>3.80亿</t>
  </si>
  <si>
    <t>2.82亿</t>
  </si>
  <si>
    <t>27646015亿</t>
  </si>
  <si>
    <t>1.91亿</t>
  </si>
  <si>
    <t>750574990亿</t>
  </si>
  <si>
    <t>18.79亿</t>
  </si>
  <si>
    <t>2066756600亿</t>
  </si>
  <si>
    <t>6680210200亿</t>
  </si>
  <si>
    <t>15.45亿</t>
  </si>
  <si>
    <t>10.64亿</t>
  </si>
  <si>
    <t>20.05万</t>
  </si>
  <si>
    <t>35.53亿</t>
  </si>
  <si>
    <t>-8.83亿</t>
  </si>
  <si>
    <t>4368.53万</t>
  </si>
  <si>
    <t>54.22亿</t>
  </si>
  <si>
    <t>49.25亿</t>
  </si>
  <si>
    <t>42.52亿</t>
  </si>
  <si>
    <t>36.46亿</t>
  </si>
  <si>
    <t>3.92亿</t>
  </si>
  <si>
    <t>6.48亿</t>
  </si>
  <si>
    <t>5.45亿</t>
  </si>
  <si>
    <t>2711.12万</t>
  </si>
  <si>
    <t>40.41亿</t>
  </si>
  <si>
    <t>51.82亿</t>
  </si>
  <si>
    <t>32.49亿</t>
  </si>
  <si>
    <t>6.40亿</t>
  </si>
  <si>
    <t>4.11亿</t>
  </si>
  <si>
    <t>10派2.911元(含税)</t>
  </si>
  <si>
    <t>745.13万</t>
  </si>
  <si>
    <t>5270.83万</t>
  </si>
  <si>
    <t xml:space="preserve">公司的主要业务为催化剂、变压吸附气体分离技术及装置、特种气体、有机化工产品、特种阀门、吸附剂等的研制、生产、销售,化工产品开发设计与技术咨询。主要产品有氟材料、特种气体、特种橡塑制品、精细化学品、工程咨询及技术服务。
市值422.28581亿, 利润8.91亿; PE41.92, PB5.48; ROIC8.57%; ROE11.1167%; 股利率.6283%; 毛利28.0033%; 净利11.92%; 上一年度营收增36.92%, 利润增37.5%; 当季营收增21.68%, 利润增14.83%; 过往5年营收增181.91%, 利润增244.83%
Income profile:
航空化工材料 16.86亿 41.71%
高端氟材料 11.44亿 28.31%
工程技术服务 5.59亿 13.84%
电子化学品 3.57亿 8.83%
贸易及其他 3.23亿 7.99% </t>
  </si>
  <si>
    <r>
      <t xml:space="preserve">1.2021营收与利润均大增，2022Q1继续高增长
2.六氟磷酸锂全球市占率今年有望达到35%，明年有望40%；
</t>
    </r>
    <r>
      <rPr>
        <sz val="9"/>
        <color rgb="FFFF0000"/>
        <rFont val="宋体"/>
        <family val="3"/>
        <charset val="134"/>
        <scheme val="minor"/>
      </rPr>
      <t xml:space="preserve">3.成本相对对手有30%+的优势？
</t>
    </r>
    <r>
      <rPr>
        <sz val="9"/>
        <rFont val="宋体"/>
        <family val="3"/>
        <charset val="134"/>
        <scheme val="minor"/>
      </rPr>
      <t>4.氢氟酸具有较高技术壁垒；
5.大客户长单锁定；
6.电子级氢氟酸和电子级硅烷气供货台积电；是否会迎来第二极增长？
7.公司规划的年产10万吨锂离子电池电解液关键材料项目，其中包括8万吨六氟磷酸锂、</t>
    </r>
    <r>
      <rPr>
        <b/>
        <sz val="9"/>
        <color rgb="FFFF0000"/>
        <rFont val="宋体"/>
        <family val="3"/>
        <charset val="134"/>
        <scheme val="minor"/>
      </rPr>
      <t>1万吨LiFSI和1万吨二氟磷酸锂</t>
    </r>
    <r>
      <rPr>
        <sz val="9"/>
        <rFont val="宋体"/>
        <family val="3"/>
        <charset val="134"/>
        <scheme val="minor"/>
      </rPr>
      <t xml:space="preserve">。5月将开工建设1万吨LiFSI和1万吨二氟磷酸锂的产线。
</t>
    </r>
    <phoneticPr fontId="1" type="noConversion"/>
  </si>
  <si>
    <t xml:space="preserve">1.六氟磷酸锂价格回落（产能过剩导致）；
2.行业内企业产能大量扩张，位于产业链中游，上游的原材料和下游的车厂和电池制造商均强势，一旦产能过剩或景气度下降，企业的盈利能力会立刻受到影响；
</t>
    <phoneticPr fontId="1" type="noConversion"/>
  </si>
  <si>
    <t>99.57亿</t>
  </si>
  <si>
    <t>82.31亿</t>
  </si>
  <si>
    <t>9295951700亿</t>
  </si>
  <si>
    <t>78.09亿</t>
  </si>
  <si>
    <t>12.60亿</t>
  </si>
  <si>
    <t>71.99亿</t>
  </si>
  <si>
    <t>63.26亿</t>
  </si>
  <si>
    <t>4280.28万</t>
  </si>
  <si>
    <t>4.09亿</t>
  </si>
  <si>
    <t>101716540亿</t>
  </si>
  <si>
    <t>1917.90万</t>
  </si>
  <si>
    <t>1604262700亿</t>
  </si>
  <si>
    <t>37.62亿</t>
  </si>
  <si>
    <t>1327955900亿</t>
  </si>
  <si>
    <t>732.84万</t>
  </si>
  <si>
    <t>9472018200亿</t>
  </si>
  <si>
    <t>22.84亿</t>
  </si>
  <si>
    <t>4.73亿</t>
  </si>
  <si>
    <t>26.57亿</t>
  </si>
  <si>
    <t>2.79万</t>
  </si>
  <si>
    <t>65.66亿</t>
  </si>
  <si>
    <t>29.98亿</t>
  </si>
  <si>
    <t>11.33亿</t>
  </si>
  <si>
    <t>-20.25亿</t>
  </si>
  <si>
    <t>42.45亿</t>
  </si>
  <si>
    <t>39.61亿</t>
  </si>
  <si>
    <t>37.36亿</t>
  </si>
  <si>
    <t>28.57亿</t>
  </si>
  <si>
    <t>4862.23万</t>
  </si>
  <si>
    <t>-4.11亿</t>
  </si>
  <si>
    <t>6591.34万</t>
  </si>
  <si>
    <t>2.57亿</t>
  </si>
  <si>
    <t>4.78亿</t>
  </si>
  <si>
    <t>60.27亿</t>
  </si>
  <si>
    <t>53.07亿</t>
  </si>
  <si>
    <t>29.05亿</t>
  </si>
  <si>
    <t>7.37亿</t>
  </si>
  <si>
    <t>10派3元(含税)</t>
  </si>
  <si>
    <t>6246.05万</t>
  </si>
  <si>
    <t>公司主营业务为高性能无机氟化物、电子化学品、锂离子电池及材料等领域的研发、生产和销售。公司的主要产品为无水氟化铝、高分子比冰晶石、六氟磷酸锂、新型锂盐、电子级氢氟酸、电子级硅烷、电子级硝酸、氨水、四氟化硅、乙硅烷、软包锂电池等。(氟代化合物作为可充电锂离子电池、锂金属电池和双离子电池中不可缺少的电解液组分)
市值276.45791亿, 利润12.60亿; PE12.28, PB4.16; ROIC5.2%; ROE6.0933%; 股利率.8313%; 毛利23.3967%; 净利4.7%; 上一年度营收增83.96%, 利润增2491.4%; 当季营收增36.09%, 利润增-23.93%; 过往5年营收增25.57%, 利润增351.82%
Income profile:
新材料 40.69亿 52.18% 82.68% 50.78%
其他 14.11亿 18.10% 3.59% 6.36%
铝用氟化盐 13.32亿 17.07% 8.16% 15.32%
锂电池 9.87亿 12.65% 5.57% 14.11%</t>
  </si>
  <si>
    <t>68.76亿</t>
  </si>
  <si>
    <t>42.99亿</t>
  </si>
  <si>
    <t>4881231000亿</t>
  </si>
  <si>
    <t>44.69亿</t>
  </si>
  <si>
    <t>41.12亿</t>
  </si>
  <si>
    <t>34.04亿</t>
  </si>
  <si>
    <t>6886.17万</t>
  </si>
  <si>
    <t>8584.86万</t>
  </si>
  <si>
    <t>30795099亿</t>
  </si>
  <si>
    <t>144.86万</t>
  </si>
  <si>
    <t>532615470亿</t>
  </si>
  <si>
    <t>1095979680亿</t>
  </si>
  <si>
    <t>4282142700亿</t>
  </si>
  <si>
    <t>20.53亿</t>
  </si>
  <si>
    <t>9.47亿</t>
  </si>
  <si>
    <t>11.98亿</t>
  </si>
  <si>
    <t>58.40亿</t>
  </si>
  <si>
    <t>8.45亿</t>
  </si>
  <si>
    <t>-8.80亿</t>
  </si>
  <si>
    <t>34.50亿</t>
  </si>
  <si>
    <t>34.30亿</t>
  </si>
  <si>
    <t>32.95亿</t>
  </si>
  <si>
    <t>27.51亿</t>
  </si>
  <si>
    <t>33.17亿</t>
  </si>
  <si>
    <t>32.73亿</t>
  </si>
  <si>
    <t>19.76亿</t>
  </si>
  <si>
    <t>3.75亿</t>
  </si>
  <si>
    <t>9529.94万</t>
  </si>
  <si>
    <t>6526.21万</t>
  </si>
  <si>
    <t>4.17亿</t>
  </si>
  <si>
    <t>公司具有完整垂直一体化产业链的含氟医药、农药与新能源材料制造商，且在含氟芳香类中间体方面产能全球领先，能够为国内外客户提供定制研发、生产及技术服务业务。主要产品类别包括液晶化学品、医药化学品、农药化学品和其他化学品，按照化学分子结构可划分为二氟、三氟、五氟、邻氟和对氟五个系列。
市值204.85354亿, 利润2.80亿; PE44.87, PB5.13; ROIC5.85%; ROE6.85%; 股利率.4279%; 毛利29.5367%; 净利8.95%; 上一年度营收增29.54%, 利润增133.33%; 当季营收增20.6%, 利润增-79.35%; 过往5年营收增22.26%, 利润增29.51%
Income profile:
贸易 12.06亿 36.37% 18.14% 16.69%
锂电及其他材料 10.09亿 30.42% 43.22% 47.55%
医药类 7.94亿 23.94% 29.24% 40.87%
农药类 1.87亿 5.63% 3.40% 20.20%</t>
  </si>
  <si>
    <t>653043980亿</t>
  </si>
  <si>
    <t>10.43亿</t>
  </si>
  <si>
    <t>424.40万</t>
  </si>
  <si>
    <t>5440.87万</t>
  </si>
  <si>
    <t>1368.05万</t>
  </si>
  <si>
    <t>1940871亿</t>
  </si>
  <si>
    <t>80.07万</t>
  </si>
  <si>
    <t>151907130亿</t>
  </si>
  <si>
    <t>2.22亿</t>
  </si>
  <si>
    <t>96399620亿</t>
  </si>
  <si>
    <t>751204390亿</t>
  </si>
  <si>
    <t>6.29亿</t>
  </si>
  <si>
    <t>4.35亿</t>
  </si>
  <si>
    <t>2495.12万</t>
  </si>
  <si>
    <t>4687.30万</t>
  </si>
  <si>
    <t>3.65亿</t>
  </si>
  <si>
    <t>-5.22亿</t>
  </si>
  <si>
    <t>8.79亿</t>
  </si>
  <si>
    <t>8.09亿</t>
  </si>
  <si>
    <t>5.88亿</t>
  </si>
  <si>
    <t>7711.46万</t>
  </si>
  <si>
    <t>5019.77万</t>
  </si>
  <si>
    <t>4.19亿</t>
  </si>
  <si>
    <t>9387.40万</t>
  </si>
  <si>
    <t>10送4股派2.4元(含税)</t>
  </si>
  <si>
    <t>1720.27万</t>
  </si>
  <si>
    <t>8699.33万</t>
  </si>
  <si>
    <t>公司的主营业务为萤石矿的投资和开发，以及萤石产品的研发、生产和销售。产品主要有酸级萤石精粉、高品位萤石块矿、冶金级萤石精粉和普通萤石原矿。公司目前是中国萤石行业拥有资源储量、开采及加工规模最大的企业。
市值190.106亿, 利润2.45亿; PE83.35, PB14.91; ROIC15.6%; ROE22.8233%; 股利率.0528%; 毛利53.2433%; 净利26.1233%; 上一年度营收增18.66%, 利润增2.94%; 当季营收增3.1%, 利润增-15.86%; 过往5年营收增30.8%, 利润增40.72%
Income profile:
自产酸级萤石精粉 7.09亿 67.98% 56.42% 39.58%
自产高品位萤石块矿 3.06亿 29.31% 42.59% 69.31%</t>
  </si>
  <si>
    <t>56.78亿</t>
  </si>
  <si>
    <t>3768143800亿</t>
  </si>
  <si>
    <t>31.70亿</t>
  </si>
  <si>
    <t>31.12亿</t>
  </si>
  <si>
    <t>4878.36万</t>
  </si>
  <si>
    <t>1691.94万</t>
  </si>
  <si>
    <t>2343853亿</t>
  </si>
  <si>
    <t>161.74万</t>
  </si>
  <si>
    <t>435196820亿</t>
  </si>
  <si>
    <t>34.00亿</t>
  </si>
  <si>
    <t>441733240亿</t>
  </si>
  <si>
    <t>4997201000亿</t>
  </si>
  <si>
    <t>8529.46万</t>
  </si>
  <si>
    <t>92.55万</t>
  </si>
  <si>
    <t>5.99亿</t>
  </si>
  <si>
    <t>11.59亿</t>
  </si>
  <si>
    <t>-2193.87万</t>
  </si>
  <si>
    <t>39.35亿</t>
  </si>
  <si>
    <t>44.54亿</t>
  </si>
  <si>
    <t>38.99亿</t>
  </si>
  <si>
    <t>27.00亿</t>
  </si>
  <si>
    <t>11.08亿</t>
  </si>
  <si>
    <t>25.69亿</t>
  </si>
  <si>
    <t>27.39亿</t>
  </si>
  <si>
    <t>17.68亿</t>
  </si>
  <si>
    <t>2856.81万</t>
  </si>
  <si>
    <t xml:space="preserve">
市值160.55599亿, 利润5.36亿; PE21.27, PB2.83; ROIC9.74%; ROE10.0833%; 股利率.6464%; 毛利21.95%; 净利12.6433%; 上一年度营收增48.77%, 利润增141.44%; 当季营收增23.5%, 利润增15.42%; 过往5年营收增12.98%, 利润增42.47%
Income profile:
</t>
  </si>
  <si>
    <t>1771018300亿</t>
  </si>
  <si>
    <t>18.35亿</t>
  </si>
  <si>
    <t>5.92亿</t>
  </si>
  <si>
    <t>1638.88万</t>
  </si>
  <si>
    <t>6388.96万</t>
  </si>
  <si>
    <t>4250.46万</t>
  </si>
  <si>
    <t>-6201981亿</t>
  </si>
  <si>
    <t>813374210亿</t>
  </si>
  <si>
    <t>177480090亿</t>
  </si>
  <si>
    <t>4176.22万</t>
  </si>
  <si>
    <t>1948848600亿</t>
  </si>
  <si>
    <t>5425.03万</t>
  </si>
  <si>
    <t>4236.05万</t>
  </si>
  <si>
    <t>6.88亿</t>
  </si>
  <si>
    <t>-4.95亿</t>
  </si>
  <si>
    <t>4265.79万</t>
  </si>
  <si>
    <t>17.38亿</t>
  </si>
  <si>
    <t>35.14亿</t>
  </si>
  <si>
    <t>35.99亿</t>
  </si>
  <si>
    <t>27.68亿</t>
  </si>
  <si>
    <t>-8738.32万</t>
  </si>
  <si>
    <t>-14.74亿</t>
  </si>
  <si>
    <t>-19.54亿</t>
  </si>
  <si>
    <t>11.94亿</t>
  </si>
  <si>
    <t>7.32亿</t>
  </si>
  <si>
    <t>4723.69万</t>
  </si>
  <si>
    <t>9958.79万</t>
  </si>
  <si>
    <t xml:space="preserve">
市值121.011458亿, 利润2.88亿; PE11.77, PB6.8; ROIC-12.4067%; ROE-25.79%; 股利率0%; 毛利28.9067%; 净利4.64%; 上一年度营收增5.58%, 利润增429.58%; 当季营收增14.26%, 利润增98.85%; 过往5年营收增.29%, 利润增1.61%
Income profile:
</t>
  </si>
  <si>
    <t>22.11亿</t>
  </si>
  <si>
    <t>2720479100亿</t>
  </si>
  <si>
    <t>28.99亿</t>
  </si>
  <si>
    <t>2.78亿</t>
  </si>
  <si>
    <t>24.81亿</t>
  </si>
  <si>
    <t>22.52亿</t>
  </si>
  <si>
    <t>3941.24万</t>
  </si>
  <si>
    <t>1.61亿</t>
  </si>
  <si>
    <t>2149.88万</t>
  </si>
  <si>
    <t>349.90万</t>
  </si>
  <si>
    <t>198949730亿</t>
  </si>
  <si>
    <t>376743480亿</t>
  </si>
  <si>
    <t>1419680000亿</t>
  </si>
  <si>
    <t>12.72亿</t>
  </si>
  <si>
    <t>5.58亿</t>
  </si>
  <si>
    <t>2.70亿</t>
  </si>
  <si>
    <t>-9.34亿</t>
  </si>
  <si>
    <t>5.24亿</t>
  </si>
  <si>
    <t>19.52亿</t>
  </si>
  <si>
    <t>18.83亿</t>
  </si>
  <si>
    <t>20.73亿</t>
  </si>
  <si>
    <t>15.21亿</t>
  </si>
  <si>
    <t>17.66亿</t>
  </si>
  <si>
    <t>13.15亿</t>
  </si>
  <si>
    <t>662.55万</t>
  </si>
  <si>
    <t>4019.43万</t>
  </si>
  <si>
    <t xml:space="preserve">
市值117.398152亿, 利润2.78亿; PE35.73, PB5.29; ROIC10.0267%; ROE12.425%; 股利率.577%; 毛利20.7233%; 净利6.7933%; 上一年度营收增48.51%, 利润增172.55%; 当季营收增19.91%, 利润增39.69%; 过往5年营收增19.83%, 利润增43.28%
Income profile:
</t>
  </si>
  <si>
    <t>18.94亿</t>
  </si>
  <si>
    <t>1176350850亿</t>
  </si>
  <si>
    <t>15.26亿</t>
  </si>
  <si>
    <t>9.29亿</t>
  </si>
  <si>
    <t>702.70万</t>
  </si>
  <si>
    <t>6565.87万</t>
  </si>
  <si>
    <t>2046.45万</t>
  </si>
  <si>
    <t>5850042亿</t>
  </si>
  <si>
    <t>8.99万</t>
  </si>
  <si>
    <t>115018248亿</t>
  </si>
  <si>
    <t>224986800亿</t>
  </si>
  <si>
    <t>1195904730亿</t>
  </si>
  <si>
    <t>2.54亿</t>
  </si>
  <si>
    <t>5241.07万</t>
  </si>
  <si>
    <t>7.09亿</t>
  </si>
  <si>
    <t>-4612.31万</t>
  </si>
  <si>
    <t>10.34亿</t>
  </si>
  <si>
    <t>-5469.73万</t>
  </si>
  <si>
    <t>3615.67万</t>
  </si>
  <si>
    <t>4704.21万</t>
  </si>
  <si>
    <t>3276.47万</t>
  </si>
  <si>
    <t>8.07亿</t>
  </si>
  <si>
    <t>11.48亿</t>
  </si>
  <si>
    <t>7.58亿</t>
  </si>
  <si>
    <t>9238.20万</t>
  </si>
  <si>
    <t>8058.91万</t>
  </si>
  <si>
    <t>10转4股派2.5元(含税)</t>
  </si>
  <si>
    <t>1894.19万</t>
  </si>
  <si>
    <t xml:space="preserve">
市值68.707112亿, 利润1.74亿; PE43.32, PB4.12; ROIC6.7267%; ROE5.1467%; 股利率1.1933%; 毛利23.26%; 净利5.0633%; 上一年度营收增47.58%, 利润增47.46%; 当季营收增-5.29%, 利润增-47.59%; 过往5年营收增36.19%, 利润增26.47%
Income profile:
</t>
  </si>
  <si>
    <t>SH600309</t>
  </si>
  <si>
    <t>万华化学</t>
  </si>
  <si>
    <t>907.80万</t>
  </si>
  <si>
    <t>SZ301090</t>
  </si>
  <si>
    <t>华润材料</t>
  </si>
  <si>
    <t>533.69万</t>
  </si>
  <si>
    <t>SH600370</t>
  </si>
  <si>
    <t>三房巷</t>
  </si>
  <si>
    <t>1058.30万</t>
  </si>
  <si>
    <t>SZ301216</t>
  </si>
  <si>
    <t>万凯新材</t>
  </si>
  <si>
    <t>516.04万</t>
  </si>
  <si>
    <t>SH600230</t>
  </si>
  <si>
    <t>沧州大化</t>
  </si>
  <si>
    <t>1968.91万</t>
  </si>
  <si>
    <t>SZ300848</t>
  </si>
  <si>
    <t>美瑞新材</t>
  </si>
  <si>
    <t>237.43万</t>
  </si>
  <si>
    <t>SZ300200</t>
  </si>
  <si>
    <t>高盟新材</t>
  </si>
  <si>
    <t>162.13万</t>
  </si>
  <si>
    <t>SZ002165</t>
  </si>
  <si>
    <t>红 宝 丽</t>
  </si>
  <si>
    <t>1299.23万</t>
  </si>
  <si>
    <t>SH603192</t>
  </si>
  <si>
    <t>汇得科技</t>
  </si>
  <si>
    <t>72.32万</t>
  </si>
  <si>
    <t>SH603041</t>
  </si>
  <si>
    <t>美思德</t>
  </si>
  <si>
    <t>129.47万</t>
  </si>
  <si>
    <t>https://xueqiu.com/1414094532/190040004</t>
    <phoneticPr fontId="1" type="noConversion"/>
  </si>
  <si>
    <t>1378.93亿</t>
  </si>
  <si>
    <t>779.77亿</t>
  </si>
  <si>
    <t>130420439000亿</t>
  </si>
  <si>
    <t>1455.38亿</t>
  </si>
  <si>
    <t>246.49亿</t>
  </si>
  <si>
    <t>1145.78亿</t>
  </si>
  <si>
    <t>1086.13亿</t>
  </si>
  <si>
    <t>15.30亿</t>
  </si>
  <si>
    <t>302665080亿</t>
  </si>
  <si>
    <t>3540.58万</t>
  </si>
  <si>
    <t>13390036200亿</t>
  </si>
  <si>
    <t>357.00亿</t>
  </si>
  <si>
    <t>10275750600亿</t>
  </si>
  <si>
    <t>77177556000亿</t>
  </si>
  <si>
    <t>421.99亿</t>
  </si>
  <si>
    <t>560.38亿</t>
  </si>
  <si>
    <t>117.70亿</t>
  </si>
  <si>
    <t>133.91亿</t>
  </si>
  <si>
    <t>1109.38亿</t>
  </si>
  <si>
    <t>206.62亿</t>
  </si>
  <si>
    <t>199.44亿</t>
  </si>
  <si>
    <t>-222.96亿</t>
  </si>
  <si>
    <t>39.29亿</t>
  </si>
  <si>
    <t>734.33亿</t>
  </si>
  <si>
    <t>680.51亿</t>
  </si>
  <si>
    <t>728.37亿</t>
  </si>
  <si>
    <t>531.23亿</t>
  </si>
  <si>
    <t>301.00亿</t>
  </si>
  <si>
    <t>100.41亿</t>
  </si>
  <si>
    <t>101.30亿</t>
  </si>
  <si>
    <t>155.66亿</t>
  </si>
  <si>
    <t>111.35亿</t>
  </si>
  <si>
    <t>36.79亿</t>
  </si>
  <si>
    <t>891.19亿</t>
  </si>
  <si>
    <t>1073.18亿</t>
  </si>
  <si>
    <t>676.57亿</t>
  </si>
  <si>
    <t>103.83亿</t>
  </si>
  <si>
    <t>195.42亿</t>
  </si>
  <si>
    <t>135.30亿</t>
  </si>
  <si>
    <t>10派25元(含税)</t>
  </si>
  <si>
    <t>聚氨酯</t>
  </si>
  <si>
    <t>4478.89万</t>
  </si>
  <si>
    <t>2.63亿</t>
  </si>
  <si>
    <t>公司的主营业务是聚氨酯、石化、新材料及精细化学品的研发、生产和销售。公司主要产品是聚氨酯、石化、精细化学品及新材料。公司脂肪/环族异氰酸酯(ADI)全产业链制造技术还荣获中国石油和化学工业联合会科技进步特等奖,表面材料水性化的关键树脂及应用解决方案获得山东省科技进步一等奖。
市值2980.2475亿, 利润246.49亿; PE15.92, PB4.03; ROIC16.35%; ROE30.0567%; 股利率2.6338%; 毛利24.41%; 净利13.9533%; 上一年度营收增98.19%, 利润增145.48%; 当季营收增4.14%, 利润增-46.35%; 过往5年营收增42.63%, 利润增70.43%
Income profile:
石化系列 614.09亿 42.19% 利润占比27.45% 17.09%
聚氨酯系列 604.92亿 41.56% 利润占比55.51% 35.07%
其他 184.37亿 12.67% 利润占比8.51% 17.63%
精细化学品及新材料系列 154.64亿 10.63% 利润占比8.60% 21.25%</t>
  </si>
  <si>
    <t>27.91亿</t>
  </si>
  <si>
    <t>67.64亿</t>
  </si>
  <si>
    <t>13008174400亿</t>
  </si>
  <si>
    <t>125.85亿</t>
  </si>
  <si>
    <t>4.82亿</t>
  </si>
  <si>
    <t>122.12亿</t>
  </si>
  <si>
    <t>120.29亿</t>
  </si>
  <si>
    <t>6024.17万</t>
  </si>
  <si>
    <t>2350.28万</t>
  </si>
  <si>
    <t>37120119亿</t>
  </si>
  <si>
    <t>78.60万</t>
  </si>
  <si>
    <t>620085870亿</t>
  </si>
  <si>
    <t>19.75亿</t>
  </si>
  <si>
    <t>861655520亿</t>
  </si>
  <si>
    <t>6.36万</t>
  </si>
  <si>
    <t>6934430000亿</t>
  </si>
  <si>
    <t>1877.25万</t>
  </si>
  <si>
    <t>200.32万</t>
  </si>
  <si>
    <t>7.90亿</t>
  </si>
  <si>
    <t>-7674.42万</t>
  </si>
  <si>
    <t>123.80亿</t>
  </si>
  <si>
    <t>123.84亿</t>
  </si>
  <si>
    <t>144.81亿</t>
  </si>
  <si>
    <t>124.81亿</t>
  </si>
  <si>
    <t>4.14亿</t>
  </si>
  <si>
    <t>4.41亿</t>
  </si>
  <si>
    <t>80.63亿</t>
  </si>
  <si>
    <t>92.33亿</t>
  </si>
  <si>
    <t>59.03亿</t>
  </si>
  <si>
    <t>10派0.49元(含税)</t>
  </si>
  <si>
    <t>1385.45万</t>
  </si>
  <si>
    <t>7853.41万</t>
  </si>
  <si>
    <t>公司主要从事聚酯材料及新材料的研发、生产和销售，是全球聚酯材料的领军企业。公司聚酯瓶片产品主要用于生产饮用水瓶、热灌装饮料瓶、碳酸饮料瓶、食用油瓶以及医用采血管、膜、片材等领域。
市值157.85375亿, 利润4.82亿; PE19.25, PB2.34; ROIC15.5233%; ROE16.255%; 股利率.4592%; 毛利8.99%; 净利4.6833%; 上一年度营收增1.66%, 利润增-23.37%; 当季营收增48.5%, 利润增217.71%; 过往5年营收增.79%, 利润增37.15%
Income profile:
聚酯瓶片 99.71亿 79.23% 71.66% 5.86%
原料 25.95亿 20.62% 26.20% 8.24%</t>
  </si>
  <si>
    <t>72.60亿</t>
  </si>
  <si>
    <t>67.03亿</t>
  </si>
  <si>
    <t>16550255000亿</t>
  </si>
  <si>
    <t>194.79亿</t>
  </si>
  <si>
    <t>157.31亿</t>
  </si>
  <si>
    <t>154.49亿</t>
  </si>
  <si>
    <t>573.99万</t>
  </si>
  <si>
    <t>7910.43万</t>
  </si>
  <si>
    <t>482.95万</t>
  </si>
  <si>
    <t>105743602亿</t>
  </si>
  <si>
    <t>373.50万</t>
  </si>
  <si>
    <t>750013520亿</t>
  </si>
  <si>
    <t>1595300200亿</t>
  </si>
  <si>
    <t>8273888800亿</t>
  </si>
  <si>
    <t>12.62亿</t>
  </si>
  <si>
    <t>30.13亿</t>
  </si>
  <si>
    <t>65.47亿</t>
  </si>
  <si>
    <t>12.63亿</t>
  </si>
  <si>
    <t>-8.92亿</t>
  </si>
  <si>
    <t>163.00亿</t>
  </si>
  <si>
    <t>220.82亿</t>
  </si>
  <si>
    <t>11.82亿</t>
  </si>
  <si>
    <t>10.66亿</t>
  </si>
  <si>
    <t>9.77亿</t>
  </si>
  <si>
    <t>7.74亿</t>
  </si>
  <si>
    <t>5362.58万</t>
  </si>
  <si>
    <t>4408.89万</t>
  </si>
  <si>
    <t>4653.65万</t>
  </si>
  <si>
    <t>104.55亿</t>
  </si>
  <si>
    <t>138.69亿</t>
  </si>
  <si>
    <t>91.79亿</t>
  </si>
  <si>
    <t>5.55亿</t>
  </si>
  <si>
    <t>4.30亿</t>
  </si>
  <si>
    <t>10派1.50元(含税)</t>
  </si>
  <si>
    <t>4026.54万</t>
  </si>
  <si>
    <t>3.03亿</t>
  </si>
  <si>
    <t>公司是一家主要业务以瓶级聚酯切片、PTA的生产、销售为核心，以纺织、印染、PBT工程塑料、热电的生产与销售等业务为补充的公司。公司的主要产品是各类印染布、涤棉布、色织布等。公司以印染整理为主业,系国内印染行业十佳企业.
市值117.279824亿, 利润6.30亿; PE12.21, PB1.75; ROIC5.2033%; ROE8.27%; 股利率4.9834%; 毛利9.41%; 净利5.6267%; 上一年度营收增19.5%, 利润增12.7%; 当季营收增29.96%, 利润增58.28%; 过往5年营收增356.3%, 利润增268.93%
Income profile:
瓶级聚酯切片 132.28亿 79.93%
PTA 25.00亿 15.10%</t>
  </si>
  <si>
    <t>58.90亿</t>
  </si>
  <si>
    <t>55.20亿</t>
  </si>
  <si>
    <t>14772399000亿</t>
  </si>
  <si>
    <t>95.87亿</t>
  </si>
  <si>
    <t>137.54亿</t>
  </si>
  <si>
    <t>135.39亿</t>
  </si>
  <si>
    <t>4535.11万</t>
  </si>
  <si>
    <t>8561.38万</t>
  </si>
  <si>
    <t>1879.50万</t>
  </si>
  <si>
    <t>26856215亿</t>
  </si>
  <si>
    <t>319.47万</t>
  </si>
  <si>
    <t>838562800亿</t>
  </si>
  <si>
    <t>36.85亿</t>
  </si>
  <si>
    <t>957256090亿</t>
  </si>
  <si>
    <t>90.00万</t>
  </si>
  <si>
    <t>8265443400亿</t>
  </si>
  <si>
    <t>34.84亿</t>
  </si>
  <si>
    <t>24.19亿</t>
  </si>
  <si>
    <t>92.98亿</t>
  </si>
  <si>
    <t>96.82亿</t>
  </si>
  <si>
    <t>117.25亿</t>
  </si>
  <si>
    <t>86.81亿</t>
  </si>
  <si>
    <t>3.67亿</t>
  </si>
  <si>
    <t>1.96亿</t>
  </si>
  <si>
    <t>90.26亿</t>
  </si>
  <si>
    <t>65.88亿</t>
  </si>
  <si>
    <t>44.21亿</t>
  </si>
  <si>
    <t>5.42亿</t>
  </si>
  <si>
    <t>1.88亿</t>
  </si>
  <si>
    <t>1711.94万</t>
  </si>
  <si>
    <t>6390.77万</t>
  </si>
  <si>
    <t xml:space="preserve">
市值102.503527亿, 利润4.42亿; PE9.76, PB1.86; ROIC11.6%; ROE28.16%; 股利率.67%; 毛利6.8167%; 净利3.9933%; 上一年度营收增3.11%, 利润增117.73%; 当季营收增165.18%, 利润增292.96%; 过往5年营收增4.2%, 利润增60.87%
Income profile:
</t>
  </si>
  <si>
    <t>32.53亿</t>
  </si>
  <si>
    <t>42.71亿</t>
  </si>
  <si>
    <t>3464644900亿</t>
  </si>
  <si>
    <t>23.87亿</t>
  </si>
  <si>
    <t>32.39亿</t>
  </si>
  <si>
    <t>30.12亿</t>
  </si>
  <si>
    <t>272.96万</t>
  </si>
  <si>
    <t>3301.93万</t>
  </si>
  <si>
    <t>-1223591亿</t>
  </si>
  <si>
    <t>189789260亿</t>
  </si>
  <si>
    <t>6.32亿</t>
  </si>
  <si>
    <t>43199974亿</t>
  </si>
  <si>
    <t>3.32亿</t>
  </si>
  <si>
    <t>1686716800亿</t>
  </si>
  <si>
    <t>13.02亿</t>
  </si>
  <si>
    <t>22.53亿</t>
  </si>
  <si>
    <t>8.93亿</t>
  </si>
  <si>
    <t>4.55亿</t>
  </si>
  <si>
    <t>-3.83亿</t>
  </si>
  <si>
    <t>7790.54万</t>
  </si>
  <si>
    <t>16.53亿</t>
  </si>
  <si>
    <t>21.06亿</t>
  </si>
  <si>
    <t>44.32亿</t>
  </si>
  <si>
    <t>44.17亿</t>
  </si>
  <si>
    <t>29.44亿</t>
  </si>
  <si>
    <t>3693.58万</t>
  </si>
  <si>
    <t>4584.25万</t>
  </si>
  <si>
    <t>9.91亿</t>
  </si>
  <si>
    <t>12.83亿</t>
  </si>
  <si>
    <t>22.30亿</t>
  </si>
  <si>
    <t>17.21亿</t>
  </si>
  <si>
    <t>12.04亿</t>
  </si>
  <si>
    <t>10派0.6元(含税)</t>
  </si>
  <si>
    <t>5567.21万</t>
  </si>
  <si>
    <t xml:space="preserve">
市值79.613109亿, 利润2.20亿; PE36.61, PB2.01; ROIC.98%; ROE2.77%; 股利率.3153%; 毛利11.4533%; 净利3.0733%; 上一年度营收增44.4%, 利润增495.63%; 当季营收增138.81%, 利润增63.93%; 过往5年营收增4.16%, 利润增120.78%
Income profile:
</t>
  </si>
  <si>
    <t>10.20亿</t>
  </si>
  <si>
    <t>1166240370亿</t>
  </si>
  <si>
    <t>12.98亿</t>
  </si>
  <si>
    <t>10.12亿</t>
  </si>
  <si>
    <t>850.36万</t>
  </si>
  <si>
    <t>2082.67万</t>
  </si>
  <si>
    <t>3577.88万</t>
  </si>
  <si>
    <t>5881499亿</t>
  </si>
  <si>
    <t>12.76万</t>
  </si>
  <si>
    <t>63808831亿</t>
  </si>
  <si>
    <t>113050753亿</t>
  </si>
  <si>
    <t>5242.88万</t>
  </si>
  <si>
    <t>1211573420亿</t>
  </si>
  <si>
    <t>8714.36万</t>
  </si>
  <si>
    <t>8335.88万</t>
  </si>
  <si>
    <t>6590.95万</t>
  </si>
  <si>
    <t>3617.75万</t>
  </si>
  <si>
    <t>-3034.60万</t>
  </si>
  <si>
    <t>879.33万</t>
  </si>
  <si>
    <t>7120.79万</t>
  </si>
  <si>
    <t>7.57亿</t>
  </si>
  <si>
    <t>6.49亿</t>
  </si>
  <si>
    <t>5.26亿</t>
  </si>
  <si>
    <t>3.35亿</t>
  </si>
  <si>
    <t>8336.38万</t>
  </si>
  <si>
    <t>5537.37万</t>
  </si>
  <si>
    <t>4441.04万</t>
  </si>
  <si>
    <t>2722.12万</t>
  </si>
  <si>
    <t>9.03亿</t>
  </si>
  <si>
    <t>5556.56万</t>
  </si>
  <si>
    <t>7608.49万</t>
  </si>
  <si>
    <t>4556.32万</t>
  </si>
  <si>
    <t>1167.69万</t>
  </si>
  <si>
    <t>9176.93万</t>
  </si>
  <si>
    <t xml:space="preserve">
市值56.762838亿, 利润1.19亿; PE45.77, PB6.02; ROIC21.6067%; ROE23.5833%; 股利率.7047%; 毛利19.85%; 净利11.12%; 上一年度营收增71.47%, 利润增16.67%; 当季营收增-1%, 利润增-16.83%; 过往5年营收增33.46%, 利润增35.48%
Income profile:
</t>
  </si>
  <si>
    <t>19.28亿</t>
  </si>
  <si>
    <t>739922080亿</t>
  </si>
  <si>
    <t>3460.03万</t>
  </si>
  <si>
    <t>3980.46万</t>
  </si>
  <si>
    <t>2831.15万</t>
  </si>
  <si>
    <t>17820897亿</t>
  </si>
  <si>
    <t>18.25万</t>
  </si>
  <si>
    <t>104920398亿</t>
  </si>
  <si>
    <t>6849.15万</t>
  </si>
  <si>
    <t>174598470亿</t>
  </si>
  <si>
    <t>926.64万</t>
  </si>
  <si>
    <t>1165210990亿</t>
  </si>
  <si>
    <t>1046.36万</t>
  </si>
  <si>
    <t>1590.71万</t>
  </si>
  <si>
    <t>7474.30万</t>
  </si>
  <si>
    <t>-1.14亿</t>
  </si>
  <si>
    <t>-7434.47万</t>
  </si>
  <si>
    <t>9.60亿</t>
  </si>
  <si>
    <t>10.16亿</t>
  </si>
  <si>
    <t>8.54亿</t>
  </si>
  <si>
    <t>8368.12万</t>
  </si>
  <si>
    <t>4332.35万</t>
  </si>
  <si>
    <t>5685.35万</t>
  </si>
  <si>
    <t>6730.44万</t>
  </si>
  <si>
    <t>749.47万</t>
  </si>
  <si>
    <t>4561.96万</t>
  </si>
  <si>
    <t xml:space="preserve">
市值32.082009亿, 利润1.59亿; PE26.35, PB1.69; ROIC10.8067%; ROE11.34%; 股利率1.9894%; 毛利37.9333%; 净利19.1467%; 上一年度营收增14.58%, 利润增-31.76%; 当季营收增-8.21%, 利润增20.6%; 过往5年营收增17.96%, 利润增37.03%
Income profile:
</t>
  </si>
  <si>
    <t>34.67亿</t>
  </si>
  <si>
    <t>1891952800亿</t>
  </si>
  <si>
    <t>2973.68万</t>
  </si>
  <si>
    <t>19.23亿</t>
  </si>
  <si>
    <t>15.92亿</t>
  </si>
  <si>
    <t>1824.01万</t>
  </si>
  <si>
    <t>5545.44万</t>
  </si>
  <si>
    <t>10609413亿</t>
  </si>
  <si>
    <t>67.78万</t>
  </si>
  <si>
    <t>-3551486亿</t>
  </si>
  <si>
    <t>13.78亿</t>
  </si>
  <si>
    <t>315245710亿</t>
  </si>
  <si>
    <t>3150304300亿</t>
  </si>
  <si>
    <t>17.67亿</t>
  </si>
  <si>
    <t>27.57亿</t>
  </si>
  <si>
    <t>4.79亿</t>
  </si>
  <si>
    <t>-3.21亿</t>
  </si>
  <si>
    <t>26.11亿</t>
  </si>
  <si>
    <t>23.83亿</t>
  </si>
  <si>
    <t>21.71亿</t>
  </si>
  <si>
    <t>8927.70万</t>
  </si>
  <si>
    <t>2907.84万</t>
  </si>
  <si>
    <t>4090.28万</t>
  </si>
  <si>
    <t>13.31亿</t>
  </si>
  <si>
    <t>26.02亿</t>
  </si>
  <si>
    <t>17.37亿</t>
  </si>
  <si>
    <t>-405.22万</t>
  </si>
  <si>
    <t>4269.20万</t>
  </si>
  <si>
    <t>3192.79万</t>
  </si>
  <si>
    <t>10派0.3元(含税)</t>
  </si>
  <si>
    <t>4276.21万</t>
  </si>
  <si>
    <t xml:space="preserve">
市值31.396022亿, 利润2973.68万; PE, PB1.49; ROIC3.6167%; ROE4.9633%; 股利率.7026%; 毛利18.3933%; 净利2.6667%; 上一年度营收增31.33%, 利润增-75.22%; 当季营收增-35.15%, 利润增-91.35%; 过往5年营收增13.9%, 利润增13.9%
Income profile:
</t>
  </si>
  <si>
    <t>2365544200亿</t>
  </si>
  <si>
    <t>31.91亿</t>
  </si>
  <si>
    <t>22.92亿</t>
  </si>
  <si>
    <t>21.40亿</t>
  </si>
  <si>
    <t>1646.16万</t>
  </si>
  <si>
    <t>6184.56万</t>
  </si>
  <si>
    <t>4976.36万</t>
  </si>
  <si>
    <t>1.21万</t>
  </si>
  <si>
    <t>61172008亿</t>
  </si>
  <si>
    <t>6.11亿</t>
  </si>
  <si>
    <t>586834260亿</t>
  </si>
  <si>
    <t>7342.98万</t>
  </si>
  <si>
    <t>1981096800亿</t>
  </si>
  <si>
    <t>7837.38万</t>
  </si>
  <si>
    <t>7.60亿</t>
  </si>
  <si>
    <t>11.03亿</t>
  </si>
  <si>
    <t>-1.03亿</t>
  </si>
  <si>
    <t>-4213.32万</t>
  </si>
  <si>
    <t>359.70万</t>
  </si>
  <si>
    <t>14.98亿</t>
  </si>
  <si>
    <t>15.93亿</t>
  </si>
  <si>
    <t>14.26亿</t>
  </si>
  <si>
    <t>11.74亿</t>
  </si>
  <si>
    <t>1.32亿</t>
  </si>
  <si>
    <t>9794.58万</t>
  </si>
  <si>
    <t>16.28亿</t>
  </si>
  <si>
    <t>13.07亿</t>
  </si>
  <si>
    <t>4283.01万</t>
  </si>
  <si>
    <t>9047.72万</t>
  </si>
  <si>
    <t>5579.18万</t>
  </si>
  <si>
    <t>10转3股派3.35元(含税)</t>
  </si>
  <si>
    <t>392.78万</t>
  </si>
  <si>
    <t>9619.59万</t>
  </si>
  <si>
    <t xml:space="preserve">
市值29.841067亿, 利润1.18亿; PE32.86, PB2.14; ROIC8.7533%; ROE10.07%; 股利率1.5567%; 毛利16.61%; 净利6.7%; 上一年度营收增113.02%, 利润增-4.84%; 当季营收增-23.33%, 利润增-40.34%; 过往5年营收增28.12%, 利润增4.15%
Income profile:
</t>
  </si>
  <si>
    <t>13.74亿</t>
  </si>
  <si>
    <t>374260740亿</t>
  </si>
  <si>
    <t>6381.61万</t>
  </si>
  <si>
    <t>3.16亿</t>
  </si>
  <si>
    <t>2.79亿</t>
  </si>
  <si>
    <t>1391.28万</t>
  </si>
  <si>
    <t>1428.35万</t>
  </si>
  <si>
    <t>1143.05万</t>
  </si>
  <si>
    <t>1371023亿</t>
  </si>
  <si>
    <t>7.88万</t>
  </si>
  <si>
    <t>48974496亿</t>
  </si>
  <si>
    <t>103857893亿</t>
  </si>
  <si>
    <t>1159387040亿</t>
  </si>
  <si>
    <t>9094.24万</t>
  </si>
  <si>
    <t>3499.19万</t>
  </si>
  <si>
    <t>5539.45万</t>
  </si>
  <si>
    <t>-5.71亿</t>
  </si>
  <si>
    <t>3.96亿</t>
  </si>
  <si>
    <t>7204.07万</t>
  </si>
  <si>
    <t>4082.36万</t>
  </si>
  <si>
    <t>5057.43万</t>
  </si>
  <si>
    <t>6825.80万</t>
  </si>
  <si>
    <t>3.56亿</t>
  </si>
  <si>
    <t>3868.95万</t>
  </si>
  <si>
    <t>4633.50万</t>
  </si>
  <si>
    <t>3697.24万</t>
  </si>
  <si>
    <t>10派1.1元(含税)</t>
  </si>
  <si>
    <t>535.13万</t>
  </si>
  <si>
    <t>3076.69万</t>
  </si>
  <si>
    <t xml:space="preserve">
市值21.245132亿, 利润6381.61万; PE29.67, PB1.55; ROIC8.9%; ROE9.9167%; 股利率.9483%; 毛利33.86%; 净利21.27%; 上一年度营收增26.92%, 利润增-42.51%; 当季营收增-8.09%, 利润增64.77%; 过往5年营收增12.24%, 利润增8.57%
Income profile:
</t>
  </si>
  <si>
    <t>357.37万</t>
  </si>
  <si>
    <t>796.62万</t>
  </si>
  <si>
    <t>1378.99万</t>
  </si>
  <si>
    <t>1673.64万</t>
  </si>
  <si>
    <t>436.39万</t>
  </si>
  <si>
    <t>654.61万</t>
  </si>
  <si>
    <t>606.84万</t>
  </si>
  <si>
    <t>109.84万</t>
  </si>
  <si>
    <t>683.02万</t>
  </si>
  <si>
    <t>452.57万</t>
  </si>
  <si>
    <t>384.68万</t>
  </si>
  <si>
    <r>
      <t>1.</t>
    </r>
    <r>
      <rPr>
        <b/>
        <sz val="9"/>
        <color rgb="FFFF0000"/>
        <rFont val="宋体"/>
        <family val="3"/>
        <charset val="134"/>
        <scheme val="minor"/>
      </rPr>
      <t>防务装备板块</t>
    </r>
    <r>
      <rPr>
        <sz val="9"/>
        <color theme="1"/>
        <rFont val="宋体"/>
        <family val="2"/>
        <charset val="134"/>
        <scheme val="minor"/>
      </rPr>
      <t>是公司的战略转型重点板块，在防务装备领域，公司拥有军工“三证”，是业界资质最健全、资质等级最高的省属军工企业。公司依托现有军工平台——子公司广东明华机械有限公司，高起点、深度切入高端军品HD-1导弹项目，成功试飞并获得出口许可证，并取得JK出口资质，可见以明华公司为核心的装备板块初见成效。</t>
    </r>
    <phoneticPr fontId="1" type="noConversion"/>
  </si>
  <si>
    <t>1.民爆板块是公司另一个传统业务，公司目前合并产能41.5万吨，位居全国前三。</t>
    <phoneticPr fontId="1" type="noConversion"/>
  </si>
  <si>
    <t>74.59亿</t>
  </si>
  <si>
    <t>69.89亿</t>
  </si>
  <si>
    <t>6866381100亿</t>
  </si>
  <si>
    <t>55.05亿</t>
  </si>
  <si>
    <t>3883.06万</t>
  </si>
  <si>
    <t>34010989亿</t>
  </si>
  <si>
    <t>337.03万</t>
  </si>
  <si>
    <t>352142770亿</t>
  </si>
  <si>
    <t>17.43亿</t>
  </si>
  <si>
    <t>2317140100亿</t>
  </si>
  <si>
    <t>8905693700亿</t>
  </si>
  <si>
    <t>18.74亿</t>
  </si>
  <si>
    <t>94.54万</t>
  </si>
  <si>
    <t>34.75亿</t>
  </si>
  <si>
    <t>36.01亿</t>
  </si>
  <si>
    <t>8756.58万</t>
  </si>
  <si>
    <t>-1184.83万</t>
  </si>
  <si>
    <t>43.60亿</t>
  </si>
  <si>
    <t>57.86亿</t>
  </si>
  <si>
    <t>10派3.00元(含税)</t>
  </si>
  <si>
    <t>2459.29万</t>
  </si>
  <si>
    <t>公司是广东省环保下属的国有控股公司，其传统业务是矿服和民爆，主要是为客户提供矿山民爆一体化服务，是公司持续经营壮大的基本盘，为军工业务转型发展奠定坚实基础。军工板块是公司战略转型的核心，公司近年来围绕军工板块进行的战略布局也已初见成效
市值236.60829亿, 利润4.80亿; PE44.48, PB4.1; ROIC6.92%; ROE9.3167%; 股利率.9494%; 毛利20.6467%; 净利7.45%; 上一年度营收增33.32%, 利润增18.81%; 当季营收增12.19%, 利润增8.74%; 过往5年营收增21.91%, 利润增57.08%
Income profile:
露天矿山开采 25.20亿 57.78% 47.31% 16.30%
工业炸药 9.50亿 21.79% 32.43% 29.63%
地下矿山开采 6.69亿 15.34% 15.37% 19.94%
其他 1.17亿 2.69% 2.33% 17.23%
起爆器材 7174.92万 1.65% 2.14% 25.84%</t>
  </si>
  <si>
    <r>
      <t>1.</t>
    </r>
    <r>
      <rPr>
        <sz val="9"/>
        <color rgb="FFFF0000"/>
        <rFont val="宋体"/>
        <family val="3"/>
        <charset val="134"/>
        <scheme val="minor"/>
      </rPr>
      <t>兵器工业集团、北方特能集团首批资产注入</t>
    </r>
    <r>
      <rPr>
        <sz val="9"/>
        <color theme="1"/>
        <rFont val="宋体"/>
        <family val="2"/>
        <charset val="134"/>
        <scheme val="minor"/>
      </rPr>
      <t>；兵器集团带来的资源优势。兵器工业集团是我国民爆工业的源头；目前江南化工炸药许可产能是26.85万吨，北方爆破国内许可产能6.9万吨，金建华许可产能2.2万吨，重组完成后公司许可产能是35.95万吨；2.新增发股票为了继续扩大民爆行业，增发9亿股收购了包括北方爆破等公司，2021/9/30日新股上市；</t>
    </r>
    <phoneticPr fontId="1" type="noConversion"/>
  </si>
  <si>
    <t>1.民爆行业对采矿业、基础设施建设等行业的依赖性较强</t>
    <phoneticPr fontId="1" type="noConversion"/>
  </si>
  <si>
    <t>59.99亿</t>
  </si>
  <si>
    <t>103.22亿</t>
  </si>
  <si>
    <t>5524859100亿</t>
  </si>
  <si>
    <t>44.19亿</t>
  </si>
  <si>
    <t>36.12亿</t>
  </si>
  <si>
    <t>8127.65万</t>
  </si>
  <si>
    <t>18153827亿</t>
  </si>
  <si>
    <t>212.78万</t>
  </si>
  <si>
    <t>728391130亿</t>
  </si>
  <si>
    <t>17.71亿</t>
  </si>
  <si>
    <t>3393653500亿</t>
  </si>
  <si>
    <t>7551034900亿</t>
  </si>
  <si>
    <t>5.27亿</t>
  </si>
  <si>
    <t>654.91万</t>
  </si>
  <si>
    <t>9.78亿</t>
  </si>
  <si>
    <t>23.93亿</t>
  </si>
  <si>
    <t>30.70亿</t>
  </si>
  <si>
    <t>-5.40亿</t>
  </si>
  <si>
    <t>47.51亿</t>
  </si>
  <si>
    <t>9.99亿</t>
  </si>
  <si>
    <t>3116.09万</t>
  </si>
  <si>
    <t>公司主要从事工业炸药、工业雷管、工业索类等民用爆炸物品的研发、生产、销售，以及为客户提供工程施工服务；风力发电、光伏发电的项目开发、建设及运营。
市值137.2142亿, 利润10.53亿; PE15.4, PB1.48; ROIC7.8567%; ROE9.1233%; 股利率1.1583%; 毛利37.8133%; 净利15.5533%; 上一年度营收增65.37%, 利润增135.57%; 当季营收增12.84%, 利润增21.32%; 过往5年营收增38.83%, 利润增93.1%
Income profile:
爆破工程服务 32.95亿 50.84% 36.79% 25.17%
民用炸药 15.72亿 24.25% 34.52% 49.52%
风力发电 8.21亿 12.66% 18.98% 52.13%
其他民爆业务 3.90亿 6.02% 4.28% 24.71%
起爆器材 2.12亿 3.27% 3.26% 34.63%
光伏发电 7561.64万 1.17% 2.00% 59.69%</t>
  </si>
  <si>
    <r>
      <t>1.行业政策导向及行业规划要求，民爆行业的71个企业集团，在十四五期末只能保留到50家企业，力争减到35家企业以内。到2025年前</t>
    </r>
    <r>
      <rPr>
        <b/>
        <sz val="9"/>
        <color theme="1"/>
        <rFont val="宋体"/>
        <family val="3"/>
        <charset val="134"/>
        <scheme val="minor"/>
      </rPr>
      <t>前10家企业集团生产总值占比要达到60%，形成3-5家具有国际竞争力的大型一体化的民爆企业集团</t>
    </r>
    <r>
      <rPr>
        <sz val="9"/>
        <color theme="1"/>
        <rFont val="宋体"/>
        <family val="2"/>
        <charset val="134"/>
        <scheme val="minor"/>
      </rPr>
      <t>。</t>
    </r>
    <r>
      <rPr>
        <sz val="9"/>
        <color theme="1"/>
        <rFont val="宋体"/>
        <family val="3"/>
        <charset val="134"/>
        <scheme val="minor"/>
      </rPr>
      <t>2.</t>
    </r>
    <phoneticPr fontId="1" type="noConversion"/>
  </si>
  <si>
    <t>1.保利集团属于国资委控股；</t>
    <phoneticPr fontId="1" type="noConversion"/>
  </si>
  <si>
    <t>118.89亿</t>
  </si>
  <si>
    <t>49.10亿</t>
  </si>
  <si>
    <t>4169021600亿</t>
  </si>
  <si>
    <t>42.47亿</t>
  </si>
  <si>
    <t>34.19亿</t>
  </si>
  <si>
    <t>4.59亿</t>
  </si>
  <si>
    <t>5979.22万</t>
  </si>
  <si>
    <t>2895361亿</t>
  </si>
  <si>
    <t>613.32万</t>
  </si>
  <si>
    <t>-121908886亿</t>
  </si>
  <si>
    <t>15.38亿</t>
  </si>
  <si>
    <t>6339603600亿</t>
  </si>
  <si>
    <t>11080891000亿</t>
  </si>
  <si>
    <t>8708.54万</t>
  </si>
  <si>
    <t>31.01亿</t>
  </si>
  <si>
    <t>6.25亿</t>
  </si>
  <si>
    <t>26.05亿</t>
  </si>
  <si>
    <t>396.96万</t>
  </si>
  <si>
    <t>92.11亿</t>
  </si>
  <si>
    <t>20.59亿</t>
  </si>
  <si>
    <t>-3.08亿</t>
  </si>
  <si>
    <t>-2.15亿</t>
  </si>
  <si>
    <t>27.24亿</t>
  </si>
  <si>
    <t>39.37亿</t>
  </si>
  <si>
    <t>206.51万</t>
  </si>
  <si>
    <t>6711.67万</t>
  </si>
  <si>
    <t>10派0.43元(含税)</t>
  </si>
  <si>
    <t>公司主营业务是民爆器材产品研发、生产、销售、爆破、配送、工程技术服务、设计及施工等一体化经营业务。主要产品为炸药、管索、爆破及工程施工。
市值58.88863亿, 利润1.04亿; PE, PB1.68; ROIC4.3533%; ROE3.6733%; 股利率.3533%; 毛利24.2367%; 净利2.4067%; 上一年度营收增.8%, 利润增-17.46%; 当季营收增7.76%, 利润增-488.62%; 过往5年营收增14.8%, 利润增22.47%
Income profile:
爆破工程施工 15.43亿 56.62% 42.33% 14.54%
炸药 7.94亿 29.13% 27.26% 18.20%
管索 2.47亿 9.06% 20.94% 44.93%
其他 1.41亿 5.18% 9.47% 35.54%</t>
  </si>
  <si>
    <t>1.战争防护器材是主营；</t>
    <phoneticPr fontId="1" type="noConversion"/>
  </si>
  <si>
    <t>16.11亿</t>
  </si>
  <si>
    <t>30.31亿</t>
  </si>
  <si>
    <t>1869711900亿</t>
  </si>
  <si>
    <t>18.02亿</t>
  </si>
  <si>
    <t>15.08亿</t>
  </si>
  <si>
    <t>4987.10万</t>
  </si>
  <si>
    <t>8632787亿</t>
  </si>
  <si>
    <t>492.29万</t>
  </si>
  <si>
    <t>60907431亿</t>
  </si>
  <si>
    <t>789125100亿</t>
  </si>
  <si>
    <t>2.39亿</t>
  </si>
  <si>
    <t>3185554200亿</t>
  </si>
  <si>
    <t>14.91亿</t>
  </si>
  <si>
    <t>-2.92亿</t>
  </si>
  <si>
    <t>5322.74万</t>
  </si>
  <si>
    <t>-3039.75万</t>
  </si>
  <si>
    <t>13.05亿</t>
  </si>
  <si>
    <t>6322.21万</t>
  </si>
  <si>
    <t>7497.41万</t>
  </si>
  <si>
    <t>10派0.45元(含税)</t>
  </si>
  <si>
    <t>8946.24万</t>
  </si>
  <si>
    <t>7.86亿</t>
  </si>
  <si>
    <t>公司主营业务为以硝化棉系列产品为核心的纤维素及其衍生物产业和以活性炭为基础的环保器材及核生化防护装备制造产业及以渣浆泵为核心的特种工业泵系列产品环保装备制造产业“三箭齐发”的三大产业新格局。
市值55.946646亿, 利润1.22亿; PE41.77, PB1.96; ROIC3.27%; ROE4.55%; 股利率.4416%; 毛利21.3833%; 净利4.5133%; 上一年度营收增11.62%, 利润增35.29%; 当季营收增-13.92%, 利润增7.59%; 过往5年营收增3.88%, 利润增.93%
Income profile:
硝化棉相关产品 4.10亿 31.42% 14.12% 7.67%
防护器材 3.95亿 30.25% 50.03% 28.22%
工业泵 1.81亿 13.87% 11.99% 14.76%
其他产品 1.43亿 10.95% 22.37% 34.87%
活性炭及催化剂 9731.00万 7.46%
备件 5672.08万 4.35%</t>
  </si>
  <si>
    <t>1.国泰集团拥有军民融合行业从业经验和相关人才队伍，具有从事军民融合业务得天独厚的优势。当前和今后一个时期是军民融合发展的战略机遇期，也是军民融合由初步融合向深度融合过渡、进而实现跨越发展的关键期，国防科技工业领域军民融合潜力巨大。；2.基于钽铌稀有金属的市场前景，随着电子信息及军工航天的发展，公司打造了中高端钽铌化合物两大生产基地——拓泓新材、三石有色，分别位于宜春市和新余市。目前以拓泓新材为主的钽铌化合物年生产能力为500吨</t>
    <phoneticPr fontId="1" type="noConversion"/>
  </si>
  <si>
    <t>1.轨交自动化及信息化业务稳中有升，营业收入达到3.19亿元，占比约16%；新增军工新材料业务，实现营业收入1.41亿元，占比约11%</t>
    <phoneticPr fontId="1" type="noConversion"/>
  </si>
  <si>
    <t>15.84亿</t>
  </si>
  <si>
    <t>33.52亿</t>
  </si>
  <si>
    <t>1553933400亿</t>
  </si>
  <si>
    <t>13.26亿</t>
  </si>
  <si>
    <t>5056.42万</t>
  </si>
  <si>
    <t>3889102亿</t>
  </si>
  <si>
    <t>293.72万</t>
  </si>
  <si>
    <t>177016570亿</t>
  </si>
  <si>
    <t>691354680亿</t>
  </si>
  <si>
    <t>9942.67万</t>
  </si>
  <si>
    <t>2069592700亿</t>
  </si>
  <si>
    <t>15.29亿</t>
  </si>
  <si>
    <t>21.42万</t>
  </si>
  <si>
    <t>-3.67亿</t>
  </si>
  <si>
    <t>13.36亿</t>
  </si>
  <si>
    <t>10派1.3元(含税)</t>
  </si>
  <si>
    <t>2470.69万</t>
  </si>
  <si>
    <t>公司主营业务为民用爆破器材的研发、生产、销售及爆破服务一体化,是全国产品种类最齐全的民用爆破器材生产企业之一。公司主要产品为工业包装炸药、工业起爆器材、爆破工程、智能供电系统及运维服务、智慧党建、钽铌氧化物、钨合金弹芯。
市值53.551046亿, 利润2.40亿; PE18.7, PB1.83; ROIC6.6233%; ROE9.0533%; 股利率1.5081%; 毛利36.4967%; 净利12.5567%; 上一年度营收增13.28%, 利润增25%; 当季营收增17.04%, 利润增34.82%; 过往5年营收增34.87%, 利润增26.7%
Income profile:
民爆产品 8.68亿 55.55% 毛利41.83%
爆破工程 3.46亿 22.14% 毛利31.36%
轨道交通电气自动化 2.62亿 16.77% 毛利44.78%
其他业务 8659.83万 5.54% 毛利24.53%</t>
  </si>
  <si>
    <t>1.根据意向协议，南岭民爆拟以发行股份及/或支付现金方式购买易普力100%股份。若交易顺利实施，中国能建旗下民爆龙头有望借壳南岭民爆上市，南岭民爆有望升级为民爆行业核心央企控股上市公司。</t>
    <phoneticPr fontId="1" type="noConversion"/>
  </si>
  <si>
    <t>1.2020年6月到9月有过一倍的价格拉升，然后横盘到最近；2021年10月20日重大资产重组然后停牌；归属于湖南国资委</t>
    <phoneticPr fontId="1" type="noConversion"/>
  </si>
  <si>
    <t>19.71亿</t>
  </si>
  <si>
    <t>1619406700亿</t>
  </si>
  <si>
    <t>15.76亿</t>
  </si>
  <si>
    <t>11.87亿</t>
  </si>
  <si>
    <t>5784.01万</t>
  </si>
  <si>
    <t>12924282亿</t>
  </si>
  <si>
    <t>186.94万</t>
  </si>
  <si>
    <t>29351315亿</t>
  </si>
  <si>
    <t>523569020亿</t>
  </si>
  <si>
    <t>6241.67万</t>
  </si>
  <si>
    <t>1799024700亿</t>
  </si>
  <si>
    <t>5786.62万</t>
  </si>
  <si>
    <t>2424.19万</t>
  </si>
  <si>
    <t>-1.31亿</t>
  </si>
  <si>
    <t>13.42亿</t>
  </si>
  <si>
    <t>2181.90万</t>
  </si>
  <si>
    <t>6299.41万</t>
  </si>
  <si>
    <t>4663.92万</t>
  </si>
  <si>
    <t>公司主营民爆器材、军品的生产、研发与销售，工程爆破服务等业务。主要产品为：工业炸药、工业雷管、工业导爆管及工业导爆索；军用火工品；爆破设计施工、安全评估、安全监理；民爆产品及其他产品的运输服务。
市值49.232656亿, 利润4899.62万; PE212.7, PB2.64; ROIC1.9233%; ROE1.6167%; 股利率.2262%; 毛利28.8367%; 净利1.56%; 上一年度营收增-3.55%, 利润增-3.24%; 当季营收增12.87%, 利润增-39.94%; 过往5年营收增-5.34%, 利润增15.58%
Income profile:
工业炸药 4.87亿 45.44% 52.58% 31.04%
其它业务 1.95亿 18.24% 12.41% 18.25%
工业雷管 1.86亿 17.35% 21.38% 33.06%
工程爆破 1.84亿 17.18% 11.11% 17.34%
工业导爆索(管) 1494.06万 1.39% 2.56% 49.33%</t>
  </si>
  <si>
    <t>12.39亿</t>
  </si>
  <si>
    <t>895653580亿</t>
  </si>
  <si>
    <t>8.65亿</t>
  </si>
  <si>
    <t>6.64亿</t>
  </si>
  <si>
    <t>3084.62万</t>
  </si>
  <si>
    <t>9557791亿</t>
  </si>
  <si>
    <t>5.67万</t>
  </si>
  <si>
    <t>36231550亿</t>
  </si>
  <si>
    <t>459647900亿</t>
  </si>
  <si>
    <t>140.57万</t>
  </si>
  <si>
    <t>1686825400亿</t>
  </si>
  <si>
    <t>6516.87万</t>
  </si>
  <si>
    <t>3.76亿</t>
  </si>
  <si>
    <t>1498.69万</t>
  </si>
  <si>
    <t>-2067.39万</t>
  </si>
  <si>
    <t>-7.05亿</t>
  </si>
  <si>
    <t>5.60亿</t>
  </si>
  <si>
    <t>2526.34万</t>
  </si>
  <si>
    <t>4580.14万</t>
  </si>
  <si>
    <t>3685.23万</t>
  </si>
  <si>
    <t>公司主营业务是为客户提供生产民爆器材的成套工艺技术、智能装备、软件系统、关键原辅材料及工业炸药的一站式综合服务。
市值42.999876亿, 利润3989.95万; PE105, PB2.9; ROIC6.76%; ROE7.8933%; 股利率.485%; 毛利31.0433%; 净利10.3333%; 上一年度营收增28.75%, 利润增-41.77%; 当季营收增60.6%, 利润增240.6%; 过往5年营收增13.69%, 利润增-6.1%
Income profile:
民爆产品 2.98亿 53.25% 56.63% 25.87%
化工材料 1.72亿 30.70% 11.58% 9.17%
专用设备 6506.95万 11.63% 24.09% 50.38%
工程爆破 2142.07万 3.83% 6.53% 41.47%</t>
  </si>
  <si>
    <t>1.军工领域，取得“军工四证”，开展军用电雷管、军用电子雷管、TNT药块等军用产品的科研、生产和销售；</t>
    <phoneticPr fontId="1" type="noConversion"/>
  </si>
  <si>
    <t>3.88亿</t>
  </si>
  <si>
    <t>12.15亿</t>
  </si>
  <si>
    <t>720205280亿</t>
  </si>
  <si>
    <t>6.20亿</t>
  </si>
  <si>
    <t>4.61亿</t>
  </si>
  <si>
    <t>2882.70万</t>
  </si>
  <si>
    <t>5647631亿</t>
  </si>
  <si>
    <t>38.05万</t>
  </si>
  <si>
    <t>82801236亿</t>
  </si>
  <si>
    <t>190900780亿</t>
  </si>
  <si>
    <t>20.19万</t>
  </si>
  <si>
    <t>906489050亿</t>
  </si>
  <si>
    <t>232.83万</t>
  </si>
  <si>
    <t>-6942.71万</t>
  </si>
  <si>
    <t>5182.20万</t>
  </si>
  <si>
    <t>6237.16万</t>
  </si>
  <si>
    <t>1216.91万</t>
  </si>
  <si>
    <t>8558.31万</t>
  </si>
  <si>
    <t>公司主营业务为致力于各类民爆物品的研发、生产与销售,并为客户提供特定的工程爆破解决方案及爆破服务。公司主要产品为工业炸药、工业雷管、工业索类、起爆具、爆破服务。
市值38.14亿, 利润8121.01万; PE36.44, PB3.49; ROIC11.0033%; ROE11.3833%; 股利率.7866%; 毛利45.4067%; 净利16.02%; 上一年度营收增32.73%, 利润增-16.2%; 当季营收增59.38%, 利润增185.73%; 过往5年营收增16.2%, 利润增23.04%
Income profile:
炸药、雷管 3.25亿 79.20% 77.85% 37.89%
爆破服务 5897.60万 14.37% 18.41% 49.41%
其他 2639.79万 6.43% 3.74% 22.43%</t>
  </si>
  <si>
    <r>
      <t>1.公司的合成氨产品第一道工序就是煤制氢，与氢能源行业存在一定的关联性，公司长期关注国内</t>
    </r>
    <r>
      <rPr>
        <b/>
        <sz val="9"/>
        <color rgb="FFFF0000"/>
        <rFont val="宋体"/>
        <family val="3"/>
        <charset val="134"/>
        <scheme val="minor"/>
      </rPr>
      <t>氢能源产业</t>
    </r>
    <r>
      <rPr>
        <sz val="9"/>
        <color theme="1"/>
        <rFont val="宋体"/>
        <family val="2"/>
        <charset val="134"/>
        <scheme val="minor"/>
      </rPr>
      <t>发展。公司于2017年通过基金投资的方式开始涉足氢能源产业；2.业内除一家民爆生产企业自产硝酸铵外，</t>
    </r>
    <r>
      <rPr>
        <sz val="9"/>
        <color rgb="FFFF0000"/>
        <rFont val="宋体"/>
        <family val="3"/>
        <charset val="134"/>
        <scheme val="minor"/>
      </rPr>
      <t>在产业链上延伸到合成氨的，我公司是唯一一家</t>
    </r>
    <r>
      <rPr>
        <sz val="9"/>
        <color theme="1"/>
        <rFont val="宋体"/>
        <family val="2"/>
        <charset val="134"/>
        <scheme val="minor"/>
      </rPr>
      <t>。公司以民爆产品为基点，向产业链上下游延伸，已经形成了集上游原材料生产、炸药研发、生产、销售、爆破服务、下游石料开采、危爆物品特种物流等业务于一体的完整产业链。</t>
    </r>
    <phoneticPr fontId="1" type="noConversion"/>
  </si>
  <si>
    <t>52.43亿</t>
  </si>
  <si>
    <t>22.85亿</t>
  </si>
  <si>
    <t>2489137300亿</t>
  </si>
  <si>
    <t>23.38亿</t>
  </si>
  <si>
    <t>18.67亿</t>
  </si>
  <si>
    <t>5808.54万</t>
  </si>
  <si>
    <t>2725198亿</t>
  </si>
  <si>
    <t>770.16万</t>
  </si>
  <si>
    <t>99896264亿</t>
  </si>
  <si>
    <t>581620450亿</t>
  </si>
  <si>
    <t>2632655400亿</t>
  </si>
  <si>
    <t>39.69亿</t>
  </si>
  <si>
    <t>7.92亿</t>
  </si>
  <si>
    <t>16.29亿</t>
  </si>
  <si>
    <t>3222.56万</t>
  </si>
  <si>
    <t>4993.38万</t>
  </si>
  <si>
    <t>公司的主营业务是事民用爆炸物品生产，纸塑包装制品、精细化工、农业化肥、化工建材（不含危化品）的生产、运输、销售，化工机械制造及安装服务（不含特种设备），化工相关技术咨询服务。
市值37.335136亿, 利润-4.07亿; PE, PB2.5; ROIC.59%; ROE-6.8933%; 股利率0%; 毛利29.2833%; 净利6.34%; 上一年度营收增36.3%, 利润增-908.46%; 当季营收增24.48%, 利润增2081.88%; 过往5年营收增24.75%, 利润增-194%
Income profile:
硝酸铵及复合肥 6.78亿 41.63% 26.11% 14.84%
民爆器材 5.08亿 31.17% 44.28% 33.62%
爆破服务 2.26亿 13.86% 16.40% 28.00%
纳米碳酸钙、石料 1.37亿 8.38% 10.86% 30.65%
其他 8079.97万 4.96% 2.34% 11.18%</t>
  </si>
  <si>
    <r>
      <t>1.2021年2月6日公告披露，同德化工拟出资2.99亿元参与设立同德(长治)新能源材料合伙企业（有限合伙），合伙企业设立后主要投资于</t>
    </r>
    <r>
      <rPr>
        <b/>
        <sz val="9"/>
        <color rgb="FFFF0000"/>
        <rFont val="宋体"/>
        <family val="3"/>
        <charset val="134"/>
        <scheme val="minor"/>
      </rPr>
      <t>光伏行业生产多晶硅</t>
    </r>
    <r>
      <rPr>
        <sz val="9"/>
        <color theme="1"/>
        <rFont val="宋体"/>
        <family val="2"/>
        <charset val="134"/>
        <scheme val="minor"/>
      </rPr>
      <t>的山西落基山光伏能源科技有限公司。2.因并购光伏多晶硅业务，因此2021年年初和最近有拉升情况；</t>
    </r>
    <phoneticPr fontId="1" type="noConversion"/>
  </si>
  <si>
    <t>11.72亿</t>
  </si>
  <si>
    <t>16.97亿</t>
  </si>
  <si>
    <t>812103030亿</t>
  </si>
  <si>
    <t>1171.01万</t>
  </si>
  <si>
    <t>8153.91万</t>
  </si>
  <si>
    <t>1875516亿</t>
  </si>
  <si>
    <t>297.36万</t>
  </si>
  <si>
    <t>145996200亿</t>
  </si>
  <si>
    <t>4.00亿</t>
  </si>
  <si>
    <t>165292730亿</t>
  </si>
  <si>
    <t>669.79万</t>
  </si>
  <si>
    <t>960543300亿</t>
  </si>
  <si>
    <t>6.78亿</t>
  </si>
  <si>
    <t>8648.81万</t>
  </si>
  <si>
    <t>21.67万</t>
  </si>
  <si>
    <t>3.83亿</t>
  </si>
  <si>
    <t>-7.22亿</t>
  </si>
  <si>
    <t>8594.05万</t>
  </si>
  <si>
    <t>9624.48万</t>
  </si>
  <si>
    <t>2879.56万</t>
  </si>
  <si>
    <t xml:space="preserve">公司的主营业务是民用炸药的研发、生产、销售（流通），以及为客户提供爆破工程的整体解决方案等。公司主要产品为工业炸药、工程爆破、白炭黑、民爆器材。
市值30.73573亿, 利润1.20亿; PE18.32, PB1.92; ROIC12.1033%; ROE11.98%; 股利率0%; 毛利41.56%; 净利17.4067%; 上一年度营收增-11.42%, 利润增-21.57%; 当季营收增148.66%, 利润增161.37%; 过往5年营收增6.61%, 利润增10.13%
Income profile:
工业炸药 2.29亿 49.90% 35.95% 26.36%
工程爆破 1.84亿 40.06% 64.05% 58.51%
其他民爆器材 3274.98万 7.14%
白炭黑 228.17万 0.50% </t>
  </si>
  <si>
    <t>1.2020年6月到8月，出过一次翻倍行情（8到21），随后就一直跌落到9块左右横盘；</t>
    <phoneticPr fontId="1" type="noConversion"/>
  </si>
  <si>
    <t>10.62亿</t>
  </si>
  <si>
    <t>9.87亿</t>
  </si>
  <si>
    <t>838210580亿</t>
  </si>
  <si>
    <t>7.85亿</t>
  </si>
  <si>
    <t>2633.56万</t>
  </si>
  <si>
    <t>29932亿</t>
  </si>
  <si>
    <t>17.50万</t>
  </si>
  <si>
    <t>34187527亿</t>
  </si>
  <si>
    <t>552795180亿</t>
  </si>
  <si>
    <t>4014.52万</t>
  </si>
  <si>
    <t>1149330260亿</t>
  </si>
  <si>
    <t>1505.42万</t>
  </si>
  <si>
    <t>7.44亿</t>
  </si>
  <si>
    <t>1109.12万</t>
  </si>
  <si>
    <t>-7877.75万</t>
  </si>
  <si>
    <t>2684.38万</t>
  </si>
  <si>
    <t>3001.55万</t>
  </si>
  <si>
    <t>3819.10万</t>
  </si>
  <si>
    <t>公司的主营业务为民用爆破器材的科研、生产、销售、储运以及爆破工程设计、施工服务。公司的主要产品是工业炸药、工业管、工业索、运输服务、爆破服务。
市值28.2348亿, 利润5258.75万; PE45.04, PB3.7; ROIC5.5767%; ROE4.9067%; 股利率1.4663%; 毛利33.85%; 净利6.97%; 上一年度营收增23.41%, 利润增42.85%; 当季营收增32.24%, 利润增-19.38%; 过往5年营收增23.74%, 利润增-1.73%
Income profile:
爆破服务 3.82亿 76.22% 53.58% 17.09%
民爆器材 1.13亿 22.54% 45.19% 48.74%
其他收入 315.88万 0.63% 1.40% 54.17%</t>
  </si>
  <si>
    <t>https://xueqiu.com/1414094532/190614823</t>
    <phoneticPr fontId="1" type="noConversion"/>
  </si>
  <si>
    <t>SH600486</t>
  </si>
  <si>
    <t>扬农化工</t>
  </si>
  <si>
    <t>104.17万</t>
  </si>
  <si>
    <t>SZ301035</t>
  </si>
  <si>
    <t>润丰股份</t>
  </si>
  <si>
    <t>107.98万</t>
  </si>
  <si>
    <t>SZ000553</t>
  </si>
  <si>
    <t>安道麦A</t>
  </si>
  <si>
    <t>447.10万</t>
  </si>
  <si>
    <t>SH603599</t>
  </si>
  <si>
    <t>广信股份</t>
  </si>
  <si>
    <t>570.09万</t>
  </si>
  <si>
    <t>SZ002250</t>
  </si>
  <si>
    <t>联化科技</t>
  </si>
  <si>
    <t>1951.71万</t>
  </si>
  <si>
    <t>SH600389</t>
  </si>
  <si>
    <t>江山股份</t>
  </si>
  <si>
    <t>818.87万</t>
  </si>
  <si>
    <t>SZ002258</t>
  </si>
  <si>
    <t>利尔化学</t>
  </si>
  <si>
    <t>941.15万</t>
  </si>
  <si>
    <t>SZ300261</t>
  </si>
  <si>
    <t>雅本化学</t>
  </si>
  <si>
    <t>1580.66万</t>
  </si>
  <si>
    <t>SH603639</t>
  </si>
  <si>
    <t>海利尔</t>
  </si>
  <si>
    <t>97.40万</t>
  </si>
  <si>
    <t>SZ300575</t>
  </si>
  <si>
    <t>中旗股份</t>
  </si>
  <si>
    <t>145.32万</t>
  </si>
  <si>
    <t>SZ000525</t>
  </si>
  <si>
    <t>ST红太阳</t>
  </si>
  <si>
    <t>742.84万</t>
  </si>
  <si>
    <t>农药</t>
  </si>
  <si>
    <t>SZ002215</t>
  </si>
  <si>
    <t>诺 普 信</t>
  </si>
  <si>
    <t>672.63万</t>
  </si>
  <si>
    <t>SH603970</t>
  </si>
  <si>
    <t>中农立华</t>
  </si>
  <si>
    <t>131.54万</t>
  </si>
  <si>
    <t>SZ002391</t>
  </si>
  <si>
    <t>长青股份</t>
  </si>
  <si>
    <t>366.09万</t>
  </si>
  <si>
    <t>SH603360</t>
  </si>
  <si>
    <t>百傲化学</t>
  </si>
  <si>
    <t>188.99万</t>
  </si>
  <si>
    <t>SZ300796</t>
  </si>
  <si>
    <t>贝斯美</t>
  </si>
  <si>
    <t>306.55万</t>
  </si>
  <si>
    <t>SZ002749</t>
  </si>
  <si>
    <t>国光股份</t>
  </si>
  <si>
    <t>104.92万</t>
  </si>
  <si>
    <t>SH603086</t>
  </si>
  <si>
    <t>先达股份</t>
  </si>
  <si>
    <t>2280.73万</t>
  </si>
  <si>
    <t>SH600731</t>
  </si>
  <si>
    <t>湖南海利</t>
  </si>
  <si>
    <t>632.76万</t>
  </si>
  <si>
    <t>SZ002734</t>
  </si>
  <si>
    <t>利民股份</t>
  </si>
  <si>
    <t>287.16万</t>
  </si>
  <si>
    <t>SZ003042</t>
  </si>
  <si>
    <t>中农联合</t>
  </si>
  <si>
    <t>366.32万</t>
  </si>
  <si>
    <t>SZ002496</t>
  </si>
  <si>
    <t>辉丰股份</t>
  </si>
  <si>
    <t>1479.72万</t>
  </si>
  <si>
    <t>SH603585</t>
  </si>
  <si>
    <t>苏利股份</t>
  </si>
  <si>
    <t>83.06万</t>
  </si>
  <si>
    <t>SH603810</t>
  </si>
  <si>
    <t>丰山集团</t>
  </si>
  <si>
    <t>251.40万</t>
  </si>
  <si>
    <t>SZ002942</t>
  </si>
  <si>
    <t>新农股份</t>
  </si>
  <si>
    <t>47.54万</t>
  </si>
  <si>
    <t>SH605033</t>
  </si>
  <si>
    <t>美邦股份</t>
  </si>
  <si>
    <t>63.37万</t>
  </si>
  <si>
    <t>SZ001231</t>
  </si>
  <si>
    <t>农心科技</t>
  </si>
  <si>
    <t>125.35万</t>
  </si>
  <si>
    <t>SZ002513</t>
  </si>
  <si>
    <t>蓝丰生化</t>
  </si>
  <si>
    <t>495.74万</t>
  </si>
  <si>
    <t>https://xueqiu.com/9508834377/239546617</t>
    <phoneticPr fontId="1" type="noConversion"/>
  </si>
  <si>
    <t>76.89亿</t>
  </si>
  <si>
    <t>84.01亿</t>
  </si>
  <si>
    <t>13102278700亿</t>
  </si>
  <si>
    <t>118.41亿</t>
  </si>
  <si>
    <t>107.26亿</t>
  </si>
  <si>
    <t>96.64亿</t>
  </si>
  <si>
    <t>6.36亿</t>
  </si>
  <si>
    <t>-34519103亿</t>
  </si>
  <si>
    <t>472.51万</t>
  </si>
  <si>
    <t>1800006000亿</t>
  </si>
  <si>
    <t>44.85亿</t>
  </si>
  <si>
    <t>3286470700亿</t>
  </si>
  <si>
    <t>11070742000亿</t>
  </si>
  <si>
    <t>17.91亿</t>
  </si>
  <si>
    <t>3329.52万</t>
  </si>
  <si>
    <t>74.14亿</t>
  </si>
  <si>
    <t>299.82万</t>
  </si>
  <si>
    <t>28.61亿</t>
  </si>
  <si>
    <t>-8.36亿</t>
  </si>
  <si>
    <t>-3.25亿</t>
  </si>
  <si>
    <t>98.31亿</t>
  </si>
  <si>
    <t>87.01亿</t>
  </si>
  <si>
    <t>85.83亿</t>
  </si>
  <si>
    <t>44.38亿</t>
  </si>
  <si>
    <t>11.70亿</t>
  </si>
  <si>
    <t>9.80亿</t>
  </si>
  <si>
    <t>5.75亿</t>
  </si>
  <si>
    <t>95.65亿</t>
  </si>
  <si>
    <t>92.42亿</t>
  </si>
  <si>
    <t>66.82亿</t>
  </si>
  <si>
    <t>15.15亿</t>
  </si>
  <si>
    <t>10派6.5元(含税)</t>
  </si>
  <si>
    <t>415.81万</t>
  </si>
  <si>
    <t>2483.88万</t>
  </si>
  <si>
    <t>公司主营农药产品的研发、生产和销售。公司的主要产品为杀虫剂、除草剂、杀菌剂。目前公司已成为全球菊酯领域具有核心优势的生产企业，菊酯类产品品种数量排名世界前列。目前公司卫生菊酯在国内的市场占有率约为70%，麦草畏产能居全球领先地位。
市值326.32355亿, 利润12.22亿; PE17.69, PB3.89; ROIC17.8133%; ROE22.2667%; 股利率.6173%; 毛利27.6467%; 净利13.88%; 上一年度营收增20.45%, 利润增.99%; 当季营收增38.17%, 利润增-45.19%; 过往5年营收增35.94%, 利润增25.04%
Income profile:
原药 75.62亿 57.72%
其他业务 39.99亿 30.52%
制剂(不折百) 15.41亿 11.76%</t>
  </si>
  <si>
    <t>76.12亿</t>
  </si>
  <si>
    <t>61.98亿</t>
  </si>
  <si>
    <t>11915662700亿</t>
  </si>
  <si>
    <t>97.97亿</t>
  </si>
  <si>
    <t>98.22亿</t>
  </si>
  <si>
    <t>94.26亿</t>
  </si>
  <si>
    <t>-60492811亿</t>
  </si>
  <si>
    <t>1030.38万</t>
  </si>
  <si>
    <t>1312684740亿</t>
  </si>
  <si>
    <t>54.75亿</t>
  </si>
  <si>
    <t>3823556200亿</t>
  </si>
  <si>
    <t>5814.71万</t>
  </si>
  <si>
    <t>11564842300亿</t>
  </si>
  <si>
    <t>5.91亿</t>
  </si>
  <si>
    <t>52.34亿</t>
  </si>
  <si>
    <t>7.53亿</t>
  </si>
  <si>
    <t>75.26亿</t>
  </si>
  <si>
    <t>1486.71万</t>
  </si>
  <si>
    <t>21.16亿</t>
  </si>
  <si>
    <t>-1.95亿</t>
  </si>
  <si>
    <t>-12.79亿</t>
  </si>
  <si>
    <t>72.90亿</t>
  </si>
  <si>
    <t>60.74亿</t>
  </si>
  <si>
    <t>54.02亿</t>
  </si>
  <si>
    <t>50.47亿</t>
  </si>
  <si>
    <t>38.02亿</t>
  </si>
  <si>
    <t>77.79亿</t>
  </si>
  <si>
    <t>67.58亿</t>
  </si>
  <si>
    <t>40.14亿</t>
  </si>
  <si>
    <t>10派8.33元(含税)</t>
  </si>
  <si>
    <t>636.49万</t>
  </si>
  <si>
    <t>3216.56万</t>
  </si>
  <si>
    <t>公司的主营业务为农药原药及制剂的研发、生产和销售。主要产品包括除草剂、杀虫剂、杀菌剂等。
市值235.79779亿, 利润8.00亿; PE14.24, PB3.9; ROIC15.3767%; ROE18.96%; 股利率.979%; 毛利18.8967%; 净利7.96%; 上一年度营收增34.39%, 利润增82.65%; 当季营收增50.75%, 利润增138.79%; 过往5年营收增21.33%, 利润增29.92%
Income profile:
除草剂 67.60亿 86.90% 99.60% 20.87%
杀菌剂 4.11亿 5.28%
杀虫剂 3.89亿 5.00%</t>
  </si>
  <si>
    <t>356.36亿</t>
  </si>
  <si>
    <t>235.70亿</t>
  </si>
  <si>
    <t>28077814000亿</t>
  </si>
  <si>
    <t>310.39亿</t>
  </si>
  <si>
    <t>256.70亿</t>
  </si>
  <si>
    <t>208.38亿</t>
  </si>
  <si>
    <t>32.31亿</t>
  </si>
  <si>
    <t>9.72亿</t>
  </si>
  <si>
    <t>10889000亿</t>
  </si>
  <si>
    <t>3825.70万</t>
  </si>
  <si>
    <t>659376000亿</t>
  </si>
  <si>
    <t>37.20亿</t>
  </si>
  <si>
    <t>10130337000亿</t>
  </si>
  <si>
    <t>34342524000亿</t>
  </si>
  <si>
    <t>29.56亿</t>
  </si>
  <si>
    <t>31.40亿</t>
  </si>
  <si>
    <t>11.31亿</t>
  </si>
  <si>
    <t>196.50亿</t>
  </si>
  <si>
    <t>41.93亿</t>
  </si>
  <si>
    <t>-15.59亿</t>
  </si>
  <si>
    <t>-19.76亿</t>
  </si>
  <si>
    <t>11.07亿</t>
  </si>
  <si>
    <t>284.45亿</t>
  </si>
  <si>
    <t>275.63亿</t>
  </si>
  <si>
    <t>268.67亿</t>
  </si>
  <si>
    <t>238.20亿</t>
  </si>
  <si>
    <t>220.70亿</t>
  </si>
  <si>
    <t>3.53亿</t>
  </si>
  <si>
    <t>24.48亿</t>
  </si>
  <si>
    <t>15.46亿</t>
  </si>
  <si>
    <t>187.96亿</t>
  </si>
  <si>
    <t>224.88亿</t>
  </si>
  <si>
    <t>150.64亿</t>
  </si>
  <si>
    <t>-391.60万</t>
  </si>
  <si>
    <t>10派0.08元(含税)</t>
  </si>
  <si>
    <t>1974.30万</t>
  </si>
  <si>
    <t xml:space="preserve">公司是主要从事非专利作物保护产品的开发、生产及销售；产品通常分为除草剂、杀虫剂、杀菌剂以及其他可保护农作物和其他作物的产品，主要用于除草、杀虫及防病，同时也利用自身专业优势为非农用途（消费者或专业解决方案）开发、生产、出售类似产品。
市值219.93423亿, 利润1.57亿; PE23.66, PB.933; ROIC2.7767%; ROE1.1933%; 股利率.0847%; 毛利29.3767%; 净利2.05%; 上一年度营收增9.12%, 利润增-55.52%; 当季营收增25.02%, 利润增109.74%; 过往5年营收增7.13%, 利润增52.11%
Income profile:
除草剂 88.30亿 46.98%
杀菌剂 48.20亿 25.64%
杀虫剂 31.93亿 16.99% </t>
  </si>
  <si>
    <t>39.79亿</t>
  </si>
  <si>
    <t>84.87亿</t>
  </si>
  <si>
    <t>6615350900亿</t>
  </si>
  <si>
    <t>55.50亿</t>
  </si>
  <si>
    <t>14.79亿</t>
  </si>
  <si>
    <t>45.14亿</t>
  </si>
  <si>
    <t>37.61亿</t>
  </si>
  <si>
    <t>5773.23万</t>
  </si>
  <si>
    <t>69077070亿</t>
  </si>
  <si>
    <t>445.83万</t>
  </si>
  <si>
    <t>1751888400亿</t>
  </si>
  <si>
    <t>33.28亿</t>
  </si>
  <si>
    <t>378473270亿</t>
  </si>
  <si>
    <t>9492973500亿</t>
  </si>
  <si>
    <t>7.55亿</t>
  </si>
  <si>
    <t>7.23亿</t>
  </si>
  <si>
    <t>5.04亿</t>
  </si>
  <si>
    <t>38.49亿</t>
  </si>
  <si>
    <t>21.80亿</t>
  </si>
  <si>
    <t>-17.47亿</t>
  </si>
  <si>
    <t>34.02亿</t>
  </si>
  <si>
    <t>31.10亿</t>
  </si>
  <si>
    <t>28.47亿</t>
  </si>
  <si>
    <t>23.46亿</t>
  </si>
  <si>
    <t>15.02亿</t>
  </si>
  <si>
    <t>4.69亿</t>
  </si>
  <si>
    <t>3.37亿</t>
  </si>
  <si>
    <t>45.03亿</t>
  </si>
  <si>
    <t>41.28亿</t>
  </si>
  <si>
    <t>25.09亿</t>
  </si>
  <si>
    <t>12.43亿</t>
  </si>
  <si>
    <t>10.33亿</t>
  </si>
  <si>
    <t>10转4股派10元(含税)</t>
  </si>
  <si>
    <t>2465.76万</t>
  </si>
  <si>
    <t>公司主要从事以光气为原料的农药原药、制剂及精细化工中间体的研发、生产与销售。公司主导产品为农药原药及制剂、精细化工中间体三大系列，主要产品包括多菌灵、甲基硫菌灵、敌草隆、草甘膦、噁唑菌酮等，及对邻硝、邻苯二胺、氨基甲酸甲酯、异氰酸酯、酰氯系列产品等精细化工中间体。
市值205.87086亿, 利润14.79亿; PE8.96, PB2.46; ROIC13.8167%; ROE14.9833%; 股利率3.1586%; 毛利37.6633%; 净利20.55%; 上一年度营收增63.14%, 利润增151.1%; 当季营收增30.47%, 利润增50.7%; 过往5年营收增31.86%, 利润增60.15%
Income profile:
主要农药原药 8.59亿 41.77%
主要精细化工产品 7.15亿 34.74%
其他业务 4.83亿 23.49%</t>
  </si>
  <si>
    <t>75.91亿</t>
  </si>
  <si>
    <t>68.71亿</t>
  </si>
  <si>
    <t>5901826600亿</t>
  </si>
  <si>
    <t>65.87亿</t>
  </si>
  <si>
    <t>3.15亿</t>
  </si>
  <si>
    <t>53.33亿</t>
  </si>
  <si>
    <t>43.30亿</t>
  </si>
  <si>
    <t>1539.62万</t>
  </si>
  <si>
    <t>5.93亿</t>
  </si>
  <si>
    <t>-3841926亿</t>
  </si>
  <si>
    <t>235.12万</t>
  </si>
  <si>
    <t>384113060亿</t>
  </si>
  <si>
    <t>8.56亿</t>
  </si>
  <si>
    <t>1569038800亿</t>
  </si>
  <si>
    <t>6073370500亿</t>
  </si>
  <si>
    <t>34.08亿</t>
  </si>
  <si>
    <t>17.16亿</t>
  </si>
  <si>
    <t>12.28亿</t>
  </si>
  <si>
    <t>55.59亿</t>
  </si>
  <si>
    <t>13.95亿</t>
  </si>
  <si>
    <t>-13.64亿</t>
  </si>
  <si>
    <t>10.23亿</t>
  </si>
  <si>
    <t>47.82亿</t>
  </si>
  <si>
    <t>42.84亿</t>
  </si>
  <si>
    <t>41.14亿</t>
  </si>
  <si>
    <t>41.07亿</t>
  </si>
  <si>
    <t>30.99亿</t>
  </si>
  <si>
    <t>3753.12万</t>
  </si>
  <si>
    <t>37.03亿</t>
  </si>
  <si>
    <t>47.40亿</t>
  </si>
  <si>
    <t>30.14亿</t>
  </si>
  <si>
    <t>4200.48万</t>
  </si>
  <si>
    <t xml:space="preserve">
市值160.92182亿, 利润3.15亿; PE42.3, PB2.42; ROIC3.96%; ROE3.13%; 股利率.2869%; 毛利33.8367%; 净利4.4767%; 上一年度营收增37.75%, 利润增186.36%; 当季营收增27.39%, 利润增55.63%; 过往5年营收增17.24%, 利润增68.48%
Income profile:
</t>
  </si>
  <si>
    <t>31.84亿</t>
  </si>
  <si>
    <t>30.82亿</t>
  </si>
  <si>
    <t>7099510900亿</t>
  </si>
  <si>
    <t>64.84亿</t>
  </si>
  <si>
    <t>8.16亿</t>
  </si>
  <si>
    <t>50.43亿</t>
  </si>
  <si>
    <t>46.51亿</t>
  </si>
  <si>
    <t>3889.14万</t>
  </si>
  <si>
    <t>25654865亿</t>
  </si>
  <si>
    <t>16.16万</t>
  </si>
  <si>
    <t>1736375300亿</t>
  </si>
  <si>
    <t>13.48亿</t>
  </si>
  <si>
    <t>1306783470亿</t>
  </si>
  <si>
    <t>8516.28万</t>
  </si>
  <si>
    <t>3995917900亿</t>
  </si>
  <si>
    <t>6317.56万</t>
  </si>
  <si>
    <t>68.42万</t>
  </si>
  <si>
    <t>24.50亿</t>
  </si>
  <si>
    <t>13.86亿</t>
  </si>
  <si>
    <t>-7.25亿</t>
  </si>
  <si>
    <t>51.21亿</t>
  </si>
  <si>
    <t>39.21亿</t>
  </si>
  <si>
    <t>36.41亿</t>
  </si>
  <si>
    <t>5238.04万</t>
  </si>
  <si>
    <t>52.31亿</t>
  </si>
  <si>
    <t>47.93亿</t>
  </si>
  <si>
    <t>31.53亿</t>
  </si>
  <si>
    <t>12.13亿</t>
  </si>
  <si>
    <t>5.25亿</t>
  </si>
  <si>
    <t>1764.80万</t>
  </si>
  <si>
    <t>9748.79万</t>
  </si>
  <si>
    <t xml:space="preserve">
市值149.8131亿, 利润8.16亿; PE7.56, PB4.87; ROIC18.9333%; ROE22.8667%; 股利率0%; 毛利22.8133%; 净利12.1433%; 上一年度营收增26.62%, 利润增143.58%; 当季营收增13.93%, 利润增118.27%; 过往5年营收增8%, 利润增112.92%
Income profile:
</t>
  </si>
  <si>
    <t>47.02亿</t>
  </si>
  <si>
    <t>73.31亿</t>
  </si>
  <si>
    <t>7742484700亿</t>
  </si>
  <si>
    <t>64.94亿</t>
  </si>
  <si>
    <t>57.74亿</t>
  </si>
  <si>
    <t>52.24亿</t>
  </si>
  <si>
    <t>9268.58万</t>
  </si>
  <si>
    <t>-6059068亿</t>
  </si>
  <si>
    <t>362.87万</t>
  </si>
  <si>
    <t>1484632000亿</t>
  </si>
  <si>
    <t>12.19亿</t>
  </si>
  <si>
    <t>1662934200亿</t>
  </si>
  <si>
    <t>4972805900亿</t>
  </si>
  <si>
    <t>15.83亿</t>
  </si>
  <si>
    <t>7695.27万</t>
  </si>
  <si>
    <t>12.00亿</t>
  </si>
  <si>
    <t>7.39亿</t>
  </si>
  <si>
    <t>2199.64万</t>
  </si>
  <si>
    <t>31.25亿</t>
  </si>
  <si>
    <t>-14.69亿</t>
  </si>
  <si>
    <t>-4.55亿</t>
  </si>
  <si>
    <t>49.69亿</t>
  </si>
  <si>
    <t>40.27亿</t>
  </si>
  <si>
    <t>30.84亿</t>
  </si>
  <si>
    <t>19.82亿</t>
  </si>
  <si>
    <t>6.12亿</t>
  </si>
  <si>
    <t>50.78亿</t>
  </si>
  <si>
    <t>42.80亿</t>
  </si>
  <si>
    <t>31.60亿</t>
  </si>
  <si>
    <t>10.48亿</t>
  </si>
  <si>
    <t>10转4股派5元(含税)</t>
  </si>
  <si>
    <t>4243.53万</t>
  </si>
  <si>
    <t xml:space="preserve">
市值149.60172亿, 利润10.72亿; PE7.66, PB2.06; ROIC12.0767%; ROE16.82%; 股利率2.6752%; 毛利29.4967%; 净利15.2267%; 上一年度营收增30.69%, 利润增75.16%; 当季营收增137.9%, 利润增315.05%; 过往5年营收增27.92%, 利润增52.56%
Income profile:
</t>
  </si>
  <si>
    <t>16.51亿</t>
  </si>
  <si>
    <t>24.79亿</t>
  </si>
  <si>
    <t>1600442500亿</t>
  </si>
  <si>
    <t>20.72亿</t>
  </si>
  <si>
    <t>13.51亿</t>
  </si>
  <si>
    <t>11.30亿</t>
  </si>
  <si>
    <t>1774.79万</t>
  </si>
  <si>
    <t>5535.33万</t>
  </si>
  <si>
    <t>2872513亿</t>
  </si>
  <si>
    <t>35.56万</t>
  </si>
  <si>
    <t>202977660亿</t>
  </si>
  <si>
    <t>4.74亿</t>
  </si>
  <si>
    <t>718991730亿</t>
  </si>
  <si>
    <t>2374.47万</t>
  </si>
  <si>
    <t>1940335000亿</t>
  </si>
  <si>
    <t>3.51亿</t>
  </si>
  <si>
    <t>-8273.59万</t>
  </si>
  <si>
    <t>-1.71亿</t>
  </si>
  <si>
    <t>7213.59万</t>
  </si>
  <si>
    <t>20.03亿</t>
  </si>
  <si>
    <t>16.64亿</t>
  </si>
  <si>
    <t>18.06亿</t>
  </si>
  <si>
    <t>12.08亿</t>
  </si>
  <si>
    <t>8164.37万</t>
  </si>
  <si>
    <t>7316.92万</t>
  </si>
  <si>
    <t>1620.52万</t>
  </si>
  <si>
    <t>16.04亿</t>
  </si>
  <si>
    <t>6713.61万</t>
  </si>
  <si>
    <t xml:space="preserve">
市值109.913611亿, 利润1.82亿; PE51.69, PB4.66; ROIC5.7133%; ROE6.9067%; 股利率0%; 毛利28.19%; 净利9.19%; 上一年度营收增3.44%, 利润增13.04%; 当季营收增13.13%, 利润增9.85%; 过往5年营收增29.59%, 利润增106.5%
Income profile:
</t>
  </si>
  <si>
    <t>32.10亿</t>
  </si>
  <si>
    <t>31.82亿</t>
  </si>
  <si>
    <t>3802550100亿</t>
  </si>
  <si>
    <t>31.81亿</t>
  </si>
  <si>
    <t>27.67亿</t>
  </si>
  <si>
    <t>-20761368亿</t>
  </si>
  <si>
    <t>346.30万</t>
  </si>
  <si>
    <t>482331050亿</t>
  </si>
  <si>
    <t>9.92亿</t>
  </si>
  <si>
    <t>1258465440亿</t>
  </si>
  <si>
    <t>3725035600亿</t>
  </si>
  <si>
    <t>2.84亿</t>
  </si>
  <si>
    <t>30.28亿</t>
  </si>
  <si>
    <t>-5.55亿</t>
  </si>
  <si>
    <t>32.27亿</t>
  </si>
  <si>
    <t>21.91亿</t>
  </si>
  <si>
    <t>15.89亿</t>
  </si>
  <si>
    <t>10.26亿</t>
  </si>
  <si>
    <t>4.07亿</t>
  </si>
  <si>
    <t>2.86亿</t>
  </si>
  <si>
    <t>28.11亿</t>
  </si>
  <si>
    <t>25.83亿</t>
  </si>
  <si>
    <t>19.59亿</t>
  </si>
  <si>
    <t>3.29亿</t>
  </si>
  <si>
    <t>10派10元(含税)</t>
  </si>
  <si>
    <t>378.43万</t>
  </si>
  <si>
    <t>3075.83万</t>
  </si>
  <si>
    <t xml:space="preserve">
市值91.692105亿, 利润4.50亿; PE16.11, PB2.89; ROIC14.5267%; ROE15.9733%; 股利率3.7106%; 毛利29.6967%; 净利12.37%; 上一年度营收增14.63%, 利润增10.57%; 当季营收增58.9%, 利润增22.4%; 过往5年营收增30.16%, 利润增29.94%
Income profile:
</t>
  </si>
  <si>
    <t>18.09亿</t>
  </si>
  <si>
    <t>19.34亿</t>
  </si>
  <si>
    <t>2164838300亿</t>
  </si>
  <si>
    <t>16.45亿</t>
  </si>
  <si>
    <t>2421.07万</t>
  </si>
  <si>
    <t>3071.27万</t>
  </si>
  <si>
    <t>-8315565亿</t>
  </si>
  <si>
    <t>60.22万</t>
  </si>
  <si>
    <t>308652430亿</t>
  </si>
  <si>
    <t>554245880亿</t>
  </si>
  <si>
    <t>1641778200亿</t>
  </si>
  <si>
    <t>8.84亿</t>
  </si>
  <si>
    <t>8837.39万</t>
  </si>
  <si>
    <t>-4.82亿</t>
  </si>
  <si>
    <t>18.62亿</t>
  </si>
  <si>
    <t>16.50亿</t>
  </si>
  <si>
    <t>12.95亿</t>
  </si>
  <si>
    <t>8.98亿</t>
  </si>
  <si>
    <t>7715.93万</t>
  </si>
  <si>
    <t>9.11亿</t>
  </si>
  <si>
    <t>9230.26万</t>
  </si>
  <si>
    <t>10转5股派3元(含税)</t>
  </si>
  <si>
    <t>820.37万</t>
  </si>
  <si>
    <t>5719.96万</t>
  </si>
  <si>
    <t xml:space="preserve">
市值69.94931亿, 利润2.14亿; PE18.09, PB3.64; ROIC9.6433%; ROE13.5133%; 股利率1.3298%; 毛利23.5433%; 净利11.1567%; 上一年度营收增17.78%, 利润增9.18%; 当季营收增37.83%, 利润增257.33%; 过往5年营收增20.63%, 利润增28.38%
Income profile:
</t>
  </si>
  <si>
    <t>86.19亿</t>
  </si>
  <si>
    <t>15.97亿</t>
  </si>
  <si>
    <t>5373920300亿</t>
  </si>
  <si>
    <t>46.83亿</t>
  </si>
  <si>
    <t>-37.44亿</t>
  </si>
  <si>
    <t>41.88亿</t>
  </si>
  <si>
    <t>32.08亿</t>
  </si>
  <si>
    <t>3663.44万</t>
  </si>
  <si>
    <t>-14038636亿</t>
  </si>
  <si>
    <t>455.08万</t>
  </si>
  <si>
    <t>981387230亿</t>
  </si>
  <si>
    <t>957449950亿</t>
  </si>
  <si>
    <t>5151133400亿</t>
  </si>
  <si>
    <t>35.79亿</t>
  </si>
  <si>
    <t>7.29亿</t>
  </si>
  <si>
    <t>67.35亿</t>
  </si>
  <si>
    <t>6.39亿</t>
  </si>
  <si>
    <t>-1.81亿</t>
  </si>
  <si>
    <t>-4.30亿</t>
  </si>
  <si>
    <t>40.22亿</t>
  </si>
  <si>
    <t>46.14亿</t>
  </si>
  <si>
    <t>59.08亿</t>
  </si>
  <si>
    <t>50.72亿</t>
  </si>
  <si>
    <t>35.38亿</t>
  </si>
  <si>
    <t>-1.54亿</t>
  </si>
  <si>
    <t>-3.40亿</t>
  </si>
  <si>
    <t>6.37亿</t>
  </si>
  <si>
    <t>7.14亿</t>
  </si>
  <si>
    <t>34.76亿</t>
  </si>
  <si>
    <t>30.35亿</t>
  </si>
  <si>
    <t>19.65亿</t>
  </si>
  <si>
    <t>3631.43万</t>
  </si>
  <si>
    <t>3050.38万</t>
  </si>
  <si>
    <t>4384.34万</t>
  </si>
  <si>
    <t xml:space="preserve">
市值67.66004亿, 利润-37.44亿; PE, PB4.55; ROIC-12.6433%; ROE-62.0133%; 股利率0%; 毛利26.82%; 净利2.14%; 上一年度营收增16.43%, 利润增-2331.17%; 当季营收增77.38%, 利润增5557.39%; 过往5年营收增8.31%, 利润增-394.79%
Income profile:
</t>
  </si>
  <si>
    <t>49.35亿</t>
  </si>
  <si>
    <t>40.26亿</t>
  </si>
  <si>
    <t>3205534600亿</t>
  </si>
  <si>
    <t>45.01亿</t>
  </si>
  <si>
    <t>29.19亿</t>
  </si>
  <si>
    <t>2.60亿</t>
  </si>
  <si>
    <t>5610.37万</t>
  </si>
  <si>
    <t>57795238亿</t>
  </si>
  <si>
    <t>412.24万</t>
  </si>
  <si>
    <t>255168540亿</t>
  </si>
  <si>
    <t>1049424440亿</t>
  </si>
  <si>
    <t>2400.46万</t>
  </si>
  <si>
    <t>4248658900亿</t>
  </si>
  <si>
    <t>30.96亿</t>
  </si>
  <si>
    <t>3.04亿</t>
  </si>
  <si>
    <t>43.78亿</t>
  </si>
  <si>
    <t>241.80万</t>
  </si>
  <si>
    <t>-7.09亿</t>
  </si>
  <si>
    <t>-10.42亿</t>
  </si>
  <si>
    <t>15.75亿</t>
  </si>
  <si>
    <t>41.31亿</t>
  </si>
  <si>
    <t>40.58亿</t>
  </si>
  <si>
    <t>40.05亿</t>
  </si>
  <si>
    <t>28.22亿</t>
  </si>
  <si>
    <t>19.63亿</t>
  </si>
  <si>
    <t>-2.76亿</t>
  </si>
  <si>
    <t>26.25亿</t>
  </si>
  <si>
    <t>33.02亿</t>
  </si>
  <si>
    <t>26.04亿</t>
  </si>
  <si>
    <t>3.21亿</t>
  </si>
  <si>
    <t>4016.82万</t>
  </si>
  <si>
    <t xml:space="preserve">
市值55.523312亿, 利润3.05亿; PE20.09, PB1.73; ROIC6.3867%; ROE9.6%; 股利率3.5842%; 毛利26.6867%; 净利7.7667%; 上一年度营收增8.96%, 利润增82.63%; 当季营收增-16.83%, 利润增-169.34%; 过往5年营收增19.55%, 利润增48.71%
Income profile:
</t>
  </si>
  <si>
    <t>9684451700亿</t>
  </si>
  <si>
    <t>88.22亿</t>
  </si>
  <si>
    <t>93.69亿</t>
  </si>
  <si>
    <t>90.78亿</t>
  </si>
  <si>
    <t>4645.77万</t>
  </si>
  <si>
    <t>1145.48万</t>
  </si>
  <si>
    <t>5775718亿</t>
  </si>
  <si>
    <t>131.17万</t>
  </si>
  <si>
    <t>161189150亿</t>
  </si>
  <si>
    <t>16.25亿</t>
  </si>
  <si>
    <t>888381560亿</t>
  </si>
  <si>
    <t>6462217000亿</t>
  </si>
  <si>
    <t>23.04亿</t>
  </si>
  <si>
    <t>7.75亿</t>
  </si>
  <si>
    <t>51.14亿</t>
  </si>
  <si>
    <t>-44.00万</t>
  </si>
  <si>
    <t>-1.24亿</t>
  </si>
  <si>
    <t>66.41亿</t>
  </si>
  <si>
    <t>35.03亿</t>
  </si>
  <si>
    <t>33.98亿</t>
  </si>
  <si>
    <t>9033.02万</t>
  </si>
  <si>
    <t>8171.71万</t>
  </si>
  <si>
    <t>60.94亿</t>
  </si>
  <si>
    <t>74.75亿</t>
  </si>
  <si>
    <t>48.77亿</t>
  </si>
  <si>
    <t>553.24万</t>
  </si>
  <si>
    <t>5031.68万</t>
  </si>
  <si>
    <t xml:space="preserve">
市值54.720027亿, 利润1.70亿; PE26.99, PB4.28; ROIC9.1833%; ROE14.0133%; 股利率1.2281%; 毛利8.2967%; 净利2.6033%; 上一年度营收增32.84%, 利润增28.79%; 当季营收增38.2%, 利润增21.37%; 过往5年营收增22.35%, 利润增16.21%
Income profile:
</t>
  </si>
  <si>
    <t>29.60亿</t>
  </si>
  <si>
    <t>46.89亿</t>
  </si>
  <si>
    <t>3290812600亿</t>
  </si>
  <si>
    <t>37.65亿</t>
  </si>
  <si>
    <t>29.52亿</t>
  </si>
  <si>
    <t>26.39亿</t>
  </si>
  <si>
    <t>3953.24万</t>
  </si>
  <si>
    <t>9643.38万</t>
  </si>
  <si>
    <t>5095505亿</t>
  </si>
  <si>
    <t>17.45万</t>
  </si>
  <si>
    <t>298775580亿</t>
  </si>
  <si>
    <t>999144850亿</t>
  </si>
  <si>
    <t>3624439400亿</t>
  </si>
  <si>
    <t>10.11亿</t>
  </si>
  <si>
    <t>7.22亿</t>
  </si>
  <si>
    <t>5.38亿</t>
  </si>
  <si>
    <t>23.40亿</t>
  </si>
  <si>
    <t>-8.64亿</t>
  </si>
  <si>
    <t>-1.44亿</t>
  </si>
  <si>
    <t>30.08亿</t>
  </si>
  <si>
    <t>30.01亿</t>
  </si>
  <si>
    <t>22.45亿</t>
  </si>
  <si>
    <t>18.33亿</t>
  </si>
  <si>
    <t>21.29亿</t>
  </si>
  <si>
    <t>26.00亿</t>
  </si>
  <si>
    <t>1787.53万</t>
  </si>
  <si>
    <t>9193.87万</t>
  </si>
  <si>
    <t xml:space="preserve">
市值49.044238亿, 利润2.49亿; PE15.63, PB1.05; ROIC6.0167%; ROE7.0833%; 股利率2.649%; 毛利21.3567%; 净利9.03%; 上一年度营收增25.17%, 利润增27.69%; 当季营收增53.68%, 利润增35.82%; 过往5年营收增16.58%, 利润增15.27%
Income profile:
</t>
  </si>
  <si>
    <t>13.93亿</t>
  </si>
  <si>
    <t>1004001610亿</t>
  </si>
  <si>
    <t>4.68亿</t>
  </si>
  <si>
    <t>837.35万</t>
  </si>
  <si>
    <t>9286.82万</t>
  </si>
  <si>
    <t>3114.12万</t>
  </si>
  <si>
    <t>-4654622亿</t>
  </si>
  <si>
    <t>8.70万</t>
  </si>
  <si>
    <t>336148400亿</t>
  </si>
  <si>
    <t>247019160亿</t>
  </si>
  <si>
    <t>781951450亿</t>
  </si>
  <si>
    <t>9388.08万</t>
  </si>
  <si>
    <t>9900.00万</t>
  </si>
  <si>
    <t>7.50亿</t>
  </si>
  <si>
    <t>8.72亿</t>
  </si>
  <si>
    <t>4.10亿</t>
  </si>
  <si>
    <t>9827.34万</t>
  </si>
  <si>
    <t>6.92亿</t>
  </si>
  <si>
    <t>1180.01万</t>
  </si>
  <si>
    <t>8286.80万</t>
  </si>
  <si>
    <t xml:space="preserve">
市值45.3166亿, 利润2.50亿; PE10.63, PB3.25; ROIC23.5233%; ROE26.4533%; 股利率0%; 毛利56.5067%; 净利33.08%; 上一年度营收增34.13%, 利润增12.61%; 当季营收增58.53%, 利润增191.93%; 过往5年营收增23.89%, 利润增28.68%
Income profile:
</t>
  </si>
  <si>
    <t>546480740亿</t>
  </si>
  <si>
    <t>5639.37万</t>
  </si>
  <si>
    <t>959.70万</t>
  </si>
  <si>
    <t>3291.95万</t>
  </si>
  <si>
    <t>1835.31万</t>
  </si>
  <si>
    <t>-1436541亿</t>
  </si>
  <si>
    <t>7.21万</t>
  </si>
  <si>
    <t>111841676亿</t>
  </si>
  <si>
    <t>7.19亿</t>
  </si>
  <si>
    <t>126064001亿</t>
  </si>
  <si>
    <t>992556890亿</t>
  </si>
  <si>
    <t>2427.43万</t>
  </si>
  <si>
    <t>3592.33万</t>
  </si>
  <si>
    <t>9549.29万</t>
  </si>
  <si>
    <t>-1.52亿</t>
  </si>
  <si>
    <t>4.24亿</t>
  </si>
  <si>
    <t>3.38亿</t>
  </si>
  <si>
    <t>3841.15万</t>
  </si>
  <si>
    <t>6365.28万</t>
  </si>
  <si>
    <t>7795.20万</t>
  </si>
  <si>
    <t>7317.14万</t>
  </si>
  <si>
    <t>3691.04万</t>
  </si>
  <si>
    <t>2.76亿</t>
  </si>
  <si>
    <t>7474.60万</t>
  </si>
  <si>
    <t>4397.96万</t>
  </si>
  <si>
    <t>3742.72万</t>
  </si>
  <si>
    <t>10转4股派0.6元(含税)</t>
  </si>
  <si>
    <t>2704.38万</t>
  </si>
  <si>
    <t>9882.38万</t>
  </si>
  <si>
    <t xml:space="preserve">
市值44.199875亿, 利润5639.37万; PE34.73, PB2.82; ROIC5.3233%; ROE6.5567%; 股利率.2724%; 毛利30.4267%; 净利14.4033%; 上一年度营收增30.86%, 利润增46.81%; 当季营收增110.22%, 利润增512.03%; 过往5年营收增10.93%, 利润增18.72%
Income profile:
</t>
  </si>
  <si>
    <t>6.26亿</t>
  </si>
  <si>
    <t>16.44亿</t>
  </si>
  <si>
    <t>1240846740亿</t>
  </si>
  <si>
    <t>13.58亿</t>
  </si>
  <si>
    <t>10.54亿</t>
  </si>
  <si>
    <t>8151.47万</t>
  </si>
  <si>
    <t>2407.07万</t>
  </si>
  <si>
    <t>416265亿</t>
  </si>
  <si>
    <t>104.00万</t>
  </si>
  <si>
    <t>152244640亿</t>
  </si>
  <si>
    <t>65078002亿</t>
  </si>
  <si>
    <t>2889.13万</t>
  </si>
  <si>
    <t>1465200100亿</t>
  </si>
  <si>
    <t>2122.78万</t>
  </si>
  <si>
    <t>2804.00万</t>
  </si>
  <si>
    <t>950.00万</t>
  </si>
  <si>
    <t>7726.04万</t>
  </si>
  <si>
    <t>2437.39万</t>
  </si>
  <si>
    <t>-1.97亿</t>
  </si>
  <si>
    <t>-1.00亿</t>
  </si>
  <si>
    <t>10.14亿</t>
  </si>
  <si>
    <t>10派2.2元(含税)</t>
  </si>
  <si>
    <t>640.50万</t>
  </si>
  <si>
    <t>3364.90万</t>
  </si>
  <si>
    <t xml:space="preserve">
市值40.889937亿, 利润2.06亿; PE22.53, PB2.86; ROIC12.82%; ROE16.6933%; 股利率2.3429%; 毛利44.3833%; 净利17.1233%; 上一年度营收增17.07%, 利润增20.47%; 当季营收增21.95%, 利润增-43.57%; 过往5年营收增17.22%, 利润增10.24%
Income profile:
</t>
  </si>
  <si>
    <t>21.18亿</t>
  </si>
  <si>
    <t>2470082500亿</t>
  </si>
  <si>
    <t>22.03亿</t>
  </si>
  <si>
    <t>20.43亿</t>
  </si>
  <si>
    <t>18.00亿</t>
  </si>
  <si>
    <t>3087.80万</t>
  </si>
  <si>
    <t>6675.26万</t>
  </si>
  <si>
    <t>-23479407亿</t>
  </si>
  <si>
    <t>26.32万</t>
  </si>
  <si>
    <t>378552930亿</t>
  </si>
  <si>
    <t>6.52亿</t>
  </si>
  <si>
    <t>540574840亿</t>
  </si>
  <si>
    <t>1245.25万</t>
  </si>
  <si>
    <t>2372738900亿</t>
  </si>
  <si>
    <t>6.93亿</t>
  </si>
  <si>
    <t>4.64亿</t>
  </si>
  <si>
    <t>-5.82亿</t>
  </si>
  <si>
    <t>2201.47万</t>
  </si>
  <si>
    <t>18.96亿</t>
  </si>
  <si>
    <t>16.36亿</t>
  </si>
  <si>
    <t>11.19亿</t>
  </si>
  <si>
    <t>8.66亿</t>
  </si>
  <si>
    <t>9822.68万</t>
  </si>
  <si>
    <t>15.10亿</t>
  </si>
  <si>
    <t>8376.94万</t>
  </si>
  <si>
    <t>5926.16万</t>
  </si>
  <si>
    <t>3886.01万</t>
  </si>
  <si>
    <t xml:space="preserve">
市值39.665275亿, 利润1.77亿; PE9.48, PB1.87; ROIC10.9733%; ROE11.6267%; 股利率1.9577%; 毛利29.4567%; 净利11.3933%; 上一年度营收增16.19%, 利润增.57%; 当季营收增70.78%, 利润增417.19%; 过往5年营收增21.65%, 利润增21.65%
Income profile:
</t>
  </si>
  <si>
    <t>15.54亿</t>
  </si>
  <si>
    <t>2244187600亿</t>
  </si>
  <si>
    <t>27.02亿</t>
  </si>
  <si>
    <t>16.86亿</t>
  </si>
  <si>
    <t>2540.06万</t>
  </si>
  <si>
    <t>8929.80万</t>
  </si>
  <si>
    <t>6679.11万</t>
  </si>
  <si>
    <t>232444亿</t>
  </si>
  <si>
    <t>556.88万</t>
  </si>
  <si>
    <t>287354120亿</t>
  </si>
  <si>
    <t>428994550亿</t>
  </si>
  <si>
    <t>1991453100亿</t>
  </si>
  <si>
    <t>1703.33万</t>
  </si>
  <si>
    <t>1.35亿</t>
  </si>
  <si>
    <t>9362.61万</t>
  </si>
  <si>
    <t>21.49亿</t>
  </si>
  <si>
    <t>5149.84万</t>
  </si>
  <si>
    <t>4168.77万</t>
  </si>
  <si>
    <t>1415.50万</t>
  </si>
  <si>
    <t>14.13亿</t>
  </si>
  <si>
    <t>17.73亿</t>
  </si>
  <si>
    <t>12.07亿</t>
  </si>
  <si>
    <t>3602.90万</t>
  </si>
  <si>
    <t xml:space="preserve">
市值38.605603亿, 利润2.68亿; PE10.85, PB1.93; ROIC12.3%; ROE15.7567%; 股利率0%; 毛利27.82%; 净利11.1767%; 上一年度营收增23.77%, 利润增-9.46%; 当季营收增46.85%, 利润增55.21%; 过往5年营收增19.74%, 利润增99.55%
Income profile:
</t>
  </si>
  <si>
    <t>50.88亿</t>
  </si>
  <si>
    <t>27.88亿</t>
  </si>
  <si>
    <t>4042093600亿</t>
  </si>
  <si>
    <t>38.20亿</t>
  </si>
  <si>
    <t>33.15亿</t>
  </si>
  <si>
    <t>8202.59万</t>
  </si>
  <si>
    <t>8820873亿</t>
  </si>
  <si>
    <t>170.59万</t>
  </si>
  <si>
    <t>159627080亿</t>
  </si>
  <si>
    <t>9.96亿</t>
  </si>
  <si>
    <t>630857220亿</t>
  </si>
  <si>
    <t>3372912900亿</t>
  </si>
  <si>
    <t>9.75亿</t>
  </si>
  <si>
    <t>17.44亿</t>
  </si>
  <si>
    <t>6.38万</t>
  </si>
  <si>
    <t>36.94亿</t>
  </si>
  <si>
    <t>-10.53亿</t>
  </si>
  <si>
    <t>43.88亿</t>
  </si>
  <si>
    <t>28.33亿</t>
  </si>
  <si>
    <t>14.23亿</t>
  </si>
  <si>
    <t>28.09亿</t>
  </si>
  <si>
    <t>37.01亿</t>
  </si>
  <si>
    <t>25.40亿</t>
  </si>
  <si>
    <t>1007.02万</t>
  </si>
  <si>
    <t>6732.57万</t>
  </si>
  <si>
    <t xml:space="preserve">
市值38.485973亿, 利润3.07亿; PE17.82, PB1.49; ROIC10.4333%; ROE15.6033%; 股利率2.9042%; 毛利23.2733%; 净利9.2267%; 上一年度营收增7.98%, 利润增-20.47%; 当季营收增6.21%, 利润增21.78%; 过往5年营收增35.76%, 利润增25.46%
Income profile:
</t>
  </si>
  <si>
    <t>1506563000亿</t>
  </si>
  <si>
    <t>9859.49万</t>
  </si>
  <si>
    <t>3598.32万</t>
  </si>
  <si>
    <t>4837.59万</t>
  </si>
  <si>
    <t>-2480400亿</t>
  </si>
  <si>
    <t>13.38万</t>
  </si>
  <si>
    <t>55311332亿</t>
  </si>
  <si>
    <t>374974670亿</t>
  </si>
  <si>
    <t>110.70万</t>
  </si>
  <si>
    <t>1619194200亿</t>
  </si>
  <si>
    <t>13.87亿</t>
  </si>
  <si>
    <t>2.73亿</t>
  </si>
  <si>
    <t>-1.68亿</t>
  </si>
  <si>
    <t>15.68亿</t>
  </si>
  <si>
    <t>13.67亿</t>
  </si>
  <si>
    <t>9.52亿</t>
  </si>
  <si>
    <t>7289.80万</t>
  </si>
  <si>
    <t>11.80亿</t>
  </si>
  <si>
    <t>8.11亿</t>
  </si>
  <si>
    <t>4150.86万</t>
  </si>
  <si>
    <t>4632.73万</t>
  </si>
  <si>
    <t>2237.54万</t>
  </si>
  <si>
    <t>10转3股派2元(含税)</t>
  </si>
  <si>
    <t>2618.34万</t>
  </si>
  <si>
    <t xml:space="preserve">
市值35.805224亿, 利润9859.49万; PE33.32, PB2.16; ROIC8.0433%; ROE8.77%; 股利率.7959%; 毛利27.61%; 净利7.1567%; 上一年度营收增3.64%, 利润增-5.2%; 当季营收增34.3%, 利润增-42.93%; 过往5年营收增11.78%, 利润增20.28%
Income profile:
</t>
  </si>
  <si>
    <t>15.47亿</t>
  </si>
  <si>
    <t>203046880亿</t>
  </si>
  <si>
    <t>2996.43万</t>
  </si>
  <si>
    <t>9286.19万</t>
  </si>
  <si>
    <t>91.11万</t>
  </si>
  <si>
    <t>13722037亿</t>
  </si>
  <si>
    <t>195.80万</t>
  </si>
  <si>
    <t>-104651162亿</t>
  </si>
  <si>
    <t>116989169亿</t>
  </si>
  <si>
    <t>788844850亿</t>
  </si>
  <si>
    <t>424.25万</t>
  </si>
  <si>
    <t>6345.18万</t>
  </si>
  <si>
    <t>-1328.03万</t>
  </si>
  <si>
    <t>9338.04万</t>
  </si>
  <si>
    <t>-4038.39万</t>
  </si>
  <si>
    <t>16.89亿</t>
  </si>
  <si>
    <t>12.26亿</t>
  </si>
  <si>
    <t>25.19亿</t>
  </si>
  <si>
    <t>39.52亿</t>
  </si>
  <si>
    <t>-2.85亿</t>
  </si>
  <si>
    <t>-5.04亿</t>
  </si>
  <si>
    <t>-5.47亿</t>
  </si>
  <si>
    <t>9.58亿</t>
  </si>
  <si>
    <t>-3842.27万</t>
  </si>
  <si>
    <t>5.44亿</t>
  </si>
  <si>
    <t>5101.04万</t>
  </si>
  <si>
    <t>开始亏损</t>
  </si>
  <si>
    <t>0924000000</t>
  </si>
  <si>
    <t>01848000000</t>
  </si>
  <si>
    <t>03080000000</t>
  </si>
  <si>
    <t>06160000000</t>
  </si>
  <si>
    <t xml:space="preserve">
市值34.674563亿, 利润3.08亿; PE, PB1.48; ROIC-3.19%; ROE-5.2433%; 股利率0%; 毛利30.8267%; 净利-34.7333%; 上一年度营收增-35.17%, 利润增208.07%; 当季营收增-58.46%, 利润增-248%; 过往5年营收增-23.46%, 利润增35.12%
Income profile:
</t>
  </si>
  <si>
    <t>19.84亿</t>
  </si>
  <si>
    <t>32.98亿</t>
  </si>
  <si>
    <t>2434674000亿</t>
  </si>
  <si>
    <t>18.84亿</t>
  </si>
  <si>
    <t>1129.13万</t>
  </si>
  <si>
    <t>7034.25万</t>
  </si>
  <si>
    <t>6974.27万</t>
  </si>
  <si>
    <t>10122892亿</t>
  </si>
  <si>
    <t>56.69万</t>
  </si>
  <si>
    <t>262322700亿</t>
  </si>
  <si>
    <t>19.48亿</t>
  </si>
  <si>
    <t>411940780亿</t>
  </si>
  <si>
    <t>3324970200亿</t>
  </si>
  <si>
    <t>4.77亿</t>
  </si>
  <si>
    <t>1463.37万</t>
  </si>
  <si>
    <t>2955.05万</t>
  </si>
  <si>
    <t>-6.68亿</t>
  </si>
  <si>
    <t>8.87亿</t>
  </si>
  <si>
    <t>15.59亿</t>
  </si>
  <si>
    <t>18.13亿</t>
  </si>
  <si>
    <t>16.46亿</t>
  </si>
  <si>
    <t>14.57亿</t>
  </si>
  <si>
    <t>16.43亿</t>
  </si>
  <si>
    <t>9.74亿</t>
  </si>
  <si>
    <t>9691.92万</t>
  </si>
  <si>
    <t>345.40万</t>
  </si>
  <si>
    <t>1862.51万</t>
  </si>
  <si>
    <t xml:space="preserve">
市值34.236365亿, 利润2.32亿; PE9.56, PB1.42; ROIC10.1967%; ROE12.0133%; 股利率2.103%; 毛利29.4833%; 净利17.3833%; 上一年度营收增47.02%, 利润增32.57%; 当季营收增31.51%, 利润增57.1%; 过往5年营收增12.79%, 利润增9.55%
Income profile:
</t>
  </si>
  <si>
    <t>1383610100亿</t>
  </si>
  <si>
    <t>15.18亿</t>
  </si>
  <si>
    <t>12.57亿</t>
  </si>
  <si>
    <t>11.55亿</t>
  </si>
  <si>
    <t>4108.37万</t>
  </si>
  <si>
    <t>4365.20万</t>
  </si>
  <si>
    <t>2171.73万</t>
  </si>
  <si>
    <t>-3067081亿</t>
  </si>
  <si>
    <t>116.60万</t>
  </si>
  <si>
    <t>82653947亿</t>
  </si>
  <si>
    <t>5.35亿</t>
  </si>
  <si>
    <t>346175610亿</t>
  </si>
  <si>
    <t>1905734200亿</t>
  </si>
  <si>
    <t>7763.16万</t>
  </si>
  <si>
    <t>4969.58万</t>
  </si>
  <si>
    <t>6.63亿</t>
  </si>
  <si>
    <t>906.38万</t>
  </si>
  <si>
    <t>-4.49亿</t>
  </si>
  <si>
    <t>14.94亿</t>
  </si>
  <si>
    <t>13.17亿</t>
  </si>
  <si>
    <t>12.59亿</t>
  </si>
  <si>
    <t>10.19亿</t>
  </si>
  <si>
    <t>3475.89万</t>
  </si>
  <si>
    <t>7192.68万</t>
  </si>
  <si>
    <t>10.17亿</t>
  </si>
  <si>
    <t>11.57亿</t>
  </si>
  <si>
    <t>7425.50万</t>
  </si>
  <si>
    <t>8978.04万</t>
  </si>
  <si>
    <t>8286.12万</t>
  </si>
  <si>
    <t>10派1.77元(含税)</t>
  </si>
  <si>
    <t>1606.16万</t>
  </si>
  <si>
    <t xml:space="preserve">
市值28.807164亿, 利润1.15亿; PE24.61, PB1.92; ROIC9.9867%; ROE10.32%; 股利率.9972%; 毛利25.0233%; 净利9.0267%; 上一年度营收增1.61%, 利润增-51.27%; 当季营收增19.42%, 利润增157.85%; 过往5年营收增13.61%, 利润增106.27%
Income profile:
</t>
  </si>
  <si>
    <t>1018031600亿</t>
  </si>
  <si>
    <t>8.90亿</t>
  </si>
  <si>
    <t>4210.88万</t>
  </si>
  <si>
    <t>6209.72万</t>
  </si>
  <si>
    <t>3607.94万</t>
  </si>
  <si>
    <t>7096118亿</t>
  </si>
  <si>
    <t>46.29万</t>
  </si>
  <si>
    <t>110620632亿</t>
  </si>
  <si>
    <t>183103890亿</t>
  </si>
  <si>
    <t>958792890亿</t>
  </si>
  <si>
    <t>9352.45万</t>
  </si>
  <si>
    <t>-9396.39万</t>
  </si>
  <si>
    <t>-1.05亿</t>
  </si>
  <si>
    <t>9.67亿</t>
  </si>
  <si>
    <t>7601.70万</t>
  </si>
  <si>
    <t>3886.93万</t>
  </si>
  <si>
    <t>9891.21万</t>
  </si>
  <si>
    <t>9324.60万</t>
  </si>
  <si>
    <t>218.29万</t>
  </si>
  <si>
    <t>1854.25万</t>
  </si>
  <si>
    <t xml:space="preserve">
市值26.5668亿, 利润1.38亿; PE19.04, PB2.23; ROIC15.2033%; ROE16.0333%; 股利率2.936%; 毛利30.5%; 净利14.3367%; 上一年度营收增-2.6%, 利润增-21.14%; 当季营收增25.41%, 利润增-16.11%; 过往5年营收增14.84%, 利润增35.36%
Income profile:
</t>
  </si>
  <si>
    <t>684022130亿</t>
  </si>
  <si>
    <t>8.42亿</t>
  </si>
  <si>
    <t>8432.60万</t>
  </si>
  <si>
    <t>2649.80万</t>
  </si>
  <si>
    <t>3784.28万</t>
  </si>
  <si>
    <t>3520309亿</t>
  </si>
  <si>
    <t>1184.86万</t>
  </si>
  <si>
    <t>99430597亿</t>
  </si>
  <si>
    <t>270213940亿</t>
  </si>
  <si>
    <t>5.00万</t>
  </si>
  <si>
    <t>1299026170亿</t>
  </si>
  <si>
    <t>3346.78万</t>
  </si>
  <si>
    <t>5603.61万</t>
  </si>
  <si>
    <t>1964.95万</t>
  </si>
  <si>
    <t>3.95亿</t>
  </si>
  <si>
    <t>-2501.64万</t>
  </si>
  <si>
    <t>9745.83万</t>
  </si>
  <si>
    <t>8066.22万</t>
  </si>
  <si>
    <t>7873.43万</t>
  </si>
  <si>
    <t>7625.70万</t>
  </si>
  <si>
    <t>5933.04万</t>
  </si>
  <si>
    <t>6122.48万</t>
  </si>
  <si>
    <t>5.50亿</t>
  </si>
  <si>
    <t>4.76亿</t>
  </si>
  <si>
    <t>6372.96万</t>
  </si>
  <si>
    <t>6944.04万</t>
  </si>
  <si>
    <t>10派1.9元(含税)</t>
  </si>
  <si>
    <t>271.53万</t>
  </si>
  <si>
    <t>1781.03万</t>
  </si>
  <si>
    <t xml:space="preserve">
市值24.678726亿, 利润1.26亿; PE14.2, PB2.28; ROIC18.42%; ROE19.905%; 股利率1.0609%; 毛利39.43%; 净利15.86%; 上一年度营收增47.98%, 利润增60.03%; 当季营收增-10.78%, 利润增8.51%; 过往5年营收增19.95%, 利润增22.18%
Income profile:
</t>
  </si>
  <si>
    <t>468070620亿</t>
  </si>
  <si>
    <t>8251.48万</t>
  </si>
  <si>
    <t>4684.99万</t>
  </si>
  <si>
    <t>2292.11万</t>
  </si>
  <si>
    <t>1181.61万</t>
  </si>
  <si>
    <t>133489亿</t>
  </si>
  <si>
    <t>453.90万</t>
  </si>
  <si>
    <t>55577527亿</t>
  </si>
  <si>
    <t>4.84亿</t>
  </si>
  <si>
    <t>144741700亿</t>
  </si>
  <si>
    <t>877513390亿</t>
  </si>
  <si>
    <t>9553.12万</t>
  </si>
  <si>
    <t>5817.84万</t>
  </si>
  <si>
    <t>6980.06万</t>
  </si>
  <si>
    <t>-5694.47万</t>
  </si>
  <si>
    <t>-1.38亿</t>
  </si>
  <si>
    <t>4.51亿</t>
  </si>
  <si>
    <t>6813.45万</t>
  </si>
  <si>
    <t>5518.51万</t>
  </si>
  <si>
    <t>3646.44万</t>
  </si>
  <si>
    <t>6531.83万</t>
  </si>
  <si>
    <t>5640.52万</t>
  </si>
  <si>
    <t>6082.08万</t>
  </si>
  <si>
    <t>446.36万</t>
  </si>
  <si>
    <t>3548.15万</t>
  </si>
  <si>
    <t xml:space="preserve">
市值23.3亿, 利润8251.48万; PE27.14, PB2.66; ROIC19.16%; ROE21.62%; 股利率0%; 毛利36.0533%; 净利14.2033%; 上一年度营收增13.33%, 利润增21.11%; 当季营收增25.11%, 利润增-26.16%; 过往5年营收增10.41%, 利润增31.97%
Income profile:
</t>
  </si>
  <si>
    <t>6.81亿</t>
  </si>
  <si>
    <t>1238390570亿</t>
  </si>
  <si>
    <t>-4.91亿</t>
  </si>
  <si>
    <t>12.52亿</t>
  </si>
  <si>
    <t>917.49万</t>
  </si>
  <si>
    <t>6935.85万</t>
  </si>
  <si>
    <t>226.65万</t>
  </si>
  <si>
    <t>261.90万</t>
  </si>
  <si>
    <t>-5458476亿</t>
  </si>
  <si>
    <t>2881.04万</t>
  </si>
  <si>
    <t>79615263亿</t>
  </si>
  <si>
    <t>495797580亿</t>
  </si>
  <si>
    <t>8263.78万</t>
  </si>
  <si>
    <t>5936.80万</t>
  </si>
  <si>
    <t>4.83亿</t>
  </si>
  <si>
    <t>-5284.17万</t>
  </si>
  <si>
    <t>1165.12万</t>
  </si>
  <si>
    <t>1808.23万</t>
  </si>
  <si>
    <t>15.04亿</t>
  </si>
  <si>
    <t>14.81亿</t>
  </si>
  <si>
    <t>18.51亿</t>
  </si>
  <si>
    <t>1482.36万</t>
  </si>
  <si>
    <t>-5.17亿</t>
  </si>
  <si>
    <t>-8.75亿</t>
  </si>
  <si>
    <t>3544.68万</t>
  </si>
  <si>
    <t>245.76万</t>
  </si>
  <si>
    <t>-4222.93万</t>
  </si>
  <si>
    <t>-1350.77万</t>
  </si>
  <si>
    <t>2299.50万</t>
  </si>
  <si>
    <t xml:space="preserve">
市值20.454314亿, 利润-4.91亿; PE, PB3; ROIC-17.2067%; ROE-29.8267%; 股利率0%; 毛利13.8167%; 净利-10.9867%; 上一年度营收增7.6%, 利润增-3412.29%; 当季营收增-20.54%, 利润增93.79%; 过往5年营收增1.09%, 利润增-1180.77%
Income profile:
</t>
  </si>
  <si>
    <t>SZ002648</t>
  </si>
  <si>
    <t>卫星化学</t>
  </si>
  <si>
    <t>2179.69万</t>
  </si>
  <si>
    <t>SH688065</t>
  </si>
  <si>
    <t>凯赛生物</t>
  </si>
  <si>
    <t>69.82万</t>
  </si>
  <si>
    <t>SZ002430</t>
  </si>
  <si>
    <t>杭氧股份</t>
  </si>
  <si>
    <t>286.00万</t>
  </si>
  <si>
    <t>SH600500</t>
  </si>
  <si>
    <t>中化国际</t>
  </si>
  <si>
    <t>1112.20万</t>
  </si>
  <si>
    <t>SZ300910</t>
  </si>
  <si>
    <t>瑞丰新材</t>
  </si>
  <si>
    <t>94.89万</t>
  </si>
  <si>
    <t>SH603906</t>
  </si>
  <si>
    <t>龙蟠科技</t>
  </si>
  <si>
    <t>574.41万</t>
  </si>
  <si>
    <t>SH688133</t>
  </si>
  <si>
    <t>泰坦科技</t>
  </si>
  <si>
    <t>60.29万</t>
  </si>
  <si>
    <t>SZ300596</t>
  </si>
  <si>
    <t>利安隆</t>
  </si>
  <si>
    <t>93.94万</t>
  </si>
  <si>
    <t>SH600273</t>
  </si>
  <si>
    <t>嘉化能源</t>
  </si>
  <si>
    <t>695.33万</t>
  </si>
  <si>
    <t>SH688269</t>
  </si>
  <si>
    <t>凯立新材</t>
  </si>
  <si>
    <t>18.34万</t>
  </si>
  <si>
    <t>SZ002453</t>
  </si>
  <si>
    <t>华软科技</t>
  </si>
  <si>
    <t>798.46万</t>
  </si>
  <si>
    <t>SZ301286</t>
  </si>
  <si>
    <t>侨源股份</t>
  </si>
  <si>
    <t>124.68万</t>
  </si>
  <si>
    <t>SZ300072</t>
  </si>
  <si>
    <t>海新能科</t>
  </si>
  <si>
    <t>1434.93万</t>
  </si>
  <si>
    <t>SH603181</t>
  </si>
  <si>
    <t>皇马科技</t>
  </si>
  <si>
    <t>397.93万</t>
  </si>
  <si>
    <t>SZ002810</t>
  </si>
  <si>
    <t>山东赫达</t>
  </si>
  <si>
    <t>394.12万</t>
  </si>
  <si>
    <t>SH603010</t>
  </si>
  <si>
    <t>万盛股份</t>
  </si>
  <si>
    <t>261.92万</t>
  </si>
  <si>
    <t>SZ000881</t>
  </si>
  <si>
    <t>中广核技</t>
  </si>
  <si>
    <t>482.23万</t>
  </si>
  <si>
    <t>SZ300174</t>
  </si>
  <si>
    <t>元力股份</t>
  </si>
  <si>
    <t>766.25万</t>
  </si>
  <si>
    <t>SH688196</t>
  </si>
  <si>
    <t>卓越新能</t>
  </si>
  <si>
    <t>49.98万</t>
  </si>
  <si>
    <t>SH603255</t>
  </si>
  <si>
    <t>鼎际得</t>
  </si>
  <si>
    <t>509.32万</t>
  </si>
  <si>
    <t>SH688625</t>
  </si>
  <si>
    <t>呈和科技</t>
  </si>
  <si>
    <t>19.71万</t>
  </si>
  <si>
    <t>60.85万</t>
  </si>
  <si>
    <t>SH603217</t>
  </si>
  <si>
    <t>元利科技</t>
  </si>
  <si>
    <t>80.54万</t>
  </si>
  <si>
    <t>SH603916</t>
  </si>
  <si>
    <t>苏博特</t>
  </si>
  <si>
    <t>263.78万</t>
  </si>
  <si>
    <t>SH603051</t>
  </si>
  <si>
    <t>鹿山新材</t>
  </si>
  <si>
    <t>219.84万</t>
  </si>
  <si>
    <t>SH603867</t>
  </si>
  <si>
    <t>新化股份</t>
  </si>
  <si>
    <t>190.54万</t>
  </si>
  <si>
    <t>SZ002455</t>
  </si>
  <si>
    <t>百川股份</t>
  </si>
  <si>
    <t>561.55万</t>
  </si>
  <si>
    <t>SZ002637</t>
  </si>
  <si>
    <t>赞宇科技</t>
  </si>
  <si>
    <t>SH688179</t>
  </si>
  <si>
    <t>阿拉丁</t>
  </si>
  <si>
    <t>SZ300847</t>
  </si>
  <si>
    <t>中船汉光</t>
  </si>
  <si>
    <t>SZ002669</t>
  </si>
  <si>
    <t>康达新材</t>
  </si>
  <si>
    <t>SH600165</t>
  </si>
  <si>
    <t>新日恒力</t>
  </si>
  <si>
    <t>SZ300801</t>
  </si>
  <si>
    <t>泰和科技</t>
  </si>
  <si>
    <t>SZ301100</t>
  </si>
  <si>
    <t>风光股份</t>
  </si>
  <si>
    <t>SZ301149</t>
  </si>
  <si>
    <t>隆华新材</t>
  </si>
  <si>
    <t>SZ300437</t>
  </si>
  <si>
    <t>清水源</t>
  </si>
  <si>
    <t>SH603681</t>
  </si>
  <si>
    <t>永冠新材</t>
  </si>
  <si>
    <t>SZ301283</t>
  </si>
  <si>
    <t>聚胶股份</t>
  </si>
  <si>
    <t>SZ300530</t>
  </si>
  <si>
    <t>达志科技</t>
  </si>
  <si>
    <t>SZ301212</t>
  </si>
  <si>
    <t>联盛化学</t>
  </si>
  <si>
    <t>SH603948</t>
  </si>
  <si>
    <t>建业股份</t>
  </si>
  <si>
    <t>SZ002666</t>
  </si>
  <si>
    <t>德联集团</t>
  </si>
  <si>
    <t>SH688199</t>
  </si>
  <si>
    <t>久日新材</t>
  </si>
  <si>
    <t>72.91万</t>
  </si>
  <si>
    <t>SH603722</t>
  </si>
  <si>
    <t>阿科力</t>
  </si>
  <si>
    <t>94.02万</t>
  </si>
  <si>
    <t>SH600727</t>
  </si>
  <si>
    <t>鲁北化工</t>
  </si>
  <si>
    <t>440.96万</t>
  </si>
  <si>
    <t>SZ300721</t>
  </si>
  <si>
    <t>怡达股份</t>
  </si>
  <si>
    <t>176.57万</t>
  </si>
  <si>
    <t>SZ002971</t>
  </si>
  <si>
    <t>和远气体</t>
  </si>
  <si>
    <t>212.07万</t>
  </si>
  <si>
    <t>SZ300214</t>
  </si>
  <si>
    <t>日科化学</t>
  </si>
  <si>
    <t>250.61万</t>
  </si>
  <si>
    <t>SH688398</t>
  </si>
  <si>
    <t>赛特新材</t>
  </si>
  <si>
    <t>41.88万</t>
  </si>
  <si>
    <t>SH603822</t>
  </si>
  <si>
    <t>嘉澳环保</t>
  </si>
  <si>
    <t>54.71万</t>
  </si>
  <si>
    <t>SZ300610</t>
  </si>
  <si>
    <t>晨化股份</t>
  </si>
  <si>
    <t>257.42万</t>
  </si>
  <si>
    <t>SZ301076</t>
  </si>
  <si>
    <t>新瀚新材</t>
  </si>
  <si>
    <t>62.52万</t>
  </si>
  <si>
    <t>SZ301077</t>
  </si>
  <si>
    <t>星华新材</t>
  </si>
  <si>
    <t>38.26万</t>
  </si>
  <si>
    <t>SH688659</t>
  </si>
  <si>
    <t>元琛科技</t>
  </si>
  <si>
    <t>545.94万</t>
  </si>
  <si>
    <t>SZ001218</t>
  </si>
  <si>
    <t>丽臣实业</t>
  </si>
  <si>
    <t>64.71万</t>
  </si>
  <si>
    <t>SZ300641</t>
  </si>
  <si>
    <t>正丹股份</t>
  </si>
  <si>
    <t>137.11万</t>
  </si>
  <si>
    <t>SH688350</t>
  </si>
  <si>
    <t>富淼科技</t>
  </si>
  <si>
    <t>37.73万</t>
  </si>
  <si>
    <t>SZ002591</t>
  </si>
  <si>
    <t>恒大高新</t>
  </si>
  <si>
    <t>1471.62万</t>
  </si>
  <si>
    <t>SZ002809</t>
  </si>
  <si>
    <t>红墙股份</t>
  </si>
  <si>
    <t>139.72万</t>
  </si>
  <si>
    <t>SZ002802</t>
  </si>
  <si>
    <t>洪汇新材</t>
  </si>
  <si>
    <t>117.80万</t>
  </si>
  <si>
    <t>SH603683</t>
  </si>
  <si>
    <t>晶华新材</t>
  </si>
  <si>
    <t>170.13万</t>
  </si>
  <si>
    <t>SZ300637</t>
  </si>
  <si>
    <t>扬帆新材</t>
  </si>
  <si>
    <t>167.96万</t>
  </si>
  <si>
    <t>SZ300405</t>
  </si>
  <si>
    <t>科隆股份</t>
  </si>
  <si>
    <t>178.17万</t>
  </si>
  <si>
    <t>SH603725</t>
  </si>
  <si>
    <t>天安新材</t>
  </si>
  <si>
    <t>197.13万</t>
  </si>
  <si>
    <t>SZ300169</t>
  </si>
  <si>
    <t>天晟新材</t>
  </si>
  <si>
    <t>905.55万</t>
  </si>
  <si>
    <t>SZ300535</t>
  </si>
  <si>
    <t>达威股份</t>
  </si>
  <si>
    <t>135.28万</t>
  </si>
  <si>
    <t>SH600873</t>
  </si>
  <si>
    <t>梅花生物</t>
  </si>
  <si>
    <t>1731.36万</t>
  </si>
  <si>
    <t>SH600299</t>
  </si>
  <si>
    <t>安迪苏</t>
  </si>
  <si>
    <t>353.44万</t>
  </si>
  <si>
    <t>SZ002597</t>
  </si>
  <si>
    <t>金禾实业</t>
  </si>
  <si>
    <t>870.48万</t>
  </si>
  <si>
    <t>SH688639</t>
  </si>
  <si>
    <t>华恒生物</t>
  </si>
  <si>
    <t>49.34万</t>
  </si>
  <si>
    <t>SZ300741</t>
  </si>
  <si>
    <t>华宝股份</t>
  </si>
  <si>
    <t>138.35万</t>
  </si>
  <si>
    <t>SH600866</t>
  </si>
  <si>
    <t>星湖科技</t>
  </si>
  <si>
    <t>3464.07万</t>
  </si>
  <si>
    <t>SH605077</t>
  </si>
  <si>
    <t>华康股份</t>
  </si>
  <si>
    <t>375.61万</t>
  </si>
  <si>
    <t>SZ301206</t>
  </si>
  <si>
    <t>三元生物</t>
  </si>
  <si>
    <t>34.27万</t>
  </si>
  <si>
    <t>SH688089</t>
  </si>
  <si>
    <t>嘉必优</t>
  </si>
  <si>
    <t>118.76万</t>
  </si>
  <si>
    <t>SZ300858</t>
  </si>
  <si>
    <t>科拓生物</t>
  </si>
  <si>
    <t>163.05万</t>
  </si>
  <si>
    <t>SZ002562</t>
  </si>
  <si>
    <t>兄弟科技</t>
  </si>
  <si>
    <t>976.13万</t>
  </si>
  <si>
    <t>SH603968</t>
  </si>
  <si>
    <t>醋化股份</t>
  </si>
  <si>
    <t>224.38万</t>
  </si>
  <si>
    <t>SH605016</t>
  </si>
  <si>
    <t>百龙创园</t>
  </si>
  <si>
    <t>112.07万</t>
  </si>
  <si>
    <t>SZ300829</t>
  </si>
  <si>
    <t>金丹科技</t>
  </si>
  <si>
    <t>134.34万</t>
  </si>
  <si>
    <t>SH603020</t>
  </si>
  <si>
    <t>爱普股份</t>
  </si>
  <si>
    <t>186.38万</t>
  </si>
  <si>
    <t>SH603739</t>
  </si>
  <si>
    <t>蔚蓝生物</t>
  </si>
  <si>
    <t>90.06万</t>
  </si>
  <si>
    <t>SZ301220</t>
  </si>
  <si>
    <t>亚香股份</t>
  </si>
  <si>
    <t>61.32万</t>
  </si>
  <si>
    <t>SH603079</t>
  </si>
  <si>
    <t>圣达生物</t>
  </si>
  <si>
    <t>85.77万</t>
  </si>
  <si>
    <t>SZ301156</t>
  </si>
  <si>
    <t>美农生物</t>
  </si>
  <si>
    <t>35.01万</t>
  </si>
  <si>
    <t>SH603110</t>
  </si>
  <si>
    <t>东方材料</t>
  </si>
  <si>
    <t>126.29万</t>
  </si>
  <si>
    <t>SH688157</t>
  </si>
  <si>
    <t>松井股份</t>
  </si>
  <si>
    <t>17.80万</t>
  </si>
  <si>
    <t>SH603823</t>
  </si>
  <si>
    <t>百合花</t>
  </si>
  <si>
    <t>455.93万</t>
  </si>
  <si>
    <t>SZ300758</t>
  </si>
  <si>
    <t>七彩化学</t>
  </si>
  <si>
    <t>486.61万</t>
  </si>
  <si>
    <t>SZ300522</t>
  </si>
  <si>
    <t>世名科技</t>
  </si>
  <si>
    <t>583.38万</t>
  </si>
  <si>
    <t>SZ002319</t>
  </si>
  <si>
    <t>乐通股份</t>
  </si>
  <si>
    <t>452.98万</t>
  </si>
  <si>
    <t>SZ000565</t>
  </si>
  <si>
    <t>渝三峡Ａ</t>
  </si>
  <si>
    <t>381.93万</t>
  </si>
  <si>
    <t>SZ300225</t>
  </si>
  <si>
    <t>金力泰</t>
  </si>
  <si>
    <t>493.86万</t>
  </si>
  <si>
    <t>SH688571</t>
  </si>
  <si>
    <t>杭华股份</t>
  </si>
  <si>
    <t>51.27万</t>
  </si>
  <si>
    <t>SZ301209</t>
  </si>
  <si>
    <t>联合化学</t>
  </si>
  <si>
    <t>92.47万</t>
  </si>
  <si>
    <t>SZ301036</t>
  </si>
  <si>
    <t>双乐股份</t>
  </si>
  <si>
    <t>66.79万</t>
  </si>
  <si>
    <t>SZ301037</t>
  </si>
  <si>
    <t>保立佳</t>
  </si>
  <si>
    <t>33.75万</t>
  </si>
  <si>
    <t>SH688129</t>
  </si>
  <si>
    <t>东来技术</t>
  </si>
  <si>
    <t>28.15万</t>
  </si>
  <si>
    <t>SZ300665</t>
  </si>
  <si>
    <t>飞鹿股份</t>
  </si>
  <si>
    <t>133.22万</t>
  </si>
  <si>
    <t>SH603260</t>
  </si>
  <si>
    <t>合盛硅业</t>
  </si>
  <si>
    <t>SH600596</t>
  </si>
  <si>
    <t>新安股份</t>
  </si>
  <si>
    <t>SZ300821</t>
  </si>
  <si>
    <t>东岳硅材</t>
  </si>
  <si>
    <t>SH605399</t>
  </si>
  <si>
    <t>晨光新材</t>
  </si>
  <si>
    <t>SZ300041</t>
  </si>
  <si>
    <t>回天新材</t>
  </si>
  <si>
    <t>SH605366</t>
  </si>
  <si>
    <t>宏柏新材</t>
  </si>
  <si>
    <t>SZ300019</t>
  </si>
  <si>
    <t>硅宝科技</t>
  </si>
  <si>
    <t>SH603155</t>
  </si>
  <si>
    <t>新亚强</t>
  </si>
  <si>
    <t>SZ002909</t>
  </si>
  <si>
    <t>集泰股份</t>
  </si>
  <si>
    <t>SZ300727</t>
  </si>
  <si>
    <t>润禾材料</t>
  </si>
  <si>
    <t>SZ002211</t>
  </si>
  <si>
    <t>ST宏达</t>
  </si>
  <si>
    <t>SH603281</t>
  </si>
  <si>
    <t>江瀚新材</t>
  </si>
  <si>
    <t>125.35亿</t>
  </si>
  <si>
    <t>20821166000亿</t>
  </si>
  <si>
    <t>228.37亿</t>
  </si>
  <si>
    <t>23.51亿</t>
  </si>
  <si>
    <t>168.78亿</t>
  </si>
  <si>
    <t>155.47亿</t>
  </si>
  <si>
    <t>-3223570亿</t>
  </si>
  <si>
    <t>1765.79万</t>
  </si>
  <si>
    <t>3384084000亿</t>
  </si>
  <si>
    <t>33.73亿</t>
  </si>
  <si>
    <t>373336140亿</t>
  </si>
  <si>
    <t>8798777200亿</t>
  </si>
  <si>
    <t>7.34亿</t>
  </si>
  <si>
    <t>55.16亿</t>
  </si>
  <si>
    <t>36.51亿</t>
  </si>
  <si>
    <t>54.56亿</t>
  </si>
  <si>
    <t>-25.32亿</t>
  </si>
  <si>
    <t>-30.38亿</t>
  </si>
  <si>
    <t>170.50亿</t>
  </si>
  <si>
    <t>145.54亿</t>
  </si>
  <si>
    <t>126.48亿</t>
  </si>
  <si>
    <t>111.32亿</t>
  </si>
  <si>
    <t>110.93亿</t>
  </si>
  <si>
    <t>9.89亿</t>
  </si>
  <si>
    <t>10.02亿</t>
  </si>
  <si>
    <t>10.42亿</t>
  </si>
  <si>
    <t>142.20亿</t>
  </si>
  <si>
    <t>162.85亿</t>
  </si>
  <si>
    <t>110.27亿</t>
  </si>
  <si>
    <t>25.75亿</t>
  </si>
  <si>
    <t>食品及饲料添加剂</t>
  </si>
  <si>
    <t>143.48亿</t>
  </si>
  <si>
    <t>10800166600亿</t>
  </si>
  <si>
    <t>128.69亿</t>
  </si>
  <si>
    <t>14.72亿</t>
  </si>
  <si>
    <t>93.21亿</t>
  </si>
  <si>
    <t>76.53亿</t>
  </si>
  <si>
    <t>-496019亿</t>
  </si>
  <si>
    <t>227.79万</t>
  </si>
  <si>
    <t>1139289050亿</t>
  </si>
  <si>
    <t>16.14亿</t>
  </si>
  <si>
    <t>2015076400亿</t>
  </si>
  <si>
    <t>30.00万</t>
  </si>
  <si>
    <t>7319192800亿</t>
  </si>
  <si>
    <t>24.92亿</t>
  </si>
  <si>
    <t>56.95亿</t>
  </si>
  <si>
    <t>7.95亿</t>
  </si>
  <si>
    <t>-12.33亿</t>
  </si>
  <si>
    <t>3340.12万</t>
  </si>
  <si>
    <t>119.10亿</t>
  </si>
  <si>
    <t>114.18亿</t>
  </si>
  <si>
    <t>103.98亿</t>
  </si>
  <si>
    <t>106.88亿</t>
  </si>
  <si>
    <t>9.26亿</t>
  </si>
  <si>
    <t>13.23亿</t>
  </si>
  <si>
    <t>71.95亿</t>
  </si>
  <si>
    <t>93.43亿</t>
  </si>
  <si>
    <t>59.79亿</t>
  </si>
  <si>
    <t>10派1.78元(含税)</t>
  </si>
  <si>
    <t>1707.16万</t>
  </si>
  <si>
    <r>
      <t>1. 2019年定远1期于2021Q1投产；5000吨三氯蔗糖产能2021Q1投产；5000吨甲乙麦芽酚建设2021Q3投产；2. 2021年公司完成年产5000吨三氯蔗糖项目的建设以及投料开车工作，截止到报告期末，项目装置运行稳定，</t>
    </r>
    <r>
      <rPr>
        <sz val="9"/>
        <color rgb="FFFF0000"/>
        <rFont val="宋体"/>
        <family val="3"/>
        <charset val="134"/>
        <scheme val="minor"/>
      </rPr>
      <t>产能负荷已开满，生产消耗已基本达到预期水平；</t>
    </r>
    <r>
      <rPr>
        <sz val="9"/>
        <rFont val="宋体"/>
        <family val="3"/>
        <charset val="134"/>
        <scheme val="minor"/>
      </rPr>
      <t>3.预计一季报业绩：净利润4.200亿元至4.700亿元，增长幅度为99.81%至123.59% 原因：1）2022年第一季度，公司年产5000吨三氯蔗糖项目已达满产状态，相较于上年同期三氯蔗糖的产能、产量、销量以及销售价格均有不同幅度的提升。2）受到大宗原料、能源价格持续上涨的影响，公司主要食品添加剂产品和大宗化学品生产成本不断上涨，公司适时对产品价格进行了不同幅度的调整，2022年第一季度，主要产品价格相较于上年同期有一定幅度的提升。</t>
    </r>
    <phoneticPr fontId="1" type="noConversion"/>
  </si>
  <si>
    <t>34.05亿</t>
  </si>
  <si>
    <t>66.39亿</t>
  </si>
  <si>
    <t>5528377900亿</t>
  </si>
  <si>
    <t>58.45亿</t>
  </si>
  <si>
    <t>11.77亿</t>
  </si>
  <si>
    <t>39.16亿</t>
  </si>
  <si>
    <t>36.20亿</t>
  </si>
  <si>
    <t>4037.51万</t>
  </si>
  <si>
    <t>45099371亿</t>
  </si>
  <si>
    <t>198.45万</t>
  </si>
  <si>
    <t>1338835650亿</t>
  </si>
  <si>
    <t>25.42亿</t>
  </si>
  <si>
    <t>896621100亿</t>
  </si>
  <si>
    <t>6539212400亿</t>
  </si>
  <si>
    <t>5.85亿</t>
  </si>
  <si>
    <t>14.83亿</t>
  </si>
  <si>
    <t>-7.70亿</t>
  </si>
  <si>
    <t>-3.96亿</t>
  </si>
  <si>
    <t>36.66亿</t>
  </si>
  <si>
    <t>39.72亿</t>
  </si>
  <si>
    <t>41.33亿</t>
  </si>
  <si>
    <t>44.80亿</t>
  </si>
  <si>
    <t>37.55亿</t>
  </si>
  <si>
    <t>10.22亿</t>
  </si>
  <si>
    <t>5.51亿</t>
  </si>
  <si>
    <t>36.00亿</t>
  </si>
  <si>
    <t>40.19亿</t>
  </si>
  <si>
    <t>7.13亿</t>
  </si>
  <si>
    <t>3392.34万</t>
  </si>
  <si>
    <t>公司主营业务是精细化工产品和基础化工产品的生产、研发和销售。主要产品是甜味剂安赛蜜、三氯蔗糖；为全球领先的甜味剂产品安赛蜜和三氯蔗糖的生产企业，公司生产的安赛蜜和三氯蔗糖属于第四代、第五代高倍甜味剂，均具有无能量、甜度高、口感纯正、安全性高等特点;
市值185.43956亿, 利润11.77亿; PE10.32, PB2.86; ROIC15.79%; ROE19.0033%; 股利率1.9661%; 毛利31.0867%; 净利21.22%; 上一年度营收增59.44%, 利润增63.7%; 当季营收增24.81%, 利润增74.66%; 过往5年营收增11.88%, 利润增23.2%
Income profile:
食品添加剂 30.29亿 51.82% 61.75% 33.57% 增速59.32%
大宗化学品 21.33亿 36.49% 32.30% 24.94% 增速61.68%
功能性化工品及中间体 2.18亿 3.73% 1.05% 7.96% 61.68% 增速3.62%
电 1.52亿 2.60% 1.27% 13.77% 增速4.03%
贸易 1.11亿 1.89% 0.26% 3.89% 增速104.56%
医药中间体 1.10亿 1.89% 1.78% 26.55% 增速1,031.76%</t>
  </si>
  <si>
    <r>
      <t>1.华恒生物目标布局的营养品、新材料等业务均为合成生物学的优势领域；2.以华恒生物所采用的厌氧发酵法生产丙氨酸为例，其</t>
    </r>
    <r>
      <rPr>
        <sz val="9"/>
        <color rgb="FFFF0000"/>
        <rFont val="宋体"/>
        <family val="3"/>
        <charset val="134"/>
        <scheme val="minor"/>
      </rPr>
      <t>原材料为葡萄糖</t>
    </r>
    <r>
      <rPr>
        <sz val="9"/>
        <color theme="1"/>
        <rFont val="宋体"/>
        <family val="2"/>
        <charset val="134"/>
        <scheme val="minor"/>
      </rPr>
      <t>；而传统的酶 法丙氨酸生产采用L-天冬氨酸为原料，上游为石油化工；3.华恒生物的丙氨酸通过合成生物学的方法，突破传统的化学合成路线。传统的丙氨 酸是由“石油-丁烷-顺酐-马来酸-天冬氨酸-丙氨酸”路径实现人工合成，目前仍然为同业内才用的方法。在合成生物学技术全面进步的背景下，公司采用了</t>
    </r>
    <r>
      <rPr>
        <b/>
        <sz val="9"/>
        <color rgb="FFFF0000"/>
        <rFont val="宋体"/>
        <family val="3"/>
        <charset val="134"/>
        <scheme val="minor"/>
      </rPr>
      <t>基因测序、DNA片段编辑</t>
    </r>
    <r>
      <rPr>
        <sz val="9"/>
        <color theme="1"/>
        <rFont val="宋体"/>
        <family val="2"/>
        <charset val="134"/>
        <scheme val="minor"/>
      </rPr>
      <t>等一系列手段，创造性的实现了全球首例采用微生物厌氧发酵生产丙氨酸</t>
    </r>
    <phoneticPr fontId="1" type="noConversion"/>
  </si>
  <si>
    <t>983776920亿</t>
  </si>
  <si>
    <t>2040.13万</t>
  </si>
  <si>
    <t>8237.69万</t>
  </si>
  <si>
    <t>3337.11万</t>
  </si>
  <si>
    <t>7482184亿</t>
  </si>
  <si>
    <t>532.80万</t>
  </si>
  <si>
    <t>202467600亿</t>
  </si>
  <si>
    <t>174116570亿</t>
  </si>
  <si>
    <t>5664.11万</t>
  </si>
  <si>
    <t>848567530亿</t>
  </si>
  <si>
    <t>3209.77万</t>
  </si>
  <si>
    <t>68.19万</t>
  </si>
  <si>
    <t>-2249.34万</t>
  </si>
  <si>
    <t>4.87亿</t>
  </si>
  <si>
    <t>7550.67万</t>
  </si>
  <si>
    <t>6489.45万</t>
  </si>
  <si>
    <t>6179.36万</t>
  </si>
  <si>
    <t>6.21亿</t>
  </si>
  <si>
    <t>6213.28万</t>
  </si>
  <si>
    <t>10派5.51元(含税)</t>
  </si>
  <si>
    <t>249.07万</t>
  </si>
  <si>
    <t>1796.84万</t>
  </si>
  <si>
    <t>公司在合成生物学浪潮下诞生和发展主要产品生物基产品，包括氨基酸系列产品（包括L-丙氨酸、DL-丙氨酸、β-丙氨酸、缬氨 酸等）、维生素（D-泛酸钙）、医美原料（α-熊果苷）等，并广泛布局新产品，应用 领域涉及日化、医药及保健品、食品添加剂、饲料等。
市值178.68656亿, 利润1.68亿; PE63.1, PB13.06; ROIC24.4333%; ROE23.165%; 股利率.3343%; 毛利42.6533%; 净利23.6933%; 上一年度营收增95.89%, 利润增38.84%; 当季营收增47.21%, 利润增120.82%; 过往5年营收增28.96%, 利润增24.62%
Income profile:
氨基酸产品 8.06亿 84.46% 92.89% 35.56%
其他业务 1.12亿 11.76% 3.75% 10.30%
其他产品 3603.10万 3.78% 3.36% 28.79%</t>
  </si>
  <si>
    <t>11.01亿</t>
  </si>
  <si>
    <t>76.65亿</t>
  </si>
  <si>
    <t>1366434300亿</t>
  </si>
  <si>
    <t>19.41亿</t>
  </si>
  <si>
    <t>6071.12万</t>
  </si>
  <si>
    <t>226301亿</t>
  </si>
  <si>
    <t>167.94万</t>
  </si>
  <si>
    <t>439804760亿</t>
  </si>
  <si>
    <t>36.16亿</t>
  </si>
  <si>
    <t>591929980亿</t>
  </si>
  <si>
    <t>2821.17万</t>
  </si>
  <si>
    <t>6370546900亿</t>
  </si>
  <si>
    <t>20.94亿</t>
  </si>
  <si>
    <t>21.85亿</t>
  </si>
  <si>
    <t>21.69亿</t>
  </si>
  <si>
    <t>21.98亿</t>
  </si>
  <si>
    <t>26.15亿</t>
  </si>
  <si>
    <t>12.35亿</t>
  </si>
  <si>
    <t>11.76亿</t>
  </si>
  <si>
    <t>9.02亿</t>
  </si>
  <si>
    <t>13.64亿</t>
  </si>
  <si>
    <t>9.17亿</t>
  </si>
  <si>
    <t>3.99亿</t>
  </si>
  <si>
    <t>10派13.2元(含税)</t>
  </si>
  <si>
    <t>686.44万</t>
  </si>
  <si>
    <t>4227.08万</t>
  </si>
  <si>
    <t>01004000000</t>
  </si>
  <si>
    <t>03012000000</t>
  </si>
  <si>
    <t>06024000000</t>
  </si>
  <si>
    <t>010040000000</t>
  </si>
  <si>
    <t>020080000000</t>
  </si>
  <si>
    <t>公司的主营业务是香精与食品配料的研发、生产和销售。公司的主要产品是食用香精、日用香精、食品配料
市值153.04618亿, 利润10.04亿; PE19.49, PB2.07; ROIC13.4067%; ROE14.8133%; 股利率5.3119%; 毛利72.9733%; 净利53.2533%; 上一年度营收增-7.31%, 利润增-14.92%; 当季营收增3.9%, 利润增-39.5%; 过往5年营收增-5.6%, 利润增-4.2%
Income profile:
食用香精 17.05亿 87.81% 94.17% 77.07%
日用香精 1.05亿 5.42% 3.37% 44.68%
食品配料 8342.44万 4.30% 1.69% 28.34%
其他 4189.79万 2.16% 0.50% 16.60%
其他业务 606.26万 0.31% 0.27% 62.11%</t>
  </si>
  <si>
    <t>6.43亿</t>
  </si>
  <si>
    <t>18.63亿</t>
  </si>
  <si>
    <t>982756980亿</t>
  </si>
  <si>
    <t>8.63亿</t>
  </si>
  <si>
    <t>6.76亿</t>
  </si>
  <si>
    <t>584.07万</t>
  </si>
  <si>
    <t>3852.96万</t>
  </si>
  <si>
    <t>835.93万</t>
  </si>
  <si>
    <t>102954572亿</t>
  </si>
  <si>
    <t>2.81亿</t>
  </si>
  <si>
    <t>158670800亿</t>
  </si>
  <si>
    <t>896744520亿</t>
  </si>
  <si>
    <t>5463.73万</t>
  </si>
  <si>
    <t>8000.00万</t>
  </si>
  <si>
    <t>-1.19亿</t>
  </si>
  <si>
    <t>3666.44万</t>
  </si>
  <si>
    <t>11.16亿</t>
  </si>
  <si>
    <t>8.59亿</t>
  </si>
  <si>
    <t>1.49亿</t>
  </si>
  <si>
    <t>4228.03万</t>
  </si>
  <si>
    <t>2430.62万</t>
  </si>
  <si>
    <t>6.31亿</t>
  </si>
  <si>
    <t>5.98亿</t>
  </si>
  <si>
    <t>7843.76万</t>
  </si>
  <si>
    <t>5733.56万</t>
  </si>
  <si>
    <t>6463.39万</t>
  </si>
  <si>
    <t>6218.11万</t>
  </si>
  <si>
    <t>3.57亿</t>
  </si>
  <si>
    <t xml:space="preserve">
市值101.183682亿, 利润1.06亿; PE60.81, PB1.57; ROIC7.1767%; ROE8.8633%; 股利率0%; 毛利32.8267%; 净利13.3367%; 上一年度营收增10.66%, 利润增-28.86%; 当季营收增34.26%, 利润增631.78%; 过往5年营收增13.05%, 利润增-79.61%
Income profile:
</t>
  </si>
  <si>
    <r>
      <t>1.上市后一直在下跌，从61-&gt;18，目前回升到24；2.目前，公司“年产3万吨高纯度结晶</t>
    </r>
    <r>
      <rPr>
        <sz val="9"/>
        <color rgb="FFFF0000"/>
        <rFont val="宋体"/>
        <family val="3"/>
        <charset val="134"/>
        <scheme val="minor"/>
      </rPr>
      <t>赤藓糖醇</t>
    </r>
    <r>
      <rPr>
        <sz val="9"/>
        <color theme="1"/>
        <rFont val="宋体"/>
        <family val="2"/>
        <charset val="134"/>
        <scheme val="minor"/>
      </rPr>
      <t>项目”实施进度按计划正常进行，计划于2022年5月份之前正式投产。此项目达产预计需半年以上。赤藓糖醇因其天然、接近零热量、口味纯正的特性，主要用于饮料当中。其市场需求也有淡旺季之分，考虑到市场需求情况，公司将加快项目进度，</t>
    </r>
    <r>
      <rPr>
        <sz val="9"/>
        <color rgb="FFFF0000"/>
        <rFont val="宋体"/>
        <family val="3"/>
        <charset val="134"/>
        <scheme val="minor"/>
      </rPr>
      <t>争取今年产能能达到50%左右</t>
    </r>
    <r>
      <rPr>
        <sz val="9"/>
        <color theme="1"/>
        <rFont val="宋体"/>
        <family val="2"/>
        <charset val="134"/>
        <scheme val="minor"/>
      </rPr>
      <t>。</t>
    </r>
    <phoneticPr fontId="1" type="noConversion"/>
  </si>
  <si>
    <t>11.17亿</t>
  </si>
  <si>
    <t>25.91亿</t>
  </si>
  <si>
    <t>1588402100亿</t>
  </si>
  <si>
    <t>15.94亿</t>
  </si>
  <si>
    <t>13.62亿</t>
  </si>
  <si>
    <t>2258.26万</t>
  </si>
  <si>
    <t>5159.33万</t>
  </si>
  <si>
    <t>5405.82万</t>
  </si>
  <si>
    <t>44473539亿</t>
  </si>
  <si>
    <t>108.79万</t>
  </si>
  <si>
    <t>229732560亿</t>
  </si>
  <si>
    <t>412020590亿</t>
  </si>
  <si>
    <t>1617.88万</t>
  </si>
  <si>
    <t>2038242700亿</t>
  </si>
  <si>
    <t>2333.74万</t>
  </si>
  <si>
    <t>3415.45万</t>
  </si>
  <si>
    <t>15.11亿</t>
  </si>
  <si>
    <t>14.00亿</t>
  </si>
  <si>
    <t>7.63亿</t>
  </si>
  <si>
    <t>5592.86万</t>
  </si>
  <si>
    <t>2871.07万</t>
  </si>
  <si>
    <t>9.50亿</t>
  </si>
  <si>
    <t>11.88亿</t>
  </si>
  <si>
    <t>7.31亿</t>
  </si>
  <si>
    <t>10转4股派6.00元(含税)</t>
  </si>
  <si>
    <t>1035.63万</t>
  </si>
  <si>
    <t>5772.30万</t>
  </si>
  <si>
    <t>公司的主营业务是从事木糖醇、山梨糖醇、麦芽糖醇、果葡糖浆等多种功能性糖醇、淀粉糖产品研发、生产、销售。公司主要产品有木糖醇、山梨糖醇、麦芽糖醇、果葡糖浆。公司持续研发、投产新产品，不断完善和丰富产品线。并计划开发甘露糖醇、异麦芽酮糖醇、阿洛酮糖等系列糖醇产品，形成木糖醇、山梨糖醇、麦芽糖醇、赤藓糖醇等支柱性品种以及多个储备品种相结合的较为丰富的产品族系，满足客户的多样性需求，形成协同效应；
市值74.24872亿, 利润2.37亿; PE24.14, PB2.87; ROIC25.49%; ROE24.68%; 股利率1.8462%; 毛利29.89%; 净利18.7%; 上一年度营收增20.76%, 利润增-22.8%; 当季营收增39.69%, 利润增65.62%; 过往5年营收增17.73%, 利润增75.44%
Income profile:
晶体糖醇产品 11.37亿 71.36% 90.43% 29.19%
液体糖、醇及其他产品 4.50亿 28.24% 7.85% 6.41%
其他业务 647.29万 0.41% 1.71% 97.09%</t>
  </si>
  <si>
    <r>
      <t>1.问：公司2021年的产能利用率是什么情况？2022年预计是什么情况？答：2021年国内需求旺季的时候，公司产能利用率超过了100%，国内淡季的时候由于有国外市场支撑，产能利用率也达到了百分之八九十。预计2022年国内需求旺季的时候也能接近满负荷甚至超负荷，国内淡季的时候产能利用率能保持在正常水平。2.大部分厂房设备可以实现共用，赤藓糖醇和阿洛酮糖约70%产线可以共用。2.问:</t>
    </r>
    <r>
      <rPr>
        <sz val="9"/>
        <color rgb="FFFF0000"/>
        <rFont val="宋体"/>
        <family val="3"/>
        <charset val="134"/>
        <scheme val="minor"/>
      </rPr>
      <t>5w吨赤藓糖醇和2w吨阿洛酮糖</t>
    </r>
    <r>
      <rPr>
        <sz val="9"/>
        <color theme="1"/>
        <rFont val="宋体"/>
        <family val="2"/>
        <charset val="134"/>
        <scheme val="minor"/>
      </rPr>
      <t>的进度和预投产节点？答：5万吨赤藓糖醇项目发酵车间已在试运行，提取车间正在设备调试阶段，预计今年年底陆续投产。阿洛酮糖项目的厂房尚在建设中；营收测算：1.8万元/吨赤藓糖醇能9亿元营收，2.7亿利润；按2万元/吨估计阿洛酮糖，4亿营收1.2亿利润，达产后增加4亿利润。3.根据 LP Information，Inc.研究数据，2019 年全球赤藓糖醇市场规模约为 2.256亿美元，约合人民币 15.79 亿元，</t>
    </r>
    <r>
      <rPr>
        <b/>
        <sz val="9"/>
        <color rgb="FFFF0000"/>
        <rFont val="宋体"/>
        <family val="3"/>
        <charset val="134"/>
        <scheme val="minor"/>
      </rPr>
      <t>相比于木糖醇，赤藓糖醇当前市场整体规模还较小。</t>
    </r>
    <phoneticPr fontId="1" type="noConversion"/>
  </si>
  <si>
    <t>46.08亿</t>
  </si>
  <si>
    <t>563363650亿</t>
  </si>
  <si>
    <t>4.63亿</t>
  </si>
  <si>
    <t>360.11万</t>
  </si>
  <si>
    <t>1110.67万</t>
  </si>
  <si>
    <t>2219.28万</t>
  </si>
  <si>
    <t>60094513亿</t>
  </si>
  <si>
    <t>16.79万</t>
  </si>
  <si>
    <t>96032950亿</t>
  </si>
  <si>
    <t>5.14亿</t>
  </si>
  <si>
    <t>33583700亿</t>
  </si>
  <si>
    <t>703712830亿</t>
  </si>
  <si>
    <t>9380.13万</t>
  </si>
  <si>
    <t>6331.98万</t>
  </si>
  <si>
    <t>9042.69万</t>
  </si>
  <si>
    <t>-32.82亿</t>
  </si>
  <si>
    <t>34.18亿</t>
  </si>
  <si>
    <t>7.83亿</t>
  </si>
  <si>
    <t>2.92亿</t>
  </si>
  <si>
    <t>8820.93万</t>
  </si>
  <si>
    <t>6808.85万</t>
  </si>
  <si>
    <t>1870.45万</t>
  </si>
  <si>
    <t>1845.11万</t>
  </si>
  <si>
    <t>10转5股派10元(含税)</t>
  </si>
  <si>
    <t>226.01万</t>
  </si>
  <si>
    <t>2685.20万</t>
  </si>
  <si>
    <t>公司主营业务是赤藓糖醇产品的研发、生产和销售。公司的主要产品是赤藓糖醇、复配糖。
市值73.120508亿, 利润5.35亿; PE29.74, PB1.59; ROIC57.75%; ROE68.85%; 股利率2.767%; 毛利36.4467%; 净利28.1167%; 上一年度营收增113.92%, 利润增129.61%; 当季营收增-79.47%, 利润增-83.76%; 过往5年营收增83.98%, 利润增113.21%
Income profile:
（国外：国内=6：4）
赤藓糖醇 15.67亿 93.54% 92.59% 41.56%
复配糖 7424.32万 4.43% 4.35% 41.24%
其他业务 3392.87万 2.03% 3.06% 63.39%</t>
  </si>
  <si>
    <t>14.31亿</t>
  </si>
  <si>
    <t>273244480亿</t>
  </si>
  <si>
    <t>1941.78万</t>
  </si>
  <si>
    <t>2859.43万</t>
  </si>
  <si>
    <t>1466.94万</t>
  </si>
  <si>
    <t>7435352亿</t>
  </si>
  <si>
    <t>1906.44万</t>
  </si>
  <si>
    <t>54924127亿</t>
  </si>
  <si>
    <t>165469290亿</t>
  </si>
  <si>
    <t>2579.98万</t>
  </si>
  <si>
    <t>879054070亿</t>
  </si>
  <si>
    <t>3773.38万</t>
  </si>
  <si>
    <t>8350.26万</t>
  </si>
  <si>
    <t>-3.58亿</t>
  </si>
  <si>
    <t>-670.45万</t>
  </si>
  <si>
    <t>9698.60万</t>
  </si>
  <si>
    <t>6577.91万</t>
  </si>
  <si>
    <t>4696.34万</t>
  </si>
  <si>
    <t>5002.40万</t>
  </si>
  <si>
    <t>6756.67万</t>
  </si>
  <si>
    <t>10派3.3元(含税)</t>
  </si>
  <si>
    <t>823.53万</t>
  </si>
  <si>
    <t>2868.05万</t>
  </si>
  <si>
    <t xml:space="preserve">
市值60.936亿, 利润1.29亿; PE57.76, PB4.27; ROIC10.84%; ROE13.66%; 股利率.6499%; 毛利51.15%; 净利36.0633%; 上一年度营收增8.67%, 利润增-1.53%; 当季营收增17.52%, 利润增-16.72%; 过往5年营收增13.34%, 利润增23.73%
Income profile:
</t>
  </si>
  <si>
    <r>
      <t>1.公司食用益生菌制品板块业绩未来是否可以持续高增长？答：目前我国益生菌市场已形成了较大规模，并且还在保持高速增长，市场热度和关注度也不断升高。而这其中的主要份额仍掌握在跨国企业手中，作为</t>
    </r>
    <r>
      <rPr>
        <b/>
        <sz val="9"/>
        <color rgb="FFFF0000"/>
        <rFont val="宋体"/>
        <family val="3"/>
        <charset val="134"/>
        <scheme val="minor"/>
      </rPr>
      <t>我国目前唯一的益生菌上市公司</t>
    </r>
    <r>
      <rPr>
        <sz val="9"/>
        <color theme="1"/>
        <rFont val="宋体"/>
        <family val="2"/>
        <charset val="134"/>
        <scheme val="minor"/>
      </rPr>
      <t>，我们对公司食用益生菌板块的未来发展很有信心;2.公司核心菌株临床试验的样本均为中国人群或亚洲人群，而国外益生菌所做临床试验样本一般为欧美人群。因人种和饮食习惯存在差异，所以</t>
    </r>
    <r>
      <rPr>
        <sz val="9"/>
        <color rgb="FFFF0000"/>
        <rFont val="宋体"/>
        <family val="3"/>
        <charset val="134"/>
        <scheme val="minor"/>
      </rPr>
      <t>公司的益生菌更适合中国人肠道</t>
    </r>
    <r>
      <rPr>
        <sz val="9"/>
        <color theme="1"/>
        <rFont val="宋体"/>
        <family val="2"/>
        <charset val="134"/>
        <scheme val="minor"/>
      </rPr>
      <t>。</t>
    </r>
    <phoneticPr fontId="1" type="noConversion"/>
  </si>
  <si>
    <r>
      <t>1.益生菌行业不同于传统制造业，并非通过大规模的生产降低生产成本从而提高市场竞争力。在这个行业中最重要的还是菌株本身，所以</t>
    </r>
    <r>
      <rPr>
        <sz val="9"/>
        <color rgb="FFFF0000"/>
        <rFont val="宋体"/>
        <family val="3"/>
        <charset val="134"/>
        <scheme val="minor"/>
      </rPr>
      <t>研发出真正好的益生菌才是企业的核心竞争力</t>
    </r>
    <r>
      <rPr>
        <sz val="9"/>
        <color theme="1"/>
        <rFont val="宋体"/>
        <family val="2"/>
        <charset val="134"/>
        <scheme val="minor"/>
      </rPr>
      <t>;</t>
    </r>
    <phoneticPr fontId="1" type="noConversion"/>
  </si>
  <si>
    <t>7478.79万</t>
  </si>
  <si>
    <t>9.86亿</t>
  </si>
  <si>
    <t>264098720亿</t>
  </si>
  <si>
    <t>1876.80万</t>
  </si>
  <si>
    <t>1803.62万</t>
  </si>
  <si>
    <t>1100.34万</t>
  </si>
  <si>
    <t>7027722亿</t>
  </si>
  <si>
    <t>2.42万</t>
  </si>
  <si>
    <t>75794722亿</t>
  </si>
  <si>
    <t>101847848亿</t>
  </si>
  <si>
    <t>55.76万</t>
  </si>
  <si>
    <t>707184080亿</t>
  </si>
  <si>
    <t>1536.07万</t>
  </si>
  <si>
    <t>2732.99万</t>
  </si>
  <si>
    <t>6513.62万</t>
  </si>
  <si>
    <t>-3.72亿</t>
  </si>
  <si>
    <t>-6907.90万</t>
  </si>
  <si>
    <t>9657.68万</t>
  </si>
  <si>
    <t>9328.41万</t>
  </si>
  <si>
    <t>9191.93万</t>
  </si>
  <si>
    <t>7134.77万</t>
  </si>
  <si>
    <t>1153.53万</t>
  </si>
  <si>
    <t>4482.09万</t>
  </si>
  <si>
    <t>8483.09万</t>
  </si>
  <si>
    <t>4459.11万</t>
  </si>
  <si>
    <t>854.47万</t>
  </si>
  <si>
    <t>8455.81万</t>
  </si>
  <si>
    <t>公司的主营业务是从事复配食品添加剂、食用益生菌制品以及动植物微生态制剂研发、生产与销售。公司的主要产品分为复配食品添加剂、食用益生菌制品以及动植物微生态制剂。
市值59.462065亿, 利润1.10亿; PE53.39, PB3.56; ROIC17.0167%; ROE17.7333%; 股利率1.4771%; 毛利50.0933%; 净利29.11%; 上一年度营收增7.67%, 利润增13.9%; 当季营收增6.04%, 利润增3.97%; 过往5年营收增7.07%, 利润增113.25%
Income profile:
复配食品添加剂 8120.12万 51.77% 46.48% 45.66%
食用益生菌制品 5373.09万 34.25% 43.15% 64.06%
动植物微生态制剂 1768.55万 11.27% 9.24% 41.67%
其他 423.86万 2.70% 1.12% 21.10%</t>
  </si>
  <si>
    <t>24.45亿</t>
  </si>
  <si>
    <t>33.82亿</t>
  </si>
  <si>
    <t>2651745500亿</t>
  </si>
  <si>
    <t>27.33亿</t>
  </si>
  <si>
    <t>2833.26万</t>
  </si>
  <si>
    <t>19.72亿</t>
  </si>
  <si>
    <t>3094.81万</t>
  </si>
  <si>
    <t>6324.27万</t>
  </si>
  <si>
    <t>10051812亿</t>
  </si>
  <si>
    <t>18.35万</t>
  </si>
  <si>
    <t>266537420亿</t>
  </si>
  <si>
    <t>486064650亿</t>
  </si>
  <si>
    <t>2275924300亿</t>
  </si>
  <si>
    <t>135.73万</t>
  </si>
  <si>
    <t>15.14亿</t>
  </si>
  <si>
    <t>2103.82万</t>
  </si>
  <si>
    <t>-7496.33万</t>
  </si>
  <si>
    <t>19.19亿</t>
  </si>
  <si>
    <t>12.58亿</t>
  </si>
  <si>
    <t>14.15亿</t>
  </si>
  <si>
    <t>15.65亿</t>
  </si>
  <si>
    <t>10.63亿</t>
  </si>
  <si>
    <t>2802.88万</t>
  </si>
  <si>
    <t>4382.55万</t>
  </si>
  <si>
    <t>2181.73万</t>
  </si>
  <si>
    <t>4.03亿</t>
  </si>
  <si>
    <t>12.85亿</t>
  </si>
  <si>
    <t>298.11万</t>
  </si>
  <si>
    <t>-845.21万</t>
  </si>
  <si>
    <t>5371.09万</t>
  </si>
  <si>
    <t xml:space="preserve">
市值53.464258亿, 利润2833.26万; PE17.83, PB1.61; ROIC1.7067%; ROE1.3433%; 股利率0%; 毛利27.32%; 净利5.8967%; 上一年度营收增42.42%, 利润增1.08%; 当季营收增35.71%, 利润增279.8%; 过往5年营收增24.3%, 利润增22.24%
Income profile:
</t>
  </si>
  <si>
    <t>10.99亿</t>
  </si>
  <si>
    <t>2780373600亿</t>
  </si>
  <si>
    <t>29.99亿</t>
  </si>
  <si>
    <t>23.76亿</t>
  </si>
  <si>
    <t>22.09亿</t>
  </si>
  <si>
    <t>2539.06万</t>
  </si>
  <si>
    <t>4290.89万</t>
  </si>
  <si>
    <t>-17890696亿</t>
  </si>
  <si>
    <t>18.95万</t>
  </si>
  <si>
    <t>329885660亿</t>
  </si>
  <si>
    <t>463043950亿</t>
  </si>
  <si>
    <t>8163.11万</t>
  </si>
  <si>
    <t>2069760000亿</t>
  </si>
  <si>
    <t>-2.57亿</t>
  </si>
  <si>
    <t>3279.88万</t>
  </si>
  <si>
    <t>24.24亿</t>
  </si>
  <si>
    <t>22.58亿</t>
  </si>
  <si>
    <t>20.28亿</t>
  </si>
  <si>
    <t>18.69亿</t>
  </si>
  <si>
    <t>14.11亿</t>
  </si>
  <si>
    <t>9889.48万</t>
  </si>
  <si>
    <t>8068.26万</t>
  </si>
  <si>
    <t>926.00万</t>
  </si>
  <si>
    <t>5841.62万</t>
  </si>
  <si>
    <t xml:space="preserve">
市值45.844416亿, 利润1.74亿; PE11.51, PB2.28; ROIC11.5933%; ROE13.28%; 股利率2.2302%; 毛利21.3333%; 净利10.4667%; 上一年度营收增23.72%, 利润增-29.84%; 当季营收增29.27%, 利润增504.21%; 过往5年营收增17.88%, 利润增5.19%
Income profile:
</t>
  </si>
  <si>
    <t>8978.26万</t>
  </si>
  <si>
    <t>550364960亿</t>
  </si>
  <si>
    <t>4.27亿</t>
  </si>
  <si>
    <t>1934.07万</t>
  </si>
  <si>
    <t>1292.51万</t>
  </si>
  <si>
    <t>1384.43万</t>
  </si>
  <si>
    <t>7925594亿</t>
  </si>
  <si>
    <t>9.27万</t>
  </si>
  <si>
    <t>107963524亿</t>
  </si>
  <si>
    <t>148539120亿</t>
  </si>
  <si>
    <t>8.90万</t>
  </si>
  <si>
    <t>822450420亿</t>
  </si>
  <si>
    <t>9375.54万</t>
  </si>
  <si>
    <t>100.00万</t>
  </si>
  <si>
    <t>2177.83万</t>
  </si>
  <si>
    <t>3137.68万</t>
  </si>
  <si>
    <t>8413.43万</t>
  </si>
  <si>
    <t>-1.70亿</t>
  </si>
  <si>
    <t>-1029.11万</t>
  </si>
  <si>
    <t>9555.22万</t>
  </si>
  <si>
    <t>8278.32万</t>
  </si>
  <si>
    <t>6530.44万</t>
  </si>
  <si>
    <t>6373.39万</t>
  </si>
  <si>
    <t>6479.85万</t>
  </si>
  <si>
    <t>7845.36万</t>
  </si>
  <si>
    <t>7504.15万</t>
  </si>
  <si>
    <t>5178.13万</t>
  </si>
  <si>
    <t>10转4股派0.85元(含税)</t>
  </si>
  <si>
    <t>622.86万</t>
  </si>
  <si>
    <t>4901.38万</t>
  </si>
  <si>
    <t xml:space="preserve">
市值43.75868亿, 利润1.04亿; PE29.68, PB3.33; ROIC12.5767%; ROE12.57%; 股利率.3448%; 毛利34.0133%; 净利19.59%; 上一年度营收增30.6%, 利润增8.84%; 当季营收增-5.2%, 利润增69.98%; 过往5年营收增14.93%, 利润增10.37%
Income profile:
</t>
  </si>
  <si>
    <t>15.22亿</t>
  </si>
  <si>
    <t>1158796300亿</t>
  </si>
  <si>
    <t>14.38亿</t>
  </si>
  <si>
    <t>9.14亿</t>
  </si>
  <si>
    <t>1551.74万</t>
  </si>
  <si>
    <t>5376.50万</t>
  </si>
  <si>
    <t>2991.65万</t>
  </si>
  <si>
    <t>-6642296亿</t>
  </si>
  <si>
    <t>37.91万</t>
  </si>
  <si>
    <t>108153629亿</t>
  </si>
  <si>
    <t>67508181亿</t>
  </si>
  <si>
    <t>4247.10万</t>
  </si>
  <si>
    <t>670878570亿</t>
  </si>
  <si>
    <t>-2.68亿</t>
  </si>
  <si>
    <t>10.27亿</t>
  </si>
  <si>
    <t>8.78亿</t>
  </si>
  <si>
    <t>8349.77万</t>
  </si>
  <si>
    <t>4766.18万</t>
  </si>
  <si>
    <t>5373.37万</t>
  </si>
  <si>
    <t>10.13亿</t>
  </si>
  <si>
    <t>6.58亿</t>
  </si>
  <si>
    <t>8814.14万</t>
  </si>
  <si>
    <t>7032.31万</t>
  </si>
  <si>
    <t>10派0.75元(含税)</t>
  </si>
  <si>
    <t>839.27万</t>
  </si>
  <si>
    <t>7332.58万</t>
  </si>
  <si>
    <t xml:space="preserve">
市值40.845993亿, 利润1.33亿; PE31.54, PB2.72; ROIC10.08%; ROE13.5933%; 股利率.3317%; 毛利28.06%; 净利11.6267%; 上一年度营收增40.02%, 利润增10.83%; 当季营收增-.9%, 利润增-51.33%; 过往5年营收增20.15%, 利润增23.36%
Income profile:
</t>
  </si>
  <si>
    <t>33.66亿</t>
  </si>
  <si>
    <t>2339059000亿</t>
  </si>
  <si>
    <t>33.45亿</t>
  </si>
  <si>
    <t>7007.63万</t>
  </si>
  <si>
    <t>9759.45万</t>
  </si>
  <si>
    <t>1905.57万</t>
  </si>
  <si>
    <t>5351113亿</t>
  </si>
  <si>
    <t>13.83万</t>
  </si>
  <si>
    <t>92438547亿</t>
  </si>
  <si>
    <t>468413860亿</t>
  </si>
  <si>
    <t>400.28万</t>
  </si>
  <si>
    <t>2348274700亿</t>
  </si>
  <si>
    <t>29.95万</t>
  </si>
  <si>
    <t>5822.38万</t>
  </si>
  <si>
    <t>-1976.28万</t>
  </si>
  <si>
    <t>-6224.15万</t>
  </si>
  <si>
    <t>26.68亿</t>
  </si>
  <si>
    <t>24.75亿</t>
  </si>
  <si>
    <t>25.00亿</t>
  </si>
  <si>
    <t>23.25亿</t>
  </si>
  <si>
    <t>15.91亿</t>
  </si>
  <si>
    <t>25.13亿</t>
  </si>
  <si>
    <t>16.92亿</t>
  </si>
  <si>
    <t>9130.50万</t>
  </si>
  <si>
    <t>1156.46万</t>
  </si>
  <si>
    <t>7859.42万</t>
  </si>
  <si>
    <t xml:space="preserve">
市值37.748921亿, 利润1.89亿; PE26.7, PB1.23; ROIC7.8833%; ROE7.7067%; 股利率1.5228%; 毛利17.7367%; 净利7.09%; 上一年度营收增25.37%, 利润增11.18%; 当季营收增-8.88%, 利润增-42.34%; 过往5年营收增8.33%, 利润增2.6%
Income profile:
</t>
  </si>
  <si>
    <t>829413980亿</t>
  </si>
  <si>
    <t>11.51亿</t>
  </si>
  <si>
    <t>7.76亿</t>
  </si>
  <si>
    <t>8726.32万</t>
  </si>
  <si>
    <t>4999.18万</t>
  </si>
  <si>
    <t>4588050亿</t>
  </si>
  <si>
    <t>9.61万</t>
  </si>
  <si>
    <t>37755923亿</t>
  </si>
  <si>
    <t>301113790亿</t>
  </si>
  <si>
    <t>445.73万</t>
  </si>
  <si>
    <t>1063773190亿</t>
  </si>
  <si>
    <t>6.38亿</t>
  </si>
  <si>
    <t>258.90万</t>
  </si>
  <si>
    <t>3436.76万</t>
  </si>
  <si>
    <t>-2.86亿</t>
  </si>
  <si>
    <t>7775.29万</t>
  </si>
  <si>
    <t>8338.49万</t>
  </si>
  <si>
    <t>8562.52万</t>
  </si>
  <si>
    <t>8255.04万</t>
  </si>
  <si>
    <t>3740.59万</t>
  </si>
  <si>
    <t>9449.92万</t>
  </si>
  <si>
    <t>6134.10万</t>
  </si>
  <si>
    <t>10派1.6元(含税)</t>
  </si>
  <si>
    <t>330.51万</t>
  </si>
  <si>
    <t>2182.79万</t>
  </si>
  <si>
    <t xml:space="preserve">
市值35.493307亿, 利润1.33亿; PE38.46, PB2.17; ROIC8.63%; ROE9.63%; 股利率1.138%; 毛利46.7667%; 净利10.4267%; 上一年度营收增19.9%, 利润增22.02%; 当季营收增4.37%, 利润增-49.31%; 过往5年营收增8.29%, 利润增11.31%
Income profile:
</t>
  </si>
  <si>
    <t>541041610亿</t>
  </si>
  <si>
    <t>9142.08万</t>
  </si>
  <si>
    <t>392.32万</t>
  </si>
  <si>
    <t>5141.80万</t>
  </si>
  <si>
    <t>1825.90万</t>
  </si>
  <si>
    <t>491200亿</t>
  </si>
  <si>
    <t>507.70万</t>
  </si>
  <si>
    <t>91673497亿</t>
  </si>
  <si>
    <t>208675770亿</t>
  </si>
  <si>
    <t>404.00万</t>
  </si>
  <si>
    <t>1221189800亿</t>
  </si>
  <si>
    <t>2969.51万</t>
  </si>
  <si>
    <t>8349.49万</t>
  </si>
  <si>
    <t>7485.64万</t>
  </si>
  <si>
    <t>6214.24万</t>
  </si>
  <si>
    <t>-4.65亿</t>
  </si>
  <si>
    <t>7818.43万</t>
  </si>
  <si>
    <t>8471.07万</t>
  </si>
  <si>
    <t>5295.33万</t>
  </si>
  <si>
    <t>4896.71万</t>
  </si>
  <si>
    <t>3167.98万</t>
  </si>
  <si>
    <t>6793.17万</t>
  </si>
  <si>
    <t>6003.10万</t>
  </si>
  <si>
    <t>4305.15万</t>
  </si>
  <si>
    <t>327.00万</t>
  </si>
  <si>
    <t>1133.17万</t>
  </si>
  <si>
    <t xml:space="preserve">
市值33.734亿, 利润9142.08万; PE25.83, PB2.24; ROIC11.1633%; ROE13.1%; 股利率0%; 毛利35.2567%; 净利16.0967%; 上一年度营收增8%, 利润增16.93%; 当季营收增25.03%, 利润增84.23%; 过往5年营收增15.09%, 利润增26.38%
Income profile:
</t>
  </si>
  <si>
    <t>535910350亿</t>
  </si>
  <si>
    <t>7575.65万</t>
  </si>
  <si>
    <t>1027.22万</t>
  </si>
  <si>
    <t>6657.82万</t>
  </si>
  <si>
    <t>1986.34万</t>
  </si>
  <si>
    <t>10687549亿</t>
  </si>
  <si>
    <t>77.14万</t>
  </si>
  <si>
    <t>25594759亿</t>
  </si>
  <si>
    <t>126086715亿</t>
  </si>
  <si>
    <t>344.70万</t>
  </si>
  <si>
    <t>791126600亿</t>
  </si>
  <si>
    <t>4508.21万</t>
  </si>
  <si>
    <t>6753.75万</t>
  </si>
  <si>
    <t>4039.73万</t>
  </si>
  <si>
    <t>8.67亿</t>
  </si>
  <si>
    <t>5.09亿</t>
  </si>
  <si>
    <t>4703.03万</t>
  </si>
  <si>
    <t>4454.44万</t>
  </si>
  <si>
    <t>7261.02万</t>
  </si>
  <si>
    <t>6093.56万</t>
  </si>
  <si>
    <t>5.80亿</t>
  </si>
  <si>
    <t>3993.20万</t>
  </si>
  <si>
    <t>6397.11万</t>
  </si>
  <si>
    <t>4788.98万</t>
  </si>
  <si>
    <t>10派1.4元(含税)</t>
  </si>
  <si>
    <t>563.93万</t>
  </si>
  <si>
    <t>3880.72万</t>
  </si>
  <si>
    <t xml:space="preserve">
市值22.733894亿, 利润7575.65万; PE39.35, PB1.69; ROIC7.69%; ROE9.5267%; 股利率1.0542%; 毛利39.1633%; 净利13.4467%; 上一年度营收增-8.88%, 利润增-61.54%; 当季营收增-2.15%, 利润增-62.31%; 过往5年营收增13.18%, 利润增48.68%
Income profile:
</t>
  </si>
  <si>
    <t>7596.71万</t>
  </si>
  <si>
    <t>7.66亿</t>
  </si>
  <si>
    <t>316598070亿</t>
  </si>
  <si>
    <t>5.46亿</t>
  </si>
  <si>
    <t>7055.77万</t>
  </si>
  <si>
    <t>2062.55万</t>
  </si>
  <si>
    <t>1863.44万</t>
  </si>
  <si>
    <t>690.17万</t>
  </si>
  <si>
    <t>-1657794亿</t>
  </si>
  <si>
    <t>2.13万</t>
  </si>
  <si>
    <t>34396599亿</t>
  </si>
  <si>
    <t>96465744亿</t>
  </si>
  <si>
    <t>143.98万</t>
  </si>
  <si>
    <t>577398150亿</t>
  </si>
  <si>
    <t>9120.19万</t>
  </si>
  <si>
    <t>200.20万</t>
  </si>
  <si>
    <t>1209.41万</t>
  </si>
  <si>
    <t>4319.84万</t>
  </si>
  <si>
    <t>7348.66万</t>
  </si>
  <si>
    <t>2635.48万</t>
  </si>
  <si>
    <t>-9456.46万</t>
  </si>
  <si>
    <t>6671.40万</t>
  </si>
  <si>
    <t>3436.57万</t>
  </si>
  <si>
    <t>2413.04万</t>
  </si>
  <si>
    <t>2376.21万</t>
  </si>
  <si>
    <t>5420.61万</t>
  </si>
  <si>
    <t>3733.18万</t>
  </si>
  <si>
    <t>189.89万</t>
  </si>
  <si>
    <t>1584.17万</t>
  </si>
  <si>
    <t xml:space="preserve">
市值18.248亿, 利润7055.77万; PE34.47, PB2.38; ROIC20.4067%; ROE24.42%; 股利率0%; 毛利34.03%; 净利13.3967%; 上一年度营收增29.69%, 利润增5.76%; 当季营收增-15.78%, 利润增-23.97%; 过往5年营收增28.44%, 利润增47.44%
Income profile:
</t>
  </si>
  <si>
    <t>1.根据2021年年报数据显示，鲜味剂类产品包括谷氨酸钠、核苷酸占主营业务收入的35%左右；饲料氨基酸类产品包括赖氨酸、苏氨酸、色氨酸等占主营业务收入的37%左右；医药氨基酸类产品包括谷氨酰胺、脯氨酸、亮氨酸、异亮氨酸、腺苷等占主营业务收入的2.5%左右；大原料产品占主营业务收入的16%左右；其他的产品占比在8.4%左右。</t>
    <phoneticPr fontId="1" type="noConversion"/>
  </si>
  <si>
    <t>公司主要从事氨基酸系列产品研发、生产及销售的公司。公司的主要产品有动物营养氨基酸类产品：赖氨酸、苏氨酸、色氨酸、饲料级缬氨酸、味精渣，淀粉附产品饲料纤维、玉米胚芽、菌体蛋白等
市值324.63106亿, 利润23.51亿; PE7.27, PB2.59; ROIC10.3767%; ROE15.9967%; 股利率3.7488%; 毛利21.4067%; 净利10.3033%; 上一年度营收增33.94%, 利润增139.41%; 当季营收增25.55%, 利润增168.89%; 过往5年营收增16.03%, 利润增27.08%
Income profile:
饲料氨基酸(赖氨酸、苏氨酸、色氨酸等) 78.95亿 37.92%
鲜味剂(谷氨酸钠、核苷酸) 69.37亿 33.32%
大原料副产品(肥料、蛋白粉、胚芽、玉米皮粉、饲料纤维等) 37.75亿 18.13%
其他(黄原胶、海藻糖等) 18.03亿 8.66%
医药氨基酸(谷氨酰胺、脯氨酸、亮氨酸、异亮氨酸、腺苷等) 4.11亿 1.97%</t>
  </si>
  <si>
    <t>公司是专注于研发、生产和销售动物营养添加剂的全球行业领军企业，拥有超过80年生产和研发经验，安迪苏产品分为三类：功能性产品（蛋氨酸、维生素、硫酸铵和硫酸钠）、特种产品（包括消化性能类产品-酶制剂、反刍动物添加剂-过瘤胃保护性蛋氨酸、营养健康类产品-有机硒、益生菌等、饲料保鲜类产品、霉菌毒素管理产品、适口性产品和水产产品添加剂）和其他产品（二硫化碳、硫酸和制剂服务等）。
市值235.47093亿, 利润14.72亿; PE17.25, PB1.64; ROIC8.3267%; ROE9.25%; 股利率2.0273%; 毛利34.4667%; 净利11.94%; 上一年度营收增8.05%, 利润增8.88%; 当季营收增7.17%, 利润增-36.85%; 过往5年营收增3.93%, 利润增-1.36%
Income profile:
功能性产品 77.55亿 71.80% 61.84% 25.10%
特种产品 23.75亿 21.99% 34.83% 46.17%
其他产品 6.70亿 6.21% 3.33% 15.63%</t>
  </si>
  <si>
    <t>1.如果未来出现革命性的新技术，且公司未能及时应对新技术的迭代趋势，公司的技术存在被替代的风险；</t>
    <phoneticPr fontId="1" type="noConversion"/>
  </si>
  <si>
    <t>1.有电子烟的香精业务，这个即使风口也是暴跌的可能来源；</t>
    <phoneticPr fontId="1" type="noConversion"/>
  </si>
  <si>
    <t>1.大股东占57%,前10大占80%；2.公司主要竞争对手有哪些？答：主要有中国波顿、爱普股份等；3；资金炒作有两次：2020.6~2020.7爆拉1倍多然后回落一半；2021年11月不到半个月拉动90%，然后跌落到历史最低点22元左右；</t>
    <phoneticPr fontId="1" type="noConversion"/>
  </si>
  <si>
    <r>
      <t>1.问：2022年第一季度的毛利率下降，销售价格同比去年下降的幅度没有特别大，成本端主要是蒸汽和电费导致了毛利率的下降吗？答：2022年第一季度蒸汽涨幅约60%，电价涨幅约20%，对公司一季度的毛利率产生了冲击。2.阿洛酮糖是20年才新上市的代糖产品，国内目前有3-4个企业在供货（百龙创园、保龄宝、福洋生物），目前国内和欧洲尚未获批开放市场;3.问：目前赤藓糖醇市场的情况？答：去年高价供不应求</t>
    </r>
    <r>
      <rPr>
        <b/>
        <sz val="9"/>
        <color rgb="FFFF0000"/>
        <rFont val="宋体"/>
        <family val="3"/>
        <charset val="134"/>
        <scheme val="minor"/>
      </rPr>
      <t>刺激了产能</t>
    </r>
    <r>
      <rPr>
        <sz val="9"/>
        <color theme="1"/>
        <rFont val="宋体"/>
        <family val="2"/>
        <charset val="134"/>
        <scheme val="minor"/>
      </rPr>
      <t>，而今年国内饮料市场遇到了疫情的影响，导致赤藓糖醇销售不理想，新上企业产出的</t>
    </r>
    <r>
      <rPr>
        <sz val="9"/>
        <color rgb="FFFF0000"/>
        <rFont val="宋体"/>
        <family val="3"/>
        <charset val="134"/>
        <scheme val="minor"/>
      </rPr>
      <t>赤藓糖醇只能低价售卖</t>
    </r>
    <r>
      <rPr>
        <sz val="9"/>
        <color theme="1"/>
        <rFont val="宋体"/>
        <family val="2"/>
        <charset val="134"/>
        <scheme val="minor"/>
      </rPr>
      <t>，进一步导致了价格下跌。</t>
    </r>
    <phoneticPr fontId="1" type="noConversion"/>
  </si>
  <si>
    <t>https://xueqiu.com/1515690066/207603061</t>
    <phoneticPr fontId="1" type="noConversion"/>
  </si>
  <si>
    <t>283990200亿</t>
  </si>
  <si>
    <t>5569.21万</t>
  </si>
  <si>
    <t>1599.20万</t>
  </si>
  <si>
    <t>3666.84万</t>
  </si>
  <si>
    <t>662.04万</t>
  </si>
  <si>
    <t>2602263亿</t>
  </si>
  <si>
    <t>17.48万</t>
  </si>
  <si>
    <t>6068880亿</t>
  </si>
  <si>
    <t>140539940亿</t>
  </si>
  <si>
    <t>5563.65万</t>
  </si>
  <si>
    <t>623164890亿</t>
  </si>
  <si>
    <t>733.79万</t>
  </si>
  <si>
    <t>6900.23万</t>
  </si>
  <si>
    <t>3077.03万</t>
  </si>
  <si>
    <t>3475.56万</t>
  </si>
  <si>
    <t>-4029.98万</t>
  </si>
  <si>
    <t>-3678.47万</t>
  </si>
  <si>
    <t>4977.76万</t>
  </si>
  <si>
    <t>5252.84万</t>
  </si>
  <si>
    <t>3279.83万</t>
  </si>
  <si>
    <t>5503.36万</t>
  </si>
  <si>
    <t>6104.79万</t>
  </si>
  <si>
    <t>978.72万</t>
  </si>
  <si>
    <t>6029.19万</t>
  </si>
  <si>
    <t>5131.71万</t>
  </si>
  <si>
    <t>10派1.8元(含税)</t>
  </si>
  <si>
    <t>涂料油墨</t>
  </si>
  <si>
    <t>891.48万</t>
  </si>
  <si>
    <t>2572.79万</t>
  </si>
  <si>
    <t>公司的主营业务为软包装用油墨、复合用聚氨酯胶粘剂以及PCB电子油墨等产品生产销售。公司的主要产品有包装油墨、聚氨酯胶粘剂、电子油墨，产品广泛应用于食品包装、饮料包装、药品包装、卷烟包装及电子制品领域。
市值74.836222亿, 利润5569.21万; PE697.1, PB11.29; ROIC6.75%; ROE8.0167%; 股利率.484%; 毛利32.48%; 净利10.1033%; 上一年度营收增-4.58%, 利润增11.88%; 当季营收增3.8%, 利润增-38.19%; 过往5年营收增.51%, 利润增3.31%
Income profile:
包装油墨 1.88亿 66.34%
聚氨酯胶粘剂 8067.15万 28.41%
电子油墨 1353.87万 4.77%</t>
  </si>
  <si>
    <t>388146510亿</t>
  </si>
  <si>
    <t>5.08亿</t>
  </si>
  <si>
    <t>9739.49万</t>
  </si>
  <si>
    <t>4597.97万</t>
  </si>
  <si>
    <t>3837.24万</t>
  </si>
  <si>
    <t>3268.39万</t>
  </si>
  <si>
    <t>1807221亿</t>
  </si>
  <si>
    <t>50.40万</t>
  </si>
  <si>
    <t>57756772亿</t>
  </si>
  <si>
    <t>227820280亿</t>
  </si>
  <si>
    <t>2903.87万</t>
  </si>
  <si>
    <t>855460110亿</t>
  </si>
  <si>
    <t>3538.23万</t>
  </si>
  <si>
    <t>5260.23万</t>
  </si>
  <si>
    <t>7713.45万</t>
  </si>
  <si>
    <t>-2393.55万</t>
  </si>
  <si>
    <t>8717.99万</t>
  </si>
  <si>
    <t>9287.37万</t>
  </si>
  <si>
    <t>5227.25万</t>
  </si>
  <si>
    <t>2723.82万</t>
  </si>
  <si>
    <t>1557.75万</t>
  </si>
  <si>
    <t>3873.50万</t>
  </si>
  <si>
    <t>7181.56万</t>
  </si>
  <si>
    <t>4647.38万</t>
  </si>
  <si>
    <t>10派3.7元(含税)</t>
  </si>
  <si>
    <t>147.01万</t>
  </si>
  <si>
    <t>774.53万</t>
  </si>
  <si>
    <t>公司是一家以3C行业中的高端消费类电子和乘用汽车等高端消费品领域为目标市场，通过“交互式”自主研发、“定制化柔性制造”的模式，为客户提供涂料、特种油墨等多类别系统化解决方案的新型功能涂层材料制造商。
市值74.584105亿, 利润9739.49万; PE83.32, PB6.02; ROIC14.43%; ROE18.0767%; 股利率.3959%; 毛利51.6367%; 净利18.4067%; 上一年度营收增16.78%, 利润增11.72%; 当季营收增2.31%, 利润增-.54%; 过往5年营收增29.05%, 利润增50%
Income profile:
涂料 4.84亿 95.25% 94.12% 48.20%
特种油墨 1884.75万 3.71% 4.54% 59.67%
其他业务 527.65万 1.04% 1.34% 62.93%</t>
  </si>
  <si>
    <t>12.20亿</t>
  </si>
  <si>
    <t>1928212400亿</t>
  </si>
  <si>
    <t>24.57亿</t>
  </si>
  <si>
    <t>17.19亿</t>
  </si>
  <si>
    <t>15.28亿</t>
  </si>
  <si>
    <t>1975.98万</t>
  </si>
  <si>
    <t>9233.23万</t>
  </si>
  <si>
    <t>4420.11万</t>
  </si>
  <si>
    <t>3857207亿</t>
  </si>
  <si>
    <t>1652.40万</t>
  </si>
  <si>
    <t>172677480亿</t>
  </si>
  <si>
    <t>554973740亿</t>
  </si>
  <si>
    <t>2156998100亿</t>
  </si>
  <si>
    <t>1225.64万</t>
  </si>
  <si>
    <t>6003.92万</t>
  </si>
  <si>
    <t>10.67亿</t>
  </si>
  <si>
    <t>9000.00万</t>
  </si>
  <si>
    <t>4064.78万</t>
  </si>
  <si>
    <t>-9565.14万</t>
  </si>
  <si>
    <t>-3634.83万</t>
  </si>
  <si>
    <t>20.05亿</t>
  </si>
  <si>
    <t>19.81亿</t>
  </si>
  <si>
    <t>1073.68万</t>
  </si>
  <si>
    <t>5404.38万</t>
  </si>
  <si>
    <t>公司专注于有机颜料、珠光颜料、颜料中间体的研发、生产、销售和服务。公司的主要产品为有机颜料、珠光颜料、颜料中间体。
市值55.99015亿, 利润3.12亿; PE20.12, PB2.63; ROIC14.4667%; ROE15.7233%; 股利率1.7036%; 毛利24.5%; 净利12.81%; 上一年度营收增22.54%, 利润增20%; 当季营收增-7.49%, 利润增-39.99%; 过往5年营收增12.84%, 利润增18.37%
Income profile:
其他业务 4.80亿 34.58%
永固黄系列 3.48亿 25.11%
永固红系列 2.27亿 16.37%
立索尔红系列 1.65亿 11.88%
色淀红系列 8417.60万 6.07%
喹吖啶酮系列 8299.01万 5.98%</t>
  </si>
  <si>
    <r>
      <t>1.公司控股子公司绍兴上虞新利化工有限公司“2000 吨/年光敏性中间体及 600 吨/年高性能</t>
    </r>
    <r>
      <rPr>
        <b/>
        <sz val="9"/>
        <color rgb="FFFF0000"/>
        <rFont val="宋体"/>
        <family val="3"/>
        <charset val="134"/>
        <scheme val="minor"/>
      </rPr>
      <t>光刻胶</t>
    </r>
    <r>
      <rPr>
        <sz val="9"/>
        <color theme="1"/>
        <rFont val="宋体"/>
        <family val="2"/>
        <charset val="134"/>
        <scheme val="minor"/>
      </rPr>
      <t>系列产品技改项目”目前正在安装设备阶段。2.七彩化学早在2014年，便推出了切实可行的含铅颜料替代方案，全部基于七彩化学现有产品线以及在建产品线，经过集装箱行业以及工程机械涂料行业的验证，得到了市场和客户的一致认可;3.由于对技术和环保要求较高，国内生产厂商数量较少，主要包括巴斯夫、科莱恩、普立万、DIC 等跨国知名生产厂商，我国少数企业在特定产品具有比较优势,七彩化学近年来，赢得了越来越多的国内外实力企业的认可，并逐步发展成为稳定的战略合作伙伴，包括德国巴斯夫（BASF）、瑞士科莱恩（CLARIANT）、德国朗盛（LANXESS）、大日本油墨（DIC）、宣伟涂料（Shervin Williams）、Akzo Nobel 涂料，Axalta 涂料，PPG 涂料、立邦涂料（NipponPaint）、美利肯（MILLIKEN）、Avient、A Shulman, 彼得索约、信凯化学（TRUSTCHEM）、中远关西、金力泰，湘江涂料，上海华谊等。;4.有机颜料</t>
    </r>
    <r>
      <rPr>
        <sz val="9"/>
        <color rgb="FFFF0000"/>
        <rFont val="宋体"/>
        <family val="3"/>
        <charset val="134"/>
        <scheme val="minor"/>
      </rPr>
      <t>主要应用于油墨、涂料、塑料和橡胶等众多领域，其周期性较弱</t>
    </r>
    <r>
      <rPr>
        <sz val="9"/>
        <color theme="1"/>
        <rFont val="宋体"/>
        <family val="2"/>
        <charset val="134"/>
        <scheme val="minor"/>
      </rPr>
      <t>。5.新材料研发工作取得了阶段性的突破。4G/5G 用覆铜板用聚合物完成中试，将进入批量生产；高阻隔尼龙材料 MXD6 以及聚氨酯弹性体已经进入到中试阶段</t>
    </r>
    <phoneticPr fontId="1" type="noConversion"/>
  </si>
  <si>
    <t>1.生产车间根据生产计划组织原料、安排人员和设备完成化学合成、颜料化及表面处理等生产过程，之后制造部对半成品进行粉碎、拼混、包装，并最终入库；2.中报业绩：净利润1.100亿元至1.150亿元，增长幅度为20.00%至25.00%</t>
    <phoneticPr fontId="1" type="noConversion"/>
  </si>
  <si>
    <t>929683850亿</t>
  </si>
  <si>
    <t>9.00亿</t>
  </si>
  <si>
    <t>6.79亿</t>
  </si>
  <si>
    <t>3316.72万</t>
  </si>
  <si>
    <t>9957.96万</t>
  </si>
  <si>
    <t>4453.02万</t>
  </si>
  <si>
    <t>3751959亿</t>
  </si>
  <si>
    <t>138.66万</t>
  </si>
  <si>
    <t>22398805亿</t>
  </si>
  <si>
    <t>176405500亿</t>
  </si>
  <si>
    <t>1335001480亿</t>
  </si>
  <si>
    <t>4973.39万</t>
  </si>
  <si>
    <t>9769.49万</t>
  </si>
  <si>
    <t>9.05亿</t>
  </si>
  <si>
    <t>3764.49万</t>
  </si>
  <si>
    <t>10.08亿</t>
  </si>
  <si>
    <t>6.95亿</t>
  </si>
  <si>
    <t>5.53亿</t>
  </si>
  <si>
    <t>7566.99万</t>
  </si>
  <si>
    <t>9.34亿</t>
  </si>
  <si>
    <t>2567.80万</t>
  </si>
  <si>
    <t>2396.63万</t>
  </si>
  <si>
    <t>公司的主营业务为高性能有机颜料、溶剂染料及相关中间体的研发、生产与销售。高性能有机颜料产品主要包括苯并咪唑酮系列、偶氮缩合系列和异吲哚啉系列，溶剂染料主要包括溶剂红195和溶剂绿5，相关中间体主要包括AABI、氨氧化中间体及1,8-萘酐等，主要应用于环境要求苛刻、安全性要求较高的油墨、塑料和涂料的着色，如食品包装油墨、UV 油墨、户外喷墨、汽车漆、户外涂料、儿童玩具着色、彩色复印碳粉等。
市值51.197624亿, 利润1.80亿; PE96.36, PB3.14; ROIC11.0933%; ROE12.3767%; 股利率1.6026%; 毛利33.5233%; 净利13.1133%; 上一年度营收增33.63%, 利润增2.86%; 当季营收增-8.43%, 利润增-107.01%; 过往5年营收增25.6%, 利润增21.16%
Income profile:
有机颜料 4.35亿 68.76% 66.23% 26.53%
中间体及材料单体 1.11亿 17.49% 12.47% 19.64%
溶剂染料 6162.38万 9.73% 12.38% 35.02%</t>
  </si>
  <si>
    <t>8.22亿</t>
  </si>
  <si>
    <t>488228450亿</t>
  </si>
  <si>
    <t>9346.94万</t>
  </si>
  <si>
    <t>1030.54万</t>
  </si>
  <si>
    <t>2862.00万</t>
  </si>
  <si>
    <t>2381.51万</t>
  </si>
  <si>
    <t>20.61万</t>
  </si>
  <si>
    <t>54730334亿</t>
  </si>
  <si>
    <t>4493.69万</t>
  </si>
  <si>
    <t>197292670亿</t>
  </si>
  <si>
    <t>417636020亿</t>
  </si>
  <si>
    <t>5800.00万</t>
  </si>
  <si>
    <t>5953.03万</t>
  </si>
  <si>
    <t>-9.24万</t>
  </si>
  <si>
    <t>-8946.49万</t>
  </si>
  <si>
    <t>602.81万</t>
  </si>
  <si>
    <t>9273.00万</t>
  </si>
  <si>
    <t>7365.17万</t>
  </si>
  <si>
    <t>6722.58万</t>
  </si>
  <si>
    <t>5342.48万</t>
  </si>
  <si>
    <t>6465.12万</t>
  </si>
  <si>
    <t>4017.13万</t>
  </si>
  <si>
    <t>9756.64万</t>
  </si>
  <si>
    <t>6380.18万</t>
  </si>
  <si>
    <t>2782.67万</t>
  </si>
  <si>
    <t xml:space="preserve">
市值33.06521亿, 利润9346.94万; PE64.33, PB4.02; ROIC10.98%; ROE12.5633%; 股利率.9804%; 毛利37.67%; 净利17.42%; 上一年度营收增47.25%, 利润增.8%; 当季营收增-15.47%, 利润增-54.6%; 过往5年营收增20.38%, 利润增8.95%
Income profile:
</t>
  </si>
  <si>
    <t>9085.56万</t>
  </si>
  <si>
    <t>307318360亿</t>
  </si>
  <si>
    <t>-3714.70万</t>
  </si>
  <si>
    <t>692.15万</t>
  </si>
  <si>
    <t>3658.07万</t>
  </si>
  <si>
    <t>712.73万</t>
  </si>
  <si>
    <t>153.1亿</t>
  </si>
  <si>
    <t>-16064020亿</t>
  </si>
  <si>
    <t>977.02万</t>
  </si>
  <si>
    <t>161460810亿</t>
  </si>
  <si>
    <t>9601.17万</t>
  </si>
  <si>
    <t>326363330亿</t>
  </si>
  <si>
    <t>168.85万</t>
  </si>
  <si>
    <t>25.52万</t>
  </si>
  <si>
    <t>1344.01万</t>
  </si>
  <si>
    <t>-678.66万</t>
  </si>
  <si>
    <t>-990.12万</t>
  </si>
  <si>
    <t>5.20亿</t>
  </si>
  <si>
    <t>730.98万</t>
  </si>
  <si>
    <t>-2.91亿</t>
  </si>
  <si>
    <t>-3374.60万</t>
  </si>
  <si>
    <t>1064.82万</t>
  </si>
  <si>
    <t>88.17万</t>
  </si>
  <si>
    <t>-1113.72万</t>
  </si>
  <si>
    <t>-1253.47万</t>
  </si>
  <si>
    <t>-876.63万</t>
  </si>
  <si>
    <t>2555.03万</t>
  </si>
  <si>
    <t>-1-1</t>
  </si>
  <si>
    <t xml:space="preserve">
市值30.96亿, 利润-3714.70万; PE, PB34.07; ROIC-10.7967%; ROE-42.16%; 股利率0%; 毛利22.5533%; 净利-26.47%; 上一年度营收增23.17%, 利润增-608.18%; 当季营收增1.22%, 利润增-28.82%; 过往5年营收增-4.42%, 利润增-115.44%
Income profile:
</t>
  </si>
  <si>
    <t>13.37亿</t>
  </si>
  <si>
    <t>350809420亿</t>
  </si>
  <si>
    <t>4.89亿</t>
  </si>
  <si>
    <t>7126.80万</t>
  </si>
  <si>
    <t>1279.64万</t>
  </si>
  <si>
    <t>6487.72万</t>
  </si>
  <si>
    <t>1214.46万</t>
  </si>
  <si>
    <t>94463255亿</t>
  </si>
  <si>
    <t>6.05万</t>
  </si>
  <si>
    <t>83379078亿</t>
  </si>
  <si>
    <t>128994728亿</t>
  </si>
  <si>
    <t>460.75万</t>
  </si>
  <si>
    <t>607339410亿</t>
  </si>
  <si>
    <t>506.35万</t>
  </si>
  <si>
    <t>3472.78万</t>
  </si>
  <si>
    <t>6127.17万</t>
  </si>
  <si>
    <t>1598.33万</t>
  </si>
  <si>
    <t>4398.19万</t>
  </si>
  <si>
    <t>-3197.69万</t>
  </si>
  <si>
    <t>36.09亿</t>
  </si>
  <si>
    <t>23.57亿</t>
  </si>
  <si>
    <t>5507.49万</t>
  </si>
  <si>
    <t>6490.68万</t>
  </si>
  <si>
    <t>4522.16万</t>
  </si>
  <si>
    <t>8112.54万</t>
  </si>
  <si>
    <t>8102.26万</t>
  </si>
  <si>
    <t>7322.51万</t>
  </si>
  <si>
    <t>4796.98万</t>
  </si>
  <si>
    <t>10派0.25元(含税)</t>
  </si>
  <si>
    <t>1555.65万</t>
  </si>
  <si>
    <t>9582.86万</t>
  </si>
  <si>
    <t>071268000</t>
  </si>
  <si>
    <t>0213804000</t>
  </si>
  <si>
    <t>0427608000</t>
  </si>
  <si>
    <t>0712680000</t>
  </si>
  <si>
    <t>01425360000</t>
  </si>
  <si>
    <t xml:space="preserve">
市值27.229591亿, 利润7126.80万; PE32.31, PB2.04; ROIC4.3967%; ROE5.4667%; 股利率.3981%; 毛利29.47%; 净利20.3833%; 上一年度营收增12.93%, 利润增29.4%; 当季营收增-5.75%, 利润增-79.39%; 过往5年营收增-9.99%, 利润增-10.02%
Income profile:
</t>
  </si>
  <si>
    <t>500244340亿</t>
  </si>
  <si>
    <t>8.58亿</t>
  </si>
  <si>
    <t>-1.11亿</t>
  </si>
  <si>
    <t>5.90亿</t>
  </si>
  <si>
    <t>4.48亿</t>
  </si>
  <si>
    <t>5620.39万</t>
  </si>
  <si>
    <t>5402.83万</t>
  </si>
  <si>
    <t>1991.33万</t>
  </si>
  <si>
    <t>-653651亿</t>
  </si>
  <si>
    <t>41.80万</t>
  </si>
  <si>
    <t>-87034936亿</t>
  </si>
  <si>
    <t>2249.44万</t>
  </si>
  <si>
    <t>235829660亿</t>
  </si>
  <si>
    <t>92.26万</t>
  </si>
  <si>
    <t>767928860亿</t>
  </si>
  <si>
    <t>2910.71万</t>
  </si>
  <si>
    <t>7147.04万</t>
  </si>
  <si>
    <t>-8486.64万</t>
  </si>
  <si>
    <t>-761.06万</t>
  </si>
  <si>
    <t>8.85亿</t>
  </si>
  <si>
    <t>9128.57万</t>
  </si>
  <si>
    <t>3008.08万</t>
  </si>
  <si>
    <t>1107.42万</t>
  </si>
  <si>
    <t>4735.49万</t>
  </si>
  <si>
    <t>7023.55万</t>
  </si>
  <si>
    <t>-5608.26万</t>
  </si>
  <si>
    <t>-5916.06万</t>
  </si>
  <si>
    <t>-1776.86万</t>
  </si>
  <si>
    <t>2593.44万</t>
  </si>
  <si>
    <t xml:space="preserve">
市值26.857371亿, 利润-1.11亿; PE, PB3.38; ROIC.03%; ROE.45%; 股利率0%; 毛利21.5467%; 净利-1.45%; 上一年度营收增-3.05%, 利润增-221.6%; 当季营收增2.87%, 利润增31.04%; 过往5年营收增1.74%, 利润增8.86%
Income profile:
</t>
  </si>
  <si>
    <t>846468960亿</t>
  </si>
  <si>
    <t>11.49亿</t>
  </si>
  <si>
    <t>3972.52万</t>
  </si>
  <si>
    <t>3434.84万</t>
  </si>
  <si>
    <t>2125.28万</t>
  </si>
  <si>
    <t>9272273亿</t>
  </si>
  <si>
    <t>19.42万</t>
  </si>
  <si>
    <t>34649795亿</t>
  </si>
  <si>
    <t>7.24亿</t>
  </si>
  <si>
    <t>273140430亿</t>
  </si>
  <si>
    <t>8257.47万</t>
  </si>
  <si>
    <t>1436856400亿</t>
  </si>
  <si>
    <t>408.88万</t>
  </si>
  <si>
    <t>5721.43万</t>
  </si>
  <si>
    <t>3.54亿</t>
  </si>
  <si>
    <t>-6385.83万</t>
  </si>
  <si>
    <t>9.61亿</t>
  </si>
  <si>
    <t>9012.17万</t>
  </si>
  <si>
    <t>6691.85万</t>
  </si>
  <si>
    <t>7757.89万</t>
  </si>
  <si>
    <t>8.35亿</t>
  </si>
  <si>
    <t>2588.07万</t>
  </si>
  <si>
    <t>8213.79万</t>
  </si>
  <si>
    <t>5258.83万</t>
  </si>
  <si>
    <t>288.09万</t>
  </si>
  <si>
    <t>1481.50万</t>
  </si>
  <si>
    <t xml:space="preserve">
市值23.392亿, 利润1.13亿; PE29.81, PB1.71; ROIC8.8767%; ROE10.4567%; 股利率2.736%; 毛利22.9567%; 净利8.2933%; 上一年度营收增16.41%, 利润增3.67%; 当季营收增-.51%, 利润增-26.19%; 过往5年营收增4.8%, 利润增11.39%
Income profile:
</t>
  </si>
  <si>
    <t>439363330亿</t>
  </si>
  <si>
    <t>6721.32万</t>
  </si>
  <si>
    <t>3.62亿</t>
  </si>
  <si>
    <t>344.55万</t>
  </si>
  <si>
    <t>1002.40万</t>
  </si>
  <si>
    <t>1162.58万</t>
  </si>
  <si>
    <t>442384亿</t>
  </si>
  <si>
    <t>1.87万</t>
  </si>
  <si>
    <t>48900349亿</t>
  </si>
  <si>
    <t>85746036亿</t>
  </si>
  <si>
    <t>6778.83万</t>
  </si>
  <si>
    <t>688111840亿</t>
  </si>
  <si>
    <t>641.35万</t>
  </si>
  <si>
    <t>4356.95万</t>
  </si>
  <si>
    <t>7079.25万</t>
  </si>
  <si>
    <t>-2968.34万</t>
  </si>
  <si>
    <t>4.44亿</t>
  </si>
  <si>
    <t>4.58亿</t>
  </si>
  <si>
    <t>5921.14万</t>
  </si>
  <si>
    <t>3828.40万</t>
  </si>
  <si>
    <t>2878.86万</t>
  </si>
  <si>
    <t>2.65亿</t>
  </si>
  <si>
    <t>4157.24万</t>
  </si>
  <si>
    <t>4714.00万</t>
  </si>
  <si>
    <t>3441.76万</t>
  </si>
  <si>
    <t>420.20万</t>
  </si>
  <si>
    <t>2833.37万</t>
  </si>
  <si>
    <t xml:space="preserve">
市值19.44亿, 利润6721.32万; PE27.03, PB2.97; ROIC20.2467%; ROE21.58%; 股利率0%; 毛利20.3333%; 净利11.3133%; 上一年度营收增16.7%, 利润增13.51%; 当季营收增-9.95%, 利润增-19.14%; 过往5年营收增6.73%, 利润增33.72%
Income profile:
</t>
  </si>
  <si>
    <t>952211430亿</t>
  </si>
  <si>
    <t>9526.84万</t>
  </si>
  <si>
    <t>9.48亿</t>
  </si>
  <si>
    <t>8.61亿</t>
  </si>
  <si>
    <t>711.88万</t>
  </si>
  <si>
    <t>2896.17万</t>
  </si>
  <si>
    <t>2707.11万</t>
  </si>
  <si>
    <t>1139314亿</t>
  </si>
  <si>
    <t>25.59万</t>
  </si>
  <si>
    <t>-500651亿</t>
  </si>
  <si>
    <t>3407.37万</t>
  </si>
  <si>
    <t>190187530亿</t>
  </si>
  <si>
    <t>522681240亿</t>
  </si>
  <si>
    <t>6349.98万</t>
  </si>
  <si>
    <t>2500.00万</t>
  </si>
  <si>
    <t>3.45亿</t>
  </si>
  <si>
    <t>3907.63万</t>
  </si>
  <si>
    <t>-5140.59万</t>
  </si>
  <si>
    <t>2449.37万</t>
  </si>
  <si>
    <t>13.54亿</t>
  </si>
  <si>
    <t>11.36亿</t>
  </si>
  <si>
    <t>1.58亿</t>
  </si>
  <si>
    <t>8516.78万</t>
  </si>
  <si>
    <t>7020.01万</t>
  </si>
  <si>
    <t>5947.60万</t>
  </si>
  <si>
    <t>6.34亿</t>
  </si>
  <si>
    <t>10.59亿</t>
  </si>
  <si>
    <t>7.40亿</t>
  </si>
  <si>
    <t>2771.14万</t>
  </si>
  <si>
    <t>7894.40万</t>
  </si>
  <si>
    <t>8520.49万</t>
  </si>
  <si>
    <t>323.25万</t>
  </si>
  <si>
    <t>1476.41万</t>
  </si>
  <si>
    <t xml:space="preserve">
市值17.12亿, 利润9526.84万; PE51.71, PB1.12; ROIC10.1767%; ROE12.34%; 股利率4.6729%; 毛利19.84%; 净利7.8467%; 上一年度营收增-1.33%, 利润增-39.7%; 当季营收增-.25%, 利润增-74.55%; 过往5年营收增10.65%, 利润增21.29%
Income profile:
</t>
  </si>
  <si>
    <t>8.24亿</t>
  </si>
  <si>
    <t>2548664400亿</t>
  </si>
  <si>
    <t>29.75亿</t>
  </si>
  <si>
    <t>5045.14万</t>
  </si>
  <si>
    <t>23.02亿</t>
  </si>
  <si>
    <t>6071.14万</t>
  </si>
  <si>
    <t>2399.17万</t>
  </si>
  <si>
    <t>-7206333亿</t>
  </si>
  <si>
    <t>25.44万</t>
  </si>
  <si>
    <t>2797237亿</t>
  </si>
  <si>
    <t>968864090亿</t>
  </si>
  <si>
    <t>1985941600亿</t>
  </si>
  <si>
    <t>5834.20万</t>
  </si>
  <si>
    <t>-7955.48万</t>
  </si>
  <si>
    <t>-2.05亿</t>
  </si>
  <si>
    <t>3.48亿</t>
  </si>
  <si>
    <t>20.54亿</t>
  </si>
  <si>
    <t>8979.98万</t>
  </si>
  <si>
    <t>7190.22万</t>
  </si>
  <si>
    <t>4532.68万</t>
  </si>
  <si>
    <t>2690.26万</t>
  </si>
  <si>
    <t>24.73亿</t>
  </si>
  <si>
    <t>14.75亿</t>
  </si>
  <si>
    <t>2322.42万</t>
  </si>
  <si>
    <t>4687.22万</t>
  </si>
  <si>
    <t>4509.67万</t>
  </si>
  <si>
    <t>10送1股派0.6元(含税)</t>
  </si>
  <si>
    <t>206.62万</t>
  </si>
  <si>
    <t>1620.69万</t>
  </si>
  <si>
    <t xml:space="preserve">
市值17.094605亿, 利润5045.14万; PE410.2, PB2.07; ROIC8.7%; ROE14.015%; 股利率.0349%; 毛利17.1067%; 净利3.13%; 上一年度营收增47.13%, 利润增-43.82%; 当季营收增-9.05%, 利润增-1374.88%; 过往5年营收增20.46%, 利润增27.05%
Income profile:
</t>
  </si>
  <si>
    <t>8.62亿</t>
  </si>
  <si>
    <t>267842330亿</t>
  </si>
  <si>
    <t>9392.62万</t>
  </si>
  <si>
    <t>4547.94万</t>
  </si>
  <si>
    <t>2338.96万</t>
  </si>
  <si>
    <t>1053.19万</t>
  </si>
  <si>
    <t>5850522亿</t>
  </si>
  <si>
    <t>9179404亿</t>
  </si>
  <si>
    <t>9399.52万</t>
  </si>
  <si>
    <t>100759611亿</t>
  </si>
  <si>
    <t>1067.87万</t>
  </si>
  <si>
    <t>998827120亿</t>
  </si>
  <si>
    <t>314.20万</t>
  </si>
  <si>
    <t>700.00万</t>
  </si>
  <si>
    <t>3530.23万</t>
  </si>
  <si>
    <t>-616.43万</t>
  </si>
  <si>
    <t>4.37亿</t>
  </si>
  <si>
    <t>7835.33万</t>
  </si>
  <si>
    <t>8198.72万</t>
  </si>
  <si>
    <t>7813.67万</t>
  </si>
  <si>
    <t>7363.93万</t>
  </si>
  <si>
    <t>1921.09万</t>
  </si>
  <si>
    <t>6410.43万</t>
  </si>
  <si>
    <t>4351.94万</t>
  </si>
  <si>
    <t>10派2.4元(含税)</t>
  </si>
  <si>
    <t>102.90万</t>
  </si>
  <si>
    <t>856.29万</t>
  </si>
  <si>
    <t xml:space="preserve">
市值16.98亿, 利润9392.62万; PE33.14, PB1.97; ROIC18.03%; ROE20.2733%; 股利率1.6961%; 毛利43.3767%; 净利16.1967%; 上一年度营收增21.08%, 利润增19.88%; 当季营收增-9.54%, 利润增-89.32%; 过往5年营收增3.81%, 利润增6.62%
Income profile:
</t>
  </si>
  <si>
    <t>379762740亿</t>
  </si>
  <si>
    <t>1261.50万</t>
  </si>
  <si>
    <t>2179.07万</t>
  </si>
  <si>
    <t>3524.31万</t>
  </si>
  <si>
    <t>1091.59万</t>
  </si>
  <si>
    <t>694646亿</t>
  </si>
  <si>
    <t>49.01万</t>
  </si>
  <si>
    <t>-30955649亿</t>
  </si>
  <si>
    <t>7077.45万</t>
  </si>
  <si>
    <t>359219110亿</t>
  </si>
  <si>
    <t>906277130亿</t>
  </si>
  <si>
    <t>7300.39万</t>
  </si>
  <si>
    <t>5755.00万</t>
  </si>
  <si>
    <t>-1.46亿</t>
  </si>
  <si>
    <t>-1.08亿</t>
  </si>
  <si>
    <t>6.06亿</t>
  </si>
  <si>
    <t>2.56亿</t>
  </si>
  <si>
    <t>2415.49万</t>
  </si>
  <si>
    <t>2119.82万</t>
  </si>
  <si>
    <t>2527.44万</t>
  </si>
  <si>
    <t>3065.40万</t>
  </si>
  <si>
    <t>3665.42万</t>
  </si>
  <si>
    <t>2.41亿</t>
  </si>
  <si>
    <t>-1383.47万</t>
  </si>
  <si>
    <t>1003.54万</t>
  </si>
  <si>
    <t>350.74万</t>
  </si>
  <si>
    <t>688.32万</t>
  </si>
  <si>
    <t>3912.42万</t>
  </si>
  <si>
    <t xml:space="preserve">
市值14.876463亿, 利润1261.50万; PE, PB2.51; ROIC3.6233%; ROE3.9767%; 股利率0%; 毛利21.8933%; 净利.6833%; 上一年度营收增3.14%, 利润增-47.77%; 当季营收增-21.4%, 利润增-332.72%; 过往5年营收增20.13%, 利润增-16.77%
Income profile:
</t>
  </si>
  <si>
    <r>
      <t>1.公司是我国硅基新材料行业中业务链最完整、生产规模最大的企业之一，也是行业内为数不多的能同时生产</t>
    </r>
    <r>
      <rPr>
        <sz val="9"/>
        <color rgb="FFFF0000"/>
        <rFont val="宋体"/>
        <family val="3"/>
        <charset val="134"/>
        <scheme val="minor"/>
      </rPr>
      <t>工业硅、有机硅和多晶硅</t>
    </r>
    <r>
      <rPr>
        <sz val="9"/>
        <color theme="1"/>
        <rFont val="宋体"/>
        <family val="2"/>
        <charset val="134"/>
        <scheme val="minor"/>
      </rPr>
      <t>的企业， “自备电-工业硅-有机硅”上下游一体化业务模式产生显著的协同效应，产业链优势突出，抗风险能力强； 公司的工业硅业务主要集中在新疆，当地具有原材料、能源等资源丰富/价格较低的优势，能源价格的优势使公司的工业硅、有机硅生产具备了明显的成本优势；</t>
    </r>
    <phoneticPr fontId="1" type="noConversion"/>
  </si>
  <si>
    <t>89.68亿</t>
  </si>
  <si>
    <t>89.38亿</t>
  </si>
  <si>
    <t>110.76亿</t>
  </si>
  <si>
    <t>69.50亿</t>
  </si>
  <si>
    <t>14.04亿</t>
  </si>
  <si>
    <t>28.05亿</t>
  </si>
  <si>
    <t>15.17亿</t>
  </si>
  <si>
    <t>有机硅</t>
  </si>
  <si>
    <t>189.77亿</t>
  </si>
  <si>
    <t>26.54亿</t>
  </si>
  <si>
    <t>125.30亿</t>
  </si>
  <si>
    <t>120.07亿</t>
  </si>
  <si>
    <t>110.01亿</t>
  </si>
  <si>
    <t>72.76亿</t>
  </si>
  <si>
    <t>5.84亿</t>
  </si>
  <si>
    <t>12.33亿</t>
  </si>
  <si>
    <t>43.33亿</t>
  </si>
  <si>
    <t>25.03亿</t>
  </si>
  <si>
    <t>34.01亿</t>
  </si>
  <si>
    <t>24.41亿</t>
  </si>
  <si>
    <t>7.46亿</t>
  </si>
  <si>
    <t>1678.59万</t>
  </si>
  <si>
    <t>1.军工领域部分关键高性能胶粘剂之前基本由外资企业供应，近几年国家提出解决关键技术卡脖子问题，供应链开始逐渐国产化。公司近几年先后取得国家武器装备质量管理体系认证和航空航天质量管理体系认证，具备相关行业准入资质。公司2018年开始与中国商飞上海飞机设计研究院进行产品开发合作，去年底合作项目完成在工信部立项答辩，目前也在加快速度推进中</t>
    <phoneticPr fontId="1" type="noConversion"/>
  </si>
  <si>
    <t xml:space="preserve">1.公司去年新增1.87万吨/年光伏单组分有机硅胶产能，年底建成投产后上线即满产，近期公司已经公告了，准备再新建1条年产3万吨产线，新增产线投产后，公司光伏单组分有机硅胶年产能将达到8.07万吨;
</t>
    <phoneticPr fontId="1" type="noConversion"/>
  </si>
  <si>
    <t>29.54亿</t>
  </si>
  <si>
    <t>21.64亿</t>
  </si>
  <si>
    <t>18.80亿</t>
  </si>
  <si>
    <t>2.18亿</t>
  </si>
  <si>
    <t>9245.02万</t>
  </si>
  <si>
    <t>1.上半年，工业胶在光伏、电子电器、汽车等行业持续发力；上半年，新进入中兴通讯、新能安、多氟多、赣锋锂业、英杰电气等知名客户的供应链体系；2.目前原材料价格高位运行，公司保持合理库存，保障生产。此外，公司关注到合盛石河子、河南恒星、东岳硅材、云南能投等在下半年都有投产计划，如果投产顺利将影响原材料价格走势。随着上游原材料产能的扩大，公司预计未来原材料会供应充足；3.公司将依托各方优势资源，围绕新材料行业实施相关多元化发展战略，加大外延并购力度，实现业绩持续增长，力争在公司的第三个 10 年实现产值 100 亿元</t>
    <phoneticPr fontId="1" type="noConversion"/>
  </si>
  <si>
    <t>25.56亿</t>
  </si>
  <si>
    <t>15.24亿</t>
  </si>
  <si>
    <t>10.18亿</t>
  </si>
  <si>
    <t>8.71亿</t>
  </si>
  <si>
    <t>6513.15万</t>
  </si>
  <si>
    <t>5200.52万</t>
  </si>
  <si>
    <t>8.80亿</t>
  </si>
  <si>
    <t>6.02亿</t>
  </si>
  <si>
    <t>6.50亿</t>
  </si>
  <si>
    <t>6623.30万</t>
  </si>
  <si>
    <t>1.：公司主要产品的原材料出现较大幅度的涨幅，对产品的毛利率产生了较大影响，从而导致了公司净利润的下降</t>
    <phoneticPr fontId="1" type="noConversion"/>
  </si>
  <si>
    <t>16.76亿</t>
  </si>
  <si>
    <t>5068.92万</t>
  </si>
  <si>
    <t>8541.56万</t>
  </si>
  <si>
    <t>1874.20万</t>
  </si>
  <si>
    <t>4524.30万</t>
  </si>
  <si>
    <t>1.从产业链角度，公司仍将专注于有机硅行业。从有机硅产业链各环节的附加值看，越往产业链下游，附加值越高，而这个环节的产能往往都集中在国际厂商中，未来1-2年公司的产品布局也正是着眼于这个点，我们将花更多的资源在有机硅深加工（第三个环节）及深加工产品的具体应用场景产品开发（第四个环节);2.预计年报业绩：净利润8800万元至1.000亿元，增长幅度为62.42%至84.57% ,非经常性利润600万；</t>
    <phoneticPr fontId="1" type="noConversion"/>
  </si>
  <si>
    <t>11.04亿</t>
  </si>
  <si>
    <t>9302.90万</t>
  </si>
  <si>
    <t>5417.95万</t>
  </si>
  <si>
    <t>5115.91万</t>
  </si>
  <si>
    <t>6616.07万</t>
  </si>
  <si>
    <t>4818.61万</t>
  </si>
  <si>
    <t>11.05亿</t>
  </si>
  <si>
    <t>10.80亿</t>
  </si>
  <si>
    <t>9.45亿</t>
  </si>
  <si>
    <t>5035.84万</t>
  </si>
  <si>
    <t>-7517.89万</t>
  </si>
  <si>
    <t>1113.24万</t>
  </si>
  <si>
    <t>2042.69万</t>
  </si>
  <si>
    <t>267.21万</t>
  </si>
  <si>
    <t>343.78亿</t>
  </si>
  <si>
    <t>320.13亿</t>
  </si>
  <si>
    <t>5728645200亿</t>
  </si>
  <si>
    <t>236.57亿</t>
  </si>
  <si>
    <t>51.48亿</t>
  </si>
  <si>
    <t>39.51亿</t>
  </si>
  <si>
    <t>808.68万</t>
  </si>
  <si>
    <t>1730577亿</t>
  </si>
  <si>
    <t>860.21万</t>
  </si>
  <si>
    <t>74.54亿</t>
  </si>
  <si>
    <t>509217550亿</t>
  </si>
  <si>
    <t>22652480000亿</t>
  </si>
  <si>
    <t>179.63亿</t>
  </si>
  <si>
    <t>41.68亿</t>
  </si>
  <si>
    <t>20.21亿</t>
  </si>
  <si>
    <t>65.95亿</t>
  </si>
  <si>
    <t>538.63万</t>
  </si>
  <si>
    <t>161.61亿</t>
  </si>
  <si>
    <t>174.98亿</t>
  </si>
  <si>
    <t>-12.65亿</t>
  </si>
  <si>
    <t>-57.16亿</t>
  </si>
  <si>
    <t>117.08亿</t>
  </si>
  <si>
    <t>213.85亿</t>
  </si>
  <si>
    <t>82.22亿</t>
  </si>
  <si>
    <t>63.90亿</t>
  </si>
  <si>
    <t>20.51亿</t>
  </si>
  <si>
    <t>10派8.8元(含税)</t>
  </si>
  <si>
    <t>1969.21万</t>
  </si>
  <si>
    <t>公司主要从事工业硅及有机硅等硅基新材料产品的研发、生产及销售。公司的主要产品包括工业硅及有机硅产品两大类，并有少量多晶硅产品。公司的主要产品包括工业硅及有机硅产品两大类。工业硅是由硅矿石和碳质还原剂在矿热炉内冶炼成的产品，主要成分为硅元素，是下游光伏材料、有机硅材料、合金材料的主要原料。有机硅是对含硅有机化合物的统称，其产品种类众多、应用领域广泛。
市值848.9428亿, 利润51.48亿; PE20.71; 平均PE25.22; 平均PEG0.67, PB2.66; ROIC24.2333%; ROE31.4333%; 股利率1.2255%; 毛利37.3567%; 净利23.9067%; 上一年度营收增10.62%, 利润增-37.39%; 当季营收增-10.35%, 利润增-51.11%; 过往5年营收增37.9%, 利润增100%
Income profile:
有机硅 122.41亿 57.35% 54.03亿 53.71% 60.59% 55.86%
工业硅 89.11亿 41.75% 45.32亿 45.06% 38.80% 49.14%
其他业务 1.92亿 0.90% 1.24亿 1.23% 0.61% 35.64%</t>
  </si>
  <si>
    <t>833.39万</t>
  </si>
  <si>
    <t>79.61亿</t>
  </si>
  <si>
    <t>127.88亿</t>
  </si>
  <si>
    <t>3880412800亿</t>
  </si>
  <si>
    <t>218.03亿</t>
  </si>
  <si>
    <t>29.55亿</t>
  </si>
  <si>
    <t>33.89亿</t>
  </si>
  <si>
    <t>6342.99万</t>
  </si>
  <si>
    <t>5437412亿</t>
  </si>
  <si>
    <t>265.45万</t>
  </si>
  <si>
    <t>4533.36万</t>
  </si>
  <si>
    <t>34.21亿</t>
  </si>
  <si>
    <t>1616466700亿</t>
  </si>
  <si>
    <t>839.11万</t>
  </si>
  <si>
    <t>9945291700亿</t>
  </si>
  <si>
    <t>25.49亿</t>
  </si>
  <si>
    <t>15.31亿</t>
  </si>
  <si>
    <t>20.81亿</t>
  </si>
  <si>
    <t>29.60万</t>
  </si>
  <si>
    <t>58.39亿</t>
  </si>
  <si>
    <t>-4.10亿</t>
  </si>
  <si>
    <t>-5.34亿</t>
  </si>
  <si>
    <t>65.02亿</t>
  </si>
  <si>
    <t>12.25亿</t>
  </si>
  <si>
    <t>5221.54万</t>
  </si>
  <si>
    <t>公司主营农药、有机硅材料及精细化工,共100余个产品,主要产品有以除草剂草甘膦为主的农药原药及制剂,以高品质磷酸为主的磷化工系列产品,以及以有机硅单体为主的有机硅系列产品。
市值129.125635亿, 利润29.55亿; PE7.04; 平均PE9.2; 平均PEG0.35, PB1.11; ROIC18.7833%; ROE24.33%; 股利率6.6548%; 毛利17.5%; 净利7.48%; 上一年度营收增14.89%, 利润增11.34%; 当季营收增-40.32%, 利润增-91.33%; 过往5年营收增26.21%, 利润增92.24%
Income profile:
农化自产产品 47.01亿 35.23% 52.16% 40.00%
硅基材料基础产品 27.39亿 20.53% 27.52% 36.22%
农化贸易产品 24.51亿 18.37% 3.53% 5.19%
硅基终端及特种硅烷产品 17.06亿 12.78% 10.15% 21.45%</t>
  </si>
  <si>
    <t>496.73万</t>
  </si>
  <si>
    <t>15.44亿</t>
  </si>
  <si>
    <t>51.71亿</t>
  </si>
  <si>
    <t>1403520600亿</t>
  </si>
  <si>
    <t>67.34亿</t>
  </si>
  <si>
    <t>14.64亿</t>
  </si>
  <si>
    <t>13.66亿</t>
  </si>
  <si>
    <t>430.61万</t>
  </si>
  <si>
    <t>1296.35万</t>
  </si>
  <si>
    <t>75.14万</t>
  </si>
  <si>
    <t>-7082.24万</t>
  </si>
  <si>
    <t>6.41亿</t>
  </si>
  <si>
    <t>119947042亿</t>
  </si>
  <si>
    <t>11.93亿</t>
  </si>
  <si>
    <t>2781604700亿</t>
  </si>
  <si>
    <t>9.51亿</t>
  </si>
  <si>
    <t>14.86亿</t>
  </si>
  <si>
    <t>-4.16亿</t>
  </si>
  <si>
    <t>-1900.39万</t>
  </si>
  <si>
    <t>13.49亿</t>
  </si>
  <si>
    <t>4696.85万</t>
  </si>
  <si>
    <t>公司专业从事有机硅材料的研发、生产和销售。主要产品包括硅橡胶、硅油、气相白炭黑等有机硅下游深加工产品以及有机硅中间体等。公司深耕有机硅行业十余年，是我国较早从事有机硅工业化生产的企业之一。
市值119.28亿, 利润5.11亿; PE59.72; 平均PE20.63; 平均PEG0.74, PB2.31; ROIC14.1033%; ROE14.3633%; 股利率1.006%; 毛利20.96%; 净利10.9367%; 上一年度营收增55.41%, 利润增-55.6%; 当季营收增4.04%, 利润增-128.7%; 过往5年营收增27.96%, 利润增60.42%
Income profile:
深加工产品 37.74亿 87.09% 92.71% 39.80%
其他 2.54亿 5.86% 0.23% 1.47%
中间体 1.84亿 4.25% 4.76% 41.82%
其他业务收入 6508.59万 1.50% 1.45% 36.06%
液体胶 5602.11万 1.29% 0.85% 24.70%</t>
  </si>
  <si>
    <t>477.66万</t>
  </si>
  <si>
    <t>22.37亿</t>
  </si>
  <si>
    <t>283238840亿</t>
  </si>
  <si>
    <t>19.47亿</t>
  </si>
  <si>
    <t>446.01万</t>
  </si>
  <si>
    <t>1352.90万</t>
  </si>
  <si>
    <t>7640.44万</t>
  </si>
  <si>
    <t>138704亿</t>
  </si>
  <si>
    <t>5.40万</t>
  </si>
  <si>
    <t>3249.96万</t>
  </si>
  <si>
    <t>112453476亿</t>
  </si>
  <si>
    <t>1794051300亿</t>
  </si>
  <si>
    <t>3767.62万</t>
  </si>
  <si>
    <t>-3092.35万</t>
  </si>
  <si>
    <t>-99.87万</t>
  </si>
  <si>
    <t>10转3股派4元(含税)</t>
  </si>
  <si>
    <t>1188.55万</t>
  </si>
  <si>
    <t>5950.96万</t>
  </si>
  <si>
    <t xml:space="preserve">
市值54.345229亿, 利润6.39亿; PE11.11; 平均PE20.72; 平均PEG0.53, PB2.43; ROIC28.05%; ROE29.8633%; 股利率2.2989%; 毛利29.6133%; 净利21.0233%; 上一年度营收增14.73%, 利润增18.99%; 当季营收增-46.76%, 利润增-78.59%; 过往5年营收增38.88%, 利润增206.64%
Income profile:
</t>
  </si>
  <si>
    <t>2471.54万</t>
  </si>
  <si>
    <t>32.04亿</t>
  </si>
  <si>
    <t>28.31亿</t>
  </si>
  <si>
    <t>1077706420亿</t>
  </si>
  <si>
    <t>9.37亿</t>
  </si>
  <si>
    <t>7.97亿</t>
  </si>
  <si>
    <t>3686.30万</t>
  </si>
  <si>
    <t>4667.91万</t>
  </si>
  <si>
    <t>4743858亿</t>
  </si>
  <si>
    <t>14.12万</t>
  </si>
  <si>
    <t>10.03亿</t>
  </si>
  <si>
    <t>1007689420亿</t>
  </si>
  <si>
    <t>6.66亿</t>
  </si>
  <si>
    <t>3559569000亿</t>
  </si>
  <si>
    <t>9.44亿</t>
  </si>
  <si>
    <t>20.98亿</t>
  </si>
  <si>
    <t>3785.17万</t>
  </si>
  <si>
    <t>-4.23亿</t>
  </si>
  <si>
    <t>9.64亿</t>
  </si>
  <si>
    <t>8861.45万</t>
  </si>
  <si>
    <t>10转3股派1.5元(含税)</t>
  </si>
  <si>
    <t>5523.93万</t>
  </si>
  <si>
    <t>公司主要从事胶粘剂等新材料研发、生产销售。主要产品是高性能有机硅胶、聚氨酯胶、厌氧胶、环氧树脂胶、耐高温无机胶、UV系胶、高分子液体密封胶、硅烷改性密封胶、轨道防寒材粘接、丙烯酸酯胶、汽车制动液、太阳能电池背膜、精密电子保护膜、三防漆。
市值68.02542亿, 利润2.92亿; PE21.05; 平均PE36.31; 平均PEG1.81, PB2.52; ROIC9.4933%; ROE11.8767%; 股利率1.2336%; 毛利26.2133%; 净利9.6333%; 上一年度营收增25.73%, 利润增28.63%; 当季营收增11.8%, 利润增35.5%; 过往5年营收增20.05%, 利润增22.34%
Income profile:
有机硅胶 10.56亿 48.80%（毛利33.87%）
非胶类产品 5.29亿 24.46%（毛利15.41%）
聚氨酯胶 3.45亿 15.94%（毛利36.07%）
其他胶类产品 1.80亿 8.31%</t>
  </si>
  <si>
    <t>537.17万</t>
  </si>
  <si>
    <t>10.05亿</t>
  </si>
  <si>
    <t>20.20亿</t>
  </si>
  <si>
    <t>319665420亿</t>
  </si>
  <si>
    <t>16.98亿</t>
  </si>
  <si>
    <t>719.05万</t>
  </si>
  <si>
    <t>2119.84万</t>
  </si>
  <si>
    <t>6215.75万</t>
  </si>
  <si>
    <t>165193亿</t>
  </si>
  <si>
    <t>5.73万</t>
  </si>
  <si>
    <t>351.04万</t>
  </si>
  <si>
    <t>347468300亿</t>
  </si>
  <si>
    <t>1235587330亿</t>
  </si>
  <si>
    <t>2085.68万</t>
  </si>
  <si>
    <t>1608.01万</t>
  </si>
  <si>
    <t xml:space="preserve">
市值56.763825亿, 利润3.52亿; PE24.03; 平均PE31.94; 平均PEG1.69, PB2.81; ROIC11.4133%; ROE13.2667%; 股利率2.6969%; 毛利23.4933%; 净利9.3433%; 上一年度营收增32.35%, 利润增109.52%; 当季营收增-33.95%, 利润增-96.57%; 过往5年营收增18.93%, 利润增40.58%
Income profile:
</t>
  </si>
  <si>
    <t>196.52万</t>
  </si>
  <si>
    <t>530703490亿</t>
  </si>
  <si>
    <t>26.94亿</t>
  </si>
  <si>
    <t>2216.26万</t>
  </si>
  <si>
    <t>1762.33万</t>
  </si>
  <si>
    <t>1021811亿</t>
  </si>
  <si>
    <t>4.88万</t>
  </si>
  <si>
    <t>5267.14万</t>
  </si>
  <si>
    <t>7.20亿</t>
  </si>
  <si>
    <t>552369190亿</t>
  </si>
  <si>
    <t>2007167100亿</t>
  </si>
  <si>
    <t>2966.47万</t>
  </si>
  <si>
    <t>3545.35万</t>
  </si>
  <si>
    <t>-4168.60万</t>
  </si>
  <si>
    <t>-269.36万</t>
  </si>
  <si>
    <t>4266.42万</t>
  </si>
  <si>
    <t>1276.10万</t>
  </si>
  <si>
    <t>7198.47万</t>
  </si>
  <si>
    <t>国内有机硅新材料下游龙头企业；
市值66.011721亿, 利润2.50亿; PE25.13; 平均PE40.91; 平均PEG1.28, PB2.89; ROIC14.55%; ROE15.7733%; 股利率1.7773%; 毛利25.83%; 净利11.34%; 上一年度营收增5.4%, 利润增-6.72%; 当季营收增-20.79%, 利润增28.89%; 过往5年营收增31.87%, 利润增41.36%
Income profile:
建筑类用胶 10.86亿 71.29%（毛利31.79%，增速74%）
工业类用胶 3.02亿 19.79%（毛利35.59%，增速117%）
硅烷偶联剂 1.24亿 8.13%（毛利22.33%，增速139%）
其他产品 1196.18万 0.79%（毛利40.29%）</t>
  </si>
  <si>
    <t>89.51万</t>
  </si>
  <si>
    <t>24.32亿</t>
  </si>
  <si>
    <t>226715680亿</t>
  </si>
  <si>
    <t>11.34亿</t>
  </si>
  <si>
    <t>31.18万</t>
  </si>
  <si>
    <t>662.63万</t>
  </si>
  <si>
    <t>3685.64万</t>
  </si>
  <si>
    <t>1328885亿</t>
  </si>
  <si>
    <t>5059.26万</t>
  </si>
  <si>
    <t>120260217亿</t>
  </si>
  <si>
    <t>7462.90万</t>
  </si>
  <si>
    <t>2079945100亿</t>
  </si>
  <si>
    <t>1331.19万</t>
  </si>
  <si>
    <t>9826.32万</t>
  </si>
  <si>
    <t>4146.65万</t>
  </si>
  <si>
    <t>26.47万</t>
  </si>
  <si>
    <t>7464.23万</t>
  </si>
  <si>
    <t>-5445.70万</t>
  </si>
  <si>
    <t>-9.78万</t>
  </si>
  <si>
    <t>9561.98万</t>
  </si>
  <si>
    <t>371.08万</t>
  </si>
  <si>
    <t>3524.65万</t>
  </si>
  <si>
    <t xml:space="preserve">
市值56.458169亿, 利润3.02亿; PE21.63; 平均PE26.58; 平均PEG0.59, PB2.35; ROIC13.22%; ROE14.34%; 股利率3.9952%; 毛利38.5067%; 净利30.8567%; 上一年度营收增28.86%, 利润增-5.33%; 当季营收增-31.09%, 利润增-42.59%; 过往5年营收增45.18%, 利润增58.38%
Income profile:
</t>
  </si>
  <si>
    <t>874.40万</t>
  </si>
  <si>
    <t>257369050亿</t>
  </si>
  <si>
    <t>14.50亿</t>
  </si>
  <si>
    <t>1016.30万</t>
  </si>
  <si>
    <t>2434.50万</t>
  </si>
  <si>
    <t>1563.03万</t>
  </si>
  <si>
    <t>6097.97万</t>
  </si>
  <si>
    <t>25.08万</t>
  </si>
  <si>
    <t>-2.64万</t>
  </si>
  <si>
    <t>9096.75万</t>
  </si>
  <si>
    <t>381229910亿</t>
  </si>
  <si>
    <t>805604590亿</t>
  </si>
  <si>
    <t>3910.00万</t>
  </si>
  <si>
    <t>534.50万</t>
  </si>
  <si>
    <t>-1824.16万</t>
  </si>
  <si>
    <t>-7096.53万</t>
  </si>
  <si>
    <t>889.65万</t>
  </si>
  <si>
    <t>55.49万</t>
  </si>
  <si>
    <t>4324.27万</t>
  </si>
  <si>
    <t xml:space="preserve">
市值30.453875亿, 利润1016.30万; PE293.7; 平均PE56.7; 平均PEG4.12, PB3.55; ROIC6.72%; ROE9.1133%; 股利率0.612%; 毛利25.9133%; 净利4.0967%; 上一年度营收增-13.48%, 利润增-79.95%; 当季营收增-23.17%, 利润增37.4%; 过往5年营收增13.76%, 利润增38.72%
Income profile:
</t>
  </si>
  <si>
    <t>227.38万</t>
  </si>
  <si>
    <t>268028530亿</t>
  </si>
  <si>
    <t>11.83亿</t>
  </si>
  <si>
    <t>9013.10万</t>
  </si>
  <si>
    <t>1665.43万</t>
  </si>
  <si>
    <t>1542.52万</t>
  </si>
  <si>
    <t>4736.52万</t>
  </si>
  <si>
    <t>-283559亿</t>
  </si>
  <si>
    <t>2.62万</t>
  </si>
  <si>
    <t>1366.70万</t>
  </si>
  <si>
    <t>224153890亿</t>
  </si>
  <si>
    <t>871929740亿</t>
  </si>
  <si>
    <t>1598.52万</t>
  </si>
  <si>
    <t>9862.58万</t>
  </si>
  <si>
    <t>5152.74万</t>
  </si>
  <si>
    <t>-3058.20万</t>
  </si>
  <si>
    <t>-1.45亿</t>
  </si>
  <si>
    <t>-73.91万</t>
  </si>
  <si>
    <t>2556.08万</t>
  </si>
  <si>
    <t>938.83万</t>
  </si>
  <si>
    <t>6585.75万</t>
  </si>
  <si>
    <t>公司主营业务为有机硅应用材料的研发、生产、销售、应用服务。公司主要产品为有机硅深加工产品及纺织印染助剂产品，有机硅深加工产品主要包括硅油、硅橡胶、硅树脂、硅烷偶联剂及其下游应用产品；纺织印染助剂产品主要包括前处理助剂、染色印花助剂和后整理助剂三大类别。
市值33.716047亿, 利润9013.10万; PE42.13; 平均PE50.22; 平均PEG2.22, PB4.26; ROIC11.2433%; ROE12.0267%; 股利率0.6051%; 毛利24.0933%; 净利7.27%; 上一年度营收增7.16%, 利润增-3.12%; 当季营收增-12.41%, 利润增-39.53%; 过往5年营收增22.65%, 利润增17.82%
Income profile:
有机硅深加工产品 3.26亿 64.68% 利润占比58.97% 19.43%
纺织印染助剂产品 1.74亿 34.52% 利润占比40.18% 24.80%
其他业务 404.42万 0.80% 利润占比0.85% 22.60%</t>
  </si>
  <si>
    <t>2065.56万</t>
  </si>
  <si>
    <t>8916.67万</t>
  </si>
  <si>
    <t>54804191亿</t>
  </si>
  <si>
    <t>3959.93万</t>
  </si>
  <si>
    <t>5866.17万</t>
  </si>
  <si>
    <t>5095.77万</t>
  </si>
  <si>
    <t>189.86万</t>
  </si>
  <si>
    <t>390.04万</t>
  </si>
  <si>
    <t>1274.99万</t>
  </si>
  <si>
    <t>4.40万</t>
  </si>
  <si>
    <t>-370.08万</t>
  </si>
  <si>
    <t>14631050亿</t>
  </si>
  <si>
    <t>267.53万</t>
  </si>
  <si>
    <t>227145600亿</t>
  </si>
  <si>
    <t>463.38万</t>
  </si>
  <si>
    <t>9602.78万</t>
  </si>
  <si>
    <t>1786.43万</t>
  </si>
  <si>
    <t>240.30万</t>
  </si>
  <si>
    <t>-9.74万</t>
  </si>
  <si>
    <t>-36.29万</t>
  </si>
  <si>
    <t>-3.38亿</t>
  </si>
  <si>
    <t>9264.84万</t>
  </si>
  <si>
    <t>-1062.43万</t>
  </si>
  <si>
    <t>0118797900</t>
  </si>
  <si>
    <t>0237595800</t>
  </si>
  <si>
    <t>0395993000</t>
  </si>
  <si>
    <t>0791986000</t>
  </si>
  <si>
    <t xml:space="preserve">
市值16.261089亿, 利润3959.93万; PE34.77; 平均PE-33.45; 平均PEG-2.26, PB18.23; ROIC31.06%; ROE-37.5533%; 股利率0%; 毛利11.9533%; 净利-42.5%; 上一年度营收增-34.12%, 利润增111.72%; 当季营收增-40.85%, 利润增67.44%; 过往5年营收增-14.8%, 利润增-262.66%
Income profile:
</t>
  </si>
  <si>
    <t>172.05万</t>
  </si>
  <si>
    <t>46.03亿</t>
  </si>
  <si>
    <t>580955840亿</t>
  </si>
  <si>
    <t>33.12亿</t>
  </si>
  <si>
    <t>10.40亿</t>
  </si>
  <si>
    <t>2568.85万</t>
  </si>
  <si>
    <t>2462.66万</t>
  </si>
  <si>
    <t>1840560亿</t>
  </si>
  <si>
    <t>6.77万</t>
  </si>
  <si>
    <t>29.31亿</t>
  </si>
  <si>
    <t>303278550亿</t>
  </si>
  <si>
    <t>4527481000亿</t>
  </si>
  <si>
    <t>8441.40万</t>
  </si>
  <si>
    <t>5599.38万</t>
  </si>
  <si>
    <t>20.33亿</t>
  </si>
  <si>
    <t>25.35亿</t>
  </si>
  <si>
    <t>13.63亿</t>
  </si>
  <si>
    <t>15.06亿</t>
  </si>
  <si>
    <t>6.84亿</t>
  </si>
  <si>
    <t>10转4股派12.0元(含税)</t>
  </si>
  <si>
    <t>911.98万</t>
  </si>
  <si>
    <t>4165.50万</t>
  </si>
  <si>
    <t>3-1</t>
  </si>
  <si>
    <t xml:space="preserve">
市值117.6亿, 利润10.40亿; PE13.19; 平均PE21.92; 平均PEG0.8, PB2.55; ROIC50.3667%; ROE55.83%; 股利率3.8095%; 毛利37.07%; 净利25.4267%; 上一年度营收增30.65%, 利润增52.05%; 当季营收增-39.55%, 利润增-49.05%; 过往5年营收增27.24%, 利润增41.78%
Income profile:
</t>
  </si>
  <si>
    <t xml:space="preserve">
</t>
    <phoneticPr fontId="1" type="noConversion"/>
  </si>
  <si>
    <t>1.公司生产的集装箱用密封胶和水性底架漆产品以全球50%以上的市场份额始终维持领跑</t>
    <phoneticPr fontId="1" type="noConversion"/>
  </si>
  <si>
    <t xml:space="preserve">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</si>
</sst>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5">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theme="1"/>
      <name val="宋体"/>
      <family val="2"/>
      <charset val="134"/>
      <scheme val="minor"/>
    </font>
    <font>
      <sz val="9"/>
      <color theme="1"/>
      <name val="宋体"/>
      <family val="3"/>
      <charset val="134"/>
      <scheme val="minor"/>
    </font>
    <font>
      <sz val="9"/>
      <color rgb="FFFF0000"/>
      <name val="宋体"/>
      <family val="3"/>
      <charset val="134"/>
      <scheme val="minor"/>
    </font>
    <font>
      <b/>
      <sz val="9"/>
      <color rgb="FFFF0000"/>
      <name val="宋体"/>
      <family val="3"/>
      <charset val="134"/>
      <scheme val="minor"/>
    </font>
    <font>
      <b/>
      <sz val="9"/>
      <color theme="1"/>
      <name val="宋体"/>
      <family val="3"/>
      <charset val="134"/>
      <scheme val="minor"/>
    </font>
    <font>
      <sz val="9"/>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4">
    <xf numFmtId="0" fontId="0" fillId="0" borderId="0" xfId="0">
      <alignment vertical="center"/>
    </xf>
    <xf numFmtId="0" fontId="0" fillId="0" borderId="0" xfId="0" applyFill="1">
      <alignment vertical="center"/>
    </xf>
    <xf numFmtId="0" fontId="0" fillId="2" borderId="0" xfId="0" applyFill="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0" fillId="0" borderId="0" xfId="0" applyAlignment="1">
      <alignment vertical="center" wrapText="1"/>
    </xf>
    <xf numFmtId="14" fontId="5" fillId="0" borderId="0" xfId="2" applyNumberFormat="1" applyBorder="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9" fillId="0" borderId="0" xfId="0" applyFont="1" applyAlignment="1">
      <alignment vertical="center" wrapText="1"/>
    </xf>
    <xf numFmtId="10" fontId="0" fillId="0" borderId="0" xfId="0" applyNumberForma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0" fontId="10" fillId="0" borderId="0" xfId="0" applyFont="1" applyAlignment="1">
      <alignment vertical="center" wrapText="1"/>
    </xf>
    <xf numFmtId="14" fontId="0" fillId="0" borderId="0" xfId="0" applyNumberFormat="1">
      <alignment vertical="center"/>
    </xf>
    <xf numFmtId="0" fontId="0" fillId="0" borderId="0" xfId="0" applyNumberFormat="1">
      <alignment vertical="center"/>
    </xf>
    <xf numFmtId="0" fontId="9" fillId="0" borderId="0" xfId="0" applyFon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2</xdr:row>
      <xdr:rowOff>0</xdr:rowOff>
    </xdr:from>
    <xdr:to>
      <xdr:col>16</xdr:col>
      <xdr:colOff>495300</xdr:colOff>
      <xdr:row>49</xdr:row>
      <xdr:rowOff>144113</xdr:rowOff>
    </xdr:to>
    <xdr:pic>
      <xdr:nvPicPr>
        <xdr:cNvPr id="3" name="图片 2"/>
        <xdr:cNvPicPr>
          <a:picLocks noChangeAspect="1"/>
        </xdr:cNvPicPr>
      </xdr:nvPicPr>
      <xdr:blipFill>
        <a:blip xmlns:r="http://schemas.openxmlformats.org/officeDocument/2006/relationships" r:embed="rId1"/>
        <a:stretch>
          <a:fillRect/>
        </a:stretch>
      </xdr:blipFill>
      <xdr:spPr>
        <a:xfrm>
          <a:off x="1" y="419100"/>
          <a:ext cx="16275049" cy="85007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xueqiu.com/9508834377/177823724"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1414094532/189988485"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hyperlink" Target="https://xueqiu.com/7001875864/188040581" TargetMode="Externa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hyperlink" Target="https://xueqiu.com/4866021334/223744834" TargetMode="Externa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hyperlink" Target="https://xueqiu.com/1414094532/190040004" TargetMode="Externa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hyperlink" Target="https://xueqiu.com/9508834377/177823724" TargetMode="Externa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2.bin"/><Relationship Id="rId1" Type="http://schemas.openxmlformats.org/officeDocument/2006/relationships/hyperlink" Target="https://xueqiu.com/1414094532/190614823" TargetMode="External"/><Relationship Id="rId5" Type="http://schemas.openxmlformats.org/officeDocument/2006/relationships/ctrlProp" Target="../ctrlProps/ctrlProp8.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hyperlink" Target="https://xueqiu.com/9508834377/239546617" TargetMode="Externa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hyperlink" Target="https://xueqiu.com/1515690066/207603061" TargetMode="Externa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4.vml"/><Relationship Id="rId7" Type="http://schemas.openxmlformats.org/officeDocument/2006/relationships/image" Target="../media/image3.emf"/><Relationship Id="rId2" Type="http://schemas.openxmlformats.org/officeDocument/2006/relationships/drawing" Target="../drawings/drawing15.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K2"/>
  <sheetViews>
    <sheetView workbookViewId="0">
      <selection activeCell="A3" sqref="A3"/>
    </sheetView>
  </sheetViews>
  <sheetFormatPr defaultRowHeight="14"/>
  <cols>
    <col min="1" max="1" width="11.453125" customWidth="1"/>
    <col min="2" max="2" width="38.36328125" customWidth="1"/>
    <col min="3" max="3" width="30.54296875" customWidth="1"/>
    <col min="4" max="4" width="40.81640625" customWidth="1"/>
  </cols>
  <sheetData>
    <row r="1" spans="1:141"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1" s="14" customFormat="1" ht="19" customHeight="1">
      <c r="A2" s="21"/>
      <c r="B2" s="22"/>
      <c r="C2" s="23"/>
      <c r="D2" s="23"/>
      <c r="T2" s="16"/>
      <c r="U2" s="16"/>
      <c r="V2" s="16"/>
      <c r="AB2" s="17"/>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7"/>
  <sheetViews>
    <sheetView workbookViewId="0">
      <selection activeCell="D7" sqref="D7"/>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t="s">
        <v>630</v>
      </c>
      <c r="B2" s="22"/>
      <c r="C2" s="23">
        <v>3</v>
      </c>
      <c r="D2" s="23">
        <v>7</v>
      </c>
      <c r="T2" s="16"/>
      <c r="U2" s="16"/>
      <c r="V2" s="16"/>
      <c r="AB2" s="17"/>
    </row>
    <row r="3" spans="1:147" ht="168">
      <c r="B3" s="24"/>
      <c r="C3" s="24"/>
      <c r="D3" s="24" t="s">
        <v>740</v>
      </c>
      <c r="E3" t="s">
        <v>615</v>
      </c>
      <c r="F3" t="s">
        <v>616</v>
      </c>
      <c r="G3">
        <v>34.520000000000003</v>
      </c>
      <c r="H3">
        <v>-1.6999999999999999E-3</v>
      </c>
      <c r="I3" t="s">
        <v>617</v>
      </c>
      <c r="J3">
        <v>73297006000</v>
      </c>
      <c r="K3">
        <v>10.210000000000001</v>
      </c>
      <c r="L3">
        <v>2.8</v>
      </c>
      <c r="M3" t="s">
        <v>169</v>
      </c>
      <c r="N3" t="s">
        <v>700</v>
      </c>
      <c r="O3" t="s">
        <v>701</v>
      </c>
      <c r="P3" t="s">
        <v>702</v>
      </c>
      <c r="Q3">
        <v>26.18</v>
      </c>
      <c r="R3" t="s">
        <v>703</v>
      </c>
      <c r="S3">
        <v>5534281800</v>
      </c>
      <c r="T3" s="25">
        <v>-1.38E-2</v>
      </c>
      <c r="U3" t="s">
        <v>704</v>
      </c>
      <c r="V3">
        <v>2109171600</v>
      </c>
      <c r="W3">
        <v>2123320000</v>
      </c>
      <c r="X3">
        <v>1.25</v>
      </c>
      <c r="Y3">
        <v>0.74</v>
      </c>
      <c r="Z3">
        <v>24.05</v>
      </c>
      <c r="AA3" t="s">
        <v>705</v>
      </c>
      <c r="AB3" t="s">
        <v>706</v>
      </c>
      <c r="AC3" t="s">
        <v>707</v>
      </c>
      <c r="AD3" t="s">
        <v>708</v>
      </c>
      <c r="AE3" t="s">
        <v>445</v>
      </c>
      <c r="AF3">
        <v>49734390</v>
      </c>
      <c r="AG3" t="s">
        <v>709</v>
      </c>
      <c r="AH3" t="s">
        <v>710</v>
      </c>
      <c r="AI3" t="s">
        <v>711</v>
      </c>
      <c r="AJ3" t="s">
        <v>511</v>
      </c>
      <c r="AK3" t="s">
        <v>712</v>
      </c>
      <c r="AL3" t="s">
        <v>198</v>
      </c>
      <c r="AM3" t="s">
        <v>713</v>
      </c>
      <c r="AN3" t="s">
        <v>198</v>
      </c>
      <c r="AO3" t="s">
        <v>714</v>
      </c>
      <c r="AP3" t="s">
        <v>198</v>
      </c>
      <c r="AQ3" t="s">
        <v>198</v>
      </c>
      <c r="AR3" t="s">
        <v>715</v>
      </c>
      <c r="AS3" t="s">
        <v>198</v>
      </c>
      <c r="AT3" t="s">
        <v>716</v>
      </c>
      <c r="AU3" t="s">
        <v>717</v>
      </c>
      <c r="AV3" t="s">
        <v>718</v>
      </c>
      <c r="AW3" t="s">
        <v>719</v>
      </c>
      <c r="AX3" t="s">
        <v>720</v>
      </c>
      <c r="AY3" t="s">
        <v>721</v>
      </c>
      <c r="AZ3" t="s">
        <v>722</v>
      </c>
      <c r="BA3" t="s">
        <v>723</v>
      </c>
      <c r="BB3" t="s">
        <v>724</v>
      </c>
      <c r="BC3" t="s">
        <v>725</v>
      </c>
      <c r="BD3" t="s">
        <v>493</v>
      </c>
      <c r="BE3" t="s">
        <v>726</v>
      </c>
      <c r="BF3" t="s">
        <v>727</v>
      </c>
      <c r="BG3" t="s">
        <v>728</v>
      </c>
      <c r="BH3" t="s">
        <v>729</v>
      </c>
      <c r="BI3" t="s">
        <v>730</v>
      </c>
      <c r="BJ3" t="s">
        <v>731</v>
      </c>
      <c r="BK3" t="s">
        <v>732</v>
      </c>
      <c r="BL3" t="s">
        <v>733</v>
      </c>
      <c r="BM3" t="s">
        <v>734</v>
      </c>
      <c r="BN3" t="s">
        <v>735</v>
      </c>
      <c r="BO3">
        <v>33.94</v>
      </c>
      <c r="BP3">
        <v>10.87</v>
      </c>
      <c r="BQ3">
        <v>15.75</v>
      </c>
      <c r="BR3">
        <v>38.53</v>
      </c>
      <c r="BS3">
        <v>12.11</v>
      </c>
      <c r="BT3">
        <v>18.649999999999999</v>
      </c>
      <c r="BU3" t="s">
        <v>736</v>
      </c>
      <c r="BV3" t="s">
        <v>737</v>
      </c>
      <c r="BW3">
        <v>35.65</v>
      </c>
      <c r="BX3">
        <v>21.37</v>
      </c>
      <c r="BY3">
        <v>27.84</v>
      </c>
      <c r="BZ3">
        <v>27.27</v>
      </c>
      <c r="CA3">
        <v>13.71</v>
      </c>
      <c r="CB3">
        <v>17.29</v>
      </c>
      <c r="CC3">
        <v>0.91</v>
      </c>
      <c r="CD3">
        <v>7.47</v>
      </c>
      <c r="CE3" t="s">
        <v>738</v>
      </c>
      <c r="CF3" t="s">
        <v>739</v>
      </c>
      <c r="CG3" s="26">
        <v>-2.2380492224067645E-2</v>
      </c>
      <c r="CH3" s="27">
        <v>-0.43441093318608504</v>
      </c>
      <c r="CI3" s="26">
        <v>1.0309568643569946</v>
      </c>
      <c r="CJ3" s="26">
        <v>-7.5757600367069244E-2</v>
      </c>
      <c r="CK3" s="26">
        <v>-1.1631960980594158E-2</v>
      </c>
      <c r="CL3" s="26">
        <v>0.37941977381706238</v>
      </c>
      <c r="CM3" s="26">
        <v>0.35151270031929016</v>
      </c>
      <c r="CN3" s="27">
        <v>3.0344827175140381</v>
      </c>
      <c r="CO3" s="27">
        <v>-0.26701995730400085</v>
      </c>
      <c r="CP3" s="27">
        <v>-0.18774837255477905</v>
      </c>
      <c r="CQ3" s="27">
        <v>1.4713584184646606</v>
      </c>
      <c r="CR3" s="27">
        <v>0.39657142758369446</v>
      </c>
      <c r="CS3">
        <v>2.7518022976422887</v>
      </c>
      <c r="CT3">
        <v>75553854.425144732</v>
      </c>
      <c r="CU3">
        <v>2.3174971031286207</v>
      </c>
      <c r="CV3" s="26">
        <v>0.33489995542913675</v>
      </c>
      <c r="CW3" s="27">
        <v>0.88952884674072263</v>
      </c>
      <c r="CX3">
        <v>0.06</v>
      </c>
      <c r="CY3">
        <v>5.8387028252299951</v>
      </c>
      <c r="CZ3">
        <v>9135249317.625433</v>
      </c>
      <c r="DA3">
        <v>0.33489995542913675</v>
      </c>
      <c r="DB3">
        <v>1.5601496978022595</v>
      </c>
      <c r="DC3">
        <v>34187748826.369545</v>
      </c>
      <c r="DD3">
        <v>0.31815495765767993</v>
      </c>
      <c r="DE3">
        <v>0.57443290074288944</v>
      </c>
      <c r="DF3">
        <v>92853327048.3293</v>
      </c>
      <c r="DG3">
        <v>0.29471196077764034</v>
      </c>
      <c r="DH3">
        <v>0.24134782927167295</v>
      </c>
      <c r="DI3">
        <v>221000562387.32574</v>
      </c>
      <c r="DJ3">
        <v>0.26791996434330939</v>
      </c>
      <c r="DK3">
        <v>5.1825293859416768E-2</v>
      </c>
      <c r="DL3">
        <v>1029188684287.7664</v>
      </c>
      <c r="DM3">
        <v>0.23442996880039571</v>
      </c>
      <c r="DN3">
        <v>7254000000.000001</v>
      </c>
      <c r="DO3">
        <v>0.33489995542913675</v>
      </c>
      <c r="DP3">
        <v>53338006000</v>
      </c>
      <c r="DQ3">
        <v>5906666200</v>
      </c>
      <c r="DR3">
        <v>3082</v>
      </c>
      <c r="DS3">
        <v>-0.35728044765320438</v>
      </c>
      <c r="DT3">
        <v>-1.3239397799268078</v>
      </c>
      <c r="DU3" s="28">
        <v>0.6</v>
      </c>
      <c r="DV3">
        <v>0</v>
      </c>
      <c r="DW3">
        <v>0.6</v>
      </c>
      <c r="DX3">
        <v>2.0747</v>
      </c>
      <c r="DY3">
        <v>0.33842919463087157</v>
      </c>
      <c r="DZ3">
        <v>2.0110876608389261</v>
      </c>
      <c r="EA3">
        <v>1386</v>
      </c>
      <c r="EB3">
        <v>2.007965454840805</v>
      </c>
      <c r="EC3">
        <v>2</v>
      </c>
      <c r="ED3">
        <v>2.0831480888420018E-2</v>
      </c>
      <c r="EE3">
        <v>0.14034625021193226</v>
      </c>
      <c r="EF3" s="29">
        <v>3.6699999999999997E-2</v>
      </c>
      <c r="EG3">
        <v>3.6683E-2</v>
      </c>
      <c r="EH3">
        <v>19.148429194630872</v>
      </c>
      <c r="EI3" t="s">
        <v>244</v>
      </c>
      <c r="EJ3">
        <v>1</v>
      </c>
      <c r="EK3">
        <v>1</v>
      </c>
      <c r="EL3" s="31">
        <v>44946</v>
      </c>
      <c r="EM3" s="32">
        <v>6.4000000000000003E-3</v>
      </c>
      <c r="EN3" s="32">
        <v>-0.7</v>
      </c>
      <c r="EO3" s="32">
        <v>-1.43</v>
      </c>
      <c r="EP3" s="32">
        <v>2.61</v>
      </c>
      <c r="EQ3" s="32">
        <v>-1.6999999999999999E-3</v>
      </c>
    </row>
    <row r="4" spans="1:147" ht="192">
      <c r="B4" s="24"/>
      <c r="C4" s="24"/>
      <c r="D4" s="24" t="s">
        <v>777</v>
      </c>
      <c r="E4" t="s">
        <v>618</v>
      </c>
      <c r="F4" t="s">
        <v>619</v>
      </c>
      <c r="G4">
        <v>3.25</v>
      </c>
      <c r="H4">
        <v>1.2500000000000001E-2</v>
      </c>
      <c r="I4" t="s">
        <v>620</v>
      </c>
      <c r="J4">
        <v>7721941300</v>
      </c>
      <c r="K4">
        <v>41.92</v>
      </c>
      <c r="L4">
        <v>1.25</v>
      </c>
      <c r="M4" t="s">
        <v>169</v>
      </c>
      <c r="N4" t="s">
        <v>741</v>
      </c>
      <c r="O4" t="s">
        <v>742</v>
      </c>
      <c r="P4" t="s">
        <v>743</v>
      </c>
      <c r="Q4">
        <v>-0.5</v>
      </c>
      <c r="R4" t="s">
        <v>744</v>
      </c>
      <c r="S4">
        <v>191552170</v>
      </c>
      <c r="T4" s="25">
        <v>-0.56369999999999998</v>
      </c>
      <c r="U4" t="s">
        <v>385</v>
      </c>
      <c r="V4">
        <v>2375586000</v>
      </c>
      <c r="W4">
        <v>2375982000</v>
      </c>
      <c r="X4">
        <v>3.47</v>
      </c>
      <c r="Y4">
        <v>0.55000000000000004</v>
      </c>
      <c r="Z4">
        <v>1.56</v>
      </c>
      <c r="AA4" t="s">
        <v>745</v>
      </c>
      <c r="AB4" t="s">
        <v>746</v>
      </c>
      <c r="AC4" t="s">
        <v>747</v>
      </c>
      <c r="AD4" t="s">
        <v>748</v>
      </c>
      <c r="AE4" t="s">
        <v>336</v>
      </c>
      <c r="AF4">
        <v>354895290</v>
      </c>
      <c r="AG4" t="s">
        <v>749</v>
      </c>
      <c r="AH4" t="s">
        <v>750</v>
      </c>
      <c r="AI4" t="s">
        <v>751</v>
      </c>
      <c r="AJ4" t="s">
        <v>752</v>
      </c>
      <c r="AK4" t="s">
        <v>753</v>
      </c>
      <c r="AL4" t="s">
        <v>728</v>
      </c>
      <c r="AM4" t="s">
        <v>754</v>
      </c>
      <c r="AN4" t="s">
        <v>198</v>
      </c>
      <c r="AO4" t="s">
        <v>755</v>
      </c>
      <c r="AP4" t="s">
        <v>756</v>
      </c>
      <c r="AQ4" t="s">
        <v>757</v>
      </c>
      <c r="AR4" t="s">
        <v>758</v>
      </c>
      <c r="AS4" t="s">
        <v>198</v>
      </c>
      <c r="AT4" t="s">
        <v>759</v>
      </c>
      <c r="AU4" t="s">
        <v>760</v>
      </c>
      <c r="AV4" t="s">
        <v>761</v>
      </c>
      <c r="AW4" t="s">
        <v>762</v>
      </c>
      <c r="AX4" t="s">
        <v>763</v>
      </c>
      <c r="AY4" t="s">
        <v>764</v>
      </c>
      <c r="AZ4" t="s">
        <v>765</v>
      </c>
      <c r="BA4" t="s">
        <v>766</v>
      </c>
      <c r="BB4" t="s">
        <v>767</v>
      </c>
      <c r="BC4" t="s">
        <v>768</v>
      </c>
      <c r="BD4" t="s">
        <v>558</v>
      </c>
      <c r="BE4" t="s">
        <v>769</v>
      </c>
      <c r="BF4" t="s">
        <v>558</v>
      </c>
      <c r="BG4" t="s">
        <v>770</v>
      </c>
      <c r="BH4" t="s">
        <v>771</v>
      </c>
      <c r="BI4" t="s">
        <v>772</v>
      </c>
      <c r="BJ4" t="s">
        <v>773</v>
      </c>
      <c r="BK4" t="s">
        <v>774</v>
      </c>
      <c r="BL4" t="s">
        <v>465</v>
      </c>
      <c r="BM4" t="s">
        <v>593</v>
      </c>
      <c r="BN4" t="s">
        <v>761</v>
      </c>
      <c r="BO4">
        <v>4.8</v>
      </c>
      <c r="BP4">
        <v>3.14</v>
      </c>
      <c r="BQ4">
        <v>1.43</v>
      </c>
      <c r="BR4">
        <v>7.51</v>
      </c>
      <c r="BS4">
        <v>2.36</v>
      </c>
      <c r="BT4">
        <v>-9.25</v>
      </c>
      <c r="BU4" t="s">
        <v>775</v>
      </c>
      <c r="BV4" t="s">
        <v>737</v>
      </c>
      <c r="BW4">
        <v>10.9</v>
      </c>
      <c r="BX4">
        <v>9.98</v>
      </c>
      <c r="BY4">
        <v>12.06</v>
      </c>
      <c r="BZ4">
        <v>2.66</v>
      </c>
      <c r="CA4">
        <v>0.13</v>
      </c>
      <c r="CB4">
        <v>-3.94</v>
      </c>
      <c r="CC4">
        <v>3.83</v>
      </c>
      <c r="CD4">
        <v>-5.52</v>
      </c>
      <c r="CE4" t="s">
        <v>776</v>
      </c>
      <c r="CF4" t="s">
        <v>583</v>
      </c>
      <c r="CG4" s="26">
        <v>-4.2147788040836166E-2</v>
      </c>
      <c r="CH4" s="27">
        <v>-1.3538624271844659</v>
      </c>
      <c r="CI4" s="26">
        <v>4.3844088912010193E-2</v>
      </c>
      <c r="CJ4" s="26">
        <v>1.1711831903085113E-3</v>
      </c>
      <c r="CK4" s="26">
        <v>-0.17662450671195984</v>
      </c>
      <c r="CL4" s="26">
        <v>1.7618466168642044E-2</v>
      </c>
      <c r="CM4" s="26">
        <v>0.28965765237808228</v>
      </c>
      <c r="CN4" s="27">
        <v>2.34883713722229</v>
      </c>
      <c r="CO4" s="27">
        <v>1.2461831569671631</v>
      </c>
      <c r="CP4" s="27">
        <v>-5.0620155334472656</v>
      </c>
      <c r="CQ4" s="27">
        <v>-0.38277512788772583</v>
      </c>
      <c r="CR4" s="27">
        <v>1.2299230098724365</v>
      </c>
      <c r="CS4">
        <v>0.41212260767465442</v>
      </c>
      <c r="CT4">
        <v>33832736.111111112</v>
      </c>
      <c r="CU4">
        <v>0</v>
      </c>
      <c r="CV4" s="26">
        <v>3.513337678741664E-2</v>
      </c>
      <c r="CW4" s="27">
        <v>-0.12396947145462037</v>
      </c>
      <c r="CX4">
        <v>0.06</v>
      </c>
      <c r="CY4">
        <v>42.840511183455746</v>
      </c>
      <c r="CZ4">
        <v>421865678.08694714</v>
      </c>
      <c r="DA4">
        <v>3.513337678741664E-2</v>
      </c>
      <c r="DB4">
        <v>14.669812588258395</v>
      </c>
      <c r="DC4">
        <v>1231981744.2293327</v>
      </c>
      <c r="DD4">
        <v>3.3376707948045807E-2</v>
      </c>
      <c r="DE4">
        <v>7.676987074135746</v>
      </c>
      <c r="DF4">
        <v>2354171125.4000778</v>
      </c>
      <c r="DG4">
        <v>3.0917371572926643E-2</v>
      </c>
      <c r="DH4">
        <v>4.9299968693065193</v>
      </c>
      <c r="DI4">
        <v>3665913342.1604466</v>
      </c>
      <c r="DJ4">
        <v>2.8106701429933312E-2</v>
      </c>
      <c r="DK4">
        <v>2.9317987063201447</v>
      </c>
      <c r="DL4">
        <v>6164455036.0977211</v>
      </c>
      <c r="DM4">
        <v>2.4593363751191647E-2</v>
      </c>
      <c r="DN4">
        <v>432000000</v>
      </c>
      <c r="DO4">
        <v>3.513337678741664E-2</v>
      </c>
      <c r="DP4">
        <v>18072941300</v>
      </c>
      <c r="DQ4">
        <v>-3386603100</v>
      </c>
      <c r="DR4">
        <v>3290</v>
      </c>
      <c r="DS4">
        <v>-7.7281164828252813E-2</v>
      </c>
      <c r="DT4">
        <v>-1.2298929557298455</v>
      </c>
      <c r="DU4" s="28">
        <v>0</v>
      </c>
      <c r="DV4">
        <v>-0.22</v>
      </c>
      <c r="DW4">
        <v>-0.22</v>
      </c>
      <c r="DX4">
        <v>6.4096256684491983</v>
      </c>
      <c r="DY4">
        <v>0.51221156069364182</v>
      </c>
      <c r="DZ4">
        <v>6.0664460189793203</v>
      </c>
      <c r="EA4">
        <v>3680</v>
      </c>
      <c r="EB4">
        <v>6.0167667524527255</v>
      </c>
      <c r="EC4">
        <v>6</v>
      </c>
      <c r="ED4">
        <v>1.1810948062737851E-2</v>
      </c>
      <c r="EE4">
        <v>7.2811999417504006E-2</v>
      </c>
      <c r="EF4" s="29">
        <v>5.8400000000000001E-2</v>
      </c>
      <c r="EG4">
        <v>5.8525000000000001E-2</v>
      </c>
      <c r="EH4">
        <v>35.162211560693642</v>
      </c>
      <c r="EI4">
        <v>-1</v>
      </c>
      <c r="EJ4">
        <v>0</v>
      </c>
      <c r="EK4">
        <v>0</v>
      </c>
      <c r="EL4" s="31">
        <v>44946</v>
      </c>
      <c r="EM4" s="32">
        <v>9.5999999999999992E-3</v>
      </c>
      <c r="EN4" s="32">
        <v>0.32</v>
      </c>
      <c r="EO4" s="32">
        <v>0.63</v>
      </c>
      <c r="EP4" s="32">
        <v>0.63</v>
      </c>
      <c r="EQ4" s="32">
        <v>1.2500000000000001E-2</v>
      </c>
    </row>
    <row r="5" spans="1:147" ht="96">
      <c r="B5" s="24"/>
      <c r="C5" s="24"/>
      <c r="D5" s="24" t="s">
        <v>816</v>
      </c>
      <c r="E5" t="s">
        <v>621</v>
      </c>
      <c r="F5" t="s">
        <v>622</v>
      </c>
      <c r="G5">
        <v>4.9000000000000004</v>
      </c>
      <c r="H5">
        <v>4.1000000000000003E-3</v>
      </c>
      <c r="I5" t="s">
        <v>623</v>
      </c>
      <c r="J5">
        <v>7683200000</v>
      </c>
      <c r="K5">
        <v>23.02</v>
      </c>
      <c r="L5">
        <v>1.24</v>
      </c>
      <c r="M5" t="s">
        <v>169</v>
      </c>
      <c r="N5" t="s">
        <v>778</v>
      </c>
      <c r="O5" t="s">
        <v>779</v>
      </c>
      <c r="P5" t="s">
        <v>780</v>
      </c>
      <c r="Q5">
        <v>11.89</v>
      </c>
      <c r="R5" t="s">
        <v>781</v>
      </c>
      <c r="S5">
        <v>341472850</v>
      </c>
      <c r="T5" s="25">
        <v>-0.24759999999999999</v>
      </c>
      <c r="U5" t="s">
        <v>782</v>
      </c>
      <c r="V5">
        <v>1568000000</v>
      </c>
      <c r="W5">
        <v>1568000000</v>
      </c>
      <c r="X5">
        <v>1.7</v>
      </c>
      <c r="Y5">
        <v>0.53</v>
      </c>
      <c r="Z5">
        <v>6.28</v>
      </c>
      <c r="AA5" t="s">
        <v>783</v>
      </c>
      <c r="AB5" t="s">
        <v>784</v>
      </c>
      <c r="AC5" t="s">
        <v>785</v>
      </c>
      <c r="AD5" t="s">
        <v>608</v>
      </c>
      <c r="AE5" t="s">
        <v>786</v>
      </c>
      <c r="AF5">
        <v>-45932733</v>
      </c>
      <c r="AG5" t="s">
        <v>787</v>
      </c>
      <c r="AH5" t="s">
        <v>788</v>
      </c>
      <c r="AI5" t="s">
        <v>789</v>
      </c>
      <c r="AJ5" t="s">
        <v>790</v>
      </c>
      <c r="AK5" t="s">
        <v>791</v>
      </c>
      <c r="AL5" t="s">
        <v>198</v>
      </c>
      <c r="AM5" t="s">
        <v>792</v>
      </c>
      <c r="AN5" t="s">
        <v>198</v>
      </c>
      <c r="AO5" t="s">
        <v>793</v>
      </c>
      <c r="AP5" t="s">
        <v>794</v>
      </c>
      <c r="AQ5" t="s">
        <v>795</v>
      </c>
      <c r="AR5" t="s">
        <v>796</v>
      </c>
      <c r="AS5" t="s">
        <v>198</v>
      </c>
      <c r="AT5" t="s">
        <v>797</v>
      </c>
      <c r="AU5" t="s">
        <v>572</v>
      </c>
      <c r="AV5" t="s">
        <v>798</v>
      </c>
      <c r="AW5" t="s">
        <v>799</v>
      </c>
      <c r="AX5" t="s">
        <v>800</v>
      </c>
      <c r="AY5" t="s">
        <v>801</v>
      </c>
      <c r="AZ5" t="s">
        <v>802</v>
      </c>
      <c r="BA5" t="s">
        <v>803</v>
      </c>
      <c r="BB5" t="s">
        <v>804</v>
      </c>
      <c r="BC5" t="s">
        <v>805</v>
      </c>
      <c r="BD5" t="s">
        <v>559</v>
      </c>
      <c r="BE5" t="s">
        <v>806</v>
      </c>
      <c r="BF5" t="s">
        <v>807</v>
      </c>
      <c r="BG5" t="s">
        <v>808</v>
      </c>
      <c r="BH5" t="s">
        <v>809</v>
      </c>
      <c r="BI5" t="s">
        <v>810</v>
      </c>
      <c r="BJ5" t="s">
        <v>811</v>
      </c>
      <c r="BK5" t="s">
        <v>812</v>
      </c>
      <c r="BL5" t="s">
        <v>272</v>
      </c>
      <c r="BM5" t="s">
        <v>813</v>
      </c>
      <c r="BN5" t="s">
        <v>814</v>
      </c>
      <c r="BO5">
        <v>5.1100000000000003</v>
      </c>
      <c r="BP5">
        <v>4.8600000000000003</v>
      </c>
      <c r="BQ5">
        <v>4.03</v>
      </c>
      <c r="BR5">
        <v>7.9</v>
      </c>
      <c r="BS5">
        <v>7.28</v>
      </c>
      <c r="BT5">
        <v>5.78</v>
      </c>
      <c r="BU5" t="s">
        <v>775</v>
      </c>
      <c r="BV5" t="s">
        <v>737</v>
      </c>
      <c r="BW5">
        <v>20.77</v>
      </c>
      <c r="BX5">
        <v>12.98</v>
      </c>
      <c r="BY5">
        <v>12.6</v>
      </c>
      <c r="BZ5">
        <v>8.31</v>
      </c>
      <c r="CA5">
        <v>6.8</v>
      </c>
      <c r="CB5">
        <v>5.0999999999999996</v>
      </c>
      <c r="CC5">
        <v>2.2999999999999998</v>
      </c>
      <c r="CD5">
        <v>-2.39</v>
      </c>
      <c r="CE5" t="s">
        <v>815</v>
      </c>
      <c r="CF5" t="s">
        <v>546</v>
      </c>
      <c r="CG5" s="26">
        <v>-0.23758505747126438</v>
      </c>
      <c r="CH5" s="27">
        <v>-1.0312217241379311</v>
      </c>
      <c r="CI5" s="26">
        <v>0.20202921330928802</v>
      </c>
      <c r="CJ5" s="26">
        <v>2.0156176760792732E-2</v>
      </c>
      <c r="CK5" s="26">
        <v>0.25017017126083374</v>
      </c>
      <c r="CL5" s="26">
        <v>0.17938423156738281</v>
      </c>
      <c r="CM5" s="26">
        <v>0.22098724544048309</v>
      </c>
      <c r="CN5" s="27">
        <v>0.1706036776304245</v>
      </c>
      <c r="CO5" s="27">
        <v>0.34628975391387939</v>
      </c>
      <c r="CP5" s="27">
        <v>-0.19602273404598236</v>
      </c>
      <c r="CQ5" s="27">
        <v>1.2365591526031494</v>
      </c>
      <c r="CR5" s="27">
        <v>-1.3359497785568237</v>
      </c>
      <c r="CS5">
        <v>1.1377461868799053</v>
      </c>
      <c r="CT5">
        <v>72292737.668161437</v>
      </c>
      <c r="CU5">
        <v>0</v>
      </c>
      <c r="CV5" s="26">
        <v>0.17454540766775609</v>
      </c>
      <c r="CW5" s="27">
        <v>4.4296014308929446E-2</v>
      </c>
      <c r="CX5">
        <v>0.06</v>
      </c>
      <c r="CY5">
        <v>11.823660386654842</v>
      </c>
      <c r="CZ5">
        <v>494195520.5847351</v>
      </c>
      <c r="DA5">
        <v>0.17454540766775609</v>
      </c>
      <c r="DB5">
        <v>3.599440458377559</v>
      </c>
      <c r="DC5">
        <v>1623363427.6128049</v>
      </c>
      <c r="DD5">
        <v>0.16581813728436828</v>
      </c>
      <c r="DE5">
        <v>1.6070037261133272</v>
      </c>
      <c r="DF5">
        <v>3636083666.1731129</v>
      </c>
      <c r="DG5">
        <v>0.15359995874762536</v>
      </c>
      <c r="DH5">
        <v>0.86084286752768135</v>
      </c>
      <c r="DI5">
        <v>6787766060.9322586</v>
      </c>
      <c r="DJ5">
        <v>0.13963632613420487</v>
      </c>
      <c r="DK5">
        <v>0.34128741190729034</v>
      </c>
      <c r="DL5">
        <v>17121053388.243006</v>
      </c>
      <c r="DM5">
        <v>0.12218178536742925</v>
      </c>
      <c r="DN5">
        <v>446000000</v>
      </c>
      <c r="DO5">
        <v>0.17454540766775609</v>
      </c>
      <c r="DP5">
        <v>5843200000</v>
      </c>
      <c r="DQ5">
        <v>2296636000</v>
      </c>
      <c r="DR5">
        <v>379</v>
      </c>
      <c r="DS5">
        <v>-0.41213046513902046</v>
      </c>
      <c r="DT5">
        <v>-1.0755177384468606</v>
      </c>
      <c r="DU5" s="28">
        <v>0.6</v>
      </c>
      <c r="DV5">
        <v>-0.22</v>
      </c>
      <c r="DW5">
        <v>0.38</v>
      </c>
      <c r="DX5">
        <v>-2.3900000000000001E-2</v>
      </c>
      <c r="DY5">
        <v>0.46217044334975527</v>
      </c>
      <c r="DZ5">
        <v>-3.3978735960591136E-3</v>
      </c>
      <c r="EA5">
        <v>3249</v>
      </c>
      <c r="EB5">
        <v>-1.1549456574983538E-3</v>
      </c>
      <c r="EC5">
        <v>0</v>
      </c>
      <c r="ED5">
        <v>1.8405994897959185E-2</v>
      </c>
      <c r="EE5">
        <v>0.1294642857142857</v>
      </c>
      <c r="EF5" s="29">
        <v>1.54E-2</v>
      </c>
      <c r="EG5">
        <v>1.5441E-2</v>
      </c>
      <c r="EH5">
        <v>32.142170443349755</v>
      </c>
      <c r="EI5">
        <v>-1</v>
      </c>
      <c r="EJ5">
        <v>0</v>
      </c>
      <c r="EK5">
        <v>0</v>
      </c>
      <c r="EL5" s="31">
        <v>44946</v>
      </c>
      <c r="EM5" s="32">
        <v>6.3E-3</v>
      </c>
      <c r="EN5" s="32">
        <v>0</v>
      </c>
      <c r="EO5" s="32">
        <v>0.41</v>
      </c>
      <c r="EP5" s="32">
        <v>0.83</v>
      </c>
      <c r="EQ5" s="32">
        <v>4.1000000000000003E-3</v>
      </c>
    </row>
    <row r="6" spans="1:147" ht="96">
      <c r="B6" s="24"/>
      <c r="C6" s="24"/>
      <c r="D6" s="24" t="s">
        <v>854</v>
      </c>
      <c r="E6" t="s">
        <v>624</v>
      </c>
      <c r="F6" t="s">
        <v>625</v>
      </c>
      <c r="G6">
        <v>3.02</v>
      </c>
      <c r="H6">
        <v>6.7000000000000002E-3</v>
      </c>
      <c r="I6" t="s">
        <v>626</v>
      </c>
      <c r="J6">
        <v>5113265300</v>
      </c>
      <c r="L6">
        <v>1.74</v>
      </c>
      <c r="M6" t="s">
        <v>169</v>
      </c>
      <c r="N6" t="s">
        <v>817</v>
      </c>
      <c r="O6" t="s">
        <v>818</v>
      </c>
      <c r="P6" t="s">
        <v>819</v>
      </c>
      <c r="Q6">
        <v>16.52</v>
      </c>
      <c r="R6" t="s">
        <v>820</v>
      </c>
      <c r="S6">
        <v>-222690490</v>
      </c>
      <c r="T6" s="25">
        <v>-2.8759999999999999</v>
      </c>
      <c r="U6" t="s">
        <v>821</v>
      </c>
      <c r="V6">
        <v>1278179550</v>
      </c>
      <c r="W6">
        <v>1693134200</v>
      </c>
      <c r="X6">
        <v>1.58</v>
      </c>
      <c r="Y6">
        <v>0.42</v>
      </c>
      <c r="Z6">
        <v>-11.68</v>
      </c>
      <c r="AA6" t="s">
        <v>822</v>
      </c>
      <c r="AB6" t="s">
        <v>823</v>
      </c>
      <c r="AC6" t="s">
        <v>824</v>
      </c>
      <c r="AD6" t="s">
        <v>825</v>
      </c>
      <c r="AE6" t="s">
        <v>826</v>
      </c>
      <c r="AF6">
        <v>26140367</v>
      </c>
      <c r="AG6" t="s">
        <v>827</v>
      </c>
      <c r="AH6" t="s">
        <v>828</v>
      </c>
      <c r="AI6" t="s">
        <v>829</v>
      </c>
      <c r="AJ6" t="s">
        <v>239</v>
      </c>
      <c r="AK6" t="s">
        <v>830</v>
      </c>
      <c r="AL6" t="s">
        <v>831</v>
      </c>
      <c r="AM6" t="s">
        <v>832</v>
      </c>
      <c r="AN6" t="s">
        <v>198</v>
      </c>
      <c r="AO6" t="s">
        <v>377</v>
      </c>
      <c r="AP6" t="s">
        <v>833</v>
      </c>
      <c r="AQ6" t="s">
        <v>333</v>
      </c>
      <c r="AR6" t="s">
        <v>226</v>
      </c>
      <c r="AS6" t="s">
        <v>834</v>
      </c>
      <c r="AT6" t="s">
        <v>835</v>
      </c>
      <c r="AU6" t="s">
        <v>836</v>
      </c>
      <c r="AV6" t="s">
        <v>837</v>
      </c>
      <c r="AW6" t="s">
        <v>838</v>
      </c>
      <c r="AX6" t="s">
        <v>770</v>
      </c>
      <c r="AY6" t="s">
        <v>839</v>
      </c>
      <c r="AZ6" t="s">
        <v>840</v>
      </c>
      <c r="BA6" t="s">
        <v>841</v>
      </c>
      <c r="BB6" t="s">
        <v>842</v>
      </c>
      <c r="BC6" t="s">
        <v>843</v>
      </c>
      <c r="BD6" t="s">
        <v>844</v>
      </c>
      <c r="BE6" t="s">
        <v>845</v>
      </c>
      <c r="BF6" t="s">
        <v>575</v>
      </c>
      <c r="BG6" t="s">
        <v>846</v>
      </c>
      <c r="BH6" t="s">
        <v>838</v>
      </c>
      <c r="BI6" t="s">
        <v>847</v>
      </c>
      <c r="BJ6" t="s">
        <v>848</v>
      </c>
      <c r="BK6" t="s">
        <v>849</v>
      </c>
      <c r="BL6" t="s">
        <v>850</v>
      </c>
      <c r="BM6" t="s">
        <v>530</v>
      </c>
      <c r="BN6" t="s">
        <v>851</v>
      </c>
      <c r="BO6">
        <v>-1.07</v>
      </c>
      <c r="BP6">
        <v>2.02</v>
      </c>
      <c r="BQ6">
        <v>-29.97</v>
      </c>
      <c r="BR6">
        <v>-1.62</v>
      </c>
      <c r="BS6">
        <v>1.74</v>
      </c>
      <c r="BT6">
        <v>-42.69</v>
      </c>
      <c r="BU6" t="s">
        <v>775</v>
      </c>
      <c r="BV6" t="s">
        <v>737</v>
      </c>
      <c r="BW6">
        <v>11.68</v>
      </c>
      <c r="BX6">
        <v>31.37</v>
      </c>
      <c r="BY6">
        <v>24.05</v>
      </c>
      <c r="BZ6">
        <v>-7.06</v>
      </c>
      <c r="CA6">
        <v>2.72</v>
      </c>
      <c r="CB6">
        <v>-84.49</v>
      </c>
      <c r="CC6">
        <v>0.67</v>
      </c>
      <c r="CD6">
        <v>-3.21</v>
      </c>
      <c r="CE6" t="s">
        <v>852</v>
      </c>
      <c r="CF6" t="s">
        <v>585</v>
      </c>
      <c r="CG6" s="26">
        <v>-0.11799662921348314</v>
      </c>
      <c r="CH6" s="27">
        <v>-4.4481893386346849</v>
      </c>
      <c r="CI6" s="26">
        <v>0.13181103765964508</v>
      </c>
      <c r="CJ6" s="26">
        <v>-4.8864725977182388E-2</v>
      </c>
      <c r="CK6" s="26">
        <v>-0.1665981262922287</v>
      </c>
      <c r="CL6" s="26">
        <v>0.43591266870498657</v>
      </c>
      <c r="CM6" s="26">
        <v>-0.39449214935302734</v>
      </c>
      <c r="CN6" s="27">
        <v>-1.932801365852356</v>
      </c>
      <c r="CO6" s="27">
        <v>1.032517671585083</v>
      </c>
      <c r="CP6" s="27">
        <v>-9.6802034378051758</v>
      </c>
      <c r="CQ6" s="27">
        <v>4.3661513328552246</v>
      </c>
      <c r="CR6" s="27">
        <v>1.0956031084060669</v>
      </c>
      <c r="CS6">
        <v>2.3444591013296652</v>
      </c>
      <c r="CT6">
        <v>439625072.53893006</v>
      </c>
      <c r="CU6">
        <v>0</v>
      </c>
      <c r="CV6" s="26">
        <v>-8.4462590515613552E-3</v>
      </c>
      <c r="CW6" s="27">
        <v>-1.0237465381622315</v>
      </c>
      <c r="CX6">
        <v>0.06</v>
      </c>
      <c r="CY6" t="e">
        <v>#VALUE!</v>
      </c>
      <c r="CZ6" t="s">
        <v>853</v>
      </c>
      <c r="DA6">
        <v>-8.4462590515613552E-3</v>
      </c>
      <c r="DB6" t="e">
        <v>#VALUE!</v>
      </c>
      <c r="DC6" t="s">
        <v>216</v>
      </c>
      <c r="DD6">
        <v>-8.0239460989832874E-3</v>
      </c>
      <c r="DE6" t="e">
        <v>#VALUE!</v>
      </c>
      <c r="DF6" t="s">
        <v>216</v>
      </c>
      <c r="DG6">
        <v>-7.4327079653739928E-3</v>
      </c>
      <c r="DH6" t="e">
        <v>#VALUE!</v>
      </c>
      <c r="DI6" t="s">
        <v>216</v>
      </c>
      <c r="DJ6">
        <v>-6.7570072412490847E-3</v>
      </c>
      <c r="DK6" t="e">
        <v>#VALUE!</v>
      </c>
      <c r="DL6" t="s">
        <v>216</v>
      </c>
      <c r="DM6">
        <v>-5.9123813360929482E-3</v>
      </c>
      <c r="DN6">
        <v>-51868700</v>
      </c>
      <c r="DO6">
        <v>-8.4462590515613552E-3</v>
      </c>
      <c r="DP6">
        <v>3873265300</v>
      </c>
      <c r="DQ6">
        <v>250003800</v>
      </c>
      <c r="DR6">
        <v>2924</v>
      </c>
      <c r="DS6">
        <v>-0.10955037016192179</v>
      </c>
      <c r="DT6">
        <v>-3.4244428004724536</v>
      </c>
      <c r="DU6" s="28">
        <v>0.6</v>
      </c>
      <c r="DV6" t="e">
        <v>#VALUE!</v>
      </c>
      <c r="DW6" t="e">
        <v>#VALUE!</v>
      </c>
      <c r="DX6">
        <v>-1.0321</v>
      </c>
      <c r="DY6">
        <v>0.32250997304582185</v>
      </c>
      <c r="DZ6">
        <v>-1.0023275701347709</v>
      </c>
      <c r="EA6">
        <v>4196</v>
      </c>
      <c r="EB6">
        <v>-1.0003433189593343</v>
      </c>
      <c r="EC6">
        <v>1</v>
      </c>
      <c r="ED6">
        <v>1.5888403884346557E-2</v>
      </c>
      <c r="EE6">
        <v>0.21912025638605612</v>
      </c>
      <c r="EF6" s="29">
        <v>4.8710000000000003E-2</v>
      </c>
      <c r="EG6">
        <v>4.8643000000000006E-2</v>
      </c>
      <c r="EH6">
        <v>25.072509973045822</v>
      </c>
      <c r="EI6">
        <v>-1</v>
      </c>
      <c r="EJ6">
        <v>0</v>
      </c>
      <c r="EK6">
        <v>0</v>
      </c>
      <c r="EL6" s="31">
        <v>44946</v>
      </c>
      <c r="EM6" s="32">
        <v>0</v>
      </c>
      <c r="EN6" s="32">
        <v>-1</v>
      </c>
      <c r="EO6" s="32">
        <v>0.67</v>
      </c>
      <c r="EP6" s="32">
        <v>0.33</v>
      </c>
      <c r="EQ6" s="32">
        <v>6.7000000000000002E-3</v>
      </c>
    </row>
    <row r="7" spans="1:147" ht="96">
      <c r="B7" s="24"/>
      <c r="C7" s="24"/>
      <c r="D7" s="24" t="s">
        <v>888</v>
      </c>
      <c r="E7" t="s">
        <v>627</v>
      </c>
      <c r="F7" t="s">
        <v>628</v>
      </c>
      <c r="G7">
        <v>8.49</v>
      </c>
      <c r="H7">
        <v>1.1900000000000001E-2</v>
      </c>
      <c r="I7" t="s">
        <v>629</v>
      </c>
      <c r="J7">
        <v>4972794700</v>
      </c>
      <c r="K7">
        <v>6.91</v>
      </c>
      <c r="L7">
        <v>1.29</v>
      </c>
      <c r="M7" t="s">
        <v>169</v>
      </c>
      <c r="N7" t="s">
        <v>855</v>
      </c>
      <c r="O7" t="s">
        <v>856</v>
      </c>
      <c r="P7" t="s">
        <v>857</v>
      </c>
      <c r="Q7">
        <v>28.35</v>
      </c>
      <c r="R7" t="s">
        <v>858</v>
      </c>
      <c r="S7">
        <v>519962320</v>
      </c>
      <c r="T7" s="25">
        <v>0.40910000000000002</v>
      </c>
      <c r="U7" t="s">
        <v>859</v>
      </c>
      <c r="V7">
        <v>585723750</v>
      </c>
      <c r="W7">
        <v>585723750</v>
      </c>
      <c r="X7">
        <v>1.18</v>
      </c>
      <c r="Y7">
        <v>0.79</v>
      </c>
      <c r="Z7">
        <v>16.47</v>
      </c>
      <c r="AA7" t="s">
        <v>860</v>
      </c>
      <c r="AB7" t="s">
        <v>861</v>
      </c>
      <c r="AC7" t="s">
        <v>862</v>
      </c>
      <c r="AD7" t="s">
        <v>708</v>
      </c>
      <c r="AE7" t="s">
        <v>863</v>
      </c>
      <c r="AF7">
        <v>-2981900</v>
      </c>
      <c r="AG7" t="s">
        <v>864</v>
      </c>
      <c r="AH7" t="s">
        <v>865</v>
      </c>
      <c r="AI7" t="s">
        <v>866</v>
      </c>
      <c r="AJ7" t="s">
        <v>867</v>
      </c>
      <c r="AK7" t="s">
        <v>868</v>
      </c>
      <c r="AL7" t="s">
        <v>869</v>
      </c>
      <c r="AM7" t="s">
        <v>870</v>
      </c>
      <c r="AN7" t="s">
        <v>198</v>
      </c>
      <c r="AO7" t="s">
        <v>490</v>
      </c>
      <c r="AP7" t="s">
        <v>198</v>
      </c>
      <c r="AQ7" t="s">
        <v>198</v>
      </c>
      <c r="AR7" t="s">
        <v>470</v>
      </c>
      <c r="AS7">
        <v>643.28</v>
      </c>
      <c r="AT7" t="s">
        <v>871</v>
      </c>
      <c r="AU7" t="s">
        <v>872</v>
      </c>
      <c r="AV7" t="s">
        <v>217</v>
      </c>
      <c r="AW7" t="s">
        <v>873</v>
      </c>
      <c r="AX7" t="s">
        <v>874</v>
      </c>
      <c r="AY7" t="s">
        <v>875</v>
      </c>
      <c r="AZ7" t="s">
        <v>876</v>
      </c>
      <c r="BA7" t="s">
        <v>877</v>
      </c>
      <c r="BB7" t="s">
        <v>878</v>
      </c>
      <c r="BC7" t="s">
        <v>538</v>
      </c>
      <c r="BD7" t="s">
        <v>366</v>
      </c>
      <c r="BE7" t="s">
        <v>879</v>
      </c>
      <c r="BF7" t="s">
        <v>463</v>
      </c>
      <c r="BG7" t="s">
        <v>479</v>
      </c>
      <c r="BH7" t="s">
        <v>589</v>
      </c>
      <c r="BI7" t="s">
        <v>880</v>
      </c>
      <c r="BJ7" t="s">
        <v>881</v>
      </c>
      <c r="BK7" t="s">
        <v>882</v>
      </c>
      <c r="BL7" t="s">
        <v>593</v>
      </c>
      <c r="BM7" t="s">
        <v>883</v>
      </c>
      <c r="BN7" t="s">
        <v>884</v>
      </c>
      <c r="BO7">
        <v>17.23</v>
      </c>
      <c r="BP7">
        <v>3.15</v>
      </c>
      <c r="BQ7">
        <v>2.86</v>
      </c>
      <c r="BR7">
        <v>18.04</v>
      </c>
      <c r="BS7">
        <v>3.63</v>
      </c>
      <c r="BT7">
        <v>3.04</v>
      </c>
      <c r="BU7" t="s">
        <v>885</v>
      </c>
      <c r="BV7" t="s">
        <v>737</v>
      </c>
      <c r="BW7">
        <v>30.44</v>
      </c>
      <c r="BX7">
        <v>15.84</v>
      </c>
      <c r="BY7">
        <v>16.63</v>
      </c>
      <c r="BZ7">
        <v>18.45</v>
      </c>
      <c r="CA7">
        <v>3.39</v>
      </c>
      <c r="CB7">
        <v>2.96</v>
      </c>
      <c r="CC7">
        <v>3.66</v>
      </c>
      <c r="CD7">
        <v>-1.39</v>
      </c>
      <c r="CE7" t="s">
        <v>886</v>
      </c>
      <c r="CF7" t="s">
        <v>887</v>
      </c>
      <c r="CG7" s="26">
        <v>-0.12273494085532302</v>
      </c>
      <c r="CH7" s="27">
        <v>-0.49712844720496857</v>
      </c>
      <c r="CI7" s="26">
        <v>0.40487638115882874</v>
      </c>
      <c r="CJ7" s="26">
        <v>-5.8040069416165352E-3</v>
      </c>
      <c r="CK7" s="26">
        <v>0.10946967452764511</v>
      </c>
      <c r="CL7" s="26">
        <v>4.430379718542099E-2</v>
      </c>
      <c r="CM7" s="26">
        <v>6.6666722297668457E-2</v>
      </c>
      <c r="CN7" s="27">
        <v>4.471153736114502</v>
      </c>
      <c r="CO7" s="27">
        <v>0.20428633689880371</v>
      </c>
      <c r="CP7" s="27">
        <v>-0.60746270418167114</v>
      </c>
      <c r="CQ7" s="27">
        <v>0.41025641560554504</v>
      </c>
      <c r="CR7" s="27">
        <v>1.6239999532699585</v>
      </c>
      <c r="CS7">
        <v>1.2155450256660965</v>
      </c>
      <c r="CT7">
        <v>83900458.699472755</v>
      </c>
      <c r="CU7">
        <v>2.0023557126030624</v>
      </c>
      <c r="CV7" s="26">
        <v>0.12390251364558935</v>
      </c>
      <c r="CW7" s="27">
        <v>1.2204467475414276</v>
      </c>
      <c r="CX7">
        <v>0.06</v>
      </c>
      <c r="CY7">
        <v>2.6649897871007799</v>
      </c>
      <c r="CZ7">
        <v>603302387.04183042</v>
      </c>
      <c r="DA7">
        <v>0.12390251364558935</v>
      </c>
      <c r="DB7">
        <v>0.84634190658370478</v>
      </c>
      <c r="DC7">
        <v>1899698794.8876736</v>
      </c>
      <c r="DD7">
        <v>0.11770738796330987</v>
      </c>
      <c r="DE7">
        <v>0.40080763252223822</v>
      </c>
      <c r="DF7">
        <v>4011387432.6252851</v>
      </c>
      <c r="DG7">
        <v>0.10903421200811864</v>
      </c>
      <c r="DH7">
        <v>0.23024888950735939</v>
      </c>
      <c r="DI7">
        <v>6982855393.743866</v>
      </c>
      <c r="DJ7">
        <v>9.9122010916471492E-2</v>
      </c>
      <c r="DK7">
        <v>0.10765785077806068</v>
      </c>
      <c r="DL7">
        <v>14934300549.195511</v>
      </c>
      <c r="DM7">
        <v>8.6731759551912535E-2</v>
      </c>
      <c r="DN7">
        <v>569000000</v>
      </c>
      <c r="DO7">
        <v>0.12390251364558935</v>
      </c>
      <c r="DP7">
        <v>1607794700</v>
      </c>
      <c r="DQ7">
        <v>2038415900</v>
      </c>
      <c r="DR7">
        <v>265</v>
      </c>
      <c r="DS7">
        <v>-0.24663745450091237</v>
      </c>
      <c r="DT7">
        <v>-1.7175751947463962</v>
      </c>
      <c r="DU7" s="28">
        <v>0.6</v>
      </c>
      <c r="DV7">
        <v>0.6</v>
      </c>
      <c r="DW7">
        <v>1.2</v>
      </c>
      <c r="DX7">
        <v>4.3797814207650276</v>
      </c>
      <c r="DY7">
        <v>0.51190329670329882</v>
      </c>
      <c r="DZ7">
        <v>4.0652856782561697</v>
      </c>
      <c r="EA7">
        <v>798</v>
      </c>
      <c r="EB7">
        <v>4.0547009624397488</v>
      </c>
      <c r="EC7">
        <v>4</v>
      </c>
      <c r="ED7">
        <v>5.3414941770757972E-2</v>
      </c>
      <c r="EE7">
        <v>0.31072668642854245</v>
      </c>
      <c r="EF7" s="29">
        <v>5.7099999999999998E-3</v>
      </c>
      <c r="EG7">
        <v>5.5909999999999996E-3</v>
      </c>
      <c r="EH7">
        <v>34.171903296703299</v>
      </c>
      <c r="EI7" t="s">
        <v>244</v>
      </c>
      <c r="EJ7">
        <v>0</v>
      </c>
      <c r="EK7">
        <v>1</v>
      </c>
      <c r="EL7" s="31">
        <v>44946</v>
      </c>
      <c r="EM7" s="32">
        <v>8.5000000000000006E-3</v>
      </c>
      <c r="EN7" s="32">
        <v>-0.36</v>
      </c>
      <c r="EO7" s="32">
        <v>1.0900000000000001</v>
      </c>
      <c r="EP7" s="32">
        <v>0.84</v>
      </c>
      <c r="EQ7" s="32">
        <v>1.1900000000000001E-2</v>
      </c>
    </row>
  </sheetData>
  <phoneticPr fontId="1" type="noConversion"/>
  <hyperlinks>
    <hyperlink ref="A2" r:id="rId1"/>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14"/>
  <sheetViews>
    <sheetView workbookViewId="0">
      <selection activeCell="D14" sqref="D14"/>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c r="B2" s="22"/>
      <c r="C2" s="23">
        <v>3</v>
      </c>
      <c r="D2" s="23">
        <v>14</v>
      </c>
      <c r="T2" s="16"/>
      <c r="U2" s="16"/>
      <c r="V2" s="16"/>
      <c r="AB2" s="17"/>
    </row>
    <row r="3" spans="1:147" ht="168">
      <c r="B3" s="24"/>
      <c r="C3" s="24"/>
      <c r="D3" s="24" t="s">
        <v>1771</v>
      </c>
      <c r="E3" t="s">
        <v>1694</v>
      </c>
      <c r="F3" t="s">
        <v>1695</v>
      </c>
      <c r="G3">
        <v>10.09</v>
      </c>
      <c r="H3">
        <v>-7.9000000000000008E-3</v>
      </c>
      <c r="I3" t="s">
        <v>1696</v>
      </c>
      <c r="J3">
        <v>32826118000</v>
      </c>
      <c r="K3">
        <v>15.68</v>
      </c>
      <c r="L3">
        <v>1.05</v>
      </c>
      <c r="M3" t="s">
        <v>169</v>
      </c>
      <c r="N3" t="s">
        <v>1730</v>
      </c>
      <c r="O3" t="s">
        <v>1731</v>
      </c>
      <c r="P3" t="s">
        <v>1732</v>
      </c>
      <c r="Q3">
        <v>6.81</v>
      </c>
      <c r="R3" t="s">
        <v>1733</v>
      </c>
      <c r="S3">
        <v>1725211500</v>
      </c>
      <c r="T3" s="25">
        <v>-0.42609999999999998</v>
      </c>
      <c r="U3" t="s">
        <v>1734</v>
      </c>
      <c r="V3">
        <v>3253331900</v>
      </c>
      <c r="W3">
        <v>3253331900</v>
      </c>
      <c r="X3">
        <v>2.09</v>
      </c>
      <c r="Y3">
        <v>0.2</v>
      </c>
      <c r="Z3">
        <v>14.59</v>
      </c>
      <c r="AA3" t="s">
        <v>1735</v>
      </c>
      <c r="AB3" t="s">
        <v>1736</v>
      </c>
      <c r="AC3" t="s">
        <v>1737</v>
      </c>
      <c r="AD3" t="s">
        <v>1738</v>
      </c>
      <c r="AE3" t="s">
        <v>585</v>
      </c>
      <c r="AF3">
        <v>100844530</v>
      </c>
      <c r="AG3" t="s">
        <v>1739</v>
      </c>
      <c r="AH3" t="s">
        <v>1740</v>
      </c>
      <c r="AI3" t="s">
        <v>1741</v>
      </c>
      <c r="AJ3" t="s">
        <v>1742</v>
      </c>
      <c r="AK3" t="s">
        <v>1743</v>
      </c>
      <c r="AL3" t="s">
        <v>548</v>
      </c>
      <c r="AM3" t="s">
        <v>1744</v>
      </c>
      <c r="AN3" t="s">
        <v>198</v>
      </c>
      <c r="AO3" t="s">
        <v>1745</v>
      </c>
      <c r="AP3" t="s">
        <v>1746</v>
      </c>
      <c r="AQ3" t="s">
        <v>1747</v>
      </c>
      <c r="AR3" t="s">
        <v>1748</v>
      </c>
      <c r="AS3" t="s">
        <v>238</v>
      </c>
      <c r="AT3" t="s">
        <v>1749</v>
      </c>
      <c r="AU3" t="s">
        <v>882</v>
      </c>
      <c r="AV3" t="s">
        <v>1750</v>
      </c>
      <c r="AW3" t="s">
        <v>1751</v>
      </c>
      <c r="AX3" t="s">
        <v>1224</v>
      </c>
      <c r="AY3" t="s">
        <v>1752</v>
      </c>
      <c r="AZ3" t="s">
        <v>1753</v>
      </c>
      <c r="BA3" t="s">
        <v>1754</v>
      </c>
      <c r="BB3" t="s">
        <v>1755</v>
      </c>
      <c r="BC3" t="s">
        <v>1756</v>
      </c>
      <c r="BD3" t="s">
        <v>1757</v>
      </c>
      <c r="BE3" t="s">
        <v>1758</v>
      </c>
      <c r="BF3" t="s">
        <v>1759</v>
      </c>
      <c r="BG3" t="s">
        <v>1760</v>
      </c>
      <c r="BH3" t="s">
        <v>1761</v>
      </c>
      <c r="BI3" t="s">
        <v>1762</v>
      </c>
      <c r="BJ3" t="s">
        <v>1763</v>
      </c>
      <c r="BK3" t="s">
        <v>1764</v>
      </c>
      <c r="BL3" t="s">
        <v>1765</v>
      </c>
      <c r="BM3" t="s">
        <v>1766</v>
      </c>
      <c r="BN3" t="s">
        <v>1767</v>
      </c>
      <c r="BO3">
        <v>7.88</v>
      </c>
      <c r="BP3">
        <v>10.029999999999999</v>
      </c>
      <c r="BQ3">
        <v>12.41</v>
      </c>
      <c r="BR3">
        <v>11.64</v>
      </c>
      <c r="BS3">
        <v>16.03</v>
      </c>
      <c r="BT3">
        <v>22.52</v>
      </c>
      <c r="BU3" t="s">
        <v>1400</v>
      </c>
      <c r="BV3" t="s">
        <v>1768</v>
      </c>
      <c r="BW3">
        <v>31.04</v>
      </c>
      <c r="BX3">
        <v>40.630000000000003</v>
      </c>
      <c r="BY3">
        <v>42.7</v>
      </c>
      <c r="BZ3">
        <v>17.350000000000001</v>
      </c>
      <c r="CA3">
        <v>28.08</v>
      </c>
      <c r="CB3">
        <v>24.84</v>
      </c>
      <c r="CC3">
        <v>2.96</v>
      </c>
      <c r="CD3">
        <v>-1.08</v>
      </c>
      <c r="CE3" t="s">
        <v>1769</v>
      </c>
      <c r="CF3" t="s">
        <v>1770</v>
      </c>
      <c r="CG3" s="26">
        <v>4.6774861545870454E-2</v>
      </c>
      <c r="CH3" s="27">
        <v>-0.37715456431535271</v>
      </c>
      <c r="CI3" s="26">
        <v>6.7606508731842041E-2</v>
      </c>
      <c r="CJ3" s="26">
        <v>-0.26959982514381409</v>
      </c>
      <c r="CK3" s="26">
        <v>0.11999373137950897</v>
      </c>
      <c r="CL3" s="26">
        <v>0.26322761178016663</v>
      </c>
      <c r="CM3" s="26">
        <v>0.22215928137302399</v>
      </c>
      <c r="CN3" s="27">
        <v>-0.1920497715473175</v>
      </c>
      <c r="CO3" s="27">
        <v>-0.16862434148788452</v>
      </c>
      <c r="CP3" s="27">
        <v>0.22184382379055023</v>
      </c>
      <c r="CQ3" s="27">
        <v>0.66168159246444702</v>
      </c>
      <c r="CR3" s="27">
        <v>0.21931983530521393</v>
      </c>
      <c r="CS3">
        <v>1.9703552220888356</v>
      </c>
      <c r="CT3">
        <v>49107421.458209842</v>
      </c>
      <c r="CU3">
        <v>2.4777006937561943</v>
      </c>
      <c r="CV3" s="26">
        <v>8.0677461624145505E-2</v>
      </c>
      <c r="CW3" s="27">
        <v>0.14843422770500184</v>
      </c>
      <c r="CX3">
        <v>0.06</v>
      </c>
      <c r="CY3">
        <v>10.398262638525811</v>
      </c>
      <c r="CZ3">
        <v>3439816750.4904399</v>
      </c>
      <c r="DA3">
        <v>8.0677461624145505E-2</v>
      </c>
      <c r="DB3">
        <v>3.4250146496215157</v>
      </c>
      <c r="DC3">
        <v>10443201463.080629</v>
      </c>
      <c r="DD3">
        <v>7.6643588542938221E-2</v>
      </c>
      <c r="DE3">
        <v>1.7039040217564649</v>
      </c>
      <c r="DF3">
        <v>20991861949.553082</v>
      </c>
      <c r="DG3">
        <v>7.0996166229248051E-2</v>
      </c>
      <c r="DH3">
        <v>1.0353929064304705</v>
      </c>
      <c r="DI3">
        <v>34545453979.69841</v>
      </c>
      <c r="DJ3">
        <v>6.454196929931641E-2</v>
      </c>
      <c r="DK3">
        <v>0.54882508317881018</v>
      </c>
      <c r="DL3">
        <v>65172163401.916809</v>
      </c>
      <c r="DM3">
        <v>5.6474223136901848E-2</v>
      </c>
      <c r="DN3">
        <v>3374000000</v>
      </c>
      <c r="DO3">
        <v>8.0677461624145505E-2</v>
      </c>
      <c r="DP3">
        <v>35768118000</v>
      </c>
      <c r="DQ3">
        <v>17219736000.000004</v>
      </c>
      <c r="DR3">
        <v>3024</v>
      </c>
      <c r="DS3">
        <v>-3.3902600078275051E-2</v>
      </c>
      <c r="DT3">
        <v>-0.52558879202035458</v>
      </c>
      <c r="DU3" s="28">
        <v>0.6</v>
      </c>
      <c r="DV3">
        <v>-0.22</v>
      </c>
      <c r="DW3">
        <v>0.38</v>
      </c>
      <c r="DX3">
        <v>4.3648648648648649</v>
      </c>
      <c r="DY3">
        <v>0.39438594594594562</v>
      </c>
      <c r="DZ3">
        <v>4.0782218991964934</v>
      </c>
      <c r="EA3">
        <v>3417</v>
      </c>
      <c r="EB3">
        <v>4.0239179110708498</v>
      </c>
      <c r="EC3">
        <v>4</v>
      </c>
      <c r="ED3">
        <v>2.4382018938799328E-2</v>
      </c>
      <c r="EE3">
        <v>0.11372955830298163</v>
      </c>
      <c r="EF3" s="29">
        <v>3.4099999999999998E-2</v>
      </c>
      <c r="EG3">
        <v>3.4020999999999996E-2</v>
      </c>
      <c r="EH3">
        <v>18.214385945945946</v>
      </c>
      <c r="EI3">
        <v>-1</v>
      </c>
      <c r="EJ3">
        <v>0</v>
      </c>
      <c r="EK3">
        <v>0</v>
      </c>
      <c r="EL3" s="31">
        <v>44946</v>
      </c>
      <c r="EM3" s="32">
        <v>1.0200000000000001E-2</v>
      </c>
      <c r="EN3" s="32">
        <v>1.52</v>
      </c>
      <c r="EO3" s="32">
        <v>1</v>
      </c>
      <c r="EP3" s="32">
        <v>0.2</v>
      </c>
      <c r="EQ3" s="32">
        <v>-7.9000000000000008E-3</v>
      </c>
    </row>
    <row r="4" spans="1:147" ht="180">
      <c r="B4" s="24"/>
      <c r="C4" s="24"/>
      <c r="D4" s="24" t="s">
        <v>1804</v>
      </c>
      <c r="E4" t="s">
        <v>1697</v>
      </c>
      <c r="F4" t="s">
        <v>1698</v>
      </c>
      <c r="G4">
        <v>7.45</v>
      </c>
      <c r="H4">
        <v>6.7999999999999996E-3</v>
      </c>
      <c r="I4" t="s">
        <v>1699</v>
      </c>
      <c r="J4">
        <v>8571225000</v>
      </c>
      <c r="K4">
        <v>11.95</v>
      </c>
      <c r="L4">
        <v>0.89200000000000002</v>
      </c>
      <c r="M4" t="s">
        <v>169</v>
      </c>
      <c r="N4" t="s">
        <v>299</v>
      </c>
      <c r="O4" t="s">
        <v>1772</v>
      </c>
      <c r="P4" t="s">
        <v>1773</v>
      </c>
      <c r="Q4">
        <v>14.47</v>
      </c>
      <c r="R4" t="s">
        <v>1774</v>
      </c>
      <c r="S4">
        <v>550171310</v>
      </c>
      <c r="T4" s="25">
        <v>-0.17730000000000001</v>
      </c>
      <c r="U4" t="s">
        <v>614</v>
      </c>
      <c r="V4">
        <v>962878590</v>
      </c>
      <c r="W4">
        <v>1150500000</v>
      </c>
      <c r="X4">
        <v>1.26</v>
      </c>
      <c r="Y4">
        <v>0.41</v>
      </c>
      <c r="Z4">
        <v>11.19</v>
      </c>
      <c r="AA4" t="s">
        <v>1775</v>
      </c>
      <c r="AB4" t="s">
        <v>1776</v>
      </c>
      <c r="AC4" t="s">
        <v>1777</v>
      </c>
      <c r="AD4" t="s">
        <v>807</v>
      </c>
      <c r="AE4" t="s">
        <v>1778</v>
      </c>
      <c r="AF4">
        <v>-73953293</v>
      </c>
      <c r="AG4" t="s">
        <v>1779</v>
      </c>
      <c r="AH4" t="s">
        <v>1780</v>
      </c>
      <c r="AI4" t="s">
        <v>1781</v>
      </c>
      <c r="AJ4" t="s">
        <v>1782</v>
      </c>
      <c r="AK4" t="s">
        <v>1783</v>
      </c>
      <c r="AL4" t="s">
        <v>198</v>
      </c>
      <c r="AM4" t="s">
        <v>1784</v>
      </c>
      <c r="AN4" t="s">
        <v>198</v>
      </c>
      <c r="AO4" t="s">
        <v>528</v>
      </c>
      <c r="AP4" t="s">
        <v>1785</v>
      </c>
      <c r="AQ4" t="s">
        <v>1786</v>
      </c>
      <c r="AR4" t="s">
        <v>1787</v>
      </c>
      <c r="AS4" t="s">
        <v>198</v>
      </c>
      <c r="AT4" t="s">
        <v>489</v>
      </c>
      <c r="AU4" t="s">
        <v>277</v>
      </c>
      <c r="AV4" t="s">
        <v>1788</v>
      </c>
      <c r="AW4" t="s">
        <v>1789</v>
      </c>
      <c r="AX4" t="s">
        <v>1790</v>
      </c>
      <c r="AY4" t="s">
        <v>1791</v>
      </c>
      <c r="AZ4" t="s">
        <v>1792</v>
      </c>
      <c r="BA4" t="s">
        <v>1793</v>
      </c>
      <c r="BB4" t="s">
        <v>1794</v>
      </c>
      <c r="BC4" t="s">
        <v>1795</v>
      </c>
      <c r="BD4" t="s">
        <v>1047</v>
      </c>
      <c r="BE4" t="s">
        <v>466</v>
      </c>
      <c r="BF4" t="s">
        <v>1796</v>
      </c>
      <c r="BG4" t="s">
        <v>997</v>
      </c>
      <c r="BH4" t="s">
        <v>1797</v>
      </c>
      <c r="BI4" t="s">
        <v>1798</v>
      </c>
      <c r="BJ4" t="s">
        <v>1799</v>
      </c>
      <c r="BK4" t="s">
        <v>1800</v>
      </c>
      <c r="BL4" t="s">
        <v>277</v>
      </c>
      <c r="BM4" t="s">
        <v>1039</v>
      </c>
      <c r="BN4" t="s">
        <v>1801</v>
      </c>
      <c r="BO4">
        <v>8.41</v>
      </c>
      <c r="BP4">
        <v>7.86</v>
      </c>
      <c r="BQ4">
        <v>15.72</v>
      </c>
      <c r="BR4">
        <v>9.0500000000000007</v>
      </c>
      <c r="BS4">
        <v>8.81</v>
      </c>
      <c r="BT4">
        <v>16.46</v>
      </c>
      <c r="BU4" t="s">
        <v>1802</v>
      </c>
      <c r="BV4" t="s">
        <v>1768</v>
      </c>
      <c r="BW4">
        <v>24.84</v>
      </c>
      <c r="BX4">
        <v>26.86</v>
      </c>
      <c r="BY4">
        <v>35.520000000000003</v>
      </c>
      <c r="BZ4">
        <v>14.49</v>
      </c>
      <c r="CA4">
        <v>14.46</v>
      </c>
      <c r="CB4">
        <v>20.63</v>
      </c>
      <c r="CC4">
        <v>3.04</v>
      </c>
      <c r="CD4">
        <v>-2.4900000000000002</v>
      </c>
      <c r="CE4" t="s">
        <v>1803</v>
      </c>
      <c r="CF4" t="s">
        <v>551</v>
      </c>
      <c r="CG4" s="26">
        <v>-3.3289572192513689E-2</v>
      </c>
      <c r="CH4" s="27">
        <v>-0.81279361940298511</v>
      </c>
      <c r="CI4" s="26">
        <v>6.5799437463283539E-2</v>
      </c>
      <c r="CJ4" s="26">
        <v>-0.19729766249656677</v>
      </c>
      <c r="CK4" s="26">
        <v>7.5804358348250389E-3</v>
      </c>
      <c r="CL4" s="26">
        <v>6.7194990813732147E-2</v>
      </c>
      <c r="CM4" s="26">
        <v>0.39145419001579285</v>
      </c>
      <c r="CN4" s="27">
        <v>6.0913704335689545E-2</v>
      </c>
      <c r="CO4" s="27">
        <v>-0.4248175323009491</v>
      </c>
      <c r="CP4" s="27">
        <v>4.3412085622549057E-2</v>
      </c>
      <c r="CQ4" s="27">
        <v>0.40427801012992859</v>
      </c>
      <c r="CR4" s="27">
        <v>0.4166666567325592</v>
      </c>
      <c r="CS4">
        <v>1.5382672290021537</v>
      </c>
      <c r="CT4">
        <v>46563498.803827748</v>
      </c>
      <c r="CU4">
        <v>4.6979865771812079</v>
      </c>
      <c r="CV4" s="26">
        <v>6.694627832621336E-2</v>
      </c>
      <c r="CW4" s="27">
        <v>0.10009058490395546</v>
      </c>
      <c r="CX4">
        <v>0.06</v>
      </c>
      <c r="CY4">
        <v>1.5677467450826081</v>
      </c>
      <c r="CZ4">
        <v>841478385.54784369</v>
      </c>
      <c r="DA4">
        <v>6.694627832621336E-2</v>
      </c>
      <c r="DB4">
        <v>0.52245103807603377</v>
      </c>
      <c r="DC4">
        <v>2525069152.6198277</v>
      </c>
      <c r="DD4">
        <v>6.3598964409902689E-2</v>
      </c>
      <c r="DE4">
        <v>0.26394936470026015</v>
      </c>
      <c r="DF4">
        <v>4998023016.642251</v>
      </c>
      <c r="DG4">
        <v>5.8912724927067756E-2</v>
      </c>
      <c r="DH4">
        <v>0.16315823951414637</v>
      </c>
      <c r="DI4">
        <v>8085555494.6437063</v>
      </c>
      <c r="DJ4">
        <v>5.3557022660970691E-2</v>
      </c>
      <c r="DK4">
        <v>8.9707959905293469E-2</v>
      </c>
      <c r="DL4">
        <v>14705774174.2509</v>
      </c>
      <c r="DM4">
        <v>4.6862394828349349E-2</v>
      </c>
      <c r="DN4">
        <v>836000000</v>
      </c>
      <c r="DO4">
        <v>6.694627832621336E-2</v>
      </c>
      <c r="DP4">
        <v>1319225000</v>
      </c>
      <c r="DQ4">
        <v>4610338200</v>
      </c>
      <c r="DR4">
        <v>943</v>
      </c>
      <c r="DS4">
        <v>-0.10023585051872705</v>
      </c>
      <c r="DT4">
        <v>-0.91288420430694062</v>
      </c>
      <c r="DU4" s="28">
        <v>0.6</v>
      </c>
      <c r="DV4">
        <v>-0.22</v>
      </c>
      <c r="DW4">
        <v>0.38</v>
      </c>
      <c r="DX4">
        <v>4.8190789473684212</v>
      </c>
      <c r="DY4">
        <v>0.41294160000000146</v>
      </c>
      <c r="DZ4">
        <v>4.1416528236842103</v>
      </c>
      <c r="EA4">
        <v>2740</v>
      </c>
      <c r="EB4">
        <v>4.0627969242744708</v>
      </c>
      <c r="EC4">
        <v>4</v>
      </c>
      <c r="ED4">
        <v>1.8789830508474575E-2</v>
      </c>
      <c r="EE4">
        <v>0.10864841373315949</v>
      </c>
      <c r="EF4" s="29">
        <v>3.0200000000000001E-2</v>
      </c>
      <c r="EG4">
        <v>3.0268E-2</v>
      </c>
      <c r="EH4">
        <v>24.172941600000001</v>
      </c>
      <c r="EI4" t="s">
        <v>244</v>
      </c>
      <c r="EJ4">
        <v>0</v>
      </c>
      <c r="EK4">
        <v>0</v>
      </c>
      <c r="EL4" s="31">
        <v>44946</v>
      </c>
      <c r="EM4" s="32">
        <v>1.11E-2</v>
      </c>
      <c r="EN4" s="32">
        <v>1.0900000000000001</v>
      </c>
      <c r="EO4" s="32">
        <v>-0.14000000000000001</v>
      </c>
      <c r="EP4" s="32">
        <v>0.27</v>
      </c>
      <c r="EQ4" s="32">
        <v>6.7999999999999996E-3</v>
      </c>
    </row>
    <row r="5" spans="1:147" ht="96">
      <c r="B5" s="24"/>
      <c r="C5" s="24"/>
      <c r="D5" s="24" t="s">
        <v>1836</v>
      </c>
      <c r="E5" t="s">
        <v>1700</v>
      </c>
      <c r="F5" t="s">
        <v>1701</v>
      </c>
      <c r="G5">
        <v>19.28</v>
      </c>
      <c r="H5">
        <v>1.6000000000000001E-3</v>
      </c>
      <c r="I5" t="s">
        <v>1702</v>
      </c>
      <c r="J5">
        <v>4138191700</v>
      </c>
      <c r="K5">
        <v>28.81</v>
      </c>
      <c r="L5">
        <v>2.0299999999999998</v>
      </c>
      <c r="M5" t="s">
        <v>169</v>
      </c>
      <c r="N5" t="s">
        <v>319</v>
      </c>
      <c r="O5" t="s">
        <v>1805</v>
      </c>
      <c r="P5" t="s">
        <v>1806</v>
      </c>
      <c r="Q5">
        <v>-11.83</v>
      </c>
      <c r="R5" t="s">
        <v>1807</v>
      </c>
      <c r="S5">
        <v>95774964</v>
      </c>
      <c r="T5" s="25">
        <v>1.34E-2</v>
      </c>
      <c r="U5" t="s">
        <v>286</v>
      </c>
      <c r="V5">
        <v>53660000</v>
      </c>
      <c r="W5">
        <v>214636500</v>
      </c>
      <c r="X5">
        <v>1.1200000000000001</v>
      </c>
      <c r="Y5">
        <v>0.15</v>
      </c>
      <c r="Z5">
        <v>28.16</v>
      </c>
      <c r="AA5" t="s">
        <v>496</v>
      </c>
      <c r="AB5" t="s">
        <v>362</v>
      </c>
      <c r="AC5" t="s">
        <v>1808</v>
      </c>
      <c r="AD5" t="s">
        <v>1809</v>
      </c>
      <c r="AE5" t="s">
        <v>1810</v>
      </c>
      <c r="AF5">
        <v>-17278518</v>
      </c>
      <c r="AG5" t="s">
        <v>1811</v>
      </c>
      <c r="AH5" t="s">
        <v>1812</v>
      </c>
      <c r="AI5" t="s">
        <v>1813</v>
      </c>
      <c r="AJ5" t="s">
        <v>1814</v>
      </c>
      <c r="AK5" t="s">
        <v>1815</v>
      </c>
      <c r="AL5" t="s">
        <v>1816</v>
      </c>
      <c r="AM5" t="s">
        <v>1817</v>
      </c>
      <c r="AN5" t="s">
        <v>198</v>
      </c>
      <c r="AO5" t="s">
        <v>1818</v>
      </c>
      <c r="AP5" t="s">
        <v>198</v>
      </c>
      <c r="AQ5" t="s">
        <v>198</v>
      </c>
      <c r="AR5" t="s">
        <v>1819</v>
      </c>
      <c r="AS5" t="s">
        <v>198</v>
      </c>
      <c r="AT5" t="s">
        <v>1820</v>
      </c>
      <c r="AU5" t="s">
        <v>1821</v>
      </c>
      <c r="AV5" t="s">
        <v>1822</v>
      </c>
      <c r="AW5" t="s">
        <v>1823</v>
      </c>
      <c r="AX5" t="s">
        <v>1824</v>
      </c>
      <c r="AY5" t="s">
        <v>1096</v>
      </c>
      <c r="AZ5" t="s">
        <v>435</v>
      </c>
      <c r="BA5" t="s">
        <v>1825</v>
      </c>
      <c r="BB5" t="s">
        <v>1826</v>
      </c>
      <c r="BC5" t="s">
        <v>292</v>
      </c>
      <c r="BD5" t="s">
        <v>239</v>
      </c>
      <c r="BE5" t="s">
        <v>1778</v>
      </c>
      <c r="BF5" t="s">
        <v>364</v>
      </c>
      <c r="BG5" t="s">
        <v>1827</v>
      </c>
      <c r="BH5" t="s">
        <v>1828</v>
      </c>
      <c r="BI5" t="s">
        <v>500</v>
      </c>
      <c r="BJ5" t="s">
        <v>1829</v>
      </c>
      <c r="BK5" t="s">
        <v>522</v>
      </c>
      <c r="BL5" t="s">
        <v>1830</v>
      </c>
      <c r="BM5" t="s">
        <v>1831</v>
      </c>
      <c r="BN5" t="s">
        <v>1832</v>
      </c>
      <c r="BO5">
        <v>11.45</v>
      </c>
      <c r="BP5">
        <v>27.68</v>
      </c>
      <c r="BQ5">
        <v>45.88</v>
      </c>
      <c r="BR5">
        <v>27.43</v>
      </c>
      <c r="BS5">
        <v>28.02</v>
      </c>
      <c r="BT5" t="s">
        <v>198</v>
      </c>
      <c r="BU5" t="s">
        <v>1833</v>
      </c>
      <c r="BV5" t="s">
        <v>1768</v>
      </c>
      <c r="BW5">
        <v>39.36</v>
      </c>
      <c r="BX5">
        <v>42.76</v>
      </c>
      <c r="BY5">
        <v>52.79</v>
      </c>
      <c r="BZ5">
        <v>28.11</v>
      </c>
      <c r="CA5">
        <v>28.65</v>
      </c>
      <c r="CB5">
        <v>31.1</v>
      </c>
      <c r="CC5">
        <v>3.82</v>
      </c>
      <c r="CD5">
        <v>-7.35</v>
      </c>
      <c r="CE5" t="s">
        <v>1834</v>
      </c>
      <c r="CF5" t="s">
        <v>1835</v>
      </c>
      <c r="CG5" s="26">
        <v>-0.37706125827814568</v>
      </c>
      <c r="CH5" s="27">
        <v>-0.4084058022730922</v>
      </c>
      <c r="CI5" s="26">
        <v>0.4375</v>
      </c>
      <c r="CJ5" s="26">
        <v>-0.14093959331512451</v>
      </c>
      <c r="CK5" s="26">
        <v>-7.0686072111129761E-2</v>
      </c>
      <c r="CL5" s="26">
        <v>0.54662376642227173</v>
      </c>
      <c r="CM5" s="26">
        <v>0.74719101190567017</v>
      </c>
      <c r="CN5" s="27">
        <v>0.29090908169746399</v>
      </c>
      <c r="CO5" s="27">
        <v>-0.20863309502601624</v>
      </c>
      <c r="CP5" s="27">
        <v>-4.7945205122232437E-2</v>
      </c>
      <c r="CQ5" s="27">
        <v>1.1359798908233643</v>
      </c>
      <c r="CR5" s="27">
        <v>2.6766951084136963</v>
      </c>
      <c r="CS5">
        <v>7.4967240942028983</v>
      </c>
      <c r="CT5">
        <v>56724011.267605633</v>
      </c>
      <c r="CU5">
        <v>0.77800829875518662</v>
      </c>
      <c r="CV5" s="26">
        <v>0.30393782258033752</v>
      </c>
      <c r="CW5" s="27">
        <v>0.76940115615725513</v>
      </c>
      <c r="CX5">
        <v>0.06</v>
      </c>
      <c r="CY5">
        <v>13.391414485175416</v>
      </c>
      <c r="CZ5">
        <v>174678463.02491313</v>
      </c>
      <c r="DA5">
        <v>0.30393782258033752</v>
      </c>
      <c r="DB5">
        <v>3.6679810351544218</v>
      </c>
      <c r="DC5">
        <v>637732768.40334594</v>
      </c>
      <c r="DD5">
        <v>0.28874093145132063</v>
      </c>
      <c r="DE5">
        <v>1.4024256865904254</v>
      </c>
      <c r="DF5">
        <v>1667961249.1176186</v>
      </c>
      <c r="DG5">
        <v>0.26746528387069701</v>
      </c>
      <c r="DH5">
        <v>0.61874062885891667</v>
      </c>
      <c r="DI5">
        <v>3780569096.1557579</v>
      </c>
      <c r="DJ5">
        <v>0.24315025806427004</v>
      </c>
      <c r="DK5">
        <v>0.15069442377037043</v>
      </c>
      <c r="DL5">
        <v>15522748894.57411</v>
      </c>
      <c r="DM5">
        <v>0.21275647580623624</v>
      </c>
      <c r="DN5">
        <v>142000000</v>
      </c>
      <c r="DO5">
        <v>0.30393782258033752</v>
      </c>
      <c r="DP5">
        <v>2339191700</v>
      </c>
      <c r="DQ5">
        <v>1855257400</v>
      </c>
      <c r="DR5">
        <v>2627</v>
      </c>
      <c r="DS5">
        <v>-0.68099908085848315</v>
      </c>
      <c r="DT5">
        <v>-1.1778069584303474</v>
      </c>
      <c r="DU5" s="28">
        <v>0</v>
      </c>
      <c r="DV5">
        <v>0.44</v>
      </c>
      <c r="DW5">
        <v>0.44</v>
      </c>
      <c r="DX5">
        <v>6.3419874664279323</v>
      </c>
      <c r="DY5">
        <v>0.41710470510751407</v>
      </c>
      <c r="DZ5">
        <v>6.0537278400636261</v>
      </c>
      <c r="EA5">
        <v>1139</v>
      </c>
      <c r="EB5">
        <v>6.0412946808128192</v>
      </c>
      <c r="EC5">
        <v>6</v>
      </c>
      <c r="ED5">
        <v>2.0226755467965606E-2</v>
      </c>
      <c r="EE5">
        <v>0.12874697453601788</v>
      </c>
      <c r="EF5" s="29">
        <v>8.6900000000000005E-2</v>
      </c>
      <c r="EG5">
        <v>8.6916000000000007E-2</v>
      </c>
      <c r="EH5">
        <v>26.157104705107514</v>
      </c>
      <c r="EI5">
        <v>-1</v>
      </c>
      <c r="EJ5">
        <v>0</v>
      </c>
      <c r="EK5">
        <v>1</v>
      </c>
      <c r="EL5" s="31">
        <v>44946</v>
      </c>
      <c r="EM5" s="32">
        <v>4.4699999999999997E-2</v>
      </c>
      <c r="EN5" s="32">
        <v>-1.7</v>
      </c>
      <c r="EO5" s="32">
        <v>0.68</v>
      </c>
      <c r="EP5" s="32">
        <v>0.26</v>
      </c>
      <c r="EQ5" s="32">
        <v>1.6000000000000001E-3</v>
      </c>
    </row>
    <row r="6" spans="1:147" ht="96">
      <c r="B6" s="24"/>
      <c r="C6" s="24"/>
      <c r="D6" s="24" t="s">
        <v>1874</v>
      </c>
      <c r="E6" t="s">
        <v>1703</v>
      </c>
      <c r="F6" t="s">
        <v>1704</v>
      </c>
      <c r="G6">
        <v>7.51</v>
      </c>
      <c r="H6">
        <v>6.7000000000000002E-3</v>
      </c>
      <c r="I6" t="s">
        <v>1705</v>
      </c>
      <c r="J6">
        <v>3620687000</v>
      </c>
      <c r="K6">
        <v>23.53</v>
      </c>
      <c r="L6">
        <v>1.44</v>
      </c>
      <c r="M6" t="s">
        <v>169</v>
      </c>
      <c r="N6" t="s">
        <v>1837</v>
      </c>
      <c r="O6" t="s">
        <v>1838</v>
      </c>
      <c r="P6" t="s">
        <v>1839</v>
      </c>
      <c r="Q6">
        <v>26.88</v>
      </c>
      <c r="R6" t="s">
        <v>1840</v>
      </c>
      <c r="S6">
        <v>114018779</v>
      </c>
      <c r="T6" s="25">
        <v>-0.31459999999999999</v>
      </c>
      <c r="U6" t="s">
        <v>547</v>
      </c>
      <c r="V6">
        <v>376922400</v>
      </c>
      <c r="W6">
        <v>482115450</v>
      </c>
      <c r="X6">
        <v>2.11</v>
      </c>
      <c r="Y6">
        <v>0.3</v>
      </c>
      <c r="Z6">
        <v>7.73</v>
      </c>
      <c r="AA6" t="s">
        <v>1841</v>
      </c>
      <c r="AB6" t="s">
        <v>1842</v>
      </c>
      <c r="AC6" t="s">
        <v>602</v>
      </c>
      <c r="AD6" t="s">
        <v>526</v>
      </c>
      <c r="AE6" t="s">
        <v>1843</v>
      </c>
      <c r="AF6">
        <v>4787504</v>
      </c>
      <c r="AG6" t="s">
        <v>1844</v>
      </c>
      <c r="AH6" t="s">
        <v>1845</v>
      </c>
      <c r="AI6" t="s">
        <v>1846</v>
      </c>
      <c r="AJ6" t="s">
        <v>295</v>
      </c>
      <c r="AK6" t="s">
        <v>1847</v>
      </c>
      <c r="AL6" t="s">
        <v>1848</v>
      </c>
      <c r="AM6" t="s">
        <v>1849</v>
      </c>
      <c r="AN6" t="s">
        <v>198</v>
      </c>
      <c r="AO6" t="s">
        <v>1850</v>
      </c>
      <c r="AP6" t="s">
        <v>1464</v>
      </c>
      <c r="AQ6" t="s">
        <v>326</v>
      </c>
      <c r="AR6" t="s">
        <v>1851</v>
      </c>
      <c r="AS6" t="s">
        <v>1852</v>
      </c>
      <c r="AT6" t="s">
        <v>531</v>
      </c>
      <c r="AU6" t="s">
        <v>1853</v>
      </c>
      <c r="AV6" t="s">
        <v>1854</v>
      </c>
      <c r="AW6" t="s">
        <v>1855</v>
      </c>
      <c r="AX6" t="s">
        <v>468</v>
      </c>
      <c r="AY6" t="s">
        <v>1856</v>
      </c>
      <c r="AZ6" t="s">
        <v>1857</v>
      </c>
      <c r="BA6" t="s">
        <v>1858</v>
      </c>
      <c r="BB6" t="s">
        <v>508</v>
      </c>
      <c r="BC6" t="s">
        <v>1859</v>
      </c>
      <c r="BD6" t="s">
        <v>534</v>
      </c>
      <c r="BE6" t="s">
        <v>239</v>
      </c>
      <c r="BF6" t="s">
        <v>1860</v>
      </c>
      <c r="BG6" t="s">
        <v>1861</v>
      </c>
      <c r="BH6" t="s">
        <v>1674</v>
      </c>
      <c r="BI6" t="s">
        <v>1862</v>
      </c>
      <c r="BJ6" t="s">
        <v>1863</v>
      </c>
      <c r="BK6" t="s">
        <v>1864</v>
      </c>
      <c r="BL6" t="s">
        <v>1865</v>
      </c>
      <c r="BM6" t="s">
        <v>590</v>
      </c>
      <c r="BN6" t="s">
        <v>1866</v>
      </c>
      <c r="BO6">
        <v>4.41</v>
      </c>
      <c r="BP6">
        <v>3.81</v>
      </c>
      <c r="BQ6">
        <v>5.88</v>
      </c>
      <c r="BR6">
        <v>8.5</v>
      </c>
      <c r="BS6">
        <v>6.09</v>
      </c>
      <c r="BT6">
        <v>5.99</v>
      </c>
      <c r="BU6" t="s">
        <v>1867</v>
      </c>
      <c r="BV6" t="s">
        <v>1768</v>
      </c>
      <c r="BW6">
        <v>28.08</v>
      </c>
      <c r="BX6">
        <v>36.24</v>
      </c>
      <c r="BY6">
        <v>37.17</v>
      </c>
      <c r="BZ6">
        <v>9.09</v>
      </c>
      <c r="CA6">
        <v>6.17</v>
      </c>
      <c r="CB6">
        <v>7.93</v>
      </c>
      <c r="CC6">
        <v>1.35</v>
      </c>
      <c r="CD6">
        <v>-7.74</v>
      </c>
      <c r="CE6" t="s">
        <v>1868</v>
      </c>
      <c r="CF6" t="s">
        <v>919</v>
      </c>
      <c r="CG6" s="26">
        <v>0.31362631578947398</v>
      </c>
      <c r="CH6" s="27">
        <v>-0.67725806297014823</v>
      </c>
      <c r="CI6" s="26">
        <v>0.22816723585128784</v>
      </c>
      <c r="CJ6" s="26">
        <v>3.5009507089853287E-2</v>
      </c>
      <c r="CK6" s="26">
        <v>-5.361441895365715E-2</v>
      </c>
      <c r="CL6" s="26">
        <v>-0.32410421967506409</v>
      </c>
      <c r="CM6" s="26">
        <v>1.8242122605443001E-2</v>
      </c>
      <c r="CN6" s="27">
        <v>0.77586209774017334</v>
      </c>
      <c r="CO6" s="27">
        <v>5.4545454680919647E-2</v>
      </c>
      <c r="CP6" s="27">
        <v>1.228646993637085</v>
      </c>
      <c r="CQ6" s="27">
        <v>0.82789921760559082</v>
      </c>
      <c r="CR6" s="27">
        <v>-0.81755268573760986</v>
      </c>
      <c r="CS6">
        <v>1.813063094641963</v>
      </c>
      <c r="CT6">
        <v>53751916.019417472</v>
      </c>
      <c r="CU6">
        <v>1.1318242343541944</v>
      </c>
      <c r="CV6" s="26">
        <v>-1.9259954616427422E-2</v>
      </c>
      <c r="CW6" s="27">
        <v>0.4138802155852318</v>
      </c>
      <c r="CX6">
        <v>0.06</v>
      </c>
      <c r="CY6">
        <v>19.17323786407767</v>
      </c>
      <c r="CZ6" t="s">
        <v>1869</v>
      </c>
      <c r="DA6">
        <v>-1.9259954616427422E-2</v>
      </c>
      <c r="DB6">
        <v>6.3910792880258898</v>
      </c>
      <c r="DC6" t="s">
        <v>1870</v>
      </c>
      <c r="DD6">
        <v>-1.829695688560605E-2</v>
      </c>
      <c r="DE6">
        <v>3.1955396440129449</v>
      </c>
      <c r="DF6" t="s">
        <v>1871</v>
      </c>
      <c r="DG6">
        <v>-1.6948760062456131E-2</v>
      </c>
      <c r="DH6">
        <v>1.917323786407767</v>
      </c>
      <c r="DI6" t="s">
        <v>1872</v>
      </c>
      <c r="DJ6">
        <v>-1.5407963693141938E-2</v>
      </c>
      <c r="DK6">
        <v>0.95866189320388351</v>
      </c>
      <c r="DL6" t="s">
        <v>1873</v>
      </c>
      <c r="DM6">
        <v>-1.3481968231499195E-2</v>
      </c>
      <c r="DN6">
        <v>206000000</v>
      </c>
      <c r="DO6">
        <v>-1.9259954616427422E-2</v>
      </c>
      <c r="DP6">
        <v>3949687000</v>
      </c>
      <c r="DQ6">
        <v>994833600</v>
      </c>
      <c r="DR6">
        <v>565</v>
      </c>
      <c r="DS6">
        <v>0.33288627040590141</v>
      </c>
      <c r="DT6">
        <v>-1.09113827855538</v>
      </c>
      <c r="DU6" s="28">
        <v>0.6</v>
      </c>
      <c r="DV6">
        <v>-0.22</v>
      </c>
      <c r="DW6">
        <v>0.38</v>
      </c>
      <c r="DX6">
        <v>-2.0773999999999999</v>
      </c>
      <c r="DY6">
        <v>0.71777642276422682</v>
      </c>
      <c r="DZ6">
        <v>-2.0075678951219511</v>
      </c>
      <c r="EA6">
        <v>1494</v>
      </c>
      <c r="EB6">
        <v>-2.0052707729536872</v>
      </c>
      <c r="EC6">
        <v>2</v>
      </c>
      <c r="ED6">
        <v>2.4945269851858097E-2</v>
      </c>
      <c r="EE6">
        <v>0.2551256135848789</v>
      </c>
      <c r="EF6" s="29">
        <v>3.9810000000000005E-2</v>
      </c>
      <c r="EG6">
        <v>3.9743000000000007E-2</v>
      </c>
      <c r="EH6">
        <v>62.097776422764227</v>
      </c>
      <c r="EI6">
        <v>-1</v>
      </c>
      <c r="EJ6">
        <v>0</v>
      </c>
      <c r="EK6">
        <v>1</v>
      </c>
      <c r="EL6" s="31">
        <v>44946</v>
      </c>
      <c r="EM6" s="32">
        <v>6.7000000000000002E-3</v>
      </c>
      <c r="EN6" s="32">
        <v>-0.27</v>
      </c>
      <c r="EO6" s="32">
        <v>0.4</v>
      </c>
      <c r="EP6" s="32">
        <v>-0.13</v>
      </c>
      <c r="EQ6" s="32">
        <v>6.7000000000000002E-3</v>
      </c>
    </row>
    <row r="7" spans="1:147" ht="96">
      <c r="D7" s="24" t="s">
        <v>1902</v>
      </c>
      <c r="E7" t="s">
        <v>1706</v>
      </c>
      <c r="F7" t="s">
        <v>1707</v>
      </c>
      <c r="G7">
        <v>4.79</v>
      </c>
      <c r="H7">
        <v>4.1999999999999997E-3</v>
      </c>
      <c r="I7" t="s">
        <v>1708</v>
      </c>
      <c r="J7">
        <v>3353000000</v>
      </c>
      <c r="L7">
        <v>0.77200000000000002</v>
      </c>
      <c r="M7" t="s">
        <v>169</v>
      </c>
      <c r="N7" t="s">
        <v>1875</v>
      </c>
      <c r="O7" t="s">
        <v>1876</v>
      </c>
      <c r="P7" t="s">
        <v>1877</v>
      </c>
      <c r="Q7">
        <v>-9.0500000000000007</v>
      </c>
      <c r="R7" t="s">
        <v>1878</v>
      </c>
      <c r="S7">
        <v>-41628763</v>
      </c>
      <c r="T7" s="25">
        <v>-1.278</v>
      </c>
      <c r="U7" t="s">
        <v>476</v>
      </c>
      <c r="V7">
        <v>700000000</v>
      </c>
      <c r="W7">
        <v>700000000</v>
      </c>
      <c r="X7">
        <v>1.27</v>
      </c>
      <c r="Y7">
        <v>0.28000000000000003</v>
      </c>
      <c r="Z7">
        <v>-2.61</v>
      </c>
      <c r="AA7" t="s">
        <v>396</v>
      </c>
      <c r="AB7" t="s">
        <v>1879</v>
      </c>
      <c r="AC7" t="s">
        <v>1880</v>
      </c>
      <c r="AD7" t="s">
        <v>333</v>
      </c>
      <c r="AE7" t="s">
        <v>1881</v>
      </c>
      <c r="AF7">
        <v>-15812612</v>
      </c>
      <c r="AG7" t="s">
        <v>1882</v>
      </c>
      <c r="AH7" t="s">
        <v>1883</v>
      </c>
      <c r="AI7" t="s">
        <v>1884</v>
      </c>
      <c r="AJ7" t="s">
        <v>1069</v>
      </c>
      <c r="AK7" t="s">
        <v>1885</v>
      </c>
      <c r="AL7" t="s">
        <v>198</v>
      </c>
      <c r="AM7" t="s">
        <v>1886</v>
      </c>
      <c r="AN7" t="s">
        <v>198</v>
      </c>
      <c r="AO7" t="s">
        <v>1887</v>
      </c>
      <c r="AP7" t="s">
        <v>1888</v>
      </c>
      <c r="AQ7" t="s">
        <v>520</v>
      </c>
      <c r="AR7" t="s">
        <v>393</v>
      </c>
      <c r="AS7" t="s">
        <v>198</v>
      </c>
      <c r="AT7" t="s">
        <v>1788</v>
      </c>
      <c r="AU7" t="s">
        <v>198</v>
      </c>
      <c r="AV7" t="s">
        <v>1889</v>
      </c>
      <c r="AW7" t="s">
        <v>1890</v>
      </c>
      <c r="AX7" t="s">
        <v>1891</v>
      </c>
      <c r="AY7" t="s">
        <v>1892</v>
      </c>
      <c r="AZ7" t="s">
        <v>1893</v>
      </c>
      <c r="BA7" t="s">
        <v>1894</v>
      </c>
      <c r="BB7" t="s">
        <v>508</v>
      </c>
      <c r="BC7" t="s">
        <v>1895</v>
      </c>
      <c r="BD7" t="s">
        <v>1402</v>
      </c>
      <c r="BE7" t="s">
        <v>1896</v>
      </c>
      <c r="BF7" t="s">
        <v>374</v>
      </c>
      <c r="BG7" t="s">
        <v>748</v>
      </c>
      <c r="BH7" t="s">
        <v>1051</v>
      </c>
      <c r="BI7" t="s">
        <v>600</v>
      </c>
      <c r="BJ7" t="s">
        <v>1897</v>
      </c>
      <c r="BK7" t="s">
        <v>1898</v>
      </c>
      <c r="BL7" t="s">
        <v>1899</v>
      </c>
      <c r="BM7" t="s">
        <v>794</v>
      </c>
      <c r="BN7" t="s">
        <v>472</v>
      </c>
      <c r="BO7">
        <v>2.95</v>
      </c>
      <c r="BP7">
        <v>4.59</v>
      </c>
      <c r="BQ7">
        <v>7.96</v>
      </c>
      <c r="BR7">
        <v>3.05</v>
      </c>
      <c r="BS7">
        <v>5.14</v>
      </c>
      <c r="BT7">
        <v>9.81</v>
      </c>
      <c r="BU7" t="s">
        <v>1833</v>
      </c>
      <c r="BV7" t="s">
        <v>1768</v>
      </c>
      <c r="BW7">
        <v>10.5</v>
      </c>
      <c r="BX7">
        <v>25.44</v>
      </c>
      <c r="BY7">
        <v>31.27</v>
      </c>
      <c r="BZ7">
        <v>-1.08</v>
      </c>
      <c r="CA7">
        <v>12.5</v>
      </c>
      <c r="CB7">
        <v>16.54</v>
      </c>
      <c r="CC7">
        <v>2.79</v>
      </c>
      <c r="CD7">
        <v>-3.62</v>
      </c>
      <c r="CE7" t="s">
        <v>1900</v>
      </c>
      <c r="CF7" t="s">
        <v>1901</v>
      </c>
      <c r="CG7" s="26">
        <v>-0.24972335766423356</v>
      </c>
      <c r="CH7" s="27">
        <v>-3.7609762999999998</v>
      </c>
      <c r="CI7" s="26">
        <v>0.23034942150115967</v>
      </c>
      <c r="CJ7" s="26">
        <v>-0.30447983741760254</v>
      </c>
      <c r="CK7" s="26">
        <v>-9.6398003399372101E-2</v>
      </c>
      <c r="CL7" s="26">
        <v>0.18688927590847015</v>
      </c>
      <c r="CM7" s="26">
        <v>0.13703703880310059</v>
      </c>
      <c r="CN7" s="27">
        <v>-0.41125541925430298</v>
      </c>
      <c r="CO7" s="27">
        <v>-0.46774193644523621</v>
      </c>
      <c r="CP7" s="27">
        <v>-0.38264581561088562</v>
      </c>
      <c r="CQ7" s="27">
        <v>0.77078086137771606</v>
      </c>
      <c r="CR7" s="27">
        <v>3.9267014712095261E-2</v>
      </c>
      <c r="CS7">
        <v>1.4875776397515528</v>
      </c>
      <c r="CT7">
        <v>-71824008.823529407</v>
      </c>
      <c r="CU7">
        <v>3.1315240083507305</v>
      </c>
      <c r="CV7" s="26">
        <v>3.0679579079151153E-2</v>
      </c>
      <c r="CW7" s="27">
        <v>-9.0319059044122699E-2</v>
      </c>
      <c r="CX7">
        <v>0.06</v>
      </c>
      <c r="CY7">
        <v>1.1191930403776056</v>
      </c>
      <c r="CZ7">
        <v>132238134.67430618</v>
      </c>
      <c r="DA7">
        <v>3.0679579079151153E-2</v>
      </c>
      <c r="DB7">
        <v>0.38470986730454076</v>
      </c>
      <c r="DC7">
        <v>384705495.17473513</v>
      </c>
      <c r="DD7">
        <v>2.9145600125193592E-2</v>
      </c>
      <c r="DE7">
        <v>0.20230892988666196</v>
      </c>
      <c r="DF7">
        <v>731554460.2154386</v>
      </c>
      <c r="DG7">
        <v>2.6998029589653014E-2</v>
      </c>
      <c r="DH7">
        <v>0.13059180455677405</v>
      </c>
      <c r="DI7">
        <v>1133302357.6962507</v>
      </c>
      <c r="DJ7">
        <v>2.4543663263320924E-2</v>
      </c>
      <c r="DK7">
        <v>7.8462026321395997E-2</v>
      </c>
      <c r="DL7">
        <v>1886262781.358242</v>
      </c>
      <c r="DM7">
        <v>2.1475705355405807E-2</v>
      </c>
      <c r="DN7">
        <v>136000000</v>
      </c>
      <c r="DO7">
        <v>3.0679579079151153E-2</v>
      </c>
      <c r="DP7">
        <v>148000000</v>
      </c>
      <c r="DQ7">
        <v>2632962100</v>
      </c>
      <c r="DR7">
        <v>4288</v>
      </c>
      <c r="DS7">
        <v>-0.28040293674338473</v>
      </c>
      <c r="DT7">
        <v>-3.6706572409558773</v>
      </c>
      <c r="DU7" s="28">
        <v>0</v>
      </c>
      <c r="DV7">
        <v>-0.89833333333333332</v>
      </c>
      <c r="DW7">
        <v>-0.89833333333333332</v>
      </c>
      <c r="DX7">
        <v>6.435257410296412</v>
      </c>
      <c r="DY7">
        <v>0.37584448836833229</v>
      </c>
      <c r="DZ7">
        <v>6.0721850425191333</v>
      </c>
      <c r="EA7">
        <v>4178</v>
      </c>
      <c r="EB7">
        <v>6.0109113514088248</v>
      </c>
      <c r="EC7">
        <v>6</v>
      </c>
      <c r="ED7">
        <v>1.2741571428571428E-2</v>
      </c>
      <c r="EE7">
        <v>7.6828428571428575E-2</v>
      </c>
      <c r="EF7" s="29">
        <v>2.8410000000000001E-2</v>
      </c>
      <c r="EG7">
        <v>2.8368000000000001E-2</v>
      </c>
      <c r="EH7">
        <v>21.165844488368332</v>
      </c>
      <c r="EI7" t="s">
        <v>244</v>
      </c>
      <c r="EJ7">
        <v>0</v>
      </c>
      <c r="EK7">
        <v>0</v>
      </c>
      <c r="EL7" s="31">
        <v>44946</v>
      </c>
      <c r="EM7" s="32">
        <v>1.0699999999999999E-2</v>
      </c>
      <c r="EN7" s="32">
        <v>0</v>
      </c>
      <c r="EO7" s="32">
        <v>0.64</v>
      </c>
      <c r="EP7" s="32">
        <v>0.63</v>
      </c>
      <c r="EQ7" s="32">
        <v>4.1999999999999997E-3</v>
      </c>
    </row>
    <row r="8" spans="1:147" ht="96">
      <c r="B8" s="24"/>
      <c r="C8" s="24"/>
      <c r="D8" s="24" t="s">
        <v>1931</v>
      </c>
      <c r="E8" t="s">
        <v>1709</v>
      </c>
      <c r="F8" t="s">
        <v>1710</v>
      </c>
      <c r="G8">
        <v>3.13</v>
      </c>
      <c r="H8">
        <v>6.4000000000000003E-3</v>
      </c>
      <c r="I8" t="s">
        <v>1711</v>
      </c>
      <c r="J8">
        <v>3287364500</v>
      </c>
      <c r="K8">
        <v>59.96</v>
      </c>
      <c r="L8">
        <v>1.41</v>
      </c>
      <c r="M8" t="s">
        <v>169</v>
      </c>
      <c r="N8" t="s">
        <v>1433</v>
      </c>
      <c r="O8" t="s">
        <v>1903</v>
      </c>
      <c r="P8" t="s">
        <v>1904</v>
      </c>
      <c r="Q8">
        <v>-25.77</v>
      </c>
      <c r="R8" t="s">
        <v>1905</v>
      </c>
      <c r="S8">
        <v>40095189</v>
      </c>
      <c r="T8" s="25">
        <v>-0.55030000000000001</v>
      </c>
      <c r="U8" t="s">
        <v>366</v>
      </c>
      <c r="V8">
        <v>773200240</v>
      </c>
      <c r="W8">
        <v>1050276210</v>
      </c>
      <c r="X8">
        <v>1.24</v>
      </c>
      <c r="Y8">
        <v>0.21</v>
      </c>
      <c r="Z8">
        <v>7.27</v>
      </c>
      <c r="AA8" t="s">
        <v>859</v>
      </c>
      <c r="AB8" t="s">
        <v>435</v>
      </c>
      <c r="AC8" t="s">
        <v>1906</v>
      </c>
      <c r="AD8" t="s">
        <v>1907</v>
      </c>
      <c r="AE8" t="s">
        <v>1908</v>
      </c>
      <c r="AF8">
        <v>2511671</v>
      </c>
      <c r="AG8" t="s">
        <v>1909</v>
      </c>
      <c r="AH8" t="s">
        <v>1910</v>
      </c>
      <c r="AI8" t="s">
        <v>1911</v>
      </c>
      <c r="AJ8" t="s">
        <v>1021</v>
      </c>
      <c r="AK8" t="s">
        <v>1912</v>
      </c>
      <c r="AL8" t="s">
        <v>198</v>
      </c>
      <c r="AM8" t="s">
        <v>1913</v>
      </c>
      <c r="AN8" t="s">
        <v>198</v>
      </c>
      <c r="AO8" t="s">
        <v>338</v>
      </c>
      <c r="AP8" t="s">
        <v>504</v>
      </c>
      <c r="AQ8" t="s">
        <v>1524</v>
      </c>
      <c r="AR8" t="s">
        <v>1914</v>
      </c>
      <c r="AS8" t="s">
        <v>198</v>
      </c>
      <c r="AT8" t="s">
        <v>836</v>
      </c>
      <c r="AU8" t="s">
        <v>578</v>
      </c>
      <c r="AV8" t="s">
        <v>1915</v>
      </c>
      <c r="AW8" t="s">
        <v>1916</v>
      </c>
      <c r="AX8" t="s">
        <v>1917</v>
      </c>
      <c r="AY8" t="s">
        <v>1918</v>
      </c>
      <c r="AZ8" t="s">
        <v>1919</v>
      </c>
      <c r="BA8" t="s">
        <v>1920</v>
      </c>
      <c r="BB8" t="s">
        <v>1921</v>
      </c>
      <c r="BC8" t="s">
        <v>1922</v>
      </c>
      <c r="BD8" t="s">
        <v>209</v>
      </c>
      <c r="BE8" t="s">
        <v>242</v>
      </c>
      <c r="BF8" t="s">
        <v>264</v>
      </c>
      <c r="BG8" t="s">
        <v>1923</v>
      </c>
      <c r="BH8" t="s">
        <v>1924</v>
      </c>
      <c r="BI8" t="s">
        <v>233</v>
      </c>
      <c r="BJ8" t="s">
        <v>798</v>
      </c>
      <c r="BK8" t="s">
        <v>1925</v>
      </c>
      <c r="BL8" t="s">
        <v>1926</v>
      </c>
      <c r="BM8" t="s">
        <v>1927</v>
      </c>
      <c r="BN8" t="s">
        <v>1928</v>
      </c>
      <c r="BO8">
        <v>3.75</v>
      </c>
      <c r="BP8">
        <v>5.61</v>
      </c>
      <c r="BQ8">
        <v>8.44</v>
      </c>
      <c r="BR8">
        <v>4.9800000000000004</v>
      </c>
      <c r="BS8">
        <v>6.74</v>
      </c>
      <c r="BT8">
        <v>9.76</v>
      </c>
      <c r="BU8" t="s">
        <v>775</v>
      </c>
      <c r="BV8" t="s">
        <v>1768</v>
      </c>
      <c r="BW8">
        <v>28.03</v>
      </c>
      <c r="BX8">
        <v>31.13</v>
      </c>
      <c r="BY8">
        <v>36.6</v>
      </c>
      <c r="BZ8">
        <v>11.09</v>
      </c>
      <c r="CA8">
        <v>11.77</v>
      </c>
      <c r="CB8">
        <v>14.36</v>
      </c>
      <c r="CC8">
        <v>2.62</v>
      </c>
      <c r="CD8">
        <v>-4.8600000000000003</v>
      </c>
      <c r="CE8" t="s">
        <v>1929</v>
      </c>
      <c r="CF8" t="s">
        <v>1930</v>
      </c>
      <c r="CG8" s="26">
        <v>-0.4219835521235521</v>
      </c>
      <c r="CH8" s="27">
        <v>-1.2677180035806297</v>
      </c>
      <c r="CI8" s="26">
        <v>5.728643387556076E-2</v>
      </c>
      <c r="CJ8" s="26">
        <v>-0.11476868391036987</v>
      </c>
      <c r="CK8" s="26">
        <v>-3.1034482643008232E-2</v>
      </c>
      <c r="CL8" s="26">
        <v>-0.12978240847587585</v>
      </c>
      <c r="CM8" s="26">
        <v>0.32768917083740234</v>
      </c>
      <c r="CN8" s="27">
        <v>-9.5652170479297638E-2</v>
      </c>
      <c r="CO8" s="27">
        <v>-0.28125</v>
      </c>
      <c r="CP8" s="27">
        <v>0.15942029654979706</v>
      </c>
      <c r="CQ8" s="27">
        <v>0.62507599592208862</v>
      </c>
      <c r="CR8" s="27">
        <v>3.739529475569725E-2</v>
      </c>
      <c r="CS8">
        <v>3.124871197718631</v>
      </c>
      <c r="CT8">
        <v>27047304.807692308</v>
      </c>
      <c r="CU8">
        <v>0</v>
      </c>
      <c r="CV8" s="26">
        <v>2.1878005936741829E-2</v>
      </c>
      <c r="CW8" s="27">
        <v>8.8997883349657053E-2</v>
      </c>
      <c r="CX8">
        <v>0.06</v>
      </c>
      <c r="CY8">
        <v>14.93485486807044</v>
      </c>
      <c r="CZ8">
        <v>100259728.88435957</v>
      </c>
      <c r="DA8">
        <v>2.1878005936741829E-2</v>
      </c>
      <c r="DB8">
        <v>5.1726270406553354</v>
      </c>
      <c r="DC8">
        <v>289478535.41945958</v>
      </c>
      <c r="DD8">
        <v>2.0784105639904737E-2</v>
      </c>
      <c r="DE8">
        <v>2.7463398513823276</v>
      </c>
      <c r="DF8">
        <v>545221852.00288475</v>
      </c>
      <c r="DG8">
        <v>1.9252645224332808E-2</v>
      </c>
      <c r="DH8">
        <v>1.790755605489897</v>
      </c>
      <c r="DI8">
        <v>836163514.11077452</v>
      </c>
      <c r="DJ8">
        <v>1.7502404749393463E-2</v>
      </c>
      <c r="DK8">
        <v>1.0973809254715383</v>
      </c>
      <c r="DL8">
        <v>1364489271.9058251</v>
      </c>
      <c r="DM8">
        <v>1.5314604155719279E-2</v>
      </c>
      <c r="DN8">
        <v>104000000</v>
      </c>
      <c r="DO8">
        <v>2.1878005936741829E-2</v>
      </c>
      <c r="DP8">
        <v>1497364500</v>
      </c>
      <c r="DQ8">
        <v>898895820</v>
      </c>
      <c r="DR8">
        <v>1568</v>
      </c>
      <c r="DS8">
        <v>-0.44386155806029393</v>
      </c>
      <c r="DT8">
        <v>-1.3567158869302867</v>
      </c>
      <c r="DU8" s="28">
        <v>-0.22</v>
      </c>
      <c r="DV8">
        <v>-0.22</v>
      </c>
      <c r="DW8">
        <v>-0.44</v>
      </c>
      <c r="DX8">
        <v>6.3502673796791447</v>
      </c>
      <c r="DY8">
        <v>0.41912721088435445</v>
      </c>
      <c r="DZ8">
        <v>6.0662450925824878</v>
      </c>
      <c r="EA8">
        <v>3554</v>
      </c>
      <c r="EB8">
        <v>6.0184118827006996</v>
      </c>
      <c r="EC8">
        <v>6</v>
      </c>
      <c r="ED8">
        <v>2.6470846178644758E-2</v>
      </c>
      <c r="EE8">
        <v>0.13996318168532065</v>
      </c>
      <c r="EF8" s="29">
        <v>4.7500000000000001E-2</v>
      </c>
      <c r="EG8">
        <v>4.7564000000000002E-2</v>
      </c>
      <c r="EH8">
        <v>23.189127210884354</v>
      </c>
      <c r="EI8" t="s">
        <v>244</v>
      </c>
      <c r="EJ8">
        <v>0</v>
      </c>
      <c r="EK8">
        <v>0</v>
      </c>
      <c r="EL8" s="31">
        <v>44946</v>
      </c>
      <c r="EM8" s="32">
        <v>9.7999999999999997E-3</v>
      </c>
      <c r="EN8" s="32">
        <v>-0.32</v>
      </c>
      <c r="EO8" s="32">
        <v>0.98</v>
      </c>
      <c r="EP8" s="32">
        <v>0.32</v>
      </c>
      <c r="EQ8" s="32">
        <v>6.4000000000000003E-3</v>
      </c>
    </row>
    <row r="9" spans="1:147" ht="96">
      <c r="B9" s="24"/>
      <c r="C9" s="24"/>
      <c r="D9" s="24" t="s">
        <v>1958</v>
      </c>
      <c r="E9" t="s">
        <v>1712</v>
      </c>
      <c r="F9" t="s">
        <v>1713</v>
      </c>
      <c r="G9">
        <v>23.5</v>
      </c>
      <c r="H9">
        <v>8.9999999999999993E-3</v>
      </c>
      <c r="I9" t="s">
        <v>1714</v>
      </c>
      <c r="J9">
        <v>3133490000</v>
      </c>
      <c r="K9">
        <v>28.99</v>
      </c>
      <c r="L9">
        <v>1.56</v>
      </c>
      <c r="M9" t="s">
        <v>169</v>
      </c>
      <c r="N9" t="s">
        <v>1932</v>
      </c>
      <c r="O9" t="s">
        <v>1933</v>
      </c>
      <c r="P9" t="s">
        <v>1934</v>
      </c>
      <c r="Q9">
        <v>-5.26</v>
      </c>
      <c r="R9" t="s">
        <v>611</v>
      </c>
      <c r="S9">
        <v>74573340</v>
      </c>
      <c r="T9" s="25">
        <v>-0.47470000000000001</v>
      </c>
      <c r="U9" t="s">
        <v>347</v>
      </c>
      <c r="V9">
        <v>62287972</v>
      </c>
      <c r="W9">
        <v>133340000</v>
      </c>
      <c r="X9">
        <v>1.31</v>
      </c>
      <c r="Y9">
        <v>0.32</v>
      </c>
      <c r="Z9">
        <v>8.94</v>
      </c>
      <c r="AA9" t="s">
        <v>503</v>
      </c>
      <c r="AB9" t="s">
        <v>1935</v>
      </c>
      <c r="AC9" t="s">
        <v>1936</v>
      </c>
      <c r="AD9" t="s">
        <v>1937</v>
      </c>
      <c r="AE9" t="s">
        <v>1938</v>
      </c>
      <c r="AF9">
        <v>-11693273</v>
      </c>
      <c r="AG9" t="s">
        <v>1939</v>
      </c>
      <c r="AH9">
        <v>4152</v>
      </c>
      <c r="AI9" t="s">
        <v>1940</v>
      </c>
      <c r="AJ9" t="s">
        <v>1941</v>
      </c>
      <c r="AK9" t="s">
        <v>1942</v>
      </c>
      <c r="AL9" t="s">
        <v>198</v>
      </c>
      <c r="AM9" t="s">
        <v>1943</v>
      </c>
      <c r="AN9" t="s">
        <v>198</v>
      </c>
      <c r="AO9" t="s">
        <v>380</v>
      </c>
      <c r="AP9" t="s">
        <v>536</v>
      </c>
      <c r="AQ9" t="s">
        <v>739</v>
      </c>
      <c r="AR9" t="s">
        <v>225</v>
      </c>
      <c r="AS9" t="s">
        <v>198</v>
      </c>
      <c r="AT9" t="s">
        <v>405</v>
      </c>
      <c r="AU9" t="s">
        <v>1944</v>
      </c>
      <c r="AV9" t="s">
        <v>229</v>
      </c>
      <c r="AW9" t="s">
        <v>1945</v>
      </c>
      <c r="AX9" t="s">
        <v>1946</v>
      </c>
      <c r="AY9" t="s">
        <v>1947</v>
      </c>
      <c r="AZ9" t="s">
        <v>609</v>
      </c>
      <c r="BA9" t="s">
        <v>1948</v>
      </c>
      <c r="BB9" t="s">
        <v>1949</v>
      </c>
      <c r="BC9" t="s">
        <v>198</v>
      </c>
      <c r="BD9" t="s">
        <v>1950</v>
      </c>
      <c r="BE9" t="s">
        <v>1951</v>
      </c>
      <c r="BF9" t="s">
        <v>1236</v>
      </c>
      <c r="BG9" t="s">
        <v>398</v>
      </c>
      <c r="BH9" t="s">
        <v>198</v>
      </c>
      <c r="BI9" t="s">
        <v>1807</v>
      </c>
      <c r="BJ9" t="s">
        <v>1952</v>
      </c>
      <c r="BK9" t="s">
        <v>1953</v>
      </c>
      <c r="BL9" t="s">
        <v>1954</v>
      </c>
      <c r="BM9" t="s">
        <v>286</v>
      </c>
      <c r="BN9" t="s">
        <v>366</v>
      </c>
      <c r="BO9">
        <v>11.28</v>
      </c>
      <c r="BP9">
        <v>19.21</v>
      </c>
      <c r="BQ9">
        <v>32.57</v>
      </c>
      <c r="BR9">
        <v>15.39</v>
      </c>
      <c r="BS9">
        <v>24.26</v>
      </c>
      <c r="BT9" t="s">
        <v>198</v>
      </c>
      <c r="BU9" t="s">
        <v>1955</v>
      </c>
      <c r="BV9" t="s">
        <v>1768</v>
      </c>
      <c r="BW9">
        <v>19.04</v>
      </c>
      <c r="BX9">
        <v>31.57</v>
      </c>
      <c r="BY9">
        <v>39.119999999999997</v>
      </c>
      <c r="BZ9">
        <v>10.130000000000001</v>
      </c>
      <c r="CA9">
        <v>19.29</v>
      </c>
      <c r="CB9">
        <v>23.43</v>
      </c>
      <c r="CC9">
        <v>0.47</v>
      </c>
      <c r="CD9">
        <v>-4.3899999999999997</v>
      </c>
      <c r="CE9" t="s">
        <v>1956</v>
      </c>
      <c r="CF9" t="s">
        <v>1957</v>
      </c>
      <c r="CG9" s="26">
        <v>-7.342225352112676E-2</v>
      </c>
      <c r="CH9" s="27">
        <v>-0.52306736842105261</v>
      </c>
      <c r="CI9" s="26">
        <v>0.18336667120456696</v>
      </c>
      <c r="CJ9" s="26">
        <v>-9.437386691570282E-2</v>
      </c>
      <c r="CK9" s="26">
        <v>0.49728259444236755</v>
      </c>
      <c r="CL9" s="26">
        <v>0.42635658383369446</v>
      </c>
      <c r="CM9" s="26" t="s">
        <v>198</v>
      </c>
      <c r="CN9" s="27">
        <v>-9.3264251947402954E-2</v>
      </c>
      <c r="CO9" s="27">
        <v>-0.25193798542022705</v>
      </c>
      <c r="CP9" s="27">
        <v>0.14159291982650757</v>
      </c>
      <c r="CQ9" s="27">
        <v>0.88333332538604736</v>
      </c>
      <c r="CR9" s="27" t="s">
        <v>198</v>
      </c>
      <c r="CS9">
        <v>2.6532514817950887</v>
      </c>
      <c r="CT9">
        <v>39297597.714285716</v>
      </c>
      <c r="CU9">
        <v>3.1914893617021276</v>
      </c>
      <c r="CV9" s="26">
        <v>0.25315799564123154</v>
      </c>
      <c r="CW9" s="27">
        <v>0.16993100196123123</v>
      </c>
      <c r="CX9">
        <v>0.06</v>
      </c>
      <c r="CY9">
        <v>8.3063264686310756</v>
      </c>
      <c r="CZ9">
        <v>206889291.73322219</v>
      </c>
      <c r="DA9">
        <v>0.25315799564123154</v>
      </c>
      <c r="DB9">
        <v>2.3704658125683644</v>
      </c>
      <c r="DC9">
        <v>724958778.51874256</v>
      </c>
      <c r="DD9">
        <v>0.24050009585916995</v>
      </c>
      <c r="DE9">
        <v>0.96375188112938226</v>
      </c>
      <c r="DF9">
        <v>1783124924.2140729</v>
      </c>
      <c r="DG9">
        <v>0.22277903616428377</v>
      </c>
      <c r="DH9">
        <v>0.45986643742814598</v>
      </c>
      <c r="DI9">
        <v>3736932857.3114529</v>
      </c>
      <c r="DJ9">
        <v>0.20252639651298524</v>
      </c>
      <c r="DK9">
        <v>0.13681512218489056</v>
      </c>
      <c r="DL9">
        <v>12560672917.995499</v>
      </c>
      <c r="DM9">
        <v>0.17721059694886207</v>
      </c>
      <c r="DN9">
        <v>175000000</v>
      </c>
      <c r="DO9">
        <v>0.25315799564123154</v>
      </c>
      <c r="DP9">
        <v>1718490000</v>
      </c>
      <c r="DQ9">
        <v>1446631900</v>
      </c>
      <c r="DR9">
        <v>4409</v>
      </c>
      <c r="DS9">
        <v>-0.32658024916235828</v>
      </c>
      <c r="DT9">
        <v>-0.69299837038228385</v>
      </c>
      <c r="DU9" s="28">
        <v>0</v>
      </c>
      <c r="DV9">
        <v>-0.22</v>
      </c>
      <c r="DW9">
        <v>-0.22</v>
      </c>
      <c r="DX9">
        <v>-1.0439000000000001</v>
      </c>
      <c r="DY9">
        <v>0.34927203382117955</v>
      </c>
      <c r="DZ9">
        <v>-1.0083090422847498</v>
      </c>
      <c r="EA9">
        <v>2856</v>
      </c>
      <c r="EB9">
        <v>-1.0034877044616606</v>
      </c>
      <c r="EC9">
        <v>1</v>
      </c>
      <c r="ED9">
        <v>3.4314534273286339E-2</v>
      </c>
      <c r="EE9">
        <v>0.18129743512824359</v>
      </c>
      <c r="EF9" s="29">
        <v>7.5809999999999989E-2</v>
      </c>
      <c r="EG9">
        <v>7.5719999999999996E-2</v>
      </c>
      <c r="EH9">
        <v>16.18927203382118</v>
      </c>
      <c r="EI9">
        <v>-1</v>
      </c>
      <c r="EJ9">
        <v>0</v>
      </c>
      <c r="EK9">
        <v>0</v>
      </c>
      <c r="EL9" s="31">
        <v>44946</v>
      </c>
      <c r="EM9" s="32">
        <v>8.0999999999999996E-3</v>
      </c>
      <c r="EN9" s="32">
        <v>0.51</v>
      </c>
      <c r="EO9" s="32">
        <v>-1.01</v>
      </c>
      <c r="EP9" s="32">
        <v>-0.72</v>
      </c>
      <c r="EQ9" s="32">
        <v>8.9999999999999993E-3</v>
      </c>
    </row>
    <row r="10" spans="1:147" ht="96">
      <c r="D10" s="24" t="s">
        <v>1985</v>
      </c>
      <c r="E10" t="s">
        <v>1715</v>
      </c>
      <c r="F10" t="s">
        <v>1716</v>
      </c>
      <c r="G10">
        <v>5.4</v>
      </c>
      <c r="H10">
        <v>3.7000000000000002E-3</v>
      </c>
      <c r="I10" t="s">
        <v>1717</v>
      </c>
      <c r="J10">
        <v>2979347800</v>
      </c>
      <c r="K10">
        <v>55.15</v>
      </c>
      <c r="L10">
        <v>2.06</v>
      </c>
      <c r="M10" t="s">
        <v>169</v>
      </c>
      <c r="N10" t="s">
        <v>1959</v>
      </c>
      <c r="O10" t="s">
        <v>1523</v>
      </c>
      <c r="P10" t="s">
        <v>1960</v>
      </c>
      <c r="Q10">
        <v>31.42</v>
      </c>
      <c r="R10" t="s">
        <v>581</v>
      </c>
      <c r="S10">
        <v>48684943</v>
      </c>
      <c r="T10" s="25">
        <v>4.8620000000000001</v>
      </c>
      <c r="U10" t="s">
        <v>1961</v>
      </c>
      <c r="V10">
        <v>337494300</v>
      </c>
      <c r="W10">
        <v>551731070</v>
      </c>
      <c r="X10">
        <v>1.08</v>
      </c>
      <c r="Y10">
        <v>0.35</v>
      </c>
      <c r="Z10">
        <v>8.7799999999999994</v>
      </c>
      <c r="AA10" t="s">
        <v>1470</v>
      </c>
      <c r="AB10" t="s">
        <v>565</v>
      </c>
      <c r="AC10" t="s">
        <v>1962</v>
      </c>
      <c r="AD10" t="s">
        <v>1963</v>
      </c>
      <c r="AE10" t="s">
        <v>1964</v>
      </c>
      <c r="AF10">
        <v>-17458872</v>
      </c>
      <c r="AG10" t="s">
        <v>1965</v>
      </c>
      <c r="AH10" t="s">
        <v>1966</v>
      </c>
      <c r="AI10" t="s">
        <v>1967</v>
      </c>
      <c r="AJ10" t="s">
        <v>499</v>
      </c>
      <c r="AK10" t="s">
        <v>1968</v>
      </c>
      <c r="AL10" t="s">
        <v>1969</v>
      </c>
      <c r="AM10" t="s">
        <v>1970</v>
      </c>
      <c r="AN10" t="s">
        <v>198</v>
      </c>
      <c r="AO10" t="s">
        <v>453</v>
      </c>
      <c r="AP10" t="s">
        <v>198</v>
      </c>
      <c r="AQ10" t="s">
        <v>1971</v>
      </c>
      <c r="AR10" t="s">
        <v>1972</v>
      </c>
      <c r="AS10" t="s">
        <v>198</v>
      </c>
      <c r="AT10" t="s">
        <v>1973</v>
      </c>
      <c r="AU10" t="s">
        <v>198</v>
      </c>
      <c r="AV10" t="s">
        <v>380</v>
      </c>
      <c r="AW10" t="s">
        <v>1974</v>
      </c>
      <c r="AX10" t="s">
        <v>587</v>
      </c>
      <c r="AY10" t="s">
        <v>1975</v>
      </c>
      <c r="AZ10" t="s">
        <v>1976</v>
      </c>
      <c r="BA10" t="s">
        <v>1879</v>
      </c>
      <c r="BB10" t="s">
        <v>518</v>
      </c>
      <c r="BC10" t="s">
        <v>460</v>
      </c>
      <c r="BD10" t="s">
        <v>1977</v>
      </c>
      <c r="BE10" t="s">
        <v>529</v>
      </c>
      <c r="BF10" t="s">
        <v>941</v>
      </c>
      <c r="BG10" t="s">
        <v>1978</v>
      </c>
      <c r="BH10" t="s">
        <v>1979</v>
      </c>
      <c r="BI10" t="s">
        <v>524</v>
      </c>
      <c r="BJ10" t="s">
        <v>1980</v>
      </c>
      <c r="BK10" t="s">
        <v>1192</v>
      </c>
      <c r="BL10" t="s">
        <v>1981</v>
      </c>
      <c r="BM10" t="s">
        <v>1982</v>
      </c>
      <c r="BN10" t="s">
        <v>1983</v>
      </c>
      <c r="BO10">
        <v>-0.01</v>
      </c>
      <c r="BP10">
        <v>1.24</v>
      </c>
      <c r="BQ10">
        <v>17.46</v>
      </c>
      <c r="BR10">
        <v>0.94</v>
      </c>
      <c r="BS10">
        <v>2.91</v>
      </c>
      <c r="BT10">
        <v>19.87</v>
      </c>
      <c r="BU10" t="s">
        <v>1654</v>
      </c>
      <c r="BV10" t="s">
        <v>1768</v>
      </c>
      <c r="BW10">
        <v>19.739999999999998</v>
      </c>
      <c r="BX10">
        <v>20.68</v>
      </c>
      <c r="BY10">
        <v>49.78</v>
      </c>
      <c r="BZ10">
        <v>9.34</v>
      </c>
      <c r="CA10">
        <v>8.0399999999999991</v>
      </c>
      <c r="CB10">
        <v>35.18</v>
      </c>
      <c r="CC10">
        <v>3.45</v>
      </c>
      <c r="CD10">
        <v>-4.59</v>
      </c>
      <c r="CE10" t="s">
        <v>1984</v>
      </c>
      <c r="CF10" t="s">
        <v>262</v>
      </c>
      <c r="CG10" s="26">
        <v>0.36901565891472871</v>
      </c>
      <c r="CH10" s="27">
        <v>10.521824836376155</v>
      </c>
      <c r="CI10" s="26">
        <v>0.11347517371177673</v>
      </c>
      <c r="CJ10" s="26">
        <v>-0.39027026295661926</v>
      </c>
      <c r="CK10" s="26">
        <v>-0.34767279028892517</v>
      </c>
      <c r="CL10" s="26">
        <v>1.6455223560333252</v>
      </c>
      <c r="CM10" s="26">
        <v>0.6193353533744812</v>
      </c>
      <c r="CN10" s="27">
        <v>-0.69953972101211548</v>
      </c>
      <c r="CO10" s="27">
        <v>-0.86071163415908813</v>
      </c>
      <c r="CP10" s="27">
        <v>-0.50304877758026123</v>
      </c>
      <c r="CQ10" s="27">
        <v>6.5336747169494629</v>
      </c>
      <c r="CR10" s="27">
        <v>2.8270320892333984</v>
      </c>
      <c r="CS10">
        <v>4.7441843949044582</v>
      </c>
      <c r="CT10">
        <v>332382656.68863106</v>
      </c>
      <c r="CU10">
        <v>1.8518518518518516</v>
      </c>
      <c r="CV10" s="26">
        <v>0.32807796597480776</v>
      </c>
      <c r="CW10" s="27">
        <v>1.4594813346862794</v>
      </c>
      <c r="CX10">
        <v>0.06</v>
      </c>
      <c r="CY10">
        <v>96.488401254163506</v>
      </c>
      <c r="CZ10">
        <v>17093741.616211411</v>
      </c>
      <c r="DA10">
        <v>0.32807796597480776</v>
      </c>
      <c r="DB10">
        <v>25.923050116078688</v>
      </c>
      <c r="DC10">
        <v>63624758.375828519</v>
      </c>
      <c r="DD10">
        <v>0.31167406767606737</v>
      </c>
      <c r="DE10">
        <v>9.6244098421858251</v>
      </c>
      <c r="DF10">
        <v>171371318.03869778</v>
      </c>
      <c r="DG10">
        <v>0.28870861005783083</v>
      </c>
      <c r="DH10">
        <v>4.0877220658545044</v>
      </c>
      <c r="DI10">
        <v>403488244.41302067</v>
      </c>
      <c r="DJ10">
        <v>0.26246237277984624</v>
      </c>
      <c r="DK10">
        <v>0.90264984267570714</v>
      </c>
      <c r="DL10">
        <v>1827228812.3497267</v>
      </c>
      <c r="DM10">
        <v>0.22965457618236543</v>
      </c>
      <c r="DN10">
        <v>13643300</v>
      </c>
      <c r="DO10">
        <v>0.32807796597480776</v>
      </c>
      <c r="DP10">
        <v>1649347800</v>
      </c>
      <c r="DQ10">
        <v>672527820</v>
      </c>
      <c r="DR10">
        <v>1606</v>
      </c>
      <c r="DS10">
        <v>4.0937692939920944E-2</v>
      </c>
      <c r="DT10">
        <v>9.0623435016898757</v>
      </c>
      <c r="DU10" s="28">
        <v>0.6</v>
      </c>
      <c r="DV10">
        <v>0.6</v>
      </c>
      <c r="DW10">
        <v>1.2</v>
      </c>
      <c r="DX10">
        <v>6.4291044776119399</v>
      </c>
      <c r="DY10">
        <v>0.40305645161290382</v>
      </c>
      <c r="DZ10">
        <v>6.08284138781897</v>
      </c>
      <c r="EA10">
        <v>1614</v>
      </c>
      <c r="EB10">
        <v>6.0556764142432247</v>
      </c>
      <c r="EC10">
        <v>6</v>
      </c>
      <c r="ED10">
        <v>4.3388892345685735E-2</v>
      </c>
      <c r="EE10">
        <v>0.22474717619219814</v>
      </c>
      <c r="EF10" s="29">
        <v>2.6799999999999997E-2</v>
      </c>
      <c r="EG10">
        <v>2.6837E-2</v>
      </c>
      <c r="EH10">
        <v>21.193056451612904</v>
      </c>
      <c r="EI10">
        <v>-1</v>
      </c>
      <c r="EJ10">
        <v>0</v>
      </c>
      <c r="EK10">
        <v>0</v>
      </c>
      <c r="EL10" s="31">
        <v>44946</v>
      </c>
      <c r="EM10" s="32">
        <v>1.15E-2</v>
      </c>
      <c r="EN10" s="32">
        <v>0</v>
      </c>
      <c r="EO10" s="32">
        <v>0.95</v>
      </c>
      <c r="EP10" s="32">
        <v>0.94</v>
      </c>
      <c r="EQ10" s="32">
        <v>3.7000000000000002E-3</v>
      </c>
    </row>
    <row r="11" spans="1:147" ht="96">
      <c r="B11" s="24"/>
      <c r="C11" s="24" t="s">
        <v>1986</v>
      </c>
      <c r="D11" s="24" t="s">
        <v>2019</v>
      </c>
      <c r="E11" t="s">
        <v>1718</v>
      </c>
      <c r="F11" t="s">
        <v>1719</v>
      </c>
      <c r="G11">
        <v>6.43</v>
      </c>
      <c r="H11">
        <v>4.7000000000000002E-3</v>
      </c>
      <c r="I11" t="s">
        <v>1720</v>
      </c>
      <c r="J11">
        <v>2686136800</v>
      </c>
      <c r="K11">
        <v>114.2</v>
      </c>
      <c r="L11">
        <v>2.13</v>
      </c>
      <c r="M11" t="s">
        <v>169</v>
      </c>
      <c r="N11" t="s">
        <v>1987</v>
      </c>
      <c r="O11" t="s">
        <v>1745</v>
      </c>
      <c r="P11" t="s">
        <v>1988</v>
      </c>
      <c r="Q11">
        <v>0.23</v>
      </c>
      <c r="R11" t="s">
        <v>1989</v>
      </c>
      <c r="S11">
        <v>18872999</v>
      </c>
      <c r="T11" s="25">
        <v>-0.60519999999999996</v>
      </c>
      <c r="U11" t="s">
        <v>1990</v>
      </c>
      <c r="V11">
        <v>417750290</v>
      </c>
      <c r="W11">
        <v>417750290</v>
      </c>
      <c r="X11">
        <v>1.59</v>
      </c>
      <c r="Y11">
        <v>0.33</v>
      </c>
      <c r="Z11">
        <v>2.63</v>
      </c>
      <c r="AA11" t="s">
        <v>1991</v>
      </c>
      <c r="AB11" t="s">
        <v>1992</v>
      </c>
      <c r="AC11" t="s">
        <v>1993</v>
      </c>
      <c r="AD11" t="s">
        <v>1994</v>
      </c>
      <c r="AE11" t="s">
        <v>1995</v>
      </c>
      <c r="AF11">
        <v>-8473599</v>
      </c>
      <c r="AG11" t="s">
        <v>1996</v>
      </c>
      <c r="AH11" t="s">
        <v>1997</v>
      </c>
      <c r="AI11" t="s">
        <v>1998</v>
      </c>
      <c r="AJ11" t="s">
        <v>1999</v>
      </c>
      <c r="AK11" t="s">
        <v>2000</v>
      </c>
      <c r="AL11" t="s">
        <v>2001</v>
      </c>
      <c r="AM11" t="s">
        <v>2002</v>
      </c>
      <c r="AN11" t="s">
        <v>198</v>
      </c>
      <c r="AO11" t="s">
        <v>294</v>
      </c>
      <c r="AP11" t="s">
        <v>198</v>
      </c>
      <c r="AQ11" t="s">
        <v>920</v>
      </c>
      <c r="AR11" t="s">
        <v>2003</v>
      </c>
      <c r="AS11" t="s">
        <v>198</v>
      </c>
      <c r="AT11" t="s">
        <v>1673</v>
      </c>
      <c r="AU11" t="s">
        <v>198</v>
      </c>
      <c r="AV11" t="s">
        <v>2004</v>
      </c>
      <c r="AW11" t="s">
        <v>2005</v>
      </c>
      <c r="AX11" t="s">
        <v>2006</v>
      </c>
      <c r="AY11" t="s">
        <v>2007</v>
      </c>
      <c r="AZ11" t="s">
        <v>1919</v>
      </c>
      <c r="BA11" t="s">
        <v>2008</v>
      </c>
      <c r="BB11" t="s">
        <v>2009</v>
      </c>
      <c r="BC11" t="s">
        <v>2010</v>
      </c>
      <c r="BD11" t="s">
        <v>2011</v>
      </c>
      <c r="BE11" t="s">
        <v>2012</v>
      </c>
      <c r="BF11" t="s">
        <v>366</v>
      </c>
      <c r="BG11" t="s">
        <v>210</v>
      </c>
      <c r="BH11" t="s">
        <v>534</v>
      </c>
      <c r="BI11" t="s">
        <v>2013</v>
      </c>
      <c r="BJ11" t="s">
        <v>1367</v>
      </c>
      <c r="BK11" t="s">
        <v>1195</v>
      </c>
      <c r="BL11" t="s">
        <v>2014</v>
      </c>
      <c r="BM11" t="s">
        <v>2015</v>
      </c>
      <c r="BN11" t="s">
        <v>2016</v>
      </c>
      <c r="BO11">
        <v>3.06</v>
      </c>
      <c r="BP11">
        <v>1.32</v>
      </c>
      <c r="BQ11">
        <v>7.69</v>
      </c>
      <c r="BR11">
        <v>4.18</v>
      </c>
      <c r="BS11">
        <v>1.89</v>
      </c>
      <c r="BT11">
        <v>9.69</v>
      </c>
      <c r="BU11" t="s">
        <v>2017</v>
      </c>
      <c r="BV11" t="s">
        <v>1768</v>
      </c>
      <c r="BW11">
        <v>10.56</v>
      </c>
      <c r="BX11">
        <v>12.32</v>
      </c>
      <c r="BY11">
        <v>21.14</v>
      </c>
      <c r="BZ11">
        <v>2.74</v>
      </c>
      <c r="CA11">
        <v>2.9</v>
      </c>
      <c r="CB11">
        <v>8.57</v>
      </c>
      <c r="CC11">
        <v>1.58</v>
      </c>
      <c r="CD11">
        <v>-1.08</v>
      </c>
      <c r="CE11" t="s">
        <v>2018</v>
      </c>
      <c r="CF11" t="s">
        <v>453</v>
      </c>
      <c r="CG11" s="26">
        <v>-9.525229357797621E-3</v>
      </c>
      <c r="CH11" s="27">
        <v>-0.53489884550950539</v>
      </c>
      <c r="CI11" s="26">
        <v>0.31697613000869751</v>
      </c>
      <c r="CJ11" s="26">
        <v>-0.3291814923286438</v>
      </c>
      <c r="CK11" s="26">
        <v>-6.4891844987869263E-2</v>
      </c>
      <c r="CL11" s="26">
        <v>0.12546816468238831</v>
      </c>
      <c r="CM11" s="26">
        <v>6.693306565284729E-2</v>
      </c>
      <c r="CN11" s="27">
        <v>1.2906841039657593</v>
      </c>
      <c r="CO11" s="27">
        <v>-0.76238334178924561</v>
      </c>
      <c r="CP11" s="27">
        <v>-7.3645234107971191E-2</v>
      </c>
      <c r="CQ11" s="27">
        <v>-4.5871559530496597E-2</v>
      </c>
      <c r="CR11" s="27">
        <v>-6.0344826430082321E-2</v>
      </c>
      <c r="CS11">
        <v>2.7050723061430011</v>
      </c>
      <c r="CT11">
        <v>29512811.124587137</v>
      </c>
      <c r="CU11">
        <v>0.46656143079315709</v>
      </c>
      <c r="CV11" s="26">
        <v>2.3060804605484007E-2</v>
      </c>
      <c r="CW11" s="27">
        <v>6.9687828421592712E-2</v>
      </c>
      <c r="CX11">
        <v>0.06</v>
      </c>
      <c r="CY11">
        <v>41.811467801095922</v>
      </c>
      <c r="CZ11">
        <v>50611397.094854772</v>
      </c>
      <c r="DA11">
        <v>2.3060804605484007E-2</v>
      </c>
      <c r="DB11">
        <v>14.466524206313395</v>
      </c>
      <c r="DC11">
        <v>146278177.8000612</v>
      </c>
      <c r="DD11">
        <v>2.1907764375209807E-2</v>
      </c>
      <c r="DE11">
        <v>7.6709577114854568</v>
      </c>
      <c r="DF11">
        <v>275863442.29633576</v>
      </c>
      <c r="DG11">
        <v>2.0293508052825926E-2</v>
      </c>
      <c r="DH11">
        <v>4.9951344686988763</v>
      </c>
      <c r="DI11">
        <v>423639606.35302126</v>
      </c>
      <c r="DJ11">
        <v>1.8448643684387207E-2</v>
      </c>
      <c r="DK11">
        <v>3.0530454911560234</v>
      </c>
      <c r="DL11">
        <v>693123245.6673069</v>
      </c>
      <c r="DM11">
        <v>1.6142563223838804E-2</v>
      </c>
      <c r="DN11">
        <v>52438800</v>
      </c>
      <c r="DO11">
        <v>2.3060804605484007E-2</v>
      </c>
      <c r="DP11">
        <v>2116136800</v>
      </c>
      <c r="DQ11">
        <v>1058256800</v>
      </c>
      <c r="DR11">
        <v>2272</v>
      </c>
      <c r="DS11">
        <v>-3.2586033963281628E-2</v>
      </c>
      <c r="DT11">
        <v>-0.60458667393109811</v>
      </c>
      <c r="DU11" s="28">
        <v>0.6</v>
      </c>
      <c r="DV11">
        <v>-0.44</v>
      </c>
      <c r="DW11">
        <v>0.15999999999999998</v>
      </c>
      <c r="DX11">
        <v>-1.0800000000000001E-2</v>
      </c>
      <c r="DY11">
        <v>0.22302539682539646</v>
      </c>
      <c r="DZ11">
        <v>-1.0046742857142859E-3</v>
      </c>
      <c r="EA11">
        <v>3823</v>
      </c>
      <c r="EB11">
        <v>-2.2432690776107278E-4</v>
      </c>
      <c r="EC11">
        <v>0</v>
      </c>
      <c r="ED11">
        <v>2.805790990593926E-2</v>
      </c>
      <c r="EE11">
        <v>0.30161558954273854</v>
      </c>
      <c r="EF11" s="29">
        <v>1.0217000000000001</v>
      </c>
      <c r="EG11">
        <v>1.021747</v>
      </c>
      <c r="EH11">
        <v>13.093025396825396</v>
      </c>
      <c r="EI11" t="s">
        <v>395</v>
      </c>
      <c r="EJ11">
        <v>0</v>
      </c>
      <c r="EK11">
        <v>0</v>
      </c>
      <c r="EL11" s="31">
        <v>44946</v>
      </c>
      <c r="EM11" s="32">
        <v>1.4200000000000001E-2</v>
      </c>
      <c r="EN11" s="32">
        <v>-2.1800000000000002</v>
      </c>
      <c r="EO11" s="32">
        <v>1.1100000000000001</v>
      </c>
      <c r="EP11" s="32">
        <v>0.79</v>
      </c>
      <c r="EQ11" s="32">
        <v>4.7000000000000002E-3</v>
      </c>
    </row>
    <row r="12" spans="1:147" ht="276">
      <c r="B12" s="24" t="s">
        <v>2020</v>
      </c>
      <c r="C12" s="24" t="s">
        <v>2021</v>
      </c>
      <c r="D12" s="24" t="s">
        <v>2053</v>
      </c>
      <c r="E12" t="s">
        <v>1721</v>
      </c>
      <c r="F12" t="s">
        <v>1722</v>
      </c>
      <c r="G12">
        <v>15.81</v>
      </c>
      <c r="H12">
        <v>8.8999999999999999E-3</v>
      </c>
      <c r="I12" t="s">
        <v>1723</v>
      </c>
      <c r="J12">
        <v>2276640000</v>
      </c>
      <c r="K12">
        <v>37.380000000000003</v>
      </c>
      <c r="L12">
        <v>1.79</v>
      </c>
      <c r="M12" t="s">
        <v>169</v>
      </c>
      <c r="N12" t="s">
        <v>398</v>
      </c>
      <c r="O12" t="s">
        <v>2022</v>
      </c>
      <c r="P12" t="s">
        <v>2023</v>
      </c>
      <c r="Q12">
        <v>4.99</v>
      </c>
      <c r="R12" t="s">
        <v>2024</v>
      </c>
      <c r="S12">
        <v>37557748</v>
      </c>
      <c r="T12" s="25">
        <v>-0.53</v>
      </c>
      <c r="U12" t="s">
        <v>597</v>
      </c>
      <c r="V12">
        <v>47855344</v>
      </c>
      <c r="W12">
        <v>144000000</v>
      </c>
      <c r="X12">
        <v>1.0900000000000001</v>
      </c>
      <c r="Y12">
        <v>0.42</v>
      </c>
      <c r="Z12">
        <v>6.47</v>
      </c>
      <c r="AA12" t="s">
        <v>2025</v>
      </c>
      <c r="AB12" t="s">
        <v>544</v>
      </c>
      <c r="AC12" t="s">
        <v>2026</v>
      </c>
      <c r="AD12" t="s">
        <v>2027</v>
      </c>
      <c r="AE12" t="s">
        <v>2028</v>
      </c>
      <c r="AF12">
        <v>-984846</v>
      </c>
      <c r="AG12" t="s">
        <v>2029</v>
      </c>
      <c r="AH12">
        <v>0</v>
      </c>
      <c r="AI12" t="s">
        <v>2030</v>
      </c>
      <c r="AJ12" t="s">
        <v>2031</v>
      </c>
      <c r="AK12" t="s">
        <v>2032</v>
      </c>
      <c r="AL12" t="s">
        <v>2033</v>
      </c>
      <c r="AM12" t="s">
        <v>2034</v>
      </c>
      <c r="AN12" t="s">
        <v>198</v>
      </c>
      <c r="AO12" t="s">
        <v>2035</v>
      </c>
      <c r="AP12" t="s">
        <v>198</v>
      </c>
      <c r="AQ12" t="s">
        <v>2036</v>
      </c>
      <c r="AR12" t="s">
        <v>2037</v>
      </c>
      <c r="AS12" t="s">
        <v>2038</v>
      </c>
      <c r="AT12" t="s">
        <v>490</v>
      </c>
      <c r="AU12" t="s">
        <v>198</v>
      </c>
      <c r="AV12" t="s">
        <v>2039</v>
      </c>
      <c r="AW12" t="s">
        <v>2040</v>
      </c>
      <c r="AX12" t="s">
        <v>2041</v>
      </c>
      <c r="AY12" t="s">
        <v>2042</v>
      </c>
      <c r="AZ12" t="s">
        <v>474</v>
      </c>
      <c r="BA12" t="s">
        <v>2043</v>
      </c>
      <c r="BB12" t="s">
        <v>513</v>
      </c>
      <c r="BC12" t="s">
        <v>565</v>
      </c>
      <c r="BD12" t="s">
        <v>366</v>
      </c>
      <c r="BE12" t="s">
        <v>336</v>
      </c>
      <c r="BF12" t="s">
        <v>2044</v>
      </c>
      <c r="BG12" t="s">
        <v>2045</v>
      </c>
      <c r="BH12" t="s">
        <v>2046</v>
      </c>
      <c r="BI12" t="s">
        <v>2047</v>
      </c>
      <c r="BJ12" t="s">
        <v>516</v>
      </c>
      <c r="BK12" t="s">
        <v>232</v>
      </c>
      <c r="BL12" t="s">
        <v>2048</v>
      </c>
      <c r="BM12" t="s">
        <v>2049</v>
      </c>
      <c r="BN12" t="s">
        <v>2050</v>
      </c>
      <c r="BO12">
        <v>8.16</v>
      </c>
      <c r="BP12">
        <v>13.45</v>
      </c>
      <c r="BQ12">
        <v>32.28</v>
      </c>
      <c r="BR12">
        <v>8.1300000000000008</v>
      </c>
      <c r="BS12">
        <v>19.18</v>
      </c>
      <c r="BT12">
        <v>30.9</v>
      </c>
      <c r="BU12" t="s">
        <v>1476</v>
      </c>
      <c r="BV12" t="s">
        <v>1768</v>
      </c>
      <c r="BW12">
        <v>14.28</v>
      </c>
      <c r="BX12">
        <v>24.76</v>
      </c>
      <c r="BY12">
        <v>23.99</v>
      </c>
      <c r="BZ12">
        <v>7.89</v>
      </c>
      <c r="CA12">
        <v>15.55</v>
      </c>
      <c r="CB12">
        <v>14.14</v>
      </c>
      <c r="CC12">
        <v>2.33</v>
      </c>
      <c r="CD12">
        <v>-5.05</v>
      </c>
      <c r="CE12" t="s">
        <v>2051</v>
      </c>
      <c r="CF12" t="s">
        <v>2052</v>
      </c>
      <c r="CG12" s="26">
        <v>-2.3820000000000001E-2</v>
      </c>
      <c r="CH12" s="27">
        <v>-0.69192022424959954</v>
      </c>
      <c r="CI12" s="26">
        <v>0.15052160620689392</v>
      </c>
      <c r="CJ12" s="26">
        <v>-5.7584270834922791E-2</v>
      </c>
      <c r="CK12" s="26">
        <v>0.15397082269191742</v>
      </c>
      <c r="CL12" s="26">
        <v>0.25152128934860229</v>
      </c>
      <c r="CM12" s="26">
        <v>0.11538461595773697</v>
      </c>
      <c r="CN12" s="27">
        <v>-9.6153849735856056E-3</v>
      </c>
      <c r="CO12" s="27">
        <v>2.9702970758080482E-2</v>
      </c>
      <c r="CP12" s="27">
        <v>0.59956163167953491</v>
      </c>
      <c r="CQ12" s="27">
        <v>0.81146687269210815</v>
      </c>
      <c r="CR12" s="27">
        <v>-0.36329594254493713</v>
      </c>
      <c r="CS12">
        <v>2.9490155440414507</v>
      </c>
      <c r="CT12">
        <v>32543694.174757283</v>
      </c>
      <c r="CU12">
        <v>2.5300442757748258</v>
      </c>
      <c r="CV12" s="26">
        <v>0.12276281267404557</v>
      </c>
      <c r="CW12" s="27">
        <v>0.21356402952224016</v>
      </c>
      <c r="CX12">
        <v>0.06</v>
      </c>
      <c r="CY12">
        <v>10.170978222290062</v>
      </c>
      <c r="CZ12">
        <v>109098650.66549689</v>
      </c>
      <c r="DA12">
        <v>0.12276281267404557</v>
      </c>
      <c r="DB12">
        <v>3.2331729345099163</v>
      </c>
      <c r="DC12">
        <v>343204654.52250826</v>
      </c>
      <c r="DD12">
        <v>0.11662467204034328</v>
      </c>
      <c r="DE12">
        <v>1.5331654188370734</v>
      </c>
      <c r="DF12">
        <v>723757519.16037667</v>
      </c>
      <c r="DG12">
        <v>0.10803127515316011</v>
      </c>
      <c r="DH12">
        <v>0.88208952576015864</v>
      </c>
      <c r="DI12">
        <v>1257967550.4521439</v>
      </c>
      <c r="DJ12">
        <v>9.8210250139236455E-2</v>
      </c>
      <c r="DK12">
        <v>0.41388560813119107</v>
      </c>
      <c r="DL12">
        <v>2681030647.5993066</v>
      </c>
      <c r="DM12">
        <v>8.5933968871831898E-2</v>
      </c>
      <c r="DN12">
        <v>103000000</v>
      </c>
      <c r="DO12">
        <v>0.12276281267404557</v>
      </c>
      <c r="DP12">
        <v>1109640000</v>
      </c>
      <c r="DQ12">
        <v>635324370</v>
      </c>
      <c r="DR12">
        <v>2376</v>
      </c>
      <c r="DS12">
        <v>-0.14658281267404558</v>
      </c>
      <c r="DT12">
        <v>-0.90548425377183972</v>
      </c>
      <c r="DU12" s="28">
        <v>0.6</v>
      </c>
      <c r="DV12">
        <v>-0.22</v>
      </c>
      <c r="DW12">
        <v>0.38</v>
      </c>
      <c r="DX12">
        <v>-1.0505</v>
      </c>
      <c r="DY12">
        <v>0.37549153280514713</v>
      </c>
      <c r="DZ12">
        <v>-1.0078523224066598</v>
      </c>
      <c r="EA12">
        <v>2610</v>
      </c>
      <c r="EB12">
        <v>-1.0036884537594875</v>
      </c>
      <c r="EC12">
        <v>1</v>
      </c>
      <c r="ED12">
        <v>1.2893055555555555E-2</v>
      </c>
      <c r="EE12">
        <v>8.291805555555555E-2</v>
      </c>
      <c r="EF12" s="29">
        <v>2.3310000000000001E-2</v>
      </c>
      <c r="EG12">
        <v>2.3221000000000002E-2</v>
      </c>
      <c r="EH12">
        <v>22.155491532805147</v>
      </c>
      <c r="EI12">
        <v>-1</v>
      </c>
      <c r="EJ12">
        <v>0</v>
      </c>
      <c r="EK12">
        <v>0</v>
      </c>
      <c r="EL12" s="31">
        <v>44946</v>
      </c>
      <c r="EM12" s="32">
        <v>1.2999999999999999E-3</v>
      </c>
      <c r="EN12" s="32">
        <v>-0.71</v>
      </c>
      <c r="EO12" s="32">
        <v>1.04</v>
      </c>
      <c r="EP12" s="32">
        <v>0.97</v>
      </c>
      <c r="EQ12" s="32">
        <v>8.8999999999999999E-3</v>
      </c>
    </row>
    <row r="13" spans="1:147" ht="96">
      <c r="B13" s="24"/>
      <c r="C13" s="24"/>
      <c r="D13" s="24" t="s">
        <v>2087</v>
      </c>
      <c r="E13" t="s">
        <v>1724</v>
      </c>
      <c r="F13" t="s">
        <v>1725</v>
      </c>
      <c r="G13">
        <v>11.84</v>
      </c>
      <c r="H13">
        <v>-1.5800000000000002E-2</v>
      </c>
      <c r="I13" t="s">
        <v>1726</v>
      </c>
      <c r="J13">
        <v>2265702400</v>
      </c>
      <c r="K13">
        <v>34.270000000000003</v>
      </c>
      <c r="L13">
        <v>1.87</v>
      </c>
      <c r="M13" t="s">
        <v>169</v>
      </c>
      <c r="N13" t="s">
        <v>1801</v>
      </c>
      <c r="O13" t="s">
        <v>2054</v>
      </c>
      <c r="P13" t="s">
        <v>2055</v>
      </c>
      <c r="Q13">
        <v>-10.16</v>
      </c>
      <c r="R13" t="s">
        <v>2056</v>
      </c>
      <c r="S13">
        <v>58688803</v>
      </c>
      <c r="T13" s="25">
        <v>-3.78E-2</v>
      </c>
      <c r="U13" t="s">
        <v>2057</v>
      </c>
      <c r="V13">
        <v>191360000</v>
      </c>
      <c r="W13">
        <v>191360000</v>
      </c>
      <c r="X13">
        <v>1.31</v>
      </c>
      <c r="Y13">
        <v>0.37</v>
      </c>
      <c r="Z13">
        <v>9.17</v>
      </c>
      <c r="AA13" t="s">
        <v>613</v>
      </c>
      <c r="AB13" t="s">
        <v>2058</v>
      </c>
      <c r="AC13" t="s">
        <v>2059</v>
      </c>
      <c r="AD13" t="s">
        <v>2060</v>
      </c>
      <c r="AE13" t="s">
        <v>2061</v>
      </c>
      <c r="AF13">
        <v>-2208334</v>
      </c>
      <c r="AG13" t="s">
        <v>2062</v>
      </c>
      <c r="AH13">
        <v>2515.14</v>
      </c>
      <c r="AI13" t="s">
        <v>2063</v>
      </c>
      <c r="AJ13" t="s">
        <v>1441</v>
      </c>
      <c r="AK13" t="s">
        <v>2064</v>
      </c>
      <c r="AL13" t="s">
        <v>2065</v>
      </c>
      <c r="AM13" t="s">
        <v>2066</v>
      </c>
      <c r="AN13" t="s">
        <v>198</v>
      </c>
      <c r="AO13" t="s">
        <v>2067</v>
      </c>
      <c r="AP13" t="s">
        <v>263</v>
      </c>
      <c r="AQ13" t="s">
        <v>2068</v>
      </c>
      <c r="AR13" t="s">
        <v>2069</v>
      </c>
      <c r="AS13" t="s">
        <v>2070</v>
      </c>
      <c r="AT13" t="s">
        <v>543</v>
      </c>
      <c r="AU13" t="s">
        <v>2071</v>
      </c>
      <c r="AV13" t="s">
        <v>483</v>
      </c>
      <c r="AW13" t="s">
        <v>579</v>
      </c>
      <c r="AX13" t="s">
        <v>2072</v>
      </c>
      <c r="AY13" t="s">
        <v>2073</v>
      </c>
      <c r="AZ13" t="s">
        <v>2074</v>
      </c>
      <c r="BA13" t="s">
        <v>2075</v>
      </c>
      <c r="BB13" t="s">
        <v>2076</v>
      </c>
      <c r="BC13" t="s">
        <v>2077</v>
      </c>
      <c r="BD13" t="s">
        <v>2078</v>
      </c>
      <c r="BE13" t="s">
        <v>490</v>
      </c>
      <c r="BF13" t="s">
        <v>558</v>
      </c>
      <c r="BG13" t="s">
        <v>1959</v>
      </c>
      <c r="BH13" t="s">
        <v>2079</v>
      </c>
      <c r="BI13" t="s">
        <v>596</v>
      </c>
      <c r="BJ13" t="s">
        <v>2080</v>
      </c>
      <c r="BK13" t="s">
        <v>1049</v>
      </c>
      <c r="BL13" t="s">
        <v>2081</v>
      </c>
      <c r="BM13" t="s">
        <v>2082</v>
      </c>
      <c r="BN13" t="s">
        <v>2083</v>
      </c>
      <c r="BO13">
        <v>4.22</v>
      </c>
      <c r="BP13">
        <v>3.77</v>
      </c>
      <c r="BQ13">
        <v>10</v>
      </c>
      <c r="BR13">
        <v>5.93</v>
      </c>
      <c r="BS13">
        <v>4.87</v>
      </c>
      <c r="BT13">
        <v>10.84</v>
      </c>
      <c r="BU13" t="s">
        <v>2084</v>
      </c>
      <c r="BV13" t="s">
        <v>1768</v>
      </c>
      <c r="BW13">
        <v>29.22</v>
      </c>
      <c r="BX13">
        <v>28.84</v>
      </c>
      <c r="BY13">
        <v>31.8</v>
      </c>
      <c r="BZ13">
        <v>10.41</v>
      </c>
      <c r="CA13">
        <v>6.29</v>
      </c>
      <c r="CB13">
        <v>12.49</v>
      </c>
      <c r="CC13">
        <v>4.2300000000000004</v>
      </c>
      <c r="CD13">
        <v>6.57</v>
      </c>
      <c r="CE13" t="s">
        <v>2085</v>
      </c>
      <c r="CF13" t="s">
        <v>2086</v>
      </c>
      <c r="CG13" s="26">
        <v>-0.26466431111111083</v>
      </c>
      <c r="CH13" s="27">
        <v>2.1061677374918757E-2</v>
      </c>
      <c r="CI13" s="26">
        <v>0.15671642124652863</v>
      </c>
      <c r="CJ13" s="26">
        <v>-0.15987460315227509</v>
      </c>
      <c r="CK13" s="26">
        <v>1.7003187909722328E-2</v>
      </c>
      <c r="CL13" s="26">
        <v>6.5685167908668518E-2</v>
      </c>
      <c r="CM13" s="26">
        <v>5.119047686457634E-2</v>
      </c>
      <c r="CN13" s="27">
        <v>0.24288648366928101</v>
      </c>
      <c r="CO13" s="27">
        <v>-0.52943074703216553</v>
      </c>
      <c r="CP13" s="27">
        <v>-9.3023255467414856E-2</v>
      </c>
      <c r="CQ13" s="27">
        <v>0.1315789520740509</v>
      </c>
      <c r="CR13" s="27">
        <v>0.20650118589401245</v>
      </c>
      <c r="CS13">
        <v>2.4362391397849459</v>
      </c>
      <c r="CT13">
        <v>80259705.300815001</v>
      </c>
      <c r="CU13">
        <v>1.0135135135135136</v>
      </c>
      <c r="CV13" s="26">
        <v>2.6144130155444145E-2</v>
      </c>
      <c r="CW13" s="27">
        <v>-8.2974761724472039E-3</v>
      </c>
      <c r="CX13">
        <v>0.06</v>
      </c>
      <c r="CY13">
        <v>20.752258228966756</v>
      </c>
      <c r="CZ13">
        <v>66243508.770584807</v>
      </c>
      <c r="DA13">
        <v>2.6144130155444145E-2</v>
      </c>
      <c r="DB13">
        <v>7.1611714632613328</v>
      </c>
      <c r="DC13">
        <v>191966133.90037927</v>
      </c>
      <c r="DD13">
        <v>2.4836923647671937E-2</v>
      </c>
      <c r="DE13">
        <v>3.7845424516426873</v>
      </c>
      <c r="DF13">
        <v>363241373.97462881</v>
      </c>
      <c r="DG13">
        <v>2.3006834536790848E-2</v>
      </c>
      <c r="DH13">
        <v>2.4557328530044797</v>
      </c>
      <c r="DI13">
        <v>559793138.051687</v>
      </c>
      <c r="DJ13">
        <v>2.0915304124355317E-2</v>
      </c>
      <c r="DK13">
        <v>1.490673952281578</v>
      </c>
      <c r="DL13">
        <v>922201932.82100654</v>
      </c>
      <c r="DM13">
        <v>1.8300891108810901E-2</v>
      </c>
      <c r="DN13">
        <v>68429100</v>
      </c>
      <c r="DO13">
        <v>2.6144130155444145E-2</v>
      </c>
      <c r="DP13">
        <v>1374702400</v>
      </c>
      <c r="DQ13">
        <v>714317660</v>
      </c>
      <c r="DR13">
        <v>4184</v>
      </c>
      <c r="DS13">
        <v>-0.29080844126655497</v>
      </c>
      <c r="DT13">
        <v>2.9359153547365961E-2</v>
      </c>
      <c r="DU13" s="28">
        <v>0</v>
      </c>
      <c r="DV13">
        <v>0</v>
      </c>
      <c r="DW13">
        <v>0</v>
      </c>
      <c r="DX13">
        <v>8.6438356164383556</v>
      </c>
      <c r="DY13">
        <v>0.33688652143103937</v>
      </c>
      <c r="DZ13">
        <v>8.1396392672227247</v>
      </c>
      <c r="EA13">
        <v>3195</v>
      </c>
      <c r="EB13">
        <v>8.048995736386356</v>
      </c>
      <c r="EC13">
        <v>8</v>
      </c>
      <c r="ED13">
        <v>6.4938336120401341E-2</v>
      </c>
      <c r="EE13">
        <v>0.29941158026755854</v>
      </c>
      <c r="EF13" s="29">
        <v>1.7099999999999997E-2</v>
      </c>
      <c r="EG13">
        <v>1.6942000000000002E-2</v>
      </c>
      <c r="EH13">
        <v>12.216886521431039</v>
      </c>
      <c r="EI13">
        <v>-1</v>
      </c>
      <c r="EJ13">
        <v>0</v>
      </c>
      <c r="EK13">
        <v>0</v>
      </c>
      <c r="EL13" s="31">
        <v>44946</v>
      </c>
      <c r="EM13" s="32">
        <v>8.2699999999999996E-2</v>
      </c>
      <c r="EN13" s="32">
        <v>-3.01</v>
      </c>
      <c r="EO13" s="32">
        <v>-0.84</v>
      </c>
      <c r="EP13" s="32">
        <v>1.69</v>
      </c>
      <c r="EQ13" s="32">
        <v>-1.5800000000000002E-2</v>
      </c>
    </row>
    <row r="14" spans="1:147" ht="96">
      <c r="B14" s="24"/>
      <c r="C14" s="24"/>
      <c r="D14" s="24" t="s">
        <v>2117</v>
      </c>
      <c r="E14" t="s">
        <v>1727</v>
      </c>
      <c r="F14" t="s">
        <v>1728</v>
      </c>
      <c r="G14">
        <v>3.8</v>
      </c>
      <c r="H14">
        <v>5.3E-3</v>
      </c>
      <c r="I14" t="s">
        <v>1729</v>
      </c>
      <c r="J14">
        <v>2166646000</v>
      </c>
      <c r="L14">
        <v>1.07</v>
      </c>
      <c r="M14" t="s">
        <v>169</v>
      </c>
      <c r="N14" t="s">
        <v>2088</v>
      </c>
      <c r="O14" t="s">
        <v>289</v>
      </c>
      <c r="P14" t="s">
        <v>2089</v>
      </c>
      <c r="Q14">
        <v>71.790000000000006</v>
      </c>
      <c r="R14" t="s">
        <v>2090</v>
      </c>
      <c r="S14">
        <v>-185610220</v>
      </c>
      <c r="T14" s="25">
        <v>-0.43540000000000001</v>
      </c>
      <c r="U14" t="s">
        <v>2091</v>
      </c>
      <c r="V14">
        <v>570170000</v>
      </c>
      <c r="W14">
        <v>570170000</v>
      </c>
      <c r="X14">
        <v>1.66</v>
      </c>
      <c r="Y14">
        <v>0.26</v>
      </c>
      <c r="Z14">
        <v>-23.79</v>
      </c>
      <c r="AA14" t="s">
        <v>2092</v>
      </c>
      <c r="AB14" t="s">
        <v>291</v>
      </c>
      <c r="AC14" t="s">
        <v>2093</v>
      </c>
      <c r="AD14" t="s">
        <v>1522</v>
      </c>
      <c r="AE14" t="s">
        <v>2094</v>
      </c>
      <c r="AF14">
        <v>23863915</v>
      </c>
      <c r="AG14" t="s">
        <v>2095</v>
      </c>
      <c r="AH14" t="s">
        <v>2096</v>
      </c>
      <c r="AI14" t="s">
        <v>2097</v>
      </c>
      <c r="AJ14" t="s">
        <v>446</v>
      </c>
      <c r="AK14" t="s">
        <v>2098</v>
      </c>
      <c r="AL14" t="s">
        <v>2099</v>
      </c>
      <c r="AM14" t="s">
        <v>2100</v>
      </c>
      <c r="AN14" t="s">
        <v>198</v>
      </c>
      <c r="AO14" t="s">
        <v>2101</v>
      </c>
      <c r="AP14" t="s">
        <v>463</v>
      </c>
      <c r="AQ14" t="s">
        <v>534</v>
      </c>
      <c r="AR14" t="s">
        <v>533</v>
      </c>
      <c r="AS14" t="s">
        <v>198</v>
      </c>
      <c r="AT14" t="s">
        <v>2102</v>
      </c>
      <c r="AU14" t="s">
        <v>2103</v>
      </c>
      <c r="AV14" t="s">
        <v>2104</v>
      </c>
      <c r="AW14" t="s">
        <v>2105</v>
      </c>
      <c r="AX14" t="s">
        <v>2106</v>
      </c>
      <c r="AY14" t="s">
        <v>2107</v>
      </c>
      <c r="AZ14" t="s">
        <v>2108</v>
      </c>
      <c r="BA14" t="s">
        <v>540</v>
      </c>
      <c r="BB14" t="s">
        <v>2109</v>
      </c>
      <c r="BC14" t="s">
        <v>2110</v>
      </c>
      <c r="BD14" t="s">
        <v>2111</v>
      </c>
      <c r="BE14" t="s">
        <v>2112</v>
      </c>
      <c r="BF14" t="s">
        <v>837</v>
      </c>
      <c r="BG14" t="s">
        <v>377</v>
      </c>
      <c r="BH14" t="s">
        <v>605</v>
      </c>
      <c r="BI14" t="s">
        <v>501</v>
      </c>
      <c r="BJ14" t="s">
        <v>322</v>
      </c>
      <c r="BK14" t="s">
        <v>1522</v>
      </c>
      <c r="BL14" t="s">
        <v>2113</v>
      </c>
      <c r="BM14" t="s">
        <v>2114</v>
      </c>
      <c r="BN14" t="s">
        <v>579</v>
      </c>
      <c r="BO14">
        <v>-2.23</v>
      </c>
      <c r="BP14">
        <v>-19.059999999999999</v>
      </c>
      <c r="BQ14">
        <v>-7.4</v>
      </c>
      <c r="BR14">
        <v>-6.16</v>
      </c>
      <c r="BS14">
        <v>-23.1</v>
      </c>
      <c r="BT14">
        <v>-6.51</v>
      </c>
      <c r="BU14" t="s">
        <v>775</v>
      </c>
      <c r="BV14" t="s">
        <v>1768</v>
      </c>
      <c r="BW14">
        <v>12.57</v>
      </c>
      <c r="BX14">
        <v>17.79</v>
      </c>
      <c r="BY14">
        <v>40.479999999999997</v>
      </c>
      <c r="BZ14">
        <v>-17</v>
      </c>
      <c r="CA14">
        <v>-108.59</v>
      </c>
      <c r="CB14">
        <v>-18.190000000000001</v>
      </c>
      <c r="CC14">
        <v>2.98</v>
      </c>
      <c r="CD14">
        <v>-6.17</v>
      </c>
      <c r="CE14" t="s">
        <v>2115</v>
      </c>
      <c r="CF14" t="s">
        <v>2116</v>
      </c>
      <c r="CG14" s="26">
        <v>-0.12340734082397004</v>
      </c>
      <c r="CH14" s="27">
        <v>-5.3759085714285648</v>
      </c>
      <c r="CI14" s="26">
        <v>0.28790199756622314</v>
      </c>
      <c r="CJ14" s="26">
        <v>-0.54046446084976196</v>
      </c>
      <c r="CK14" s="26">
        <v>-0.31551063060760498</v>
      </c>
      <c r="CL14" s="26">
        <v>-0.35925924777984619</v>
      </c>
      <c r="CM14" s="26">
        <v>0.41608390212059021</v>
      </c>
      <c r="CN14" s="27">
        <v>0.77124184370040894</v>
      </c>
      <c r="CO14" s="27">
        <v>-2.0753769874572754</v>
      </c>
      <c r="CP14" s="27">
        <v>-2.2283949851989746</v>
      </c>
      <c r="CQ14" s="27">
        <v>-0.70437955856323242</v>
      </c>
      <c r="CR14" s="27">
        <v>-0.16335877776145935</v>
      </c>
      <c r="CS14">
        <v>2.5762734839476815</v>
      </c>
      <c r="CT14">
        <v>136790128.57142857</v>
      </c>
      <c r="CU14">
        <v>0</v>
      </c>
      <c r="CV14" s="26">
        <v>-0.10224968791007996</v>
      </c>
      <c r="CW14" s="27">
        <v>-0.88005369305610659</v>
      </c>
      <c r="CX14">
        <v>0.06</v>
      </c>
      <c r="CY14" t="e">
        <v>#VALUE!</v>
      </c>
      <c r="CZ14" t="s">
        <v>853</v>
      </c>
      <c r="DA14">
        <v>-0.10224968791007996</v>
      </c>
      <c r="DB14" t="e">
        <v>#VALUE!</v>
      </c>
      <c r="DC14" t="s">
        <v>216</v>
      </c>
      <c r="DD14">
        <v>-9.7137203514575957E-2</v>
      </c>
      <c r="DE14" t="e">
        <v>#VALUE!</v>
      </c>
      <c r="DF14" t="s">
        <v>216</v>
      </c>
      <c r="DG14">
        <v>-8.9979725360870372E-2</v>
      </c>
      <c r="DH14" t="e">
        <v>#VALUE!</v>
      </c>
      <c r="DI14" t="s">
        <v>216</v>
      </c>
      <c r="DJ14">
        <v>-8.1799750328063969E-2</v>
      </c>
      <c r="DK14" t="e">
        <v>#VALUE!</v>
      </c>
      <c r="DL14" t="s">
        <v>216</v>
      </c>
      <c r="DM14">
        <v>-7.1574781537055973E-2</v>
      </c>
      <c r="DN14">
        <v>-140000000</v>
      </c>
      <c r="DO14">
        <v>-0.10224968791007996</v>
      </c>
      <c r="DP14">
        <v>1502646000.0000002</v>
      </c>
      <c r="DQ14">
        <v>-164015130</v>
      </c>
      <c r="DR14">
        <v>3887</v>
      </c>
      <c r="DS14">
        <v>-2.1157652913890074E-2</v>
      </c>
      <c r="DT14">
        <v>-4.4958548783724579</v>
      </c>
      <c r="DU14" s="28">
        <v>0.6</v>
      </c>
      <c r="DV14" t="e">
        <v>#VALUE!</v>
      </c>
      <c r="DW14" t="e">
        <v>#VALUE!</v>
      </c>
      <c r="DX14">
        <v>6.3256830601092897</v>
      </c>
      <c r="DY14">
        <v>0.4407849056603787</v>
      </c>
      <c r="DZ14">
        <v>6.0458512588926689</v>
      </c>
      <c r="EA14">
        <v>4717</v>
      </c>
      <c r="EB14">
        <v>6.0019096928226325</v>
      </c>
      <c r="EC14">
        <v>6</v>
      </c>
      <c r="ED14">
        <v>2.6173246575582721E-2</v>
      </c>
      <c r="EE14">
        <v>0.18590946559797955</v>
      </c>
      <c r="EF14" s="29">
        <v>3.3099999999999991E-3</v>
      </c>
      <c r="EG14">
        <v>3.2569999999999999E-3</v>
      </c>
      <c r="EH14">
        <v>30.140784905660379</v>
      </c>
      <c r="EI14" t="s">
        <v>244</v>
      </c>
      <c r="EJ14">
        <v>0</v>
      </c>
      <c r="EK14">
        <v>0</v>
      </c>
      <c r="EL14" s="31">
        <v>44946</v>
      </c>
      <c r="EM14" s="32">
        <v>1.0800000000000001E-2</v>
      </c>
      <c r="EN14" s="32">
        <v>-0.8</v>
      </c>
      <c r="EO14" s="32">
        <v>1.35</v>
      </c>
      <c r="EP14" s="32">
        <v>0.8</v>
      </c>
      <c r="EQ14" s="32">
        <v>5.3E-3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11"/>
  <sheetViews>
    <sheetView workbookViewId="0">
      <selection activeCell="D11" sqref="D11"/>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t="s">
        <v>2145</v>
      </c>
      <c r="B2" s="22"/>
      <c r="C2" s="23">
        <v>3</v>
      </c>
      <c r="D2" s="23">
        <v>11</v>
      </c>
      <c r="T2" s="16"/>
      <c r="U2" s="16"/>
      <c r="V2" s="16"/>
      <c r="AB2" s="17"/>
    </row>
    <row r="3" spans="1:147" ht="216">
      <c r="B3" s="24"/>
      <c r="C3" s="24"/>
      <c r="D3" s="24" t="s">
        <v>2182</v>
      </c>
      <c r="E3" t="s">
        <v>2118</v>
      </c>
      <c r="F3" t="s">
        <v>2119</v>
      </c>
      <c r="G3">
        <v>16.27</v>
      </c>
      <c r="H3">
        <v>1.4999999999999999E-2</v>
      </c>
      <c r="I3" t="s">
        <v>2120</v>
      </c>
      <c r="J3">
        <v>43924869000</v>
      </c>
      <c r="K3">
        <v>17.23</v>
      </c>
      <c r="L3">
        <v>2.98</v>
      </c>
      <c r="M3" t="s">
        <v>169</v>
      </c>
      <c r="N3" t="s">
        <v>2146</v>
      </c>
      <c r="O3" t="s">
        <v>2147</v>
      </c>
      <c r="P3" t="s">
        <v>2148</v>
      </c>
      <c r="Q3">
        <v>29.74</v>
      </c>
      <c r="R3" t="s">
        <v>2149</v>
      </c>
      <c r="S3">
        <v>1698892400</v>
      </c>
      <c r="T3" s="25">
        <v>5.5720000000000001</v>
      </c>
      <c r="U3" t="s">
        <v>2150</v>
      </c>
      <c r="V3">
        <v>2699746100</v>
      </c>
      <c r="W3">
        <v>2699746100</v>
      </c>
      <c r="X3">
        <v>1.47</v>
      </c>
      <c r="Y3">
        <v>0.82</v>
      </c>
      <c r="Z3">
        <v>10.46</v>
      </c>
      <c r="AA3" t="s">
        <v>2151</v>
      </c>
      <c r="AB3" t="s">
        <v>2152</v>
      </c>
      <c r="AC3" t="s">
        <v>261</v>
      </c>
      <c r="AD3" t="s">
        <v>211</v>
      </c>
      <c r="AE3" t="s">
        <v>385</v>
      </c>
      <c r="AF3">
        <v>-97736375</v>
      </c>
      <c r="AG3" t="s">
        <v>2153</v>
      </c>
      <c r="AH3" t="s">
        <v>2154</v>
      </c>
      <c r="AI3" t="s">
        <v>2155</v>
      </c>
      <c r="AJ3" t="s">
        <v>2156</v>
      </c>
      <c r="AK3" t="s">
        <v>2157</v>
      </c>
      <c r="AL3" t="s">
        <v>2158</v>
      </c>
      <c r="AM3" t="s">
        <v>2159</v>
      </c>
      <c r="AN3" t="s">
        <v>198</v>
      </c>
      <c r="AO3" t="s">
        <v>2160</v>
      </c>
      <c r="AP3" t="s">
        <v>2161</v>
      </c>
      <c r="AQ3" t="s">
        <v>2162</v>
      </c>
      <c r="AR3" t="s">
        <v>2163</v>
      </c>
      <c r="AS3" t="s">
        <v>198</v>
      </c>
      <c r="AT3" t="s">
        <v>2164</v>
      </c>
      <c r="AU3" t="s">
        <v>553</v>
      </c>
      <c r="AV3" t="s">
        <v>2165</v>
      </c>
      <c r="AW3" t="s">
        <v>2166</v>
      </c>
      <c r="AX3" t="s">
        <v>1801</v>
      </c>
      <c r="AY3" t="s">
        <v>2167</v>
      </c>
      <c r="AZ3" t="s">
        <v>2168</v>
      </c>
      <c r="BA3" t="s">
        <v>2169</v>
      </c>
      <c r="BB3" t="s">
        <v>2170</v>
      </c>
      <c r="BC3" t="s">
        <v>2171</v>
      </c>
      <c r="BD3" t="s">
        <v>2172</v>
      </c>
      <c r="BE3" t="s">
        <v>610</v>
      </c>
      <c r="BF3" t="s">
        <v>492</v>
      </c>
      <c r="BG3" t="s">
        <v>2173</v>
      </c>
      <c r="BH3" t="s">
        <v>223</v>
      </c>
      <c r="BI3" t="s">
        <v>2174</v>
      </c>
      <c r="BJ3" t="s">
        <v>2175</v>
      </c>
      <c r="BK3" t="s">
        <v>2176</v>
      </c>
      <c r="BL3" t="s">
        <v>2177</v>
      </c>
      <c r="BM3" t="s">
        <v>1951</v>
      </c>
      <c r="BN3" t="s">
        <v>366</v>
      </c>
      <c r="BO3">
        <v>5.86</v>
      </c>
      <c r="BP3">
        <v>0.71</v>
      </c>
      <c r="BQ3">
        <v>5.92</v>
      </c>
      <c r="BR3">
        <v>8.59</v>
      </c>
      <c r="BS3">
        <v>0.75</v>
      </c>
      <c r="BT3">
        <v>7.05</v>
      </c>
      <c r="BU3" t="s">
        <v>2178</v>
      </c>
      <c r="BV3" t="s">
        <v>2179</v>
      </c>
      <c r="BW3">
        <v>18.559999999999999</v>
      </c>
      <c r="BX3">
        <v>9.26</v>
      </c>
      <c r="BY3">
        <v>14.59</v>
      </c>
      <c r="BZ3">
        <v>9.19</v>
      </c>
      <c r="CA3">
        <v>0.64</v>
      </c>
      <c r="CB3">
        <v>5.89</v>
      </c>
      <c r="CC3">
        <v>1.31</v>
      </c>
      <c r="CD3">
        <v>-3.61</v>
      </c>
      <c r="CE3" t="s">
        <v>2180</v>
      </c>
      <c r="CF3" t="s">
        <v>2181</v>
      </c>
      <c r="CG3" s="26">
        <v>0.32303446722234735</v>
      </c>
      <c r="CH3" s="27">
        <v>3.8434571428571438</v>
      </c>
      <c r="CI3" s="26">
        <v>0.12034392356872559</v>
      </c>
      <c r="CJ3" s="26">
        <v>-8.7130494648590684E-4</v>
      </c>
      <c r="CK3" s="26">
        <v>2.6315806433558464E-2</v>
      </c>
      <c r="CL3" s="26">
        <v>0.13416394591331482</v>
      </c>
      <c r="CM3" s="26">
        <v>0.36659735441207886</v>
      </c>
      <c r="CN3" s="27">
        <v>10.62775993347168</v>
      </c>
      <c r="CO3" s="27">
        <v>-0.89390969276428223</v>
      </c>
      <c r="CP3" s="27">
        <v>-0.58244305849075317</v>
      </c>
      <c r="CQ3" s="27">
        <v>1.3711452484130859</v>
      </c>
      <c r="CR3" s="27">
        <v>5.0132451057434082</v>
      </c>
      <c r="CS3">
        <v>2.4421699655287448</v>
      </c>
      <c r="CT3">
        <v>147581018.93597835</v>
      </c>
      <c r="CU3">
        <v>0.79901659496004918</v>
      </c>
      <c r="CV3" s="26">
        <v>0.12930994507623836</v>
      </c>
      <c r="CW3" s="27">
        <v>3.1071595072746279</v>
      </c>
      <c r="CX3">
        <v>0.06</v>
      </c>
      <c r="CY3">
        <v>30.367708023306754</v>
      </c>
      <c r="CZ3">
        <v>1181513895.3674984</v>
      </c>
      <c r="DA3">
        <v>0.12930994507623836</v>
      </c>
      <c r="DB3">
        <v>9.6004256161755563</v>
      </c>
      <c r="DC3">
        <v>3737320659.9868612</v>
      </c>
      <c r="DD3">
        <v>0.12284444782242643</v>
      </c>
      <c r="DE3">
        <v>4.5182723276926611</v>
      </c>
      <c r="DF3">
        <v>7941059413.3715525</v>
      </c>
      <c r="DG3">
        <v>0.11379275166708976</v>
      </c>
      <c r="DH3">
        <v>2.5767921731247361</v>
      </c>
      <c r="DI3">
        <v>13924238584.010611</v>
      </c>
      <c r="DJ3">
        <v>0.10344795606099069</v>
      </c>
      <c r="DK3">
        <v>1.1848394838632252</v>
      </c>
      <c r="DL3">
        <v>30282472426.570381</v>
      </c>
      <c r="DM3">
        <v>9.0516961553366845E-2</v>
      </c>
      <c r="DN3">
        <v>1109000000</v>
      </c>
      <c r="DO3">
        <v>0.12930994507623836</v>
      </c>
      <c r="DP3">
        <v>35879869000</v>
      </c>
      <c r="DQ3">
        <v>3252729100</v>
      </c>
      <c r="DR3">
        <v>2867</v>
      </c>
      <c r="DS3">
        <v>0.193724522146109</v>
      </c>
      <c r="DT3">
        <v>0.73629763558251593</v>
      </c>
      <c r="DU3" s="28">
        <v>0.6</v>
      </c>
      <c r="DV3">
        <v>0.6</v>
      </c>
      <c r="DW3">
        <v>1.2</v>
      </c>
      <c r="DX3">
        <v>-1.0361</v>
      </c>
      <c r="DY3">
        <v>0.44635096875000047</v>
      </c>
      <c r="DZ3">
        <v>-1.0063662699718749</v>
      </c>
      <c r="EA3">
        <v>380</v>
      </c>
      <c r="EB3">
        <v>-1.0058747659919252</v>
      </c>
      <c r="EC3">
        <v>1</v>
      </c>
      <c r="ED3">
        <v>3.3444515393503113E-2</v>
      </c>
      <c r="EE3">
        <v>0.18964746351518019</v>
      </c>
      <c r="EF3" s="29">
        <v>6.1100000000000008E-3</v>
      </c>
      <c r="EG3">
        <v>5.96E-3</v>
      </c>
      <c r="EH3">
        <v>27.17635096875</v>
      </c>
      <c r="EI3" t="s">
        <v>244</v>
      </c>
      <c r="EJ3">
        <v>0</v>
      </c>
      <c r="EK3">
        <v>1</v>
      </c>
      <c r="EL3" s="31">
        <v>44946</v>
      </c>
      <c r="EM3" s="32">
        <v>-3.0999999999999999E-3</v>
      </c>
      <c r="EN3" s="32">
        <v>0.25</v>
      </c>
      <c r="EO3" s="32">
        <v>0.81</v>
      </c>
      <c r="EP3" s="32">
        <v>-0.93</v>
      </c>
      <c r="EQ3" s="32">
        <v>1.4999999999999999E-2</v>
      </c>
    </row>
    <row r="4" spans="1:147" ht="192">
      <c r="B4" s="24"/>
      <c r="C4" s="24"/>
      <c r="D4" s="24" t="s">
        <v>2219</v>
      </c>
      <c r="E4" t="s">
        <v>2121</v>
      </c>
      <c r="F4" t="s">
        <v>2122</v>
      </c>
      <c r="G4">
        <v>46.33</v>
      </c>
      <c r="H4">
        <v>2.07E-2</v>
      </c>
      <c r="I4" t="s">
        <v>2123</v>
      </c>
      <c r="J4">
        <v>42228581000</v>
      </c>
      <c r="K4">
        <v>41.92</v>
      </c>
      <c r="L4">
        <v>5.48</v>
      </c>
      <c r="M4" t="s">
        <v>169</v>
      </c>
      <c r="N4" t="s">
        <v>449</v>
      </c>
      <c r="O4" t="s">
        <v>2183</v>
      </c>
      <c r="P4" t="s">
        <v>2184</v>
      </c>
      <c r="Q4">
        <v>23.37</v>
      </c>
      <c r="R4" t="s">
        <v>2185</v>
      </c>
      <c r="S4">
        <v>755967110</v>
      </c>
      <c r="T4" s="25">
        <v>0.18129999999999999</v>
      </c>
      <c r="U4" t="s">
        <v>2186</v>
      </c>
      <c r="V4">
        <v>903286880</v>
      </c>
      <c r="W4">
        <v>911473810</v>
      </c>
      <c r="X4">
        <v>1.64</v>
      </c>
      <c r="Y4">
        <v>0.52</v>
      </c>
      <c r="Z4">
        <v>11.89</v>
      </c>
      <c r="AA4" t="s">
        <v>2187</v>
      </c>
      <c r="AB4" t="s">
        <v>2188</v>
      </c>
      <c r="AC4" t="s">
        <v>263</v>
      </c>
      <c r="AD4" t="s">
        <v>2189</v>
      </c>
      <c r="AE4" t="s">
        <v>2190</v>
      </c>
      <c r="AF4">
        <v>-7202117</v>
      </c>
      <c r="AG4" t="s">
        <v>2191</v>
      </c>
      <c r="AH4" t="s">
        <v>2192</v>
      </c>
      <c r="AI4" t="s">
        <v>2193</v>
      </c>
      <c r="AJ4" t="s">
        <v>2194</v>
      </c>
      <c r="AK4" t="s">
        <v>2195</v>
      </c>
      <c r="AL4" t="s">
        <v>409</v>
      </c>
      <c r="AM4" t="s">
        <v>2196</v>
      </c>
      <c r="AN4" t="s">
        <v>198</v>
      </c>
      <c r="AO4" t="s">
        <v>2197</v>
      </c>
      <c r="AP4" t="s">
        <v>1219</v>
      </c>
      <c r="AQ4" t="s">
        <v>273</v>
      </c>
      <c r="AR4" t="s">
        <v>2198</v>
      </c>
      <c r="AS4" t="s">
        <v>2199</v>
      </c>
      <c r="AT4" t="s">
        <v>2200</v>
      </c>
      <c r="AU4" t="s">
        <v>213</v>
      </c>
      <c r="AV4" t="s">
        <v>567</v>
      </c>
      <c r="AW4" t="s">
        <v>2201</v>
      </c>
      <c r="AX4" t="s">
        <v>2202</v>
      </c>
      <c r="AY4" t="s">
        <v>2203</v>
      </c>
      <c r="AZ4" t="s">
        <v>2204</v>
      </c>
      <c r="BA4" t="s">
        <v>2205</v>
      </c>
      <c r="BB4" t="s">
        <v>2206</v>
      </c>
      <c r="BC4" t="s">
        <v>2207</v>
      </c>
      <c r="BD4" t="s">
        <v>2208</v>
      </c>
      <c r="BE4" t="s">
        <v>2209</v>
      </c>
      <c r="BF4" t="s">
        <v>266</v>
      </c>
      <c r="BG4" t="s">
        <v>529</v>
      </c>
      <c r="BH4" t="s">
        <v>2210</v>
      </c>
      <c r="BI4" t="s">
        <v>2211</v>
      </c>
      <c r="BJ4" t="s">
        <v>2212</v>
      </c>
      <c r="BK4" t="s">
        <v>2213</v>
      </c>
      <c r="BL4" t="s">
        <v>513</v>
      </c>
      <c r="BM4" t="s">
        <v>2214</v>
      </c>
      <c r="BN4" t="s">
        <v>2215</v>
      </c>
      <c r="BO4">
        <v>9.6999999999999993</v>
      </c>
      <c r="BP4">
        <v>7.78</v>
      </c>
      <c r="BQ4">
        <v>8.23</v>
      </c>
      <c r="BR4">
        <v>13.14</v>
      </c>
      <c r="BS4">
        <v>10.27</v>
      </c>
      <c r="BT4">
        <v>9.94</v>
      </c>
      <c r="BU4" t="s">
        <v>2216</v>
      </c>
      <c r="BV4" t="s">
        <v>2179</v>
      </c>
      <c r="BW4">
        <v>27.08</v>
      </c>
      <c r="BX4">
        <v>28.33</v>
      </c>
      <c r="BY4">
        <v>28.6</v>
      </c>
      <c r="BZ4">
        <v>12.28</v>
      </c>
      <c r="CA4">
        <v>12.06</v>
      </c>
      <c r="CB4">
        <v>11.42</v>
      </c>
      <c r="CC4">
        <v>7.95</v>
      </c>
      <c r="CD4">
        <v>9.27</v>
      </c>
      <c r="CE4" t="s">
        <v>2217</v>
      </c>
      <c r="CF4" t="s">
        <v>2218</v>
      </c>
      <c r="CG4" s="26">
        <v>0.21684749094671521</v>
      </c>
      <c r="CH4" s="27">
        <v>0.14832799126637586</v>
      </c>
      <c r="CI4" s="26">
        <v>0.36923640966415405</v>
      </c>
      <c r="CJ4" s="26">
        <v>0.10091368854045868</v>
      </c>
      <c r="CK4" s="26">
        <v>0.15827849507331848</v>
      </c>
      <c r="CL4" s="26">
        <v>0.16620950400829315</v>
      </c>
      <c r="CM4" s="26">
        <v>8.301020622253418</v>
      </c>
      <c r="CN4" s="27">
        <v>0.375</v>
      </c>
      <c r="CO4" s="27">
        <v>0.18899083137512207</v>
      </c>
      <c r="CP4" s="27">
        <v>3.0245747417211533E-2</v>
      </c>
      <c r="CQ4" s="27">
        <v>0.62269937992095947</v>
      </c>
      <c r="CR4" s="27">
        <v>11.024550437927246</v>
      </c>
      <c r="CS4">
        <v>5.6881170528017249</v>
      </c>
      <c r="CT4">
        <v>84239617.283950612</v>
      </c>
      <c r="CU4">
        <v>0.62831858407079644</v>
      </c>
      <c r="CV4" s="26">
        <v>1.8191317439079284</v>
      </c>
      <c r="CW4" s="27">
        <v>2.4482972793281079</v>
      </c>
      <c r="CX4">
        <v>0.06</v>
      </c>
      <c r="CY4">
        <v>16.651956158384504</v>
      </c>
      <c r="CZ4">
        <v>2369666399.8320417</v>
      </c>
      <c r="DA4">
        <v>1.8191317439079284</v>
      </c>
      <c r="DB4">
        <v>1.6873140761512544</v>
      </c>
      <c r="DC4">
        <v>23386032012.491051</v>
      </c>
      <c r="DD4">
        <v>1.7281751567125319</v>
      </c>
      <c r="DE4">
        <v>0.12080103014867453</v>
      </c>
      <c r="DF4">
        <v>326649375021.35168</v>
      </c>
      <c r="DG4">
        <v>1.6008359346389771</v>
      </c>
      <c r="DH4">
        <v>5.6616064737024007E-3</v>
      </c>
      <c r="DI4">
        <v>6969679221487.0166</v>
      </c>
      <c r="DJ4">
        <v>1.4553053951263428</v>
      </c>
      <c r="DK4">
        <v>5.5748298736570746E-6</v>
      </c>
      <c r="DL4">
        <v>7078167745792503</v>
      </c>
      <c r="DM4">
        <v>1.2733922207355499</v>
      </c>
      <c r="DN4">
        <v>891000000</v>
      </c>
      <c r="DO4">
        <v>1.8191317439079284</v>
      </c>
      <c r="DP4">
        <v>39459581000</v>
      </c>
      <c r="DQ4">
        <v>3127210200</v>
      </c>
      <c r="DR4">
        <v>3047</v>
      </c>
      <c r="DS4">
        <v>-1.6022842529612131</v>
      </c>
      <c r="DT4">
        <v>-2.2999692880617322</v>
      </c>
      <c r="DU4" s="28">
        <v>0.6</v>
      </c>
      <c r="DV4">
        <v>0.6</v>
      </c>
      <c r="DW4">
        <v>1.2</v>
      </c>
      <c r="DX4">
        <v>9.857605177993527</v>
      </c>
      <c r="DY4">
        <v>0.42136862695249166</v>
      </c>
      <c r="DZ4">
        <v>9.1212384664802926</v>
      </c>
      <c r="EA4">
        <v>113</v>
      </c>
      <c r="EB4">
        <v>9.1184550559333051</v>
      </c>
      <c r="EC4">
        <v>9</v>
      </c>
      <c r="ED4">
        <v>8.1750017589644185E-3</v>
      </c>
      <c r="EE4">
        <v>5.7827552938685092E-2</v>
      </c>
      <c r="EF4" s="29">
        <v>6.9099999999999995E-3</v>
      </c>
      <c r="EG4">
        <v>6.7029999999999998E-3</v>
      </c>
      <c r="EH4">
        <v>28.141368626952492</v>
      </c>
      <c r="EI4" t="s">
        <v>244</v>
      </c>
      <c r="EJ4">
        <v>1</v>
      </c>
      <c r="EK4">
        <v>1</v>
      </c>
      <c r="EL4" s="31">
        <v>44946</v>
      </c>
      <c r="EM4" s="32">
        <v>2.2100000000000002E-2</v>
      </c>
      <c r="EN4" s="32">
        <v>0.43</v>
      </c>
      <c r="EO4" s="32">
        <v>2.09</v>
      </c>
      <c r="EP4" s="32">
        <v>0.91</v>
      </c>
      <c r="EQ4" s="32">
        <v>2.07E-2</v>
      </c>
    </row>
    <row r="5" spans="1:147" ht="204">
      <c r="B5" s="30" t="s">
        <v>2220</v>
      </c>
      <c r="C5" s="30" t="s">
        <v>2221</v>
      </c>
      <c r="D5" s="24" t="s">
        <v>2261</v>
      </c>
      <c r="E5" t="s">
        <v>2124</v>
      </c>
      <c r="F5" t="s">
        <v>2125</v>
      </c>
      <c r="G5">
        <v>36.090000000000003</v>
      </c>
      <c r="H5">
        <v>1.5800000000000002E-2</v>
      </c>
      <c r="I5" t="s">
        <v>2126</v>
      </c>
      <c r="J5">
        <v>27645791000</v>
      </c>
      <c r="K5">
        <v>12.28</v>
      </c>
      <c r="L5">
        <v>4.16</v>
      </c>
      <c r="M5" t="s">
        <v>169</v>
      </c>
      <c r="N5" t="s">
        <v>2222</v>
      </c>
      <c r="O5" t="s">
        <v>2223</v>
      </c>
      <c r="P5" t="s">
        <v>2224</v>
      </c>
      <c r="Q5">
        <v>75.17</v>
      </c>
      <c r="R5" t="s">
        <v>2225</v>
      </c>
      <c r="S5">
        <v>1729334400</v>
      </c>
      <c r="T5" s="25">
        <v>1.345</v>
      </c>
      <c r="U5" t="s">
        <v>2226</v>
      </c>
      <c r="V5">
        <v>684035130</v>
      </c>
      <c r="W5">
        <v>766023590</v>
      </c>
      <c r="X5">
        <v>2.21</v>
      </c>
      <c r="Y5">
        <v>0.62</v>
      </c>
      <c r="Z5">
        <v>19.27</v>
      </c>
      <c r="AA5" t="s">
        <v>2227</v>
      </c>
      <c r="AB5" t="s">
        <v>2228</v>
      </c>
      <c r="AC5" t="s">
        <v>2229</v>
      </c>
      <c r="AD5" t="s">
        <v>2230</v>
      </c>
      <c r="AE5" t="s">
        <v>1737</v>
      </c>
      <c r="AF5">
        <v>27996640</v>
      </c>
      <c r="AG5" t="s">
        <v>2231</v>
      </c>
      <c r="AH5" t="s">
        <v>2232</v>
      </c>
      <c r="AI5" t="s">
        <v>2233</v>
      </c>
      <c r="AJ5" t="s">
        <v>2234</v>
      </c>
      <c r="AK5" t="s">
        <v>2235</v>
      </c>
      <c r="AL5" t="s">
        <v>2236</v>
      </c>
      <c r="AM5" t="s">
        <v>2237</v>
      </c>
      <c r="AN5" t="s">
        <v>198</v>
      </c>
      <c r="AO5" t="s">
        <v>2238</v>
      </c>
      <c r="AP5" t="s">
        <v>2239</v>
      </c>
      <c r="AQ5" t="s">
        <v>2240</v>
      </c>
      <c r="AR5" t="s">
        <v>425</v>
      </c>
      <c r="AS5" t="s">
        <v>2241</v>
      </c>
      <c r="AT5" t="s">
        <v>2242</v>
      </c>
      <c r="AU5" t="s">
        <v>2243</v>
      </c>
      <c r="AV5" t="s">
        <v>2244</v>
      </c>
      <c r="AW5" t="s">
        <v>2245</v>
      </c>
      <c r="AX5" t="s">
        <v>1859</v>
      </c>
      <c r="AY5" t="s">
        <v>2246</v>
      </c>
      <c r="AZ5" t="s">
        <v>2247</v>
      </c>
      <c r="BA5" t="s">
        <v>344</v>
      </c>
      <c r="BB5" t="s">
        <v>2248</v>
      </c>
      <c r="BC5" t="s">
        <v>2249</v>
      </c>
      <c r="BD5" t="s">
        <v>2250</v>
      </c>
      <c r="BE5" t="s">
        <v>2251</v>
      </c>
      <c r="BF5" t="s">
        <v>2252</v>
      </c>
      <c r="BG5" t="s">
        <v>2253</v>
      </c>
      <c r="BH5" t="s">
        <v>2254</v>
      </c>
      <c r="BI5" t="s">
        <v>2255</v>
      </c>
      <c r="BJ5" t="s">
        <v>2256</v>
      </c>
      <c r="BK5" t="s">
        <v>2257</v>
      </c>
      <c r="BL5" t="s">
        <v>564</v>
      </c>
      <c r="BM5" t="s">
        <v>2258</v>
      </c>
      <c r="BN5" t="s">
        <v>1334</v>
      </c>
      <c r="BO5">
        <v>17.55</v>
      </c>
      <c r="BP5">
        <v>2</v>
      </c>
      <c r="BQ5">
        <v>-3.95</v>
      </c>
      <c r="BR5">
        <v>29.42</v>
      </c>
      <c r="BS5">
        <v>1.63</v>
      </c>
      <c r="BT5">
        <v>-12.77</v>
      </c>
      <c r="BU5" t="s">
        <v>2259</v>
      </c>
      <c r="BV5" t="s">
        <v>2179</v>
      </c>
      <c r="BW5">
        <v>37.29</v>
      </c>
      <c r="BX5">
        <v>13.39</v>
      </c>
      <c r="BY5">
        <v>19.510000000000002</v>
      </c>
      <c r="BZ5">
        <v>23.98</v>
      </c>
      <c r="CA5">
        <v>1.05</v>
      </c>
      <c r="CB5">
        <v>-10.93</v>
      </c>
      <c r="CC5">
        <v>3.53</v>
      </c>
      <c r="CD5">
        <v>-4.42</v>
      </c>
      <c r="CE5" t="s">
        <v>2260</v>
      </c>
      <c r="CF5" t="s">
        <v>1483</v>
      </c>
      <c r="CG5" s="26">
        <v>0.36092910074937551</v>
      </c>
      <c r="CH5" s="27">
        <v>-0.23931375291375293</v>
      </c>
      <c r="CI5" s="26">
        <v>0.83957600593566895</v>
      </c>
      <c r="CJ5" s="26">
        <v>7.1699067950248718E-2</v>
      </c>
      <c r="CK5" s="26">
        <v>1.2266803532838821E-2</v>
      </c>
      <c r="CL5" s="26">
        <v>4.7376856207847595E-2</v>
      </c>
      <c r="CM5" s="26">
        <v>0.30766540765762329</v>
      </c>
      <c r="CN5" s="27">
        <v>24.914033889770508</v>
      </c>
      <c r="CO5" s="27">
        <v>1.1183024644851685</v>
      </c>
      <c r="CP5" s="27">
        <v>-7.2354545593261719</v>
      </c>
      <c r="CQ5" s="27">
        <v>-0.74352759122848511</v>
      </c>
      <c r="CR5" s="27">
        <v>-0.46234309673309326</v>
      </c>
      <c r="CS5">
        <v>3.5402472787808938</v>
      </c>
      <c r="CT5">
        <v>127322436.50793651</v>
      </c>
      <c r="CU5">
        <v>0.83125519534497083</v>
      </c>
      <c r="CV5" s="26">
        <v>0.2557168282568455</v>
      </c>
      <c r="CW5" s="27">
        <v>3.5182022213935853</v>
      </c>
      <c r="CX5">
        <v>0.06</v>
      </c>
      <c r="CY5">
        <v>19.677686398996659</v>
      </c>
      <c r="CZ5">
        <v>1492644531.7015333</v>
      </c>
      <c r="DA5">
        <v>0.2557168282568455</v>
      </c>
      <c r="DB5">
        <v>5.6039581400929048</v>
      </c>
      <c r="DC5">
        <v>5241258101.1022797</v>
      </c>
      <c r="DD5">
        <v>0.24293098684400322</v>
      </c>
      <c r="DE5">
        <v>2.2713742292744965</v>
      </c>
      <c r="DF5">
        <v>12931286540.739565</v>
      </c>
      <c r="DG5">
        <v>0.22503080886602403</v>
      </c>
      <c r="DH5">
        <v>1.0796082526039961</v>
      </c>
      <c r="DI5">
        <v>27205971174.410492</v>
      </c>
      <c r="DJ5">
        <v>0.2045734626054764</v>
      </c>
      <c r="DK5">
        <v>0.31804535009710611</v>
      </c>
      <c r="DL5">
        <v>92350952438.173233</v>
      </c>
      <c r="DM5">
        <v>0.17900177977979184</v>
      </c>
      <c r="DN5">
        <v>1260000000</v>
      </c>
      <c r="DO5">
        <v>0.2557168282568455</v>
      </c>
      <c r="DP5">
        <v>29371791000</v>
      </c>
      <c r="DQ5">
        <v>2906018200</v>
      </c>
      <c r="DR5">
        <v>910</v>
      </c>
      <c r="DS5">
        <v>0.10521227249253001</v>
      </c>
      <c r="DT5">
        <v>-3.7575159743073381</v>
      </c>
      <c r="DU5" s="28">
        <v>0.6</v>
      </c>
      <c r="DV5">
        <v>0.6</v>
      </c>
      <c r="DW5">
        <v>1.2</v>
      </c>
      <c r="DX5">
        <v>6.4440251572327041</v>
      </c>
      <c r="DY5">
        <v>0.38696588235294072</v>
      </c>
      <c r="DZ5">
        <v>6.0652565490196082</v>
      </c>
      <c r="EA5">
        <v>1502</v>
      </c>
      <c r="EB5">
        <v>6.0453428276406056</v>
      </c>
      <c r="EC5">
        <v>6</v>
      </c>
      <c r="ED5">
        <v>8.1538611624219035E-2</v>
      </c>
      <c r="EE5">
        <v>0.55481320098771369</v>
      </c>
      <c r="EF5" s="29">
        <v>4.2700000000000002E-2</v>
      </c>
      <c r="EG5">
        <v>4.2858E-2</v>
      </c>
      <c r="EH5">
        <v>24.146965882352941</v>
      </c>
      <c r="EI5" t="s">
        <v>244</v>
      </c>
      <c r="EJ5">
        <v>0</v>
      </c>
      <c r="EK5">
        <v>0</v>
      </c>
      <c r="EL5" s="31">
        <v>44946</v>
      </c>
      <c r="EM5" s="32">
        <v>1.6400000000000001E-2</v>
      </c>
      <c r="EN5" s="32">
        <v>0.08</v>
      </c>
      <c r="EO5" s="32">
        <v>0.11</v>
      </c>
      <c r="EP5" s="32">
        <v>0.08</v>
      </c>
      <c r="EQ5" s="32">
        <v>1.5800000000000002E-2</v>
      </c>
    </row>
    <row r="6" spans="1:147" ht="192">
      <c r="B6" s="24"/>
      <c r="C6" s="24"/>
      <c r="D6" s="24" t="s">
        <v>2292</v>
      </c>
      <c r="E6" t="s">
        <v>2127</v>
      </c>
      <c r="F6" t="s">
        <v>2128</v>
      </c>
      <c r="G6">
        <v>23.37</v>
      </c>
      <c r="H6">
        <v>1.1299999999999999E-2</v>
      </c>
      <c r="I6" t="s">
        <v>2129</v>
      </c>
      <c r="J6">
        <v>20485354000</v>
      </c>
      <c r="K6">
        <v>44.87</v>
      </c>
      <c r="L6">
        <v>5.13</v>
      </c>
      <c r="M6" t="s">
        <v>169</v>
      </c>
      <c r="N6" t="s">
        <v>2262</v>
      </c>
      <c r="O6" t="s">
        <v>2263</v>
      </c>
      <c r="P6" t="s">
        <v>2264</v>
      </c>
      <c r="Q6">
        <v>49.15</v>
      </c>
      <c r="R6" t="s">
        <v>2265</v>
      </c>
      <c r="S6">
        <v>551746370</v>
      </c>
      <c r="T6" s="25">
        <v>0.46960000000000002</v>
      </c>
      <c r="U6" t="s">
        <v>793</v>
      </c>
      <c r="V6">
        <v>675167570</v>
      </c>
      <c r="W6">
        <v>876566300</v>
      </c>
      <c r="X6">
        <v>2.6</v>
      </c>
      <c r="Y6">
        <v>0.47</v>
      </c>
      <c r="Z6">
        <v>13.19</v>
      </c>
      <c r="AA6" t="s">
        <v>2266</v>
      </c>
      <c r="AB6" t="s">
        <v>2267</v>
      </c>
      <c r="AC6" t="s">
        <v>2268</v>
      </c>
      <c r="AD6" t="s">
        <v>383</v>
      </c>
      <c r="AE6" t="s">
        <v>2269</v>
      </c>
      <c r="AF6">
        <v>26843371</v>
      </c>
      <c r="AG6" t="s">
        <v>2270</v>
      </c>
      <c r="AH6" t="s">
        <v>2271</v>
      </c>
      <c r="AI6" t="s">
        <v>2272</v>
      </c>
      <c r="AJ6" t="s">
        <v>2075</v>
      </c>
      <c r="AK6" t="s">
        <v>2273</v>
      </c>
      <c r="AL6" t="s">
        <v>198</v>
      </c>
      <c r="AM6" t="s">
        <v>2274</v>
      </c>
      <c r="AN6" t="s">
        <v>198</v>
      </c>
      <c r="AO6" t="s">
        <v>795</v>
      </c>
      <c r="AP6" t="s">
        <v>2275</v>
      </c>
      <c r="AQ6" t="s">
        <v>2276</v>
      </c>
      <c r="AR6" t="s">
        <v>2277</v>
      </c>
      <c r="AS6" t="s">
        <v>198</v>
      </c>
      <c r="AT6" t="s">
        <v>2278</v>
      </c>
      <c r="AU6" t="s">
        <v>2279</v>
      </c>
      <c r="AV6" t="s">
        <v>1935</v>
      </c>
      <c r="AW6" t="s">
        <v>2280</v>
      </c>
      <c r="AX6" t="s">
        <v>500</v>
      </c>
      <c r="AY6" t="s">
        <v>2281</v>
      </c>
      <c r="AZ6" t="s">
        <v>2282</v>
      </c>
      <c r="BA6" t="s">
        <v>2283</v>
      </c>
      <c r="BB6" t="s">
        <v>2284</v>
      </c>
      <c r="BC6" t="s">
        <v>1076</v>
      </c>
      <c r="BD6" t="s">
        <v>398</v>
      </c>
      <c r="BE6" t="s">
        <v>708</v>
      </c>
      <c r="BF6" t="s">
        <v>565</v>
      </c>
      <c r="BG6" t="s">
        <v>887</v>
      </c>
      <c r="BH6" t="s">
        <v>1506</v>
      </c>
      <c r="BI6" t="s">
        <v>2285</v>
      </c>
      <c r="BJ6" t="s">
        <v>2286</v>
      </c>
      <c r="BK6" t="s">
        <v>2287</v>
      </c>
      <c r="BL6" t="s">
        <v>519</v>
      </c>
      <c r="BM6" t="s">
        <v>2288</v>
      </c>
      <c r="BN6" t="s">
        <v>2289</v>
      </c>
      <c r="BO6">
        <v>7.41</v>
      </c>
      <c r="BP6">
        <v>2.79</v>
      </c>
      <c r="BQ6">
        <v>7.35</v>
      </c>
      <c r="BR6">
        <v>8.1199999999999992</v>
      </c>
      <c r="BS6">
        <v>3.67</v>
      </c>
      <c r="BT6">
        <v>8.76</v>
      </c>
      <c r="BU6" t="s">
        <v>1654</v>
      </c>
      <c r="BV6" t="s">
        <v>2179</v>
      </c>
      <c r="BW6">
        <v>33.47</v>
      </c>
      <c r="BX6">
        <v>26.61</v>
      </c>
      <c r="BY6">
        <v>28.53</v>
      </c>
      <c r="BZ6">
        <v>17</v>
      </c>
      <c r="CA6">
        <v>2.25</v>
      </c>
      <c r="CB6">
        <v>7.6</v>
      </c>
      <c r="CC6">
        <v>3.45</v>
      </c>
      <c r="CD6">
        <v>-9.0299999999999994</v>
      </c>
      <c r="CE6" t="s">
        <v>2290</v>
      </c>
      <c r="CF6" t="s">
        <v>2291</v>
      </c>
      <c r="CG6" s="26">
        <v>0.20603777949113405</v>
      </c>
      <c r="CH6" s="27">
        <v>-0.79354220191161573</v>
      </c>
      <c r="CI6" s="26">
        <v>0.29536241292953491</v>
      </c>
      <c r="CJ6" s="26">
        <v>5.8309040032327175E-3</v>
      </c>
      <c r="CK6" s="26">
        <v>4.097110778093338E-2</v>
      </c>
      <c r="CL6" s="26">
        <v>0.19774627685546875</v>
      </c>
      <c r="CM6" s="26">
        <v>0.57289886474609375</v>
      </c>
      <c r="CN6" s="27">
        <v>1.3333333730697632</v>
      </c>
      <c r="CO6" s="27">
        <v>-0.55882352590560913</v>
      </c>
      <c r="CP6" s="27">
        <v>-0.38461539149284363</v>
      </c>
      <c r="CQ6" s="27">
        <v>1.4285714626312256</v>
      </c>
      <c r="CR6" s="27">
        <v>-0.34296029806137085</v>
      </c>
      <c r="CS6">
        <v>4.5838787200716045</v>
      </c>
      <c r="CT6">
        <v>190219810.7142857</v>
      </c>
      <c r="CU6">
        <v>0.42789901583226359</v>
      </c>
      <c r="CV6" s="26">
        <v>0.22256191326305269</v>
      </c>
      <c r="CW6" s="27">
        <v>0.29510112404823302</v>
      </c>
      <c r="CX6">
        <v>0.06</v>
      </c>
      <c r="CY6">
        <v>71.413547283649493</v>
      </c>
      <c r="CZ6">
        <v>322940882.7487309</v>
      </c>
      <c r="DA6">
        <v>0.22256191326305269</v>
      </c>
      <c r="DB6">
        <v>20.895804810352136</v>
      </c>
      <c r="DC6">
        <v>1103683452.6983387</v>
      </c>
      <c r="DD6">
        <v>0.21143381759990004</v>
      </c>
      <c r="DE6">
        <v>8.8129490644490502</v>
      </c>
      <c r="DF6">
        <v>2616871359.5579782</v>
      </c>
      <c r="DG6">
        <v>0.19585448367148636</v>
      </c>
      <c r="DH6">
        <v>4.4028975027551125</v>
      </c>
      <c r="DI6">
        <v>5237994749.0416784</v>
      </c>
      <c r="DJ6">
        <v>0.17804953061044215</v>
      </c>
      <c r="DK6">
        <v>1.4703838979152073</v>
      </c>
      <c r="DL6">
        <v>15684580083.268797</v>
      </c>
      <c r="DM6">
        <v>0.15579333928413688</v>
      </c>
      <c r="DN6">
        <v>280000000</v>
      </c>
      <c r="DO6">
        <v>0.22256191326305269</v>
      </c>
      <c r="DP6">
        <v>23062354000</v>
      </c>
      <c r="DQ6">
        <v>-1557857300</v>
      </c>
      <c r="DR6">
        <v>830</v>
      </c>
      <c r="DS6">
        <v>-1.6524133771918637E-2</v>
      </c>
      <c r="DT6">
        <v>-1.0886433259598487</v>
      </c>
      <c r="DU6" s="28">
        <v>0.6</v>
      </c>
      <c r="DV6">
        <v>0.6</v>
      </c>
      <c r="DW6">
        <v>1.2</v>
      </c>
      <c r="DX6">
        <v>6.2764423076923075</v>
      </c>
      <c r="DY6">
        <v>0.36650383693045452</v>
      </c>
      <c r="DZ6">
        <v>6.0432642818437561</v>
      </c>
      <c r="EA6">
        <v>939</v>
      </c>
      <c r="EB6">
        <v>6.035010490569622</v>
      </c>
      <c r="EC6">
        <v>6</v>
      </c>
      <c r="ED6">
        <v>7.4451983837389143E-2</v>
      </c>
      <c r="EE6">
        <v>0.47571986283296541</v>
      </c>
      <c r="EF6" s="29">
        <v>0.1033</v>
      </c>
      <c r="EG6">
        <v>0.103413</v>
      </c>
      <c r="EH6">
        <v>21.156503836930455</v>
      </c>
      <c r="EI6">
        <v>-1</v>
      </c>
      <c r="EJ6">
        <v>0</v>
      </c>
      <c r="EK6">
        <v>1</v>
      </c>
      <c r="EL6" s="31">
        <v>44946</v>
      </c>
      <c r="EM6" s="32">
        <v>1.11E-2</v>
      </c>
      <c r="EN6" s="32">
        <v>1.62</v>
      </c>
      <c r="EO6" s="32">
        <v>-0.6</v>
      </c>
      <c r="EP6" s="32">
        <v>0.17</v>
      </c>
      <c r="EQ6" s="32">
        <v>1.1299999999999999E-2</v>
      </c>
    </row>
    <row r="7" spans="1:147" ht="156">
      <c r="B7" s="24"/>
      <c r="C7" s="24"/>
      <c r="D7" s="24" t="s">
        <v>2320</v>
      </c>
      <c r="E7" t="s">
        <v>2130</v>
      </c>
      <c r="F7" t="s">
        <v>2131</v>
      </c>
      <c r="G7">
        <v>43.72</v>
      </c>
      <c r="H7">
        <v>8.5099999999999995E-2</v>
      </c>
      <c r="I7" t="s">
        <v>2132</v>
      </c>
      <c r="J7">
        <v>19010600000</v>
      </c>
      <c r="K7">
        <v>83.35</v>
      </c>
      <c r="L7">
        <v>14.91</v>
      </c>
      <c r="M7" t="s">
        <v>169</v>
      </c>
      <c r="N7" t="s">
        <v>556</v>
      </c>
      <c r="O7" t="s">
        <v>328</v>
      </c>
      <c r="P7" t="s">
        <v>2293</v>
      </c>
      <c r="Q7">
        <v>1.42</v>
      </c>
      <c r="R7" t="s">
        <v>2294</v>
      </c>
      <c r="S7">
        <v>152773310</v>
      </c>
      <c r="T7" s="25">
        <v>-9.9400000000000002E-2</v>
      </c>
      <c r="U7" t="s">
        <v>496</v>
      </c>
      <c r="V7">
        <v>433405470</v>
      </c>
      <c r="W7">
        <v>434826160</v>
      </c>
      <c r="X7">
        <v>1.92</v>
      </c>
      <c r="Y7">
        <v>0.26</v>
      </c>
      <c r="Z7">
        <v>23.48</v>
      </c>
      <c r="AA7" t="s">
        <v>1049</v>
      </c>
      <c r="AB7" t="s">
        <v>2067</v>
      </c>
      <c r="AC7" t="s">
        <v>2295</v>
      </c>
      <c r="AD7" t="s">
        <v>2296</v>
      </c>
      <c r="AE7" t="s">
        <v>2297</v>
      </c>
      <c r="AF7">
        <v>22363739</v>
      </c>
      <c r="AG7" t="s">
        <v>2298</v>
      </c>
      <c r="AH7" t="s">
        <v>2299</v>
      </c>
      <c r="AI7" t="s">
        <v>2300</v>
      </c>
      <c r="AJ7" t="s">
        <v>2301</v>
      </c>
      <c r="AK7" t="s">
        <v>2302</v>
      </c>
      <c r="AL7" t="s">
        <v>198</v>
      </c>
      <c r="AM7" t="s">
        <v>2303</v>
      </c>
      <c r="AN7" t="s">
        <v>198</v>
      </c>
      <c r="AO7" t="s">
        <v>2304</v>
      </c>
      <c r="AP7" t="s">
        <v>2305</v>
      </c>
      <c r="AQ7" t="s">
        <v>2306</v>
      </c>
      <c r="AR7" t="s">
        <v>2190</v>
      </c>
      <c r="AS7" t="s">
        <v>2307</v>
      </c>
      <c r="AT7" t="s">
        <v>2186</v>
      </c>
      <c r="AU7" t="s">
        <v>2308</v>
      </c>
      <c r="AV7" t="s">
        <v>2192</v>
      </c>
      <c r="AW7" t="s">
        <v>2309</v>
      </c>
      <c r="AX7" t="s">
        <v>502</v>
      </c>
      <c r="AY7" t="s">
        <v>2310</v>
      </c>
      <c r="AZ7" t="s">
        <v>2311</v>
      </c>
      <c r="BA7" t="s">
        <v>2312</v>
      </c>
      <c r="BB7" t="s">
        <v>524</v>
      </c>
      <c r="BC7" t="s">
        <v>806</v>
      </c>
      <c r="BD7" t="s">
        <v>469</v>
      </c>
      <c r="BE7" t="s">
        <v>2301</v>
      </c>
      <c r="BF7" t="s">
        <v>264</v>
      </c>
      <c r="BG7" t="s">
        <v>2313</v>
      </c>
      <c r="BH7" t="s">
        <v>2314</v>
      </c>
      <c r="BI7" t="s">
        <v>2315</v>
      </c>
      <c r="BJ7" t="s">
        <v>506</v>
      </c>
      <c r="BK7" t="s">
        <v>2291</v>
      </c>
      <c r="BL7" t="s">
        <v>2316</v>
      </c>
      <c r="BM7" t="s">
        <v>446</v>
      </c>
      <c r="BN7" t="s">
        <v>1232</v>
      </c>
      <c r="BO7">
        <v>13.99</v>
      </c>
      <c r="BP7">
        <v>15.08</v>
      </c>
      <c r="BQ7">
        <v>17.73</v>
      </c>
      <c r="BR7">
        <v>20.57</v>
      </c>
      <c r="BS7">
        <v>23.64</v>
      </c>
      <c r="BT7">
        <v>24.26</v>
      </c>
      <c r="BU7" t="s">
        <v>2317</v>
      </c>
      <c r="BV7" t="s">
        <v>2179</v>
      </c>
      <c r="BW7">
        <v>44.67</v>
      </c>
      <c r="BX7">
        <v>56.61</v>
      </c>
      <c r="BY7">
        <v>58.45</v>
      </c>
      <c r="BZ7">
        <v>22.53</v>
      </c>
      <c r="CA7">
        <v>28</v>
      </c>
      <c r="CB7">
        <v>27.84</v>
      </c>
      <c r="CC7">
        <v>13.15</v>
      </c>
      <c r="CD7">
        <v>-2.69</v>
      </c>
      <c r="CE7" t="s">
        <v>2318</v>
      </c>
      <c r="CF7" t="s">
        <v>2319</v>
      </c>
      <c r="CG7" s="26">
        <v>3.1030748898678153E-2</v>
      </c>
      <c r="CH7" s="27">
        <v>-0.1585812857142857</v>
      </c>
      <c r="CI7" s="26">
        <v>0.18657565116882324</v>
      </c>
      <c r="CJ7" s="26">
        <v>8.6526572704315186E-2</v>
      </c>
      <c r="CK7" s="26">
        <v>0.37585034966468811</v>
      </c>
      <c r="CL7" s="26">
        <v>0.55555558204650879</v>
      </c>
      <c r="CM7" s="26">
        <v>0.33568903803825378</v>
      </c>
      <c r="CN7" s="27">
        <v>2.9411764815449715E-2</v>
      </c>
      <c r="CO7" s="27">
        <v>7.2072073817253113E-2</v>
      </c>
      <c r="CP7" s="27">
        <v>0.6086956262588501</v>
      </c>
      <c r="CQ7" s="27">
        <v>0.78954440355300903</v>
      </c>
      <c r="CR7" s="27">
        <v>0.53621780872344971</v>
      </c>
      <c r="CS7">
        <v>18.226845637583892</v>
      </c>
      <c r="CT7">
        <v>62002910.204081625</v>
      </c>
      <c r="CU7">
        <v>5.2783447110985995E-2</v>
      </c>
      <c r="CV7" s="26">
        <v>0.30803943872451783</v>
      </c>
      <c r="CW7" s="27">
        <v>0.40718833543360233</v>
      </c>
      <c r="CX7">
        <v>0.06</v>
      </c>
      <c r="CY7">
        <v>62.519789999719762</v>
      </c>
      <c r="CZ7">
        <v>302329870.2712329</v>
      </c>
      <c r="DA7">
        <v>0.30803943872451783</v>
      </c>
      <c r="DB7">
        <v>17.068244372808884</v>
      </c>
      <c r="DC7">
        <v>1107413251.6002526</v>
      </c>
      <c r="DD7">
        <v>0.29263746678829194</v>
      </c>
      <c r="DE7">
        <v>6.4934575079232744</v>
      </c>
      <c r="DF7">
        <v>2910868358.9499726</v>
      </c>
      <c r="DG7">
        <v>0.27107470607757572</v>
      </c>
      <c r="DH7">
        <v>2.8465028770889225</v>
      </c>
      <c r="DI7">
        <v>6640288387.5987482</v>
      </c>
      <c r="DJ7">
        <v>0.24643155097961428</v>
      </c>
      <c r="DK7">
        <v>0.68189687402061716</v>
      </c>
      <c r="DL7">
        <v>27719147454.881145</v>
      </c>
      <c r="DM7">
        <v>0.21562760710716247</v>
      </c>
      <c r="DN7">
        <v>245000000.00000003</v>
      </c>
      <c r="DO7">
        <v>0.30803943872451783</v>
      </c>
      <c r="DP7">
        <v>18901600000</v>
      </c>
      <c r="DQ7">
        <v>-139795610</v>
      </c>
      <c r="DR7">
        <v>4035</v>
      </c>
      <c r="DS7">
        <v>-0.2770086898258397</v>
      </c>
      <c r="DT7">
        <v>-0.56576962114788798</v>
      </c>
      <c r="DU7" s="28">
        <v>0.44</v>
      </c>
      <c r="DV7">
        <v>0</v>
      </c>
      <c r="DW7">
        <v>0.44</v>
      </c>
      <c r="DX7">
        <v>5.2045627376425854</v>
      </c>
      <c r="DY7">
        <v>0.83774742182431738</v>
      </c>
      <c r="DZ7">
        <v>5.0404517539701459</v>
      </c>
      <c r="EA7">
        <v>1395</v>
      </c>
      <c r="EB7">
        <v>5.0289868623024594</v>
      </c>
      <c r="EC7">
        <v>5</v>
      </c>
      <c r="ED7">
        <v>3.9562247128829602E-2</v>
      </c>
      <c r="EE7">
        <v>0.2000645499341622</v>
      </c>
      <c r="EF7" s="29">
        <v>4.1900000000000007E-2</v>
      </c>
      <c r="EG7">
        <v>4.2750999999999997E-2</v>
      </c>
      <c r="EH7">
        <v>64.197747421824317</v>
      </c>
      <c r="EI7" t="s">
        <v>244</v>
      </c>
      <c r="EJ7">
        <v>1</v>
      </c>
      <c r="EK7">
        <v>1</v>
      </c>
      <c r="EL7" s="31">
        <v>44946</v>
      </c>
      <c r="EM7" s="32">
        <v>1.4999999999999999E-2</v>
      </c>
      <c r="EN7" s="32">
        <v>-0.46</v>
      </c>
      <c r="EO7" s="32">
        <v>2.15</v>
      </c>
      <c r="EP7" s="32">
        <v>1.03</v>
      </c>
      <c r="EQ7" s="32">
        <v>8.5099999999999995E-2</v>
      </c>
    </row>
    <row r="8" spans="1:147" ht="96">
      <c r="B8" s="24"/>
      <c r="C8" s="24"/>
      <c r="D8" s="24" t="s">
        <v>2347</v>
      </c>
      <c r="E8" t="s">
        <v>2133</v>
      </c>
      <c r="F8" t="s">
        <v>2134</v>
      </c>
      <c r="G8">
        <v>26.3</v>
      </c>
      <c r="H8">
        <v>1.78E-2</v>
      </c>
      <c r="I8" t="s">
        <v>2135</v>
      </c>
      <c r="J8">
        <v>16055599000</v>
      </c>
      <c r="K8">
        <v>21.27</v>
      </c>
      <c r="L8">
        <v>2.83</v>
      </c>
      <c r="M8" t="s">
        <v>169</v>
      </c>
      <c r="N8" t="s">
        <v>1948</v>
      </c>
      <c r="O8" t="s">
        <v>2321</v>
      </c>
      <c r="P8" t="s">
        <v>2322</v>
      </c>
      <c r="Q8">
        <v>37.58</v>
      </c>
      <c r="R8" t="s">
        <v>537</v>
      </c>
      <c r="S8">
        <v>461728480</v>
      </c>
      <c r="T8" s="25">
        <v>0.90029999999999999</v>
      </c>
      <c r="U8" t="s">
        <v>518</v>
      </c>
      <c r="V8">
        <v>610479040</v>
      </c>
      <c r="W8">
        <v>610479040</v>
      </c>
      <c r="X8">
        <v>1.1299999999999999</v>
      </c>
      <c r="Y8">
        <v>0.6</v>
      </c>
      <c r="Z8">
        <v>12.25</v>
      </c>
      <c r="AA8" t="s">
        <v>2323</v>
      </c>
      <c r="AB8" t="s">
        <v>2324</v>
      </c>
      <c r="AC8" t="s">
        <v>2325</v>
      </c>
      <c r="AD8" t="s">
        <v>1959</v>
      </c>
      <c r="AE8" t="s">
        <v>2326</v>
      </c>
      <c r="AF8">
        <v>-148450500</v>
      </c>
      <c r="AG8" t="s">
        <v>2327</v>
      </c>
      <c r="AH8" t="s">
        <v>2328</v>
      </c>
      <c r="AI8" t="s">
        <v>2329</v>
      </c>
      <c r="AJ8" t="s">
        <v>2330</v>
      </c>
      <c r="AK8" t="s">
        <v>2331</v>
      </c>
      <c r="AL8" t="s">
        <v>198</v>
      </c>
      <c r="AM8" t="s">
        <v>2332</v>
      </c>
      <c r="AN8" t="s">
        <v>198</v>
      </c>
      <c r="AO8" t="s">
        <v>2333</v>
      </c>
      <c r="AP8" t="s">
        <v>198</v>
      </c>
      <c r="AQ8" t="s">
        <v>604</v>
      </c>
      <c r="AR8" t="s">
        <v>1950</v>
      </c>
      <c r="AS8" t="s">
        <v>2334</v>
      </c>
      <c r="AT8" t="s">
        <v>1367</v>
      </c>
      <c r="AU8" t="s">
        <v>198</v>
      </c>
      <c r="AV8" t="s">
        <v>2335</v>
      </c>
      <c r="AW8" t="s">
        <v>2336</v>
      </c>
      <c r="AX8" t="s">
        <v>2337</v>
      </c>
      <c r="AY8" t="s">
        <v>2163</v>
      </c>
      <c r="AZ8" t="s">
        <v>2338</v>
      </c>
      <c r="BA8" t="s">
        <v>2339</v>
      </c>
      <c r="BB8" t="s">
        <v>2340</v>
      </c>
      <c r="BC8" t="s">
        <v>2341</v>
      </c>
      <c r="BD8" t="s">
        <v>2301</v>
      </c>
      <c r="BE8" t="s">
        <v>414</v>
      </c>
      <c r="BF8" t="s">
        <v>2342</v>
      </c>
      <c r="BG8" t="s">
        <v>205</v>
      </c>
      <c r="BH8" t="s">
        <v>231</v>
      </c>
      <c r="BI8" t="s">
        <v>2343</v>
      </c>
      <c r="BJ8" t="s">
        <v>2344</v>
      </c>
      <c r="BK8" t="s">
        <v>2345</v>
      </c>
      <c r="BL8" t="s">
        <v>339</v>
      </c>
      <c r="BM8" t="s">
        <v>459</v>
      </c>
      <c r="BN8" t="s">
        <v>1890</v>
      </c>
      <c r="BO8">
        <v>9.9499999999999993</v>
      </c>
      <c r="BP8">
        <v>3.86</v>
      </c>
      <c r="BQ8">
        <v>15.41</v>
      </c>
      <c r="BR8">
        <v>10.3</v>
      </c>
      <c r="BS8">
        <v>4.4800000000000004</v>
      </c>
      <c r="BT8">
        <v>15.47</v>
      </c>
      <c r="BU8" t="s">
        <v>885</v>
      </c>
      <c r="BV8" t="s">
        <v>2179</v>
      </c>
      <c r="BW8">
        <v>20.96</v>
      </c>
      <c r="BX8">
        <v>15.11</v>
      </c>
      <c r="BY8">
        <v>29.78</v>
      </c>
      <c r="BZ8">
        <v>13.39</v>
      </c>
      <c r="CA8">
        <v>8.14</v>
      </c>
      <c r="CB8">
        <v>16.399999999999999</v>
      </c>
      <c r="CC8">
        <v>-3.49</v>
      </c>
      <c r="CD8">
        <v>-11.57</v>
      </c>
      <c r="CE8" t="s">
        <v>2346</v>
      </c>
      <c r="CF8" t="s">
        <v>919</v>
      </c>
      <c r="CG8" s="26">
        <v>0.23495756951596292</v>
      </c>
      <c r="CH8" s="27">
        <v>0.15420078431372516</v>
      </c>
      <c r="CI8" s="26">
        <v>0.48768839240074158</v>
      </c>
      <c r="CJ8" s="26">
        <v>-0.30851337313652039</v>
      </c>
      <c r="CK8" s="26">
        <v>-0.11652448028326035</v>
      </c>
      <c r="CL8" s="26">
        <v>0.14234420657157898</v>
      </c>
      <c r="CM8" s="26">
        <v>0.44407409429550171</v>
      </c>
      <c r="CN8" s="27">
        <v>1.4144144058227539</v>
      </c>
      <c r="CO8" s="27">
        <v>-0.65634673833847046</v>
      </c>
      <c r="CP8" s="27">
        <v>-0.41696751117706299</v>
      </c>
      <c r="CQ8" s="27">
        <v>0.16142557561397552</v>
      </c>
      <c r="CR8" s="27">
        <v>1.6208791732788086</v>
      </c>
      <c r="CS8">
        <v>3.9663041007905142</v>
      </c>
      <c r="CT8">
        <v>81193436.567164168</v>
      </c>
      <c r="CU8">
        <v>0.64638783269961975</v>
      </c>
      <c r="CV8" s="26">
        <v>0.12981376796960831</v>
      </c>
      <c r="CW8" s="27">
        <v>0.4246809810400009</v>
      </c>
      <c r="CX8">
        <v>0.06</v>
      </c>
      <c r="CY8">
        <v>19.453105197670741</v>
      </c>
      <c r="CZ8">
        <v>571302056.25633025</v>
      </c>
      <c r="DA8">
        <v>0.12981376796960831</v>
      </c>
      <c r="DB8">
        <v>6.1472916211609165</v>
      </c>
      <c r="DC8">
        <v>1807885437.1807394</v>
      </c>
      <c r="DD8">
        <v>0.12332307957112788</v>
      </c>
      <c r="DE8">
        <v>2.8914325273856689</v>
      </c>
      <c r="DF8">
        <v>3843630759.0578718</v>
      </c>
      <c r="DG8">
        <v>0.11423611581325531</v>
      </c>
      <c r="DH8">
        <v>1.6478778970137025</v>
      </c>
      <c r="DI8">
        <v>6744188401.4223099</v>
      </c>
      <c r="DJ8">
        <v>0.10385101437568665</v>
      </c>
      <c r="DK8">
        <v>0.75652464234973626</v>
      </c>
      <c r="DL8">
        <v>14690333107.301821</v>
      </c>
      <c r="DM8">
        <v>9.0869637578725806E-2</v>
      </c>
      <c r="DN8">
        <v>536000000.00000006</v>
      </c>
      <c r="DO8">
        <v>0.12981376796960831</v>
      </c>
      <c r="DP8">
        <v>11113599000</v>
      </c>
      <c r="DQ8">
        <v>4281201000</v>
      </c>
      <c r="DR8">
        <v>4004</v>
      </c>
      <c r="DS8">
        <v>0.10514380154635461</v>
      </c>
      <c r="DT8">
        <v>-0.27048019672627577</v>
      </c>
      <c r="DU8" s="28">
        <v>0.6</v>
      </c>
      <c r="DV8">
        <v>0.6</v>
      </c>
      <c r="DW8">
        <v>1.2</v>
      </c>
      <c r="DX8">
        <v>-8.3016421780466718</v>
      </c>
      <c r="DY8">
        <v>0.46226097560975488</v>
      </c>
      <c r="DZ8">
        <v>-8.0700597065581725</v>
      </c>
      <c r="EA8">
        <v>742</v>
      </c>
      <c r="EB8">
        <v>-8.0594980848056004</v>
      </c>
      <c r="EC8">
        <v>8</v>
      </c>
      <c r="ED8">
        <v>4.6796201225843888E-2</v>
      </c>
      <c r="EE8">
        <v>0.20148111882760136</v>
      </c>
      <c r="EF8" s="29">
        <v>6.9699999999999998E-2</v>
      </c>
      <c r="EG8">
        <v>6.9877999999999996E-2</v>
      </c>
      <c r="EH8">
        <v>23.232260975609755</v>
      </c>
      <c r="EI8" t="s">
        <v>244</v>
      </c>
      <c r="EJ8">
        <v>0</v>
      </c>
      <c r="EK8">
        <v>1</v>
      </c>
      <c r="EL8" s="31">
        <v>44946</v>
      </c>
      <c r="EM8" s="32">
        <v>-2.7199999999999998E-2</v>
      </c>
      <c r="EN8" s="32">
        <v>0.23</v>
      </c>
      <c r="EO8" s="32">
        <v>-0.38</v>
      </c>
      <c r="EP8" s="32">
        <v>-2.38</v>
      </c>
      <c r="EQ8" s="32">
        <v>1.78E-2</v>
      </c>
    </row>
    <row r="9" spans="1:147" ht="96">
      <c r="D9" s="24" t="s">
        <v>2375</v>
      </c>
      <c r="E9" t="s">
        <v>2136</v>
      </c>
      <c r="F9" t="s">
        <v>2137</v>
      </c>
      <c r="G9">
        <v>10.62</v>
      </c>
      <c r="H9">
        <v>1.72E-2</v>
      </c>
      <c r="I9" t="s">
        <v>2138</v>
      </c>
      <c r="J9">
        <v>12101145800</v>
      </c>
      <c r="K9">
        <v>11.77</v>
      </c>
      <c r="L9">
        <v>6.8</v>
      </c>
      <c r="M9" t="s">
        <v>169</v>
      </c>
      <c r="N9" t="s">
        <v>372</v>
      </c>
      <c r="O9" t="s">
        <v>1383</v>
      </c>
      <c r="P9" t="s">
        <v>2348</v>
      </c>
      <c r="Q9">
        <v>43.23</v>
      </c>
      <c r="R9" t="s">
        <v>2349</v>
      </c>
      <c r="S9">
        <v>903193700</v>
      </c>
      <c r="T9" s="3">
        <v>4.5449999999999999</v>
      </c>
      <c r="U9" t="s">
        <v>406</v>
      </c>
      <c r="V9">
        <v>929654780</v>
      </c>
      <c r="W9">
        <v>1138483590</v>
      </c>
      <c r="X9">
        <v>1.47</v>
      </c>
      <c r="Y9">
        <v>0.74</v>
      </c>
      <c r="Z9">
        <v>55.75</v>
      </c>
      <c r="AA9" t="s">
        <v>1219</v>
      </c>
      <c r="AB9" t="s">
        <v>2350</v>
      </c>
      <c r="AC9" t="s">
        <v>2351</v>
      </c>
      <c r="AD9" t="s">
        <v>2352</v>
      </c>
      <c r="AE9" t="s">
        <v>2353</v>
      </c>
      <c r="AF9">
        <v>1335154</v>
      </c>
      <c r="AG9" t="s">
        <v>2354</v>
      </c>
      <c r="AH9" t="s">
        <v>551</v>
      </c>
      <c r="AI9" t="s">
        <v>2355</v>
      </c>
      <c r="AJ9" t="s">
        <v>1225</v>
      </c>
      <c r="AK9" t="s">
        <v>2356</v>
      </c>
      <c r="AL9" t="s">
        <v>2357</v>
      </c>
      <c r="AM9" t="s">
        <v>2358</v>
      </c>
      <c r="AN9" t="s">
        <v>198</v>
      </c>
      <c r="AO9" t="s">
        <v>2359</v>
      </c>
      <c r="AP9" t="s">
        <v>407</v>
      </c>
      <c r="AQ9" t="s">
        <v>1566</v>
      </c>
      <c r="AR9" t="s">
        <v>490</v>
      </c>
      <c r="AS9" t="s">
        <v>198</v>
      </c>
      <c r="AT9" t="s">
        <v>601</v>
      </c>
      <c r="AU9" t="s">
        <v>2360</v>
      </c>
      <c r="AV9" t="s">
        <v>2361</v>
      </c>
      <c r="AW9" t="s">
        <v>2362</v>
      </c>
      <c r="AX9" t="s">
        <v>2363</v>
      </c>
      <c r="AY9" t="s">
        <v>2364</v>
      </c>
      <c r="AZ9" t="s">
        <v>2365</v>
      </c>
      <c r="BA9" t="s">
        <v>2366</v>
      </c>
      <c r="BB9" t="s">
        <v>2367</v>
      </c>
      <c r="BC9" t="s">
        <v>545</v>
      </c>
      <c r="BD9" t="s">
        <v>2368</v>
      </c>
      <c r="BE9" t="s">
        <v>2369</v>
      </c>
      <c r="BF9" t="s">
        <v>2370</v>
      </c>
      <c r="BG9" t="s">
        <v>568</v>
      </c>
      <c r="BH9" t="s">
        <v>528</v>
      </c>
      <c r="BI9" t="s">
        <v>2371</v>
      </c>
      <c r="BJ9" t="s">
        <v>594</v>
      </c>
      <c r="BK9" t="s">
        <v>2372</v>
      </c>
      <c r="BL9" t="s">
        <v>473</v>
      </c>
      <c r="BM9" t="s">
        <v>358</v>
      </c>
      <c r="BN9" t="s">
        <v>2373</v>
      </c>
      <c r="BO9">
        <v>17.32</v>
      </c>
      <c r="BP9">
        <v>-3.67</v>
      </c>
      <c r="BQ9">
        <v>-50.87</v>
      </c>
      <c r="BR9">
        <v>29.67</v>
      </c>
      <c r="BS9">
        <v>-10.8</v>
      </c>
      <c r="BT9">
        <v>-96.24</v>
      </c>
      <c r="BU9" t="s">
        <v>775</v>
      </c>
      <c r="BV9" t="s">
        <v>2179</v>
      </c>
      <c r="BW9">
        <v>68.87</v>
      </c>
      <c r="BX9">
        <v>6.98</v>
      </c>
      <c r="BY9">
        <v>10.87</v>
      </c>
      <c r="BZ9">
        <v>61.44</v>
      </c>
      <c r="CA9">
        <v>-5.52</v>
      </c>
      <c r="CB9">
        <v>-42</v>
      </c>
      <c r="CC9">
        <v>2.61</v>
      </c>
      <c r="CD9">
        <v>-5.09</v>
      </c>
      <c r="CE9" t="s">
        <v>2374</v>
      </c>
      <c r="CF9" t="s">
        <v>2335</v>
      </c>
      <c r="CG9" s="26">
        <v>0.14261049504950496</v>
      </c>
      <c r="CH9" s="27">
        <v>0.9884894236591798</v>
      </c>
      <c r="CI9" s="26">
        <v>5.5811315774917603E-2</v>
      </c>
      <c r="CJ9" s="26">
        <v>-0.50540691614151001</v>
      </c>
      <c r="CK9" s="26">
        <v>-2.361772395670414E-2</v>
      </c>
      <c r="CL9" s="26">
        <v>0.30021679401397705</v>
      </c>
      <c r="CM9" s="26">
        <v>0.18747314810752869</v>
      </c>
      <c r="CN9" s="27">
        <v>4.2958278656005859</v>
      </c>
      <c r="CO9" s="27">
        <v>0.94071698188781738</v>
      </c>
      <c r="CP9" s="27">
        <v>0.24564994871616364</v>
      </c>
      <c r="CQ9" s="27">
        <v>-6.2526884078979492</v>
      </c>
      <c r="CR9" s="27">
        <v>0.8507462739944458</v>
      </c>
      <c r="CS9">
        <v>6.5946298637602174</v>
      </c>
      <c r="CT9">
        <v>282421600.69444442</v>
      </c>
      <c r="CU9">
        <v>0</v>
      </c>
      <c r="CV9" s="26">
        <v>2.8953235596418381E-3</v>
      </c>
      <c r="CW9" s="27">
        <v>1.6050532460212708E-2</v>
      </c>
      <c r="CX9">
        <v>0.06</v>
      </c>
      <c r="CY9">
        <v>40.560600562597884</v>
      </c>
      <c r="CZ9">
        <v>272484767.15582722</v>
      </c>
      <c r="DA9">
        <v>2.8953235596418381E-3</v>
      </c>
      <c r="DB9">
        <v>14.279487366322799</v>
      </c>
      <c r="DC9">
        <v>773987575.07680106</v>
      </c>
      <c r="DD9">
        <v>2.7505573816597462E-3</v>
      </c>
      <c r="DE9">
        <v>7.7382129239985034</v>
      </c>
      <c r="DF9">
        <v>1428255581.5599236</v>
      </c>
      <c r="DG9">
        <v>2.5478847324848174E-3</v>
      </c>
      <c r="DH9">
        <v>5.1536598084836411</v>
      </c>
      <c r="DI9">
        <v>2144523738.607393</v>
      </c>
      <c r="DJ9">
        <v>2.3162588477134705E-3</v>
      </c>
      <c r="DK9">
        <v>3.2877546605874062</v>
      </c>
      <c r="DL9">
        <v>3361609043.5486965</v>
      </c>
      <c r="DM9">
        <v>2.0267264917492867E-3</v>
      </c>
      <c r="DN9">
        <v>288000000</v>
      </c>
      <c r="DO9">
        <v>2.8953235596418381E-3</v>
      </c>
      <c r="DP9">
        <v>11052145800</v>
      </c>
      <c r="DQ9">
        <v>1129848600</v>
      </c>
      <c r="DR9">
        <v>1835</v>
      </c>
      <c r="DS9">
        <v>0.13971517148986312</v>
      </c>
      <c r="DT9">
        <v>0.97243889119896709</v>
      </c>
      <c r="DU9" s="28">
        <v>0.6</v>
      </c>
      <c r="DV9">
        <v>0.6</v>
      </c>
      <c r="DW9">
        <v>1.2</v>
      </c>
      <c r="DX9">
        <v>6.3389610389610391</v>
      </c>
      <c r="DY9">
        <v>0.51625693489148572</v>
      </c>
      <c r="DZ9">
        <v>6.0563546233852961</v>
      </c>
      <c r="EA9">
        <v>2138</v>
      </c>
      <c r="EB9">
        <v>6.0318755122926992</v>
      </c>
      <c r="EC9">
        <v>6</v>
      </c>
      <c r="ED9">
        <v>8.7474163769018412E-2</v>
      </c>
      <c r="EE9">
        <v>0.52613845756002509</v>
      </c>
      <c r="EF9" s="29">
        <v>9.6100000000000005E-3</v>
      </c>
      <c r="EG9">
        <v>9.4379999999999985E-3</v>
      </c>
      <c r="EH9">
        <v>35.166256934891486</v>
      </c>
      <c r="EI9">
        <v>-1</v>
      </c>
      <c r="EJ9">
        <v>0</v>
      </c>
      <c r="EK9">
        <v>0</v>
      </c>
      <c r="EL9" s="31">
        <v>44946</v>
      </c>
      <c r="EM9" s="32">
        <v>6.7999999999999996E-3</v>
      </c>
      <c r="EN9" s="32">
        <v>-0.86</v>
      </c>
      <c r="EO9" s="32">
        <v>-0.1</v>
      </c>
      <c r="EP9" s="32">
        <v>1.1599999999999999</v>
      </c>
      <c r="EQ9" s="32">
        <v>1.72E-2</v>
      </c>
    </row>
    <row r="10" spans="1:147" ht="96">
      <c r="D10" s="24" t="s">
        <v>2402</v>
      </c>
      <c r="E10" t="s">
        <v>2139</v>
      </c>
      <c r="F10" t="s">
        <v>2140</v>
      </c>
      <c r="G10">
        <v>43.33</v>
      </c>
      <c r="H10">
        <v>9.2999999999999992E-3</v>
      </c>
      <c r="I10" t="s">
        <v>2141</v>
      </c>
      <c r="J10">
        <v>11739815200</v>
      </c>
      <c r="K10">
        <v>35.729999999999997</v>
      </c>
      <c r="L10">
        <v>5.29</v>
      </c>
      <c r="M10" t="s">
        <v>169</v>
      </c>
      <c r="N10" t="s">
        <v>1601</v>
      </c>
      <c r="O10" t="s">
        <v>2376</v>
      </c>
      <c r="P10" t="s">
        <v>2377</v>
      </c>
      <c r="Q10">
        <v>28.87</v>
      </c>
      <c r="R10" t="s">
        <v>2378</v>
      </c>
      <c r="S10">
        <v>227796620</v>
      </c>
      <c r="T10" s="25">
        <v>0.28520000000000001</v>
      </c>
      <c r="U10" t="s">
        <v>2379</v>
      </c>
      <c r="V10">
        <v>123087500</v>
      </c>
      <c r="W10">
        <v>270539660</v>
      </c>
      <c r="X10">
        <v>2.04</v>
      </c>
      <c r="Y10">
        <v>0.68</v>
      </c>
      <c r="Z10">
        <v>8.3800000000000008</v>
      </c>
      <c r="AA10" t="s">
        <v>2380</v>
      </c>
      <c r="AB10" t="s">
        <v>2381</v>
      </c>
      <c r="AC10" t="s">
        <v>2382</v>
      </c>
      <c r="AD10" t="s">
        <v>2383</v>
      </c>
      <c r="AE10" t="s">
        <v>2384</v>
      </c>
      <c r="AF10">
        <v>-16079596</v>
      </c>
      <c r="AG10" t="s">
        <v>1136</v>
      </c>
      <c r="AH10" t="s">
        <v>2385</v>
      </c>
      <c r="AI10" t="s">
        <v>2386</v>
      </c>
      <c r="AJ10" t="s">
        <v>262</v>
      </c>
      <c r="AK10" t="s">
        <v>2387</v>
      </c>
      <c r="AL10" t="s">
        <v>198</v>
      </c>
      <c r="AM10" t="s">
        <v>2388</v>
      </c>
      <c r="AN10" t="s">
        <v>198</v>
      </c>
      <c r="AO10" t="s">
        <v>2389</v>
      </c>
      <c r="AP10" t="s">
        <v>2390</v>
      </c>
      <c r="AQ10" t="s">
        <v>2391</v>
      </c>
      <c r="AR10" t="s">
        <v>1005</v>
      </c>
      <c r="AS10" t="s">
        <v>198</v>
      </c>
      <c r="AT10" t="s">
        <v>1603</v>
      </c>
      <c r="AU10" t="s">
        <v>522</v>
      </c>
      <c r="AV10" t="s">
        <v>475</v>
      </c>
      <c r="AW10" t="s">
        <v>2392</v>
      </c>
      <c r="AX10" t="s">
        <v>2393</v>
      </c>
      <c r="AY10" t="s">
        <v>2394</v>
      </c>
      <c r="AZ10" t="s">
        <v>2395</v>
      </c>
      <c r="BA10" t="s">
        <v>2396</v>
      </c>
      <c r="BB10" t="s">
        <v>2397</v>
      </c>
      <c r="BC10" t="s">
        <v>198</v>
      </c>
      <c r="BD10" t="s">
        <v>225</v>
      </c>
      <c r="BE10" t="s">
        <v>1778</v>
      </c>
      <c r="BF10" t="s">
        <v>558</v>
      </c>
      <c r="BG10" t="s">
        <v>263</v>
      </c>
      <c r="BH10" t="s">
        <v>198</v>
      </c>
      <c r="BI10" t="s">
        <v>2398</v>
      </c>
      <c r="BJ10" t="s">
        <v>1191</v>
      </c>
      <c r="BK10" t="s">
        <v>2399</v>
      </c>
      <c r="BL10" t="s">
        <v>261</v>
      </c>
      <c r="BM10" t="s">
        <v>454</v>
      </c>
      <c r="BN10" t="s">
        <v>592</v>
      </c>
      <c r="BO10">
        <v>13.9</v>
      </c>
      <c r="BP10">
        <v>6.41</v>
      </c>
      <c r="BQ10">
        <v>9.77</v>
      </c>
      <c r="BR10">
        <v>16.89</v>
      </c>
      <c r="BS10">
        <v>7.96</v>
      </c>
      <c r="BT10" t="s">
        <v>198</v>
      </c>
      <c r="BU10" t="s">
        <v>1400</v>
      </c>
      <c r="BV10" t="s">
        <v>2179</v>
      </c>
      <c r="BW10">
        <v>17.7</v>
      </c>
      <c r="BX10">
        <v>21.03</v>
      </c>
      <c r="BY10">
        <v>23.44</v>
      </c>
      <c r="BZ10">
        <v>7.78</v>
      </c>
      <c r="CA10">
        <v>5.21</v>
      </c>
      <c r="CB10">
        <v>7.39</v>
      </c>
      <c r="CC10">
        <v>2.92</v>
      </c>
      <c r="CD10">
        <v>6.17</v>
      </c>
      <c r="CE10" t="s">
        <v>2400</v>
      </c>
      <c r="CF10" t="s">
        <v>2401</v>
      </c>
      <c r="CG10" s="26">
        <v>0.19909434673366835</v>
      </c>
      <c r="CH10" s="27">
        <v>0.39687107692307727</v>
      </c>
      <c r="CI10" s="26">
        <v>0.48514348268508911</v>
      </c>
      <c r="CJ10" s="26">
        <v>3.6643687635660172E-2</v>
      </c>
      <c r="CK10" s="26">
        <v>-9.165460616350174E-2</v>
      </c>
      <c r="CL10" s="26">
        <v>0.3629191517829895</v>
      </c>
      <c r="CM10" s="26" t="s">
        <v>198</v>
      </c>
      <c r="CN10" s="27">
        <v>1.7254902124404907</v>
      </c>
      <c r="CO10" s="27">
        <v>-0.26618704199790955</v>
      </c>
      <c r="CP10" s="27">
        <v>7.7519379556179047E-2</v>
      </c>
      <c r="CQ10" s="27">
        <v>0.1944444477558136</v>
      </c>
      <c r="CR10" s="27" t="s">
        <v>198</v>
      </c>
      <c r="CS10">
        <v>4.0496085546740259</v>
      </c>
      <c r="CT10">
        <v>71564651.079136685</v>
      </c>
      <c r="CU10">
        <v>0.57696745903531044</v>
      </c>
      <c r="CV10" s="26">
        <v>0.19826292898505926</v>
      </c>
      <c r="CW10" s="27">
        <v>0.43281674943864346</v>
      </c>
      <c r="CX10">
        <v>0.06</v>
      </c>
      <c r="CY10">
        <v>37.611411506555797</v>
      </c>
      <c r="CZ10">
        <v>314261409.67721367</v>
      </c>
      <c r="DA10">
        <v>0.19826292898505926</v>
      </c>
      <c r="DB10">
        <v>11.227386408710204</v>
      </c>
      <c r="DC10">
        <v>1052766402.5912735</v>
      </c>
      <c r="DD10">
        <v>0.18834978253580628</v>
      </c>
      <c r="DE10">
        <v>4.8741357206331113</v>
      </c>
      <c r="DF10">
        <v>2425007401.8178344</v>
      </c>
      <c r="DG10">
        <v>0.17447137750685215</v>
      </c>
      <c r="DH10">
        <v>2.523542706033107</v>
      </c>
      <c r="DI10">
        <v>4683818178.2071781</v>
      </c>
      <c r="DJ10">
        <v>0.15861034318804743</v>
      </c>
      <c r="DK10">
        <v>0.92070503740920551</v>
      </c>
      <c r="DL10">
        <v>12837787043.351112</v>
      </c>
      <c r="DM10">
        <v>0.13878405028954147</v>
      </c>
      <c r="DN10">
        <v>278000000</v>
      </c>
      <c r="DO10">
        <v>0.19826292898505926</v>
      </c>
      <c r="DP10">
        <v>11819815200</v>
      </c>
      <c r="DQ10">
        <v>-581320000.00000024</v>
      </c>
      <c r="DR10">
        <v>4314</v>
      </c>
      <c r="DS10">
        <v>8.3141774860909234E-4</v>
      </c>
      <c r="DT10">
        <v>-3.5945672515566185E-2</v>
      </c>
      <c r="DU10" s="28">
        <v>0.6</v>
      </c>
      <c r="DV10">
        <v>0.6</v>
      </c>
      <c r="DW10">
        <v>1.2</v>
      </c>
      <c r="DX10">
        <v>8.4732576985413282</v>
      </c>
      <c r="DY10">
        <v>0.37483680521865193</v>
      </c>
      <c r="DZ10">
        <v>8.0780102870726846</v>
      </c>
      <c r="EA10">
        <v>1199</v>
      </c>
      <c r="EB10">
        <v>8.0590069684623327</v>
      </c>
      <c r="EC10">
        <v>8</v>
      </c>
      <c r="ED10">
        <v>2.448993984837565E-2</v>
      </c>
      <c r="EE10">
        <v>0.14857082322052154</v>
      </c>
      <c r="EF10" s="29">
        <v>9.6000000000000002E-2</v>
      </c>
      <c r="EG10">
        <v>9.6092999999999998E-2</v>
      </c>
      <c r="EH10">
        <v>21.164836805218652</v>
      </c>
      <c r="EI10" t="s">
        <v>244</v>
      </c>
      <c r="EJ10">
        <v>0</v>
      </c>
      <c r="EK10">
        <v>1</v>
      </c>
      <c r="EL10" s="31">
        <v>44946</v>
      </c>
      <c r="EM10" s="32">
        <v>-8.8000000000000005E-3</v>
      </c>
      <c r="EN10" s="32">
        <v>3.52</v>
      </c>
      <c r="EO10" s="32">
        <v>-0.83</v>
      </c>
      <c r="EP10" s="32">
        <v>0.21</v>
      </c>
      <c r="EQ10" s="32">
        <v>9.2999999999999992E-3</v>
      </c>
    </row>
    <row r="11" spans="1:147" ht="96">
      <c r="B11" s="24"/>
      <c r="C11" s="24"/>
      <c r="D11" s="24" t="s">
        <v>2431</v>
      </c>
      <c r="E11" t="s">
        <v>2142</v>
      </c>
      <c r="F11" t="s">
        <v>2143</v>
      </c>
      <c r="G11">
        <v>20.95</v>
      </c>
      <c r="H11">
        <v>-1E-3</v>
      </c>
      <c r="I11" t="s">
        <v>2144</v>
      </c>
      <c r="J11">
        <v>6870711200</v>
      </c>
      <c r="K11">
        <v>43.32</v>
      </c>
      <c r="L11">
        <v>4.12</v>
      </c>
      <c r="M11" t="s">
        <v>169</v>
      </c>
      <c r="N11" t="s">
        <v>2056</v>
      </c>
      <c r="O11" t="s">
        <v>2403</v>
      </c>
      <c r="P11" t="s">
        <v>2404</v>
      </c>
      <c r="Q11">
        <v>2.4700000000000002</v>
      </c>
      <c r="R11" t="s">
        <v>2405</v>
      </c>
      <c r="S11">
        <v>122469234</v>
      </c>
      <c r="T11" s="25">
        <v>-0.1096</v>
      </c>
      <c r="U11" t="s">
        <v>407</v>
      </c>
      <c r="V11">
        <v>267912830</v>
      </c>
      <c r="W11">
        <v>327957580</v>
      </c>
      <c r="X11">
        <v>1.49</v>
      </c>
      <c r="Y11">
        <v>0.46</v>
      </c>
      <c r="Z11">
        <v>10.58</v>
      </c>
      <c r="AA11" t="s">
        <v>849</v>
      </c>
      <c r="AB11" t="s">
        <v>2406</v>
      </c>
      <c r="AC11" t="s">
        <v>2407</v>
      </c>
      <c r="AD11" t="s">
        <v>2408</v>
      </c>
      <c r="AE11" t="s">
        <v>2409</v>
      </c>
      <c r="AF11">
        <v>-5691649</v>
      </c>
      <c r="AG11" t="s">
        <v>2410</v>
      </c>
      <c r="AH11" t="s">
        <v>2411</v>
      </c>
      <c r="AI11" t="s">
        <v>2412</v>
      </c>
      <c r="AJ11" t="s">
        <v>1770</v>
      </c>
      <c r="AK11" t="s">
        <v>2413</v>
      </c>
      <c r="AL11" t="s">
        <v>198</v>
      </c>
      <c r="AM11" t="s">
        <v>2414</v>
      </c>
      <c r="AN11" t="s">
        <v>198</v>
      </c>
      <c r="AO11" t="s">
        <v>2415</v>
      </c>
      <c r="AP11" t="s">
        <v>2291</v>
      </c>
      <c r="AQ11" t="s">
        <v>2416</v>
      </c>
      <c r="AR11" t="s">
        <v>479</v>
      </c>
      <c r="AS11" t="s">
        <v>198</v>
      </c>
      <c r="AT11" t="s">
        <v>2417</v>
      </c>
      <c r="AU11" t="s">
        <v>1674</v>
      </c>
      <c r="AV11" t="s">
        <v>2418</v>
      </c>
      <c r="AW11" t="s">
        <v>1607</v>
      </c>
      <c r="AX11" t="s">
        <v>415</v>
      </c>
      <c r="AY11" t="s">
        <v>2419</v>
      </c>
      <c r="AZ11" t="s">
        <v>2417</v>
      </c>
      <c r="BA11" t="s">
        <v>593</v>
      </c>
      <c r="BB11" t="s">
        <v>1801</v>
      </c>
      <c r="BC11" t="s">
        <v>339</v>
      </c>
      <c r="BD11" t="s">
        <v>380</v>
      </c>
      <c r="BE11" t="s">
        <v>2420</v>
      </c>
      <c r="BF11" t="s">
        <v>2421</v>
      </c>
      <c r="BG11" t="s">
        <v>2422</v>
      </c>
      <c r="BH11" t="s">
        <v>2423</v>
      </c>
      <c r="BI11" t="s">
        <v>2424</v>
      </c>
      <c r="BJ11" t="s">
        <v>2425</v>
      </c>
      <c r="BK11" t="s">
        <v>2426</v>
      </c>
      <c r="BL11" t="s">
        <v>2427</v>
      </c>
      <c r="BM11" t="s">
        <v>264</v>
      </c>
      <c r="BN11" t="s">
        <v>2428</v>
      </c>
      <c r="BO11">
        <v>11.74</v>
      </c>
      <c r="BP11">
        <v>9.17</v>
      </c>
      <c r="BQ11">
        <v>-0.73</v>
      </c>
      <c r="BR11">
        <v>14.1</v>
      </c>
      <c r="BS11">
        <v>11.48</v>
      </c>
      <c r="BT11">
        <v>-10.14</v>
      </c>
      <c r="BU11" t="s">
        <v>2429</v>
      </c>
      <c r="BV11" t="s">
        <v>2179</v>
      </c>
      <c r="BW11">
        <v>22.01</v>
      </c>
      <c r="BX11">
        <v>25.69</v>
      </c>
      <c r="BY11">
        <v>22.08</v>
      </c>
      <c r="BZ11">
        <v>11.45</v>
      </c>
      <c r="CA11">
        <v>11.45</v>
      </c>
      <c r="CB11">
        <v>-7.71</v>
      </c>
      <c r="CC11">
        <v>0.82</v>
      </c>
      <c r="CD11">
        <v>8.16</v>
      </c>
      <c r="CE11" t="s">
        <v>2430</v>
      </c>
      <c r="CF11" t="s">
        <v>240</v>
      </c>
      <c r="CG11" s="26">
        <v>-5.2946538461538462E-2</v>
      </c>
      <c r="CH11" s="27">
        <v>-0.47593167847917384</v>
      </c>
      <c r="CI11" s="26">
        <v>0.47582206130027771</v>
      </c>
      <c r="CJ11" s="26">
        <v>0.45839211344718933</v>
      </c>
      <c r="CK11" s="26">
        <v>0.61503416299819946</v>
      </c>
      <c r="CL11" s="26">
        <v>9.4763092696666718E-2</v>
      </c>
      <c r="CM11" s="26">
        <v>0.16569767892360687</v>
      </c>
      <c r="CN11" s="27">
        <v>0.47457626461982727</v>
      </c>
      <c r="CO11" s="27">
        <v>3.1573276519775391</v>
      </c>
      <c r="CP11" s="27">
        <v>-2.5127847194671631</v>
      </c>
      <c r="CQ11" s="27">
        <v>-0.23139698803424835</v>
      </c>
      <c r="CR11" s="27">
        <v>0.43575555086135864</v>
      </c>
      <c r="CS11">
        <v>4.5024319790301446</v>
      </c>
      <c r="CT11">
        <v>66102441.379310347</v>
      </c>
      <c r="CU11">
        <v>1.1933174224343677</v>
      </c>
      <c r="CV11" s="26">
        <v>0.36194182187318802</v>
      </c>
      <c r="CW11" s="27">
        <v>0.26469555199146272</v>
      </c>
      <c r="CX11">
        <v>0.06</v>
      </c>
      <c r="CY11">
        <v>26.420668254375496</v>
      </c>
      <c r="CZ11">
        <v>223564034.91125917</v>
      </c>
      <c r="DA11">
        <v>0.36194182187318802</v>
      </c>
      <c r="DB11">
        <v>6.9099858524840387</v>
      </c>
      <c r="DC11">
        <v>854808001.94064415</v>
      </c>
      <c r="DD11">
        <v>0.3438447307795286</v>
      </c>
      <c r="DE11">
        <v>2.461461335452173</v>
      </c>
      <c r="DF11">
        <v>2399676612.8016109</v>
      </c>
      <c r="DG11">
        <v>0.31850880324840547</v>
      </c>
      <c r="DH11">
        <v>0.99042615723031791</v>
      </c>
      <c r="DI11">
        <v>5963807757.7816114</v>
      </c>
      <c r="DJ11">
        <v>0.28955345749855044</v>
      </c>
      <c r="DK11">
        <v>0.19018831849130655</v>
      </c>
      <c r="DL11">
        <v>31057171370.227947</v>
      </c>
      <c r="DM11">
        <v>0.25335927531123159</v>
      </c>
      <c r="DN11">
        <v>174000000</v>
      </c>
      <c r="DO11">
        <v>0.36194182187318802</v>
      </c>
      <c r="DP11">
        <v>5906711200</v>
      </c>
      <c r="DQ11">
        <v>486904730</v>
      </c>
      <c r="DR11">
        <v>1387</v>
      </c>
      <c r="DS11">
        <v>-0.41488836033472648</v>
      </c>
      <c r="DT11">
        <v>-0.7406272304706365</v>
      </c>
      <c r="DU11" s="28">
        <v>0.6</v>
      </c>
      <c r="DV11">
        <v>0</v>
      </c>
      <c r="DW11">
        <v>0.6</v>
      </c>
      <c r="DX11">
        <v>2.0815999999999999</v>
      </c>
      <c r="DY11">
        <v>0.39294510869565341</v>
      </c>
      <c r="DZ11">
        <v>2.0084003208695651</v>
      </c>
      <c r="EA11">
        <v>2524</v>
      </c>
      <c r="EB11">
        <v>2.0040926390583538</v>
      </c>
      <c r="EC11">
        <v>2</v>
      </c>
      <c r="ED11">
        <v>5.7757164813815251E-2</v>
      </c>
      <c r="EE11">
        <v>0.56104816970536253</v>
      </c>
      <c r="EF11" s="29">
        <v>3.5900000000000001E-2</v>
      </c>
      <c r="EG11">
        <v>3.5889999999999998E-2</v>
      </c>
      <c r="EH11">
        <v>29.102945108695653</v>
      </c>
      <c r="EI11" t="s">
        <v>244</v>
      </c>
      <c r="EJ11">
        <v>1</v>
      </c>
      <c r="EK11">
        <v>0</v>
      </c>
      <c r="EL11" s="31">
        <v>44946</v>
      </c>
      <c r="EM11" s="32">
        <v>9.1000000000000004E-3</v>
      </c>
      <c r="EN11" s="32">
        <v>-1.38</v>
      </c>
      <c r="EO11" s="32">
        <v>0.63</v>
      </c>
      <c r="EP11" s="32">
        <v>0.77</v>
      </c>
      <c r="EQ11" s="32">
        <v>-1E-3</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0"/>
  <sheetViews>
    <sheetView workbookViewId="0">
      <selection activeCell="D10" sqref="D10"/>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t="s">
        <v>699</v>
      </c>
      <c r="B2" s="22"/>
      <c r="C2" s="23">
        <v>3</v>
      </c>
      <c r="D2" s="23">
        <v>10</v>
      </c>
      <c r="T2" s="16"/>
      <c r="U2" s="16"/>
      <c r="V2" s="16"/>
      <c r="AB2" s="17"/>
    </row>
    <row r="3" spans="1:147" ht="168">
      <c r="B3" s="24"/>
      <c r="C3" s="24"/>
      <c r="D3" s="24" t="s">
        <v>1442</v>
      </c>
      <c r="E3" t="s">
        <v>675</v>
      </c>
      <c r="F3" t="s">
        <v>676</v>
      </c>
      <c r="G3">
        <v>12.36</v>
      </c>
      <c r="H3">
        <v>1.4800000000000001E-2</v>
      </c>
      <c r="I3" t="s">
        <v>677</v>
      </c>
      <c r="J3">
        <v>16123982000</v>
      </c>
      <c r="K3">
        <v>11.85</v>
      </c>
      <c r="L3">
        <v>1.93</v>
      </c>
      <c r="M3" t="s">
        <v>169</v>
      </c>
      <c r="N3" t="s">
        <v>1404</v>
      </c>
      <c r="O3" t="s">
        <v>1405</v>
      </c>
      <c r="P3" t="s">
        <v>1406</v>
      </c>
      <c r="Q3">
        <v>28.75</v>
      </c>
      <c r="R3" t="s">
        <v>1407</v>
      </c>
      <c r="S3">
        <v>1200999560</v>
      </c>
      <c r="T3" s="25">
        <v>0.14360000000000001</v>
      </c>
      <c r="U3" t="s">
        <v>1408</v>
      </c>
      <c r="V3">
        <v>1185440400</v>
      </c>
      <c r="W3">
        <v>1304529290</v>
      </c>
      <c r="X3">
        <v>1.8</v>
      </c>
      <c r="Y3">
        <v>0.85</v>
      </c>
      <c r="Z3">
        <v>10.02</v>
      </c>
      <c r="AA3" t="s">
        <v>1409</v>
      </c>
      <c r="AB3" t="s">
        <v>1410</v>
      </c>
      <c r="AC3" t="s">
        <v>739</v>
      </c>
      <c r="AD3" t="s">
        <v>543</v>
      </c>
      <c r="AE3" t="s">
        <v>1411</v>
      </c>
      <c r="AF3">
        <v>18313822</v>
      </c>
      <c r="AG3" t="s">
        <v>1412</v>
      </c>
      <c r="AH3" t="s">
        <v>1413</v>
      </c>
      <c r="AI3" t="s">
        <v>1414</v>
      </c>
      <c r="AJ3" t="s">
        <v>1415</v>
      </c>
      <c r="AK3" t="s">
        <v>1416</v>
      </c>
      <c r="AL3" t="s">
        <v>198</v>
      </c>
      <c r="AM3" t="s">
        <v>1417</v>
      </c>
      <c r="AN3" t="s">
        <v>198</v>
      </c>
      <c r="AO3" t="s">
        <v>1418</v>
      </c>
      <c r="AP3" t="s">
        <v>1419</v>
      </c>
      <c r="AQ3" t="s">
        <v>1387</v>
      </c>
      <c r="AR3" t="s">
        <v>1420</v>
      </c>
      <c r="AS3" t="s">
        <v>198</v>
      </c>
      <c r="AT3" t="s">
        <v>1421</v>
      </c>
      <c r="AU3" t="s">
        <v>1422</v>
      </c>
      <c r="AV3" t="s">
        <v>1423</v>
      </c>
      <c r="AW3" t="s">
        <v>1424</v>
      </c>
      <c r="AX3" t="s">
        <v>1425</v>
      </c>
      <c r="AY3" t="s">
        <v>1426</v>
      </c>
      <c r="AZ3" t="s">
        <v>1427</v>
      </c>
      <c r="BA3" t="s">
        <v>1428</v>
      </c>
      <c r="BB3" t="s">
        <v>1429</v>
      </c>
      <c r="BC3" t="s">
        <v>1430</v>
      </c>
      <c r="BD3" t="s">
        <v>1431</v>
      </c>
      <c r="BE3" t="s">
        <v>1432</v>
      </c>
      <c r="BF3" t="s">
        <v>601</v>
      </c>
      <c r="BG3" t="s">
        <v>1048</v>
      </c>
      <c r="BH3" t="s">
        <v>1433</v>
      </c>
      <c r="BI3" t="s">
        <v>1434</v>
      </c>
      <c r="BJ3" t="s">
        <v>1435</v>
      </c>
      <c r="BK3" t="s">
        <v>1436</v>
      </c>
      <c r="BL3" t="s">
        <v>1437</v>
      </c>
      <c r="BM3" t="s">
        <v>246</v>
      </c>
      <c r="BN3" t="s">
        <v>1438</v>
      </c>
      <c r="BO3">
        <v>15.12</v>
      </c>
      <c r="BP3">
        <v>13.25</v>
      </c>
      <c r="BQ3">
        <v>9.9600000000000009</v>
      </c>
      <c r="BR3">
        <v>16.3</v>
      </c>
      <c r="BS3">
        <v>14.19</v>
      </c>
      <c r="BT3">
        <v>10.19</v>
      </c>
      <c r="BU3" t="s">
        <v>1085</v>
      </c>
      <c r="BV3" t="s">
        <v>1439</v>
      </c>
      <c r="BW3">
        <v>17.350000000000001</v>
      </c>
      <c r="BX3">
        <v>18</v>
      </c>
      <c r="BY3">
        <v>18.68</v>
      </c>
      <c r="BZ3">
        <v>9.7799999999999994</v>
      </c>
      <c r="CA3">
        <v>9.65</v>
      </c>
      <c r="CB3">
        <v>7.08</v>
      </c>
      <c r="CC3">
        <v>3</v>
      </c>
      <c r="CD3">
        <v>-4.04</v>
      </c>
      <c r="CE3" t="s">
        <v>1440</v>
      </c>
      <c r="CF3" t="s">
        <v>1441</v>
      </c>
      <c r="CG3" s="26">
        <v>-6.0353862433862121E-2</v>
      </c>
      <c r="CH3" s="27">
        <v>-0.20000125714285749</v>
      </c>
      <c r="CI3" s="26">
        <v>0.17211243510246277</v>
      </c>
      <c r="CJ3" s="26">
        <v>7.9554058611392975E-2</v>
      </c>
      <c r="CK3" s="26">
        <v>-7.0182435214519501E-2</v>
      </c>
      <c r="CL3" s="26">
        <v>0.11060674488544464</v>
      </c>
      <c r="CM3" s="26">
        <v>9.1348379850387573E-2</v>
      </c>
      <c r="CN3" s="27">
        <v>0.2831389307975769</v>
      </c>
      <c r="CO3" s="27">
        <v>0.44854071736335754</v>
      </c>
      <c r="CP3" s="27">
        <v>-0.20512820780277252</v>
      </c>
      <c r="CQ3" s="27">
        <v>0.20441175997257233</v>
      </c>
      <c r="CR3" s="27">
        <v>0.20781527459621429</v>
      </c>
      <c r="CS3">
        <v>1.3662075919335706</v>
      </c>
      <c r="CT3">
        <v>97758399.17355372</v>
      </c>
      <c r="CU3">
        <v>1.6181229773462784</v>
      </c>
      <c r="CV3" s="26">
        <v>7.6687836647033686E-2</v>
      </c>
      <c r="CW3" s="27">
        <v>0.18775569498538972</v>
      </c>
      <c r="CX3">
        <v>0.06</v>
      </c>
      <c r="CY3">
        <v>11.663471703005126</v>
      </c>
      <c r="CZ3">
        <v>1229049322.9650099</v>
      </c>
      <c r="DA3">
        <v>7.6687836647033686E-2</v>
      </c>
      <c r="DB3">
        <v>3.8547873678096831</v>
      </c>
      <c r="DC3">
        <v>3718747788.7127237</v>
      </c>
      <c r="DD3">
        <v>7.2853444814681992E-2</v>
      </c>
      <c r="DE3">
        <v>1.9263404459774809</v>
      </c>
      <c r="DF3">
        <v>7441562071.7167759</v>
      </c>
      <c r="DG3">
        <v>6.7485296249389648E-2</v>
      </c>
      <c r="DH3">
        <v>1.1764354367092911</v>
      </c>
      <c r="DI3">
        <v>12185098776.094006</v>
      </c>
      <c r="DJ3">
        <v>6.1350269317626951E-2</v>
      </c>
      <c r="DK3">
        <v>0.63035783272782031</v>
      </c>
      <c r="DL3">
        <v>22741023043.953583</v>
      </c>
      <c r="DM3">
        <v>5.3681485652923577E-2</v>
      </c>
      <c r="DN3">
        <v>1210000000</v>
      </c>
      <c r="DO3">
        <v>7.6687836647033686E-2</v>
      </c>
      <c r="DP3">
        <v>14334982000</v>
      </c>
      <c r="DQ3">
        <v>1341158600</v>
      </c>
      <c r="DR3">
        <v>371</v>
      </c>
      <c r="DS3">
        <v>-0.13704169908089581</v>
      </c>
      <c r="DT3">
        <v>-0.38775695212824723</v>
      </c>
      <c r="DU3" s="28">
        <v>0.6</v>
      </c>
      <c r="DV3">
        <v>0.6</v>
      </c>
      <c r="DW3">
        <v>1.2</v>
      </c>
      <c r="DX3">
        <v>6.4261363636363633</v>
      </c>
      <c r="DY3">
        <v>0.48424152542372922</v>
      </c>
      <c r="DZ3">
        <v>6.0486824682203393</v>
      </c>
      <c r="EA3">
        <v>1315</v>
      </c>
      <c r="EB3">
        <v>6.0356760794129958</v>
      </c>
      <c r="EC3">
        <v>6</v>
      </c>
      <c r="ED3">
        <v>2.0667224727472389E-2</v>
      </c>
      <c r="EE3">
        <v>0.18090816496730402</v>
      </c>
      <c r="EF3" s="29">
        <v>5.3999999999999999E-2</v>
      </c>
      <c r="EG3">
        <v>5.4148000000000002E-2</v>
      </c>
      <c r="EH3">
        <v>37.114241525423729</v>
      </c>
      <c r="EI3" t="s">
        <v>244</v>
      </c>
      <c r="EJ3">
        <v>0</v>
      </c>
      <c r="EK3">
        <v>1</v>
      </c>
      <c r="EL3" s="31">
        <v>44946</v>
      </c>
      <c r="EM3" s="32">
        <v>1.5800000000000002E-2</v>
      </c>
      <c r="EN3" s="32">
        <v>-0.66</v>
      </c>
      <c r="EO3" s="32">
        <v>0</v>
      </c>
      <c r="EP3" s="32">
        <v>0.57999999999999996</v>
      </c>
      <c r="EQ3" s="32">
        <v>1.4800000000000001E-2</v>
      </c>
    </row>
    <row r="4" spans="1:147" ht="180">
      <c r="B4" s="30"/>
      <c r="C4" s="30"/>
      <c r="D4" s="24" t="s">
        <v>1478</v>
      </c>
      <c r="E4" t="s">
        <v>678</v>
      </c>
      <c r="F4" t="s">
        <v>679</v>
      </c>
      <c r="G4">
        <v>11.89</v>
      </c>
      <c r="H4">
        <v>1.54E-2</v>
      </c>
      <c r="I4" t="s">
        <v>680</v>
      </c>
      <c r="J4">
        <v>14359836000</v>
      </c>
      <c r="K4">
        <v>8.19</v>
      </c>
      <c r="L4">
        <v>1.92</v>
      </c>
      <c r="M4" t="s">
        <v>169</v>
      </c>
      <c r="N4" t="s">
        <v>1443</v>
      </c>
      <c r="O4" t="s">
        <v>1444</v>
      </c>
      <c r="P4" t="s">
        <v>1445</v>
      </c>
      <c r="Q4">
        <v>48.36</v>
      </c>
      <c r="R4" t="s">
        <v>1446</v>
      </c>
      <c r="S4">
        <v>1302613040</v>
      </c>
      <c r="T4" s="25">
        <v>0.66859999999999997</v>
      </c>
      <c r="U4" t="s">
        <v>1447</v>
      </c>
      <c r="V4">
        <v>677013590</v>
      </c>
      <c r="W4">
        <v>1010100000</v>
      </c>
      <c r="X4">
        <v>2.89</v>
      </c>
      <c r="Y4">
        <v>1.01</v>
      </c>
      <c r="Z4">
        <v>8.77</v>
      </c>
      <c r="AA4" t="s">
        <v>1448</v>
      </c>
      <c r="AB4" t="s">
        <v>1449</v>
      </c>
      <c r="AC4" t="s">
        <v>357</v>
      </c>
      <c r="AD4" t="s">
        <v>458</v>
      </c>
      <c r="AE4" t="s">
        <v>364</v>
      </c>
      <c r="AF4">
        <v>81165593</v>
      </c>
      <c r="AG4" t="s">
        <v>1450</v>
      </c>
      <c r="AH4" t="s">
        <v>1451</v>
      </c>
      <c r="AI4" t="s">
        <v>1452</v>
      </c>
      <c r="AJ4" t="s">
        <v>1453</v>
      </c>
      <c r="AK4" t="s">
        <v>1454</v>
      </c>
      <c r="AL4" t="s">
        <v>198</v>
      </c>
      <c r="AM4" t="s">
        <v>1455</v>
      </c>
      <c r="AN4" t="s">
        <v>198</v>
      </c>
      <c r="AO4" t="s">
        <v>1456</v>
      </c>
      <c r="AP4" t="s">
        <v>1457</v>
      </c>
      <c r="AQ4" t="s">
        <v>1458</v>
      </c>
      <c r="AR4" t="s">
        <v>1459</v>
      </c>
      <c r="AS4" t="s">
        <v>198</v>
      </c>
      <c r="AT4" t="s">
        <v>1460</v>
      </c>
      <c r="AU4" t="s">
        <v>1461</v>
      </c>
      <c r="AV4" t="s">
        <v>1462</v>
      </c>
      <c r="AW4" t="s">
        <v>1463</v>
      </c>
      <c r="AX4" t="s">
        <v>1464</v>
      </c>
      <c r="AY4" t="s">
        <v>1465</v>
      </c>
      <c r="AZ4" t="s">
        <v>1466</v>
      </c>
      <c r="BA4" t="s">
        <v>1467</v>
      </c>
      <c r="BB4" t="s">
        <v>1468</v>
      </c>
      <c r="BC4" t="s">
        <v>1469</v>
      </c>
      <c r="BD4" t="s">
        <v>1470</v>
      </c>
      <c r="BE4" t="s">
        <v>251</v>
      </c>
      <c r="BF4" t="s">
        <v>419</v>
      </c>
      <c r="BG4" t="s">
        <v>366</v>
      </c>
      <c r="BH4" t="s">
        <v>1080</v>
      </c>
      <c r="BI4" t="s">
        <v>1471</v>
      </c>
      <c r="BJ4" t="s">
        <v>1472</v>
      </c>
      <c r="BK4" t="s">
        <v>1473</v>
      </c>
      <c r="BL4" t="s">
        <v>1474</v>
      </c>
      <c r="BM4" t="s">
        <v>1475</v>
      </c>
      <c r="BN4" t="s">
        <v>355</v>
      </c>
      <c r="BO4">
        <v>15.71</v>
      </c>
      <c r="BP4">
        <v>7.87</v>
      </c>
      <c r="BQ4">
        <v>4.55</v>
      </c>
      <c r="BR4">
        <v>31.59</v>
      </c>
      <c r="BS4">
        <v>14.58</v>
      </c>
      <c r="BT4">
        <v>6.8</v>
      </c>
      <c r="BU4" t="s">
        <v>1476</v>
      </c>
      <c r="BV4" t="s">
        <v>1439</v>
      </c>
      <c r="BW4">
        <v>16.600000000000001</v>
      </c>
      <c r="BX4">
        <v>17.8</v>
      </c>
      <c r="BY4">
        <v>15.67</v>
      </c>
      <c r="BZ4">
        <v>8.9700000000000006</v>
      </c>
      <c r="CA4">
        <v>5.54</v>
      </c>
      <c r="CB4">
        <v>2.54</v>
      </c>
      <c r="CC4">
        <v>3.03</v>
      </c>
      <c r="CD4">
        <v>-2.94</v>
      </c>
      <c r="CE4" t="s">
        <v>1477</v>
      </c>
      <c r="CF4" t="s">
        <v>399</v>
      </c>
      <c r="CG4" s="26">
        <v>-4.3501497005988023E-2</v>
      </c>
      <c r="CH4" s="27">
        <v>-0.16548265251989422</v>
      </c>
      <c r="CI4" s="26">
        <v>0.62748527526855469</v>
      </c>
      <c r="CJ4" s="26">
        <v>6.1210297048091888E-2</v>
      </c>
      <c r="CK4" s="26">
        <v>9.6339553594589233E-2</v>
      </c>
      <c r="CL4" s="26">
        <v>1.6274880617856979E-2</v>
      </c>
      <c r="CM4" s="26">
        <v>0.27503296732902527</v>
      </c>
      <c r="CN4" s="27">
        <v>1.468937873840332</v>
      </c>
      <c r="CO4" s="27">
        <v>1.34272301197052</v>
      </c>
      <c r="CP4" s="27">
        <v>0.21022726595401764</v>
      </c>
      <c r="CQ4" s="27">
        <v>0.69230771064758301</v>
      </c>
      <c r="CR4" s="27">
        <v>-0.27272728085517883</v>
      </c>
      <c r="CS4">
        <v>0.9638767619814741</v>
      </c>
      <c r="CT4">
        <v>101639471.59090909</v>
      </c>
      <c r="CU4">
        <v>3.3641715727502102</v>
      </c>
      <c r="CV4" s="26">
        <v>0.21526859477162361</v>
      </c>
      <c r="CW4" s="27">
        <v>0.68829371631145475</v>
      </c>
      <c r="CX4">
        <v>0.06</v>
      </c>
      <c r="CY4">
        <v>13.700064593442423</v>
      </c>
      <c r="CZ4">
        <v>1412463121.4704151</v>
      </c>
      <c r="DA4">
        <v>0.21526859477162361</v>
      </c>
      <c r="DB4">
        <v>4.0327468406059621</v>
      </c>
      <c r="DC4">
        <v>4798425679.7762032</v>
      </c>
      <c r="DD4">
        <v>0.20450516503304242</v>
      </c>
      <c r="DE4">
        <v>1.7157005643265619</v>
      </c>
      <c r="DF4">
        <v>11278679043.621748</v>
      </c>
      <c r="DG4">
        <v>0.18943636339902878</v>
      </c>
      <c r="DH4">
        <v>0.86645098998861447</v>
      </c>
      <c r="DI4">
        <v>22333445542.32003</v>
      </c>
      <c r="DJ4">
        <v>0.17221487581729888</v>
      </c>
      <c r="DK4">
        <v>0.29724240043046418</v>
      </c>
      <c r="DL4">
        <v>65101196774.000832</v>
      </c>
      <c r="DM4">
        <v>0.15068801634013651</v>
      </c>
      <c r="DN4">
        <v>1232000000</v>
      </c>
      <c r="DO4">
        <v>0.21526859477162361</v>
      </c>
      <c r="DP4">
        <v>19350836000</v>
      </c>
      <c r="DQ4">
        <v>-1048540500</v>
      </c>
      <c r="DR4">
        <v>1035</v>
      </c>
      <c r="DS4">
        <v>-0.25877009177761162</v>
      </c>
      <c r="DT4">
        <v>-0.853776368831349</v>
      </c>
      <c r="DU4" s="28">
        <v>0.6</v>
      </c>
      <c r="DV4">
        <v>0.6</v>
      </c>
      <c r="DW4">
        <v>1.2</v>
      </c>
      <c r="DX4">
        <v>4.9702970297029703</v>
      </c>
      <c r="DY4">
        <v>0.48377007299269847</v>
      </c>
      <c r="DZ4">
        <v>4.1200937341909372</v>
      </c>
      <c r="EA4">
        <v>141</v>
      </c>
      <c r="EB4">
        <v>4.1166534220168369</v>
      </c>
      <c r="EC4">
        <v>4</v>
      </c>
      <c r="ED4">
        <v>3.3573903573903573E-2</v>
      </c>
      <c r="EE4">
        <v>0.27126027126027125</v>
      </c>
      <c r="EF4" s="29">
        <v>5.6400000000000006E-2</v>
      </c>
      <c r="EG4">
        <v>5.6554E-2</v>
      </c>
      <c r="EH4">
        <v>36.123770072992698</v>
      </c>
      <c r="EI4" t="s">
        <v>244</v>
      </c>
      <c r="EJ4">
        <v>0</v>
      </c>
      <c r="EK4">
        <v>1</v>
      </c>
      <c r="EL4" s="31">
        <v>44946</v>
      </c>
      <c r="EM4" s="32">
        <v>7.7999999999999996E-3</v>
      </c>
      <c r="EN4" s="32">
        <v>0.69</v>
      </c>
      <c r="EO4" s="32">
        <v>-0.51</v>
      </c>
      <c r="EP4" s="32">
        <v>0.52</v>
      </c>
      <c r="EQ4" s="32">
        <v>1.54E-2</v>
      </c>
    </row>
    <row r="5" spans="1:147" ht="156">
      <c r="B5" s="30"/>
      <c r="C5" s="30"/>
      <c r="D5" s="24" t="s">
        <v>1509</v>
      </c>
      <c r="E5" t="s">
        <v>681</v>
      </c>
      <c r="F5" t="s">
        <v>682</v>
      </c>
      <c r="G5">
        <v>6.22</v>
      </c>
      <c r="H5">
        <v>1.2999999999999999E-2</v>
      </c>
      <c r="I5" t="s">
        <v>683</v>
      </c>
      <c r="J5">
        <v>7195818500</v>
      </c>
      <c r="K5">
        <v>14.25</v>
      </c>
      <c r="L5">
        <v>1.33</v>
      </c>
      <c r="M5" t="s">
        <v>169</v>
      </c>
      <c r="N5" t="s">
        <v>1479</v>
      </c>
      <c r="O5" t="s">
        <v>1480</v>
      </c>
      <c r="P5" t="s">
        <v>1481</v>
      </c>
      <c r="Q5">
        <v>41.64</v>
      </c>
      <c r="R5" t="s">
        <v>1482</v>
      </c>
      <c r="S5">
        <v>426899130</v>
      </c>
      <c r="T5" s="25">
        <v>0.22919999999999999</v>
      </c>
      <c r="U5" t="s">
        <v>1483</v>
      </c>
      <c r="V5">
        <v>796038950</v>
      </c>
      <c r="W5">
        <v>1156884000</v>
      </c>
      <c r="X5">
        <v>1.62</v>
      </c>
      <c r="Y5">
        <v>0.78</v>
      </c>
      <c r="Z5">
        <v>6.12</v>
      </c>
      <c r="AA5" t="s">
        <v>1484</v>
      </c>
      <c r="AB5" t="s">
        <v>1485</v>
      </c>
      <c r="AC5" t="s">
        <v>1179</v>
      </c>
      <c r="AD5" t="s">
        <v>1310</v>
      </c>
      <c r="AE5" t="s">
        <v>1486</v>
      </c>
      <c r="AF5">
        <v>-61152615</v>
      </c>
      <c r="AG5" t="s">
        <v>1487</v>
      </c>
      <c r="AH5" t="s">
        <v>1488</v>
      </c>
      <c r="AI5" t="s">
        <v>1489</v>
      </c>
      <c r="AJ5" t="s">
        <v>1490</v>
      </c>
      <c r="AK5" t="s">
        <v>1491</v>
      </c>
      <c r="AL5" t="s">
        <v>198</v>
      </c>
      <c r="AM5" t="s">
        <v>1492</v>
      </c>
      <c r="AN5" t="s">
        <v>198</v>
      </c>
      <c r="AO5" t="s">
        <v>373</v>
      </c>
      <c r="AP5" t="s">
        <v>472</v>
      </c>
      <c r="AQ5" t="s">
        <v>1078</v>
      </c>
      <c r="AR5" t="s">
        <v>319</v>
      </c>
      <c r="AS5" t="s">
        <v>1493</v>
      </c>
      <c r="AT5" t="s">
        <v>1494</v>
      </c>
      <c r="AU5" t="s">
        <v>198</v>
      </c>
      <c r="AV5" t="s">
        <v>1495</v>
      </c>
      <c r="AW5" t="s">
        <v>399</v>
      </c>
      <c r="AX5" t="s">
        <v>1496</v>
      </c>
      <c r="AY5" t="s">
        <v>1497</v>
      </c>
      <c r="AZ5" t="s">
        <v>1498</v>
      </c>
      <c r="BA5" t="s">
        <v>1499</v>
      </c>
      <c r="BB5" t="s">
        <v>1500</v>
      </c>
      <c r="BC5" t="s">
        <v>1501</v>
      </c>
      <c r="BD5" t="s">
        <v>406</v>
      </c>
      <c r="BE5" t="s">
        <v>263</v>
      </c>
      <c r="BF5" t="s">
        <v>332</v>
      </c>
      <c r="BG5" t="s">
        <v>543</v>
      </c>
      <c r="BH5" t="s">
        <v>1502</v>
      </c>
      <c r="BI5" t="s">
        <v>1503</v>
      </c>
      <c r="BJ5" t="s">
        <v>1504</v>
      </c>
      <c r="BK5" t="s">
        <v>1505</v>
      </c>
      <c r="BL5" t="s">
        <v>585</v>
      </c>
      <c r="BM5" t="s">
        <v>402</v>
      </c>
      <c r="BN5" t="s">
        <v>1506</v>
      </c>
      <c r="BO5">
        <v>7.34</v>
      </c>
      <c r="BP5">
        <v>4.66</v>
      </c>
      <c r="BQ5">
        <v>1.93</v>
      </c>
      <c r="BR5">
        <v>8.8000000000000007</v>
      </c>
      <c r="BS5">
        <v>6.38</v>
      </c>
      <c r="BT5">
        <v>2.5</v>
      </c>
      <c r="BU5" t="s">
        <v>1507</v>
      </c>
      <c r="BV5" t="s">
        <v>1439</v>
      </c>
      <c r="BW5">
        <v>16.77</v>
      </c>
      <c r="BX5">
        <v>18.11</v>
      </c>
      <c r="BY5">
        <v>15.01</v>
      </c>
      <c r="BZ5">
        <v>6.58</v>
      </c>
      <c r="CA5">
        <v>4.38</v>
      </c>
      <c r="CB5">
        <v>1.8</v>
      </c>
      <c r="CC5">
        <v>2.2999999999999998</v>
      </c>
      <c r="CD5">
        <v>1.63</v>
      </c>
      <c r="CE5" t="s">
        <v>1508</v>
      </c>
      <c r="CF5" t="s">
        <v>528</v>
      </c>
      <c r="CG5" s="26">
        <v>-2.75263079222717E-2</v>
      </c>
      <c r="CH5" s="27">
        <v>-0.20144100000000001</v>
      </c>
      <c r="CI5" s="26">
        <v>4.0077485144138336E-2</v>
      </c>
      <c r="CJ5" s="26">
        <v>7.1329683065414429E-2</v>
      </c>
      <c r="CK5" s="26">
        <v>1.5828328207135201E-2</v>
      </c>
      <c r="CL5" s="26">
        <v>8.0577723681926727E-2</v>
      </c>
      <c r="CM5" s="26">
        <v>-0.15524162352085114</v>
      </c>
      <c r="CN5" s="27">
        <v>0.4756944477558136</v>
      </c>
      <c r="CO5" s="27">
        <v>1.6666666269302368</v>
      </c>
      <c r="CP5" s="27">
        <v>-0.4375</v>
      </c>
      <c r="CQ5" s="27">
        <v>-0.29151290655136108</v>
      </c>
      <c r="CR5" s="27">
        <v>-0.47173488140106201</v>
      </c>
      <c r="CS5">
        <v>1.1180575668116843</v>
      </c>
      <c r="CT5">
        <v>91679122.35294117</v>
      </c>
      <c r="CU5">
        <v>1.1254019292604502</v>
      </c>
      <c r="CV5" s="26">
        <v>1.0514319315552712E-2</v>
      </c>
      <c r="CW5" s="27">
        <v>0.18832265734672546</v>
      </c>
      <c r="CX5">
        <v>0.06</v>
      </c>
      <c r="CY5">
        <v>12.160208648036679</v>
      </c>
      <c r="CZ5">
        <v>405159043.12180179</v>
      </c>
      <c r="DA5">
        <v>1.0514319315552712E-2</v>
      </c>
      <c r="DB5">
        <v>4.2530167234083676</v>
      </c>
      <c r="DC5">
        <v>1158429138.7529857</v>
      </c>
      <c r="DD5">
        <v>9.9886033497750756E-3</v>
      </c>
      <c r="DE5">
        <v>2.2859890804057508</v>
      </c>
      <c r="DF5">
        <v>2155223986.951642</v>
      </c>
      <c r="DG5">
        <v>9.2526009976863863E-3</v>
      </c>
      <c r="DH5">
        <v>1.509739482514358</v>
      </c>
      <c r="DI5">
        <v>3263356729.4635186</v>
      </c>
      <c r="DJ5">
        <v>8.4114554524421705E-3</v>
      </c>
      <c r="DK5">
        <v>0.94808472938334043</v>
      </c>
      <c r="DL5">
        <v>5196601471.689702</v>
      </c>
      <c r="DM5">
        <v>7.3600235208868981E-3</v>
      </c>
      <c r="DN5">
        <v>425000000</v>
      </c>
      <c r="DO5">
        <v>1.0514319315552712E-2</v>
      </c>
      <c r="DP5">
        <v>4926818500</v>
      </c>
      <c r="DQ5">
        <v>2117756200</v>
      </c>
      <c r="DR5">
        <v>1084</v>
      </c>
      <c r="DS5">
        <v>-3.8040627237824413E-2</v>
      </c>
      <c r="DT5">
        <v>-0.38976365734672547</v>
      </c>
      <c r="DU5" s="28">
        <v>0.6</v>
      </c>
      <c r="DV5">
        <v>0.6</v>
      </c>
      <c r="DW5">
        <v>1.2</v>
      </c>
      <c r="DX5">
        <v>1.6299999999999999E-2</v>
      </c>
      <c r="DY5">
        <v>0.54171592039801142</v>
      </c>
      <c r="DZ5">
        <v>2.4729695024875622E-3</v>
      </c>
      <c r="EA5">
        <v>1899</v>
      </c>
      <c r="EB5">
        <v>1.5188514437261074E-3</v>
      </c>
      <c r="EC5">
        <v>0</v>
      </c>
      <c r="ED5">
        <v>2.6359514004861331E-2</v>
      </c>
      <c r="EE5">
        <v>0.17374257056022901</v>
      </c>
      <c r="EF5" s="29">
        <v>2.4809999999999999E-2</v>
      </c>
      <c r="EG5">
        <v>2.4679999999999997E-2</v>
      </c>
      <c r="EH5">
        <v>39.151715920398011</v>
      </c>
      <c r="EI5" t="s">
        <v>244</v>
      </c>
      <c r="EJ5">
        <v>0</v>
      </c>
      <c r="EK5">
        <v>0</v>
      </c>
      <c r="EL5" s="31">
        <v>44946</v>
      </c>
      <c r="EM5" s="32">
        <v>3.3E-3</v>
      </c>
      <c r="EN5" s="32">
        <v>0.33</v>
      </c>
      <c r="EO5" s="32">
        <v>0.16</v>
      </c>
      <c r="EP5" s="32">
        <v>0.16</v>
      </c>
      <c r="EQ5" s="32">
        <v>1.2999999999999999E-2</v>
      </c>
    </row>
    <row r="6" spans="1:147" ht="96">
      <c r="B6" s="30"/>
      <c r="C6" s="30"/>
      <c r="D6" s="24" t="s">
        <v>1538</v>
      </c>
      <c r="E6" t="s">
        <v>684</v>
      </c>
      <c r="F6" t="s">
        <v>685</v>
      </c>
      <c r="G6">
        <v>8.32</v>
      </c>
      <c r="H6">
        <v>1.46E-2</v>
      </c>
      <c r="I6" t="s">
        <v>686</v>
      </c>
      <c r="J6">
        <v>7101583900</v>
      </c>
      <c r="K6">
        <v>12.39</v>
      </c>
      <c r="L6">
        <v>1.34</v>
      </c>
      <c r="M6" t="s">
        <v>169</v>
      </c>
      <c r="N6" t="s">
        <v>1510</v>
      </c>
      <c r="O6" t="s">
        <v>1511</v>
      </c>
      <c r="P6" t="s">
        <v>1512</v>
      </c>
      <c r="Q6">
        <v>9.31</v>
      </c>
      <c r="R6" t="s">
        <v>950</v>
      </c>
      <c r="S6">
        <v>503548480</v>
      </c>
      <c r="T6" s="25">
        <v>0.30130000000000001</v>
      </c>
      <c r="U6" t="s">
        <v>278</v>
      </c>
      <c r="V6">
        <v>827471410</v>
      </c>
      <c r="W6">
        <v>853555760</v>
      </c>
      <c r="X6">
        <v>1.35</v>
      </c>
      <c r="Y6">
        <v>0.49</v>
      </c>
      <c r="Z6">
        <v>13.92</v>
      </c>
      <c r="AA6" t="s">
        <v>1513</v>
      </c>
      <c r="AB6" t="s">
        <v>1332</v>
      </c>
      <c r="AC6" t="s">
        <v>1514</v>
      </c>
      <c r="AD6" t="s">
        <v>547</v>
      </c>
      <c r="AE6" t="s">
        <v>1515</v>
      </c>
      <c r="AF6">
        <v>-46019706</v>
      </c>
      <c r="AG6" t="s">
        <v>1516</v>
      </c>
      <c r="AH6" t="s">
        <v>1517</v>
      </c>
      <c r="AI6" t="s">
        <v>1518</v>
      </c>
      <c r="AJ6" t="s">
        <v>1519</v>
      </c>
      <c r="AK6" t="s">
        <v>1520</v>
      </c>
      <c r="AL6" t="s">
        <v>198</v>
      </c>
      <c r="AM6" t="s">
        <v>1521</v>
      </c>
      <c r="AN6" t="s">
        <v>198</v>
      </c>
      <c r="AO6" t="s">
        <v>584</v>
      </c>
      <c r="AP6" t="s">
        <v>458</v>
      </c>
      <c r="AQ6" t="s">
        <v>239</v>
      </c>
      <c r="AR6" t="s">
        <v>1522</v>
      </c>
      <c r="AS6" t="s">
        <v>198</v>
      </c>
      <c r="AT6" t="s">
        <v>1523</v>
      </c>
      <c r="AU6" t="s">
        <v>1524</v>
      </c>
      <c r="AV6" t="s">
        <v>806</v>
      </c>
      <c r="AW6" t="s">
        <v>1525</v>
      </c>
      <c r="AX6" t="s">
        <v>1526</v>
      </c>
      <c r="AY6" t="s">
        <v>1527</v>
      </c>
      <c r="AZ6" t="s">
        <v>1528</v>
      </c>
      <c r="BA6" t="s">
        <v>1529</v>
      </c>
      <c r="BB6" t="s">
        <v>1333</v>
      </c>
      <c r="BC6" t="s">
        <v>1530</v>
      </c>
      <c r="BD6" t="s">
        <v>555</v>
      </c>
      <c r="BE6" t="s">
        <v>469</v>
      </c>
      <c r="BF6" t="s">
        <v>1531</v>
      </c>
      <c r="BG6" t="s">
        <v>251</v>
      </c>
      <c r="BH6" t="s">
        <v>525</v>
      </c>
      <c r="BI6" t="s">
        <v>1532</v>
      </c>
      <c r="BJ6" t="s">
        <v>1533</v>
      </c>
      <c r="BK6" t="s">
        <v>1534</v>
      </c>
      <c r="BL6" t="s">
        <v>294</v>
      </c>
      <c r="BM6" t="s">
        <v>1535</v>
      </c>
      <c r="BN6" t="s">
        <v>270</v>
      </c>
      <c r="BO6">
        <v>8.6300000000000008</v>
      </c>
      <c r="BP6">
        <v>6.54</v>
      </c>
      <c r="BQ6">
        <v>6.26</v>
      </c>
      <c r="BR6">
        <v>10.88</v>
      </c>
      <c r="BS6">
        <v>7.47</v>
      </c>
      <c r="BT6">
        <v>6.37</v>
      </c>
      <c r="BU6" t="s">
        <v>1536</v>
      </c>
      <c r="BV6" t="s">
        <v>1439</v>
      </c>
      <c r="BW6">
        <v>26.76</v>
      </c>
      <c r="BX6">
        <v>20.87</v>
      </c>
      <c r="BY6">
        <v>21.19</v>
      </c>
      <c r="BZ6">
        <v>16.420000000000002</v>
      </c>
      <c r="CA6">
        <v>7.93</v>
      </c>
      <c r="CB6">
        <v>8.31</v>
      </c>
      <c r="CC6">
        <v>4.26</v>
      </c>
      <c r="CD6">
        <v>-3.26</v>
      </c>
      <c r="CE6" t="s">
        <v>1537</v>
      </c>
      <c r="CF6" t="s">
        <v>332</v>
      </c>
      <c r="CG6" s="26">
        <v>-0.45970984455958569</v>
      </c>
      <c r="CH6" s="27">
        <v>-0.90704829629629624</v>
      </c>
      <c r="CI6" s="26">
        <v>5.2215222269296646E-2</v>
      </c>
      <c r="CJ6" s="26">
        <v>0.2572944164276123</v>
      </c>
      <c r="CK6" s="26">
        <v>-3.5497300326824188E-2</v>
      </c>
      <c r="CL6" s="26">
        <v>0.20130617916584015</v>
      </c>
      <c r="CM6" s="26">
        <v>-7.6295182108879089E-2</v>
      </c>
      <c r="CN6" s="27">
        <v>0.54915255308151245</v>
      </c>
      <c r="CO6" s="27">
        <v>0.23949579894542694</v>
      </c>
      <c r="CP6" s="27">
        <v>-0.20666666328907013</v>
      </c>
      <c r="CQ6" s="27">
        <v>0.40845069289207458</v>
      </c>
      <c r="CR6" s="27">
        <v>-0.12704917788505554</v>
      </c>
      <c r="CS6">
        <v>1.7798455889724312</v>
      </c>
      <c r="CT6">
        <v>104889310.72210066</v>
      </c>
      <c r="CU6">
        <v>3.125</v>
      </c>
      <c r="CV6" s="26">
        <v>7.9804667085409162E-2</v>
      </c>
      <c r="CW6" s="27">
        <v>0.17267664074897765</v>
      </c>
      <c r="CX6">
        <v>0.06</v>
      </c>
      <c r="CY6">
        <v>7.8223057153635027</v>
      </c>
      <c r="CZ6">
        <v>465538427.22455847</v>
      </c>
      <c r="DA6">
        <v>7.9804667085409162E-2</v>
      </c>
      <c r="DB6">
        <v>2.5784464422725244</v>
      </c>
      <c r="DC6">
        <v>1412317060.4972796</v>
      </c>
      <c r="DD6">
        <v>7.5814433731138706E-2</v>
      </c>
      <c r="DE6">
        <v>1.2840080947595212</v>
      </c>
      <c r="DF6">
        <v>2836106652.9584641</v>
      </c>
      <c r="DG6">
        <v>7.0228107035160067E-2</v>
      </c>
      <c r="DH6">
        <v>0.78109667580427189</v>
      </c>
      <c r="DI6">
        <v>4662142360.611598</v>
      </c>
      <c r="DJ6">
        <v>6.3843733668327338E-2</v>
      </c>
      <c r="DK6">
        <v>0.41501583569520978</v>
      </c>
      <c r="DL6">
        <v>8774566141.3132248</v>
      </c>
      <c r="DM6">
        <v>5.5863266959786412E-2</v>
      </c>
      <c r="DN6">
        <v>457000000</v>
      </c>
      <c r="DO6">
        <v>7.9804667085409162E-2</v>
      </c>
      <c r="DP6">
        <v>3641583900</v>
      </c>
      <c r="DQ6">
        <v>2046326800</v>
      </c>
      <c r="DR6">
        <v>1034</v>
      </c>
      <c r="DS6">
        <v>-0.53951451164499487</v>
      </c>
      <c r="DT6">
        <v>-1.0797249370452739</v>
      </c>
      <c r="DU6" s="28">
        <v>0.6</v>
      </c>
      <c r="DV6">
        <v>0.6</v>
      </c>
      <c r="DW6">
        <v>1.2</v>
      </c>
      <c r="DX6">
        <v>4.765258215962441</v>
      </c>
      <c r="DY6">
        <v>0.49776562500000127</v>
      </c>
      <c r="DZ6">
        <v>4.1283840228873236</v>
      </c>
      <c r="EA6">
        <v>1992</v>
      </c>
      <c r="EB6">
        <v>4.0764252716497067</v>
      </c>
      <c r="EC6">
        <v>4</v>
      </c>
      <c r="ED6">
        <v>3.7737429128238791E-2</v>
      </c>
      <c r="EE6">
        <v>0.22494136762664457</v>
      </c>
      <c r="EF6" s="29">
        <v>3.5700000000000003E-2</v>
      </c>
      <c r="EG6">
        <v>3.5846000000000003E-2</v>
      </c>
      <c r="EH6">
        <v>33.167765625000001</v>
      </c>
      <c r="EI6">
        <v>-1</v>
      </c>
      <c r="EJ6">
        <v>0</v>
      </c>
      <c r="EK6">
        <v>0</v>
      </c>
      <c r="EL6" s="31">
        <v>44946</v>
      </c>
      <c r="EM6" s="32">
        <v>8.8000000000000005E-3</v>
      </c>
      <c r="EN6" s="32">
        <v>0.12</v>
      </c>
      <c r="EO6" s="32">
        <v>1.61</v>
      </c>
      <c r="EP6" s="32">
        <v>0.12</v>
      </c>
      <c r="EQ6" s="32">
        <v>1.46E-2</v>
      </c>
    </row>
    <row r="7" spans="1:147" ht="96">
      <c r="B7" s="30"/>
      <c r="C7" s="30"/>
      <c r="D7" s="24" t="s">
        <v>1575</v>
      </c>
      <c r="E7" t="s">
        <v>687</v>
      </c>
      <c r="F7" t="s">
        <v>688</v>
      </c>
      <c r="G7">
        <v>2.0699999999999998</v>
      </c>
      <c r="H7">
        <v>4.8999999999999998E-3</v>
      </c>
      <c r="I7" t="s">
        <v>689</v>
      </c>
      <c r="J7">
        <v>6802077400</v>
      </c>
      <c r="L7">
        <v>2.0699999999999998</v>
      </c>
      <c r="M7" t="s">
        <v>169</v>
      </c>
      <c r="N7" t="s">
        <v>1539</v>
      </c>
      <c r="O7" t="s">
        <v>1540</v>
      </c>
      <c r="P7" t="s">
        <v>1541</v>
      </c>
      <c r="Q7">
        <v>-1.05</v>
      </c>
      <c r="R7" t="s">
        <v>1542</v>
      </c>
      <c r="S7">
        <v>-671989580</v>
      </c>
      <c r="T7" s="25">
        <v>-27.8</v>
      </c>
      <c r="U7" t="s">
        <v>1543</v>
      </c>
      <c r="V7">
        <v>3125473300</v>
      </c>
      <c r="W7">
        <v>3286027700</v>
      </c>
      <c r="X7">
        <v>3.88</v>
      </c>
      <c r="Y7">
        <v>0.56999999999999995</v>
      </c>
      <c r="Z7">
        <v>-8.58</v>
      </c>
      <c r="AA7" t="s">
        <v>1544</v>
      </c>
      <c r="AB7" t="s">
        <v>1545</v>
      </c>
      <c r="AC7" t="s">
        <v>761</v>
      </c>
      <c r="AD7" t="s">
        <v>1546</v>
      </c>
      <c r="AE7" t="s">
        <v>1547</v>
      </c>
      <c r="AF7">
        <v>155819320</v>
      </c>
      <c r="AG7" t="s">
        <v>1548</v>
      </c>
      <c r="AH7" t="s">
        <v>1549</v>
      </c>
      <c r="AI7" t="s">
        <v>1550</v>
      </c>
      <c r="AJ7" t="s">
        <v>1551</v>
      </c>
      <c r="AK7" t="s">
        <v>1552</v>
      </c>
      <c r="AL7" t="s">
        <v>198</v>
      </c>
      <c r="AM7" t="s">
        <v>1553</v>
      </c>
      <c r="AN7" t="s">
        <v>198</v>
      </c>
      <c r="AO7" t="s">
        <v>1387</v>
      </c>
      <c r="AP7" t="s">
        <v>1554</v>
      </c>
      <c r="AQ7" t="s">
        <v>221</v>
      </c>
      <c r="AR7" t="s">
        <v>1555</v>
      </c>
      <c r="AS7" t="s">
        <v>198</v>
      </c>
      <c r="AT7" t="s">
        <v>1556</v>
      </c>
      <c r="AU7" t="s">
        <v>392</v>
      </c>
      <c r="AV7" t="s">
        <v>366</v>
      </c>
      <c r="AW7" t="s">
        <v>1557</v>
      </c>
      <c r="AX7" t="s">
        <v>1558</v>
      </c>
      <c r="AY7" t="s">
        <v>1559</v>
      </c>
      <c r="AZ7" t="s">
        <v>1560</v>
      </c>
      <c r="BA7" t="s">
        <v>1561</v>
      </c>
      <c r="BB7" t="s">
        <v>1562</v>
      </c>
      <c r="BC7" t="s">
        <v>1563</v>
      </c>
      <c r="BD7" t="s">
        <v>1564</v>
      </c>
      <c r="BE7" t="s">
        <v>1565</v>
      </c>
      <c r="BF7" t="s">
        <v>1566</v>
      </c>
      <c r="BG7" t="s">
        <v>254</v>
      </c>
      <c r="BH7" t="s">
        <v>1567</v>
      </c>
      <c r="BI7" t="s">
        <v>1568</v>
      </c>
      <c r="BJ7" t="s">
        <v>1569</v>
      </c>
      <c r="BK7" t="s">
        <v>1570</v>
      </c>
      <c r="BL7" t="s">
        <v>1571</v>
      </c>
      <c r="BM7" t="s">
        <v>1572</v>
      </c>
      <c r="BN7" t="s">
        <v>1573</v>
      </c>
      <c r="BO7">
        <v>-1.57</v>
      </c>
      <c r="BP7">
        <v>-19.71</v>
      </c>
      <c r="BQ7">
        <v>-4.16</v>
      </c>
      <c r="BR7">
        <v>-13.49</v>
      </c>
      <c r="BS7">
        <v>-41.79</v>
      </c>
      <c r="BT7">
        <v>-6.75</v>
      </c>
      <c r="BU7" t="s">
        <v>775</v>
      </c>
      <c r="BV7" t="s">
        <v>1439</v>
      </c>
      <c r="BW7">
        <v>9.74</v>
      </c>
      <c r="BX7">
        <v>16.62</v>
      </c>
      <c r="BY7">
        <v>19.02</v>
      </c>
      <c r="BZ7">
        <v>0.47</v>
      </c>
      <c r="CA7">
        <v>-33.93</v>
      </c>
      <c r="CB7">
        <v>-7.99</v>
      </c>
      <c r="CC7">
        <v>0.49</v>
      </c>
      <c r="CD7">
        <v>-8</v>
      </c>
      <c r="CE7" t="s">
        <v>1574</v>
      </c>
      <c r="CF7" t="s">
        <v>385</v>
      </c>
      <c r="CG7" s="26">
        <v>-0.16878322727272727</v>
      </c>
      <c r="CH7" s="27">
        <v>-9.0297763181637727</v>
      </c>
      <c r="CI7" s="26">
        <v>-4.1689006611704826E-3</v>
      </c>
      <c r="CJ7" s="26">
        <v>-0.17278273403644562</v>
      </c>
      <c r="CK7" s="26">
        <v>-0.26939725875854492</v>
      </c>
      <c r="CL7" s="26">
        <v>0.12977154552936554</v>
      </c>
      <c r="CM7" s="26">
        <v>0.33498978614807129</v>
      </c>
      <c r="CN7" s="27">
        <v>0.81926947832107544</v>
      </c>
      <c r="CO7" s="27">
        <v>-2.7585799694061279</v>
      </c>
      <c r="CP7" s="27">
        <v>-3.2593584060668945</v>
      </c>
      <c r="CQ7" s="27">
        <v>0.39552238583564758</v>
      </c>
      <c r="CR7" s="27">
        <v>10.488908767700195</v>
      </c>
      <c r="CS7">
        <v>0.73014999999999997</v>
      </c>
      <c r="CT7">
        <v>102311651.56794424</v>
      </c>
      <c r="CU7">
        <v>0</v>
      </c>
      <c r="CV7" s="26">
        <v>3.6824876442551613E-3</v>
      </c>
      <c r="CW7" s="27">
        <v>1.1371524512767792</v>
      </c>
      <c r="CX7">
        <v>0.06</v>
      </c>
      <c r="CY7" t="e">
        <v>#VALUE!</v>
      </c>
      <c r="CZ7" t="s">
        <v>853</v>
      </c>
      <c r="DA7">
        <v>3.6824876442551613E-3</v>
      </c>
      <c r="DB7" t="e">
        <v>#VALUE!</v>
      </c>
      <c r="DC7" t="s">
        <v>216</v>
      </c>
      <c r="DD7">
        <v>3.498363262042403E-3</v>
      </c>
      <c r="DE7" t="e">
        <v>#VALUE!</v>
      </c>
      <c r="DF7" t="s">
        <v>216</v>
      </c>
      <c r="DG7">
        <v>3.240589126944542E-3</v>
      </c>
      <c r="DH7" t="e">
        <v>#VALUE!</v>
      </c>
      <c r="DI7" t="s">
        <v>216</v>
      </c>
      <c r="DJ7">
        <v>2.9459901154041293E-3</v>
      </c>
      <c r="DK7" t="e">
        <v>#VALUE!</v>
      </c>
      <c r="DL7" t="s">
        <v>216</v>
      </c>
      <c r="DM7">
        <v>2.5777413509786126E-3</v>
      </c>
      <c r="DN7">
        <v>-574000000</v>
      </c>
      <c r="DO7">
        <v>3.6824876442551613E-3</v>
      </c>
      <c r="DP7">
        <v>13247077400</v>
      </c>
      <c r="DQ7">
        <v>-2645783000</v>
      </c>
      <c r="DR7">
        <v>970</v>
      </c>
      <c r="DS7">
        <v>-0.17246571491698243</v>
      </c>
      <c r="DT7">
        <v>-10.166928769440553</v>
      </c>
      <c r="DU7" s="28">
        <v>0</v>
      </c>
      <c r="DV7" t="e">
        <v>#VALUE!</v>
      </c>
      <c r="DW7" t="e">
        <v>#VALUE!</v>
      </c>
      <c r="DX7">
        <v>-2.08</v>
      </c>
      <c r="DY7">
        <v>0.3645527777777775</v>
      </c>
      <c r="DZ7">
        <v>-2.0107642222222224</v>
      </c>
      <c r="EA7">
        <v>4670</v>
      </c>
      <c r="EB7">
        <v>-2.0005511141812273</v>
      </c>
      <c r="EC7">
        <v>2</v>
      </c>
      <c r="ED7">
        <v>1.7689077910085785E-2</v>
      </c>
      <c r="EE7">
        <v>0.13146572075457549</v>
      </c>
      <c r="EF7" s="29">
        <v>4.6900000000000004E-2</v>
      </c>
      <c r="EG7">
        <v>4.6948999999999998E-2</v>
      </c>
      <c r="EH7">
        <v>23.134552777777778</v>
      </c>
      <c r="EI7" t="s">
        <v>244</v>
      </c>
      <c r="EJ7">
        <v>0</v>
      </c>
      <c r="EK7">
        <v>0</v>
      </c>
      <c r="EL7" s="31">
        <v>44946</v>
      </c>
      <c r="EM7" s="32">
        <v>0</v>
      </c>
      <c r="EN7" s="32">
        <v>0</v>
      </c>
      <c r="EO7" s="32">
        <v>-0.49</v>
      </c>
      <c r="EP7" s="32">
        <v>0.49</v>
      </c>
      <c r="EQ7" s="32">
        <v>4.8999999999999998E-3</v>
      </c>
    </row>
    <row r="8" spans="1:147" ht="96">
      <c r="B8" s="24"/>
      <c r="C8" s="24"/>
      <c r="D8" s="24" t="s">
        <v>1617</v>
      </c>
      <c r="E8" t="s">
        <v>690</v>
      </c>
      <c r="F8" t="s">
        <v>691</v>
      </c>
      <c r="G8">
        <v>6.18</v>
      </c>
      <c r="H8">
        <v>1.9800000000000002E-2</v>
      </c>
      <c r="I8" t="s">
        <v>692</v>
      </c>
      <c r="J8">
        <v>5499351000</v>
      </c>
      <c r="K8">
        <v>52.16</v>
      </c>
      <c r="L8">
        <v>2.56</v>
      </c>
      <c r="M8" t="s">
        <v>169</v>
      </c>
      <c r="N8" t="s">
        <v>1576</v>
      </c>
      <c r="O8" t="s">
        <v>1577</v>
      </c>
      <c r="P8" t="s">
        <v>1578</v>
      </c>
      <c r="Q8">
        <v>21.5</v>
      </c>
      <c r="R8" t="s">
        <v>1579</v>
      </c>
      <c r="S8">
        <v>83101324</v>
      </c>
      <c r="T8" s="25">
        <v>0.42180000000000001</v>
      </c>
      <c r="U8" t="s">
        <v>1580</v>
      </c>
      <c r="V8">
        <v>708205700</v>
      </c>
      <c r="W8">
        <v>889862630</v>
      </c>
      <c r="X8">
        <v>1.97</v>
      </c>
      <c r="Y8">
        <v>0.55000000000000004</v>
      </c>
      <c r="Z8">
        <v>3.96</v>
      </c>
      <c r="AA8" t="s">
        <v>1581</v>
      </c>
      <c r="AB8" t="s">
        <v>1582</v>
      </c>
      <c r="AC8" t="s">
        <v>1583</v>
      </c>
      <c r="AD8" t="s">
        <v>1584</v>
      </c>
      <c r="AE8" t="s">
        <v>1585</v>
      </c>
      <c r="AF8">
        <v>15405502</v>
      </c>
      <c r="AG8" t="s">
        <v>1586</v>
      </c>
      <c r="AH8" t="s">
        <v>1587</v>
      </c>
      <c r="AI8" t="s">
        <v>1588</v>
      </c>
      <c r="AJ8" t="s">
        <v>580</v>
      </c>
      <c r="AK8" t="s">
        <v>1589</v>
      </c>
      <c r="AL8" t="s">
        <v>1590</v>
      </c>
      <c r="AM8" t="s">
        <v>1591</v>
      </c>
      <c r="AN8" t="s">
        <v>198</v>
      </c>
      <c r="AO8" t="s">
        <v>1592</v>
      </c>
      <c r="AP8" t="s">
        <v>1593</v>
      </c>
      <c r="AQ8" t="s">
        <v>1594</v>
      </c>
      <c r="AR8" t="s">
        <v>407</v>
      </c>
      <c r="AS8" t="s">
        <v>198</v>
      </c>
      <c r="AT8" t="s">
        <v>1595</v>
      </c>
      <c r="AU8" t="s">
        <v>794</v>
      </c>
      <c r="AV8" t="s">
        <v>1596</v>
      </c>
      <c r="AW8" t="s">
        <v>1597</v>
      </c>
      <c r="AX8" t="s">
        <v>1598</v>
      </c>
      <c r="AY8" t="s">
        <v>1599</v>
      </c>
      <c r="AZ8" t="s">
        <v>1600</v>
      </c>
      <c r="BA8" t="s">
        <v>1601</v>
      </c>
      <c r="BB8" t="s">
        <v>1602</v>
      </c>
      <c r="BC8" t="s">
        <v>1603</v>
      </c>
      <c r="BD8" t="s">
        <v>1604</v>
      </c>
      <c r="BE8" t="s">
        <v>1605</v>
      </c>
      <c r="BF8" t="s">
        <v>1606</v>
      </c>
      <c r="BG8" t="s">
        <v>1607</v>
      </c>
      <c r="BH8" t="s">
        <v>1608</v>
      </c>
      <c r="BI8" t="s">
        <v>1609</v>
      </c>
      <c r="BJ8" t="s">
        <v>498</v>
      </c>
      <c r="BK8" t="s">
        <v>1610</v>
      </c>
      <c r="BL8" t="s">
        <v>1611</v>
      </c>
      <c r="BM8" t="s">
        <v>1612</v>
      </c>
      <c r="BN8" t="s">
        <v>1613</v>
      </c>
      <c r="BO8">
        <v>3.76</v>
      </c>
      <c r="BP8">
        <v>4.12</v>
      </c>
      <c r="BQ8">
        <v>2.67</v>
      </c>
      <c r="BR8">
        <v>3.99</v>
      </c>
      <c r="BS8">
        <v>3.96</v>
      </c>
      <c r="BT8">
        <v>1.58</v>
      </c>
      <c r="BU8" t="s">
        <v>1614</v>
      </c>
      <c r="BV8" t="s">
        <v>1439</v>
      </c>
      <c r="BW8">
        <v>14.9</v>
      </c>
      <c r="BX8">
        <v>19.28</v>
      </c>
      <c r="BY8">
        <v>17.25</v>
      </c>
      <c r="BZ8">
        <v>4.9800000000000004</v>
      </c>
      <c r="CA8">
        <v>3.61</v>
      </c>
      <c r="CB8">
        <v>1.31</v>
      </c>
      <c r="CC8">
        <v>2.15</v>
      </c>
      <c r="CD8">
        <v>7.48</v>
      </c>
      <c r="CE8" t="s">
        <v>1615</v>
      </c>
      <c r="CF8" t="s">
        <v>1616</v>
      </c>
      <c r="CG8" s="26">
        <v>4.6398943661972274E-2</v>
      </c>
      <c r="CH8" s="27">
        <v>2.6120295202952146</v>
      </c>
      <c r="CI8" s="26">
        <v>0.16831211745738983</v>
      </c>
      <c r="CJ8" s="26">
        <v>-6.6695913672447205E-2</v>
      </c>
      <c r="CK8" s="26">
        <v>-5.2378871478140354E-3</v>
      </c>
      <c r="CL8" s="26">
        <v>0.10197209566831589</v>
      </c>
      <c r="CM8" s="26">
        <v>3.8980510085821152E-2</v>
      </c>
      <c r="CN8" s="27">
        <v>4.3951954692602158E-2</v>
      </c>
      <c r="CO8" s="27">
        <v>1.5366309881210327</v>
      </c>
      <c r="CP8" s="27">
        <v>2.3023879528045654</v>
      </c>
      <c r="CQ8" s="27">
        <v>1.088824987411499</v>
      </c>
      <c r="CR8" s="27">
        <v>-2.6491680145263672</v>
      </c>
      <c r="CS8">
        <v>2.2130185110663985</v>
      </c>
      <c r="CT8">
        <v>88370191.754233733</v>
      </c>
      <c r="CU8">
        <v>0.16181229773462785</v>
      </c>
      <c r="CV8" s="26">
        <v>4.7466184478253126E-2</v>
      </c>
      <c r="CW8" s="27">
        <v>0.46452557370066644</v>
      </c>
      <c r="CX8">
        <v>0.06</v>
      </c>
      <c r="CY8">
        <v>67.985965683946347</v>
      </c>
      <c r="CZ8">
        <v>79830461.263589442</v>
      </c>
      <c r="DA8">
        <v>4.7466184478253126E-2</v>
      </c>
      <c r="DB8">
        <v>23.035894458751887</v>
      </c>
      <c r="DC8">
        <v>235604092.1145139</v>
      </c>
      <c r="DD8">
        <v>4.509287525434047E-2</v>
      </c>
      <c r="DE8">
        <v>11.892695488170222</v>
      </c>
      <c r="DF8">
        <v>456360040.95107269</v>
      </c>
      <c r="DG8">
        <v>4.1770242340862754E-2</v>
      </c>
      <c r="DH8">
        <v>7.5270153728510216</v>
      </c>
      <c r="DI8">
        <v>721049543.69772625</v>
      </c>
      <c r="DJ8">
        <v>3.7972947582602501E-2</v>
      </c>
      <c r="DK8">
        <v>4.3467787996615277</v>
      </c>
      <c r="DL8">
        <v>1248591485.8199396</v>
      </c>
      <c r="DM8">
        <v>3.3226329134777188E-2</v>
      </c>
      <c r="DN8">
        <v>80785700</v>
      </c>
      <c r="DO8">
        <v>4.7466184478253126E-2</v>
      </c>
      <c r="DP8">
        <v>5427351000</v>
      </c>
      <c r="DQ8">
        <v>29667100.000000238</v>
      </c>
      <c r="DR8">
        <v>677</v>
      </c>
      <c r="DS8">
        <v>-1.0672408162808525E-3</v>
      </c>
      <c r="DT8">
        <v>2.147503946594548</v>
      </c>
      <c r="DU8" s="28">
        <v>0.6</v>
      </c>
      <c r="DV8">
        <v>0.6</v>
      </c>
      <c r="DW8">
        <v>1.2</v>
      </c>
      <c r="DX8">
        <v>2.0748000000000002</v>
      </c>
      <c r="DY8">
        <v>0.42705273815461225</v>
      </c>
      <c r="DZ8">
        <v>2.0087555448139649</v>
      </c>
      <c r="EA8">
        <v>1023</v>
      </c>
      <c r="EB8">
        <v>2.006935771887373</v>
      </c>
      <c r="EC8">
        <v>2</v>
      </c>
      <c r="ED8">
        <v>0.10549527178144337</v>
      </c>
      <c r="EE8">
        <v>0.90126270388498053</v>
      </c>
      <c r="EF8" s="29">
        <v>1.0121</v>
      </c>
      <c r="EG8">
        <v>1.0122979999999999</v>
      </c>
      <c r="EH8">
        <v>31.117052738154612</v>
      </c>
      <c r="EI8" t="s">
        <v>316</v>
      </c>
      <c r="EJ8">
        <v>1</v>
      </c>
      <c r="EK8">
        <v>1</v>
      </c>
      <c r="EL8" s="31">
        <v>44946</v>
      </c>
      <c r="EM8" s="32">
        <v>3.3E-3</v>
      </c>
      <c r="EN8" s="32">
        <v>-1.1499999999999999</v>
      </c>
      <c r="EO8" s="32">
        <v>2</v>
      </c>
      <c r="EP8" s="32">
        <v>-0.98</v>
      </c>
      <c r="EQ8" s="32">
        <v>1.9800000000000002E-2</v>
      </c>
    </row>
    <row r="9" spans="1:147" ht="144">
      <c r="B9" s="24"/>
      <c r="C9" s="24"/>
      <c r="D9" s="24" t="s">
        <v>1657</v>
      </c>
      <c r="E9" t="s">
        <v>693</v>
      </c>
      <c r="F9" t="s">
        <v>694</v>
      </c>
      <c r="G9">
        <v>9.2899999999999991</v>
      </c>
      <c r="H9">
        <v>1.8599999999999998E-2</v>
      </c>
      <c r="I9" t="s">
        <v>695</v>
      </c>
      <c r="J9">
        <v>3229129700</v>
      </c>
      <c r="K9">
        <v>30.75</v>
      </c>
      <c r="L9">
        <v>2.83</v>
      </c>
      <c r="M9" t="s">
        <v>169</v>
      </c>
      <c r="N9" t="s">
        <v>1618</v>
      </c>
      <c r="O9" t="s">
        <v>1619</v>
      </c>
      <c r="P9" t="s">
        <v>1620</v>
      </c>
      <c r="Q9">
        <v>36.549999999999997</v>
      </c>
      <c r="R9" t="s">
        <v>1621</v>
      </c>
      <c r="S9">
        <v>89618228</v>
      </c>
      <c r="T9" s="25">
        <v>8.48E-2</v>
      </c>
      <c r="U9" t="s">
        <v>1622</v>
      </c>
      <c r="V9">
        <v>217771400</v>
      </c>
      <c r="W9">
        <v>347592000</v>
      </c>
      <c r="X9">
        <v>4.8499999999999996</v>
      </c>
      <c r="Y9">
        <v>2.0699999999999998</v>
      </c>
      <c r="Z9">
        <v>0.98</v>
      </c>
      <c r="AA9" t="s">
        <v>1623</v>
      </c>
      <c r="AB9" t="s">
        <v>1624</v>
      </c>
      <c r="AC9" t="s">
        <v>559</v>
      </c>
      <c r="AD9" t="s">
        <v>468</v>
      </c>
      <c r="AE9" t="s">
        <v>1625</v>
      </c>
      <c r="AF9">
        <v>28855371</v>
      </c>
      <c r="AG9" t="s">
        <v>1626</v>
      </c>
      <c r="AH9" t="s">
        <v>1627</v>
      </c>
      <c r="AI9" t="s">
        <v>1628</v>
      </c>
      <c r="AJ9" t="s">
        <v>1629</v>
      </c>
      <c r="AK9" t="s">
        <v>1630</v>
      </c>
      <c r="AL9" t="s">
        <v>198</v>
      </c>
      <c r="AM9" t="s">
        <v>1631</v>
      </c>
      <c r="AN9" t="s">
        <v>198</v>
      </c>
      <c r="AO9" t="s">
        <v>1632</v>
      </c>
      <c r="AP9" t="s">
        <v>1633</v>
      </c>
      <c r="AQ9" t="s">
        <v>1634</v>
      </c>
      <c r="AR9" t="s">
        <v>224</v>
      </c>
      <c r="AS9" t="s">
        <v>198</v>
      </c>
      <c r="AT9" t="s">
        <v>1635</v>
      </c>
      <c r="AU9" t="s">
        <v>198</v>
      </c>
      <c r="AV9" t="s">
        <v>1636</v>
      </c>
      <c r="AW9" t="s">
        <v>1637</v>
      </c>
      <c r="AX9" t="s">
        <v>1638</v>
      </c>
      <c r="AY9" t="s">
        <v>1639</v>
      </c>
      <c r="AZ9" t="s">
        <v>1640</v>
      </c>
      <c r="BA9" t="s">
        <v>1641</v>
      </c>
      <c r="BB9" t="s">
        <v>1642</v>
      </c>
      <c r="BC9" t="s">
        <v>1643</v>
      </c>
      <c r="BD9" t="s">
        <v>1644</v>
      </c>
      <c r="BE9" t="s">
        <v>1645</v>
      </c>
      <c r="BF9" t="s">
        <v>1646</v>
      </c>
      <c r="BG9" t="s">
        <v>1647</v>
      </c>
      <c r="BH9" t="s">
        <v>1648</v>
      </c>
      <c r="BI9" t="s">
        <v>1649</v>
      </c>
      <c r="BJ9" t="s">
        <v>1435</v>
      </c>
      <c r="BK9" t="s">
        <v>1650</v>
      </c>
      <c r="BL9" t="s">
        <v>1651</v>
      </c>
      <c r="BM9" t="s">
        <v>1652</v>
      </c>
      <c r="BN9" t="s">
        <v>1653</v>
      </c>
      <c r="BO9">
        <v>7.06</v>
      </c>
      <c r="BP9">
        <v>6.29</v>
      </c>
      <c r="BQ9">
        <v>6.96</v>
      </c>
      <c r="BR9">
        <v>9.25</v>
      </c>
      <c r="BS9">
        <v>10.24</v>
      </c>
      <c r="BT9">
        <v>12.2</v>
      </c>
      <c r="BU9" t="s">
        <v>1654</v>
      </c>
      <c r="BV9" t="s">
        <v>1439</v>
      </c>
      <c r="BW9">
        <v>7.11</v>
      </c>
      <c r="BX9">
        <v>7.88</v>
      </c>
      <c r="BY9">
        <v>8.0399999999999991</v>
      </c>
      <c r="BZ9">
        <v>1.27</v>
      </c>
      <c r="CA9">
        <v>1.0900000000000001</v>
      </c>
      <c r="CB9">
        <v>1.23</v>
      </c>
      <c r="CC9">
        <v>1.0900000000000001</v>
      </c>
      <c r="CD9">
        <v>-2.62</v>
      </c>
      <c r="CE9" t="s">
        <v>1655</v>
      </c>
      <c r="CF9" t="s">
        <v>1656</v>
      </c>
      <c r="CG9" s="26">
        <v>0.15601537484116901</v>
      </c>
      <c r="CH9" s="27">
        <v>-0.53537838490547318</v>
      </c>
      <c r="CI9" s="26">
        <v>0.29520764946937561</v>
      </c>
      <c r="CJ9" s="26">
        <v>0.11373729258775711</v>
      </c>
      <c r="CK9" s="26">
        <v>0.2532331645488739</v>
      </c>
      <c r="CL9" s="26">
        <v>0.2225433886051178</v>
      </c>
      <c r="CM9" s="26">
        <v>0.11655279994010925</v>
      </c>
      <c r="CN9" s="27">
        <v>0.23279641568660736</v>
      </c>
      <c r="CO9" s="27">
        <v>2.7349933981895447E-2</v>
      </c>
      <c r="CP9" s="27">
        <v>-0.15406201779842377</v>
      </c>
      <c r="CQ9" s="27">
        <v>0.44442829489707947</v>
      </c>
      <c r="CR9" s="27">
        <v>1.3583271503448486</v>
      </c>
      <c r="CS9">
        <v>0.24839459230769231</v>
      </c>
      <c r="CT9">
        <v>85806820.152574569</v>
      </c>
      <c r="CU9">
        <v>1.0764262648008613</v>
      </c>
      <c r="CV9" s="26">
        <v>0.20025485903024673</v>
      </c>
      <c r="CW9" s="27">
        <v>0.38176795542240144</v>
      </c>
      <c r="CX9">
        <v>0.06</v>
      </c>
      <c r="CY9">
        <v>65.463953785791588</v>
      </c>
      <c r="CZ9">
        <v>110994360.70995536</v>
      </c>
      <c r="DA9">
        <v>0.20025485903024673</v>
      </c>
      <c r="DB9">
        <v>19.509568737368664</v>
      </c>
      <c r="DC9">
        <v>372439278.27489299</v>
      </c>
      <c r="DD9">
        <v>0.1902421160787344</v>
      </c>
      <c r="DE9">
        <v>8.4496894379419718</v>
      </c>
      <c r="DF9">
        <v>859928610.7927959</v>
      </c>
      <c r="DG9">
        <v>0.17622427594661713</v>
      </c>
      <c r="DH9">
        <v>4.3621038353733219</v>
      </c>
      <c r="DI9">
        <v>1665739738.0312803</v>
      </c>
      <c r="DJ9">
        <v>0.1602038872241974</v>
      </c>
      <c r="DK9">
        <v>1.5801900274840961</v>
      </c>
      <c r="DL9">
        <v>4598263230.1311178</v>
      </c>
      <c r="DM9">
        <v>0.14017840132117271</v>
      </c>
      <c r="DN9">
        <v>98024200</v>
      </c>
      <c r="DO9">
        <v>0.20025485903024673</v>
      </c>
      <c r="DP9">
        <v>7266129700</v>
      </c>
      <c r="DQ9">
        <v>756553900</v>
      </c>
      <c r="DR9">
        <v>1464</v>
      </c>
      <c r="DS9">
        <v>-4.4239484189077721E-2</v>
      </c>
      <c r="DT9">
        <v>-0.91714634032787457</v>
      </c>
      <c r="DU9" s="28">
        <v>0.6</v>
      </c>
      <c r="DV9">
        <v>0.6</v>
      </c>
      <c r="DW9">
        <v>1.2</v>
      </c>
      <c r="DX9">
        <v>-1.0262</v>
      </c>
      <c r="DY9">
        <v>0.30677527093596169</v>
      </c>
      <c r="DZ9">
        <v>-1.0014875120985223</v>
      </c>
      <c r="EA9">
        <v>1626</v>
      </c>
      <c r="EB9">
        <v>-1.0009961072484213</v>
      </c>
      <c r="EC9">
        <v>1</v>
      </c>
      <c r="ED9">
        <v>0.16578891343874425</v>
      </c>
      <c r="EE9">
        <v>2.9200902207185435</v>
      </c>
      <c r="EF9" s="29">
        <v>1.03701</v>
      </c>
      <c r="EG9">
        <v>1.036824</v>
      </c>
      <c r="EH9">
        <v>25.056775270935962</v>
      </c>
      <c r="EI9" t="s">
        <v>395</v>
      </c>
      <c r="EJ9">
        <v>0</v>
      </c>
      <c r="EK9">
        <v>0</v>
      </c>
      <c r="EL9" s="31">
        <v>44946</v>
      </c>
      <c r="EM9" s="32">
        <v>-1.1000000000000001E-3</v>
      </c>
      <c r="EN9" s="32">
        <v>0.54</v>
      </c>
      <c r="EO9" s="32">
        <v>0.33</v>
      </c>
      <c r="EP9" s="32">
        <v>-1.51</v>
      </c>
      <c r="EQ9" s="32">
        <v>1.8599999999999998E-2</v>
      </c>
    </row>
    <row r="10" spans="1:147" ht="96">
      <c r="D10" s="24" t="s">
        <v>1693</v>
      </c>
      <c r="E10" t="s">
        <v>696</v>
      </c>
      <c r="F10" t="s">
        <v>697</v>
      </c>
      <c r="G10">
        <v>7.01</v>
      </c>
      <c r="H10">
        <v>1.15E-2</v>
      </c>
      <c r="I10" t="s">
        <v>698</v>
      </c>
      <c r="J10">
        <v>2026289700</v>
      </c>
      <c r="K10">
        <v>46.03</v>
      </c>
      <c r="L10">
        <v>1.68</v>
      </c>
      <c r="M10" t="s">
        <v>169</v>
      </c>
      <c r="N10" t="s">
        <v>1658</v>
      </c>
      <c r="O10" t="s">
        <v>1336</v>
      </c>
      <c r="P10" t="s">
        <v>1659</v>
      </c>
      <c r="Q10">
        <v>16.309999999999999</v>
      </c>
      <c r="R10" t="s">
        <v>484</v>
      </c>
      <c r="S10">
        <v>45733330</v>
      </c>
      <c r="T10" s="25">
        <v>0.1109</v>
      </c>
      <c r="U10" t="s">
        <v>1660</v>
      </c>
      <c r="V10">
        <v>288397100</v>
      </c>
      <c r="W10">
        <v>289057020</v>
      </c>
      <c r="X10">
        <v>1.38</v>
      </c>
      <c r="Y10">
        <v>0.35</v>
      </c>
      <c r="Z10">
        <v>7.86</v>
      </c>
      <c r="AA10" t="s">
        <v>896</v>
      </c>
      <c r="AB10" t="s">
        <v>1141</v>
      </c>
      <c r="AC10" t="s">
        <v>1661</v>
      </c>
      <c r="AD10" t="s">
        <v>1662</v>
      </c>
      <c r="AE10" t="s">
        <v>1663</v>
      </c>
      <c r="AF10">
        <v>10062179</v>
      </c>
      <c r="AG10" t="s">
        <v>1664</v>
      </c>
      <c r="AH10" t="s">
        <v>1665</v>
      </c>
      <c r="AI10" t="s">
        <v>1666</v>
      </c>
      <c r="AJ10" t="s">
        <v>324</v>
      </c>
      <c r="AK10" t="s">
        <v>1667</v>
      </c>
      <c r="AL10" t="s">
        <v>1668</v>
      </c>
      <c r="AM10" t="s">
        <v>1669</v>
      </c>
      <c r="AN10" t="s">
        <v>198</v>
      </c>
      <c r="AO10" t="s">
        <v>1670</v>
      </c>
      <c r="AP10" t="s">
        <v>1671</v>
      </c>
      <c r="AQ10" t="s">
        <v>198</v>
      </c>
      <c r="AR10" t="s">
        <v>1672</v>
      </c>
      <c r="AS10" t="s">
        <v>198</v>
      </c>
      <c r="AT10" t="s">
        <v>1673</v>
      </c>
      <c r="AU10" t="s">
        <v>1674</v>
      </c>
      <c r="AV10" t="s">
        <v>1675</v>
      </c>
      <c r="AW10" t="s">
        <v>1676</v>
      </c>
      <c r="AX10" t="s">
        <v>1677</v>
      </c>
      <c r="AY10" t="s">
        <v>1678</v>
      </c>
      <c r="AZ10" t="s">
        <v>1679</v>
      </c>
      <c r="BA10" t="s">
        <v>1632</v>
      </c>
      <c r="BB10" t="s">
        <v>1680</v>
      </c>
      <c r="BC10" t="s">
        <v>1681</v>
      </c>
      <c r="BD10" t="s">
        <v>1682</v>
      </c>
      <c r="BE10" t="s">
        <v>1683</v>
      </c>
      <c r="BF10" t="s">
        <v>1684</v>
      </c>
      <c r="BG10" t="s">
        <v>1685</v>
      </c>
      <c r="BH10" t="s">
        <v>1686</v>
      </c>
      <c r="BI10" t="s">
        <v>509</v>
      </c>
      <c r="BJ10" t="s">
        <v>1687</v>
      </c>
      <c r="BK10" t="s">
        <v>1142</v>
      </c>
      <c r="BL10" t="s">
        <v>1688</v>
      </c>
      <c r="BM10" t="s">
        <v>1689</v>
      </c>
      <c r="BN10" t="s">
        <v>1690</v>
      </c>
      <c r="BO10">
        <v>3.36</v>
      </c>
      <c r="BP10">
        <v>5.07</v>
      </c>
      <c r="BQ10">
        <v>4.95</v>
      </c>
      <c r="BR10">
        <v>3.28</v>
      </c>
      <c r="BS10">
        <v>5.74</v>
      </c>
      <c r="BT10">
        <v>5.31</v>
      </c>
      <c r="BU10" t="s">
        <v>1691</v>
      </c>
      <c r="BV10" t="s">
        <v>1439</v>
      </c>
      <c r="BW10">
        <v>25.06</v>
      </c>
      <c r="BX10">
        <v>30.78</v>
      </c>
      <c r="BY10">
        <v>36.590000000000003</v>
      </c>
      <c r="BZ10">
        <v>8.0500000000000007</v>
      </c>
      <c r="CA10">
        <v>10.39</v>
      </c>
      <c r="CB10">
        <v>9.8000000000000007</v>
      </c>
      <c r="CC10">
        <v>5.57</v>
      </c>
      <c r="CD10">
        <v>0.14000000000000001</v>
      </c>
      <c r="CE10" t="s">
        <v>1692</v>
      </c>
      <c r="CF10" t="s">
        <v>238</v>
      </c>
      <c r="CG10" s="26">
        <v>0.22464789473684169</v>
      </c>
      <c r="CH10" s="27">
        <v>0.53923936428621</v>
      </c>
      <c r="CI10" s="26">
        <v>5.8914728462696075E-2</v>
      </c>
      <c r="CJ10" s="26">
        <v>0.10824742168188095</v>
      </c>
      <c r="CK10" s="26">
        <v>8.6655113846063614E-3</v>
      </c>
      <c r="CL10" s="26">
        <v>8.8679246604442596E-2</v>
      </c>
      <c r="CM10" s="26">
        <v>6.6398389637470245E-2</v>
      </c>
      <c r="CN10" s="27">
        <v>-0.42973911762237549</v>
      </c>
      <c r="CO10" s="27">
        <v>0.1358916163444519</v>
      </c>
      <c r="CP10" s="27">
        <v>-6.8781733512878418E-2</v>
      </c>
      <c r="CQ10" s="27">
        <v>-4.6005737036466599E-2</v>
      </c>
      <c r="CR10" s="27">
        <v>-0.19635716080665588</v>
      </c>
      <c r="CS10">
        <v>2.966749194729136</v>
      </c>
      <c r="CT10">
        <v>107240447.61554742</v>
      </c>
      <c r="CU10">
        <v>0.71326676176890158</v>
      </c>
      <c r="CV10" s="26">
        <v>6.618105955421924E-2</v>
      </c>
      <c r="CW10" s="27">
        <v>-0.1209984265267849</v>
      </c>
      <c r="CX10">
        <v>0.06</v>
      </c>
      <c r="CY10">
        <v>32.186872213638615</v>
      </c>
      <c r="CZ10">
        <v>39683560.785964511</v>
      </c>
      <c r="DA10">
        <v>6.618105955421924E-2</v>
      </c>
      <c r="DB10">
        <v>10.733252634199063</v>
      </c>
      <c r="DC10">
        <v>119003040.69338752</v>
      </c>
      <c r="DD10">
        <v>6.287200657650828E-2</v>
      </c>
      <c r="DE10">
        <v>5.4272240908370009</v>
      </c>
      <c r="DF10">
        <v>235348619.96144572</v>
      </c>
      <c r="DG10">
        <v>5.8239332407712931E-2</v>
      </c>
      <c r="DH10">
        <v>3.3579584018861048</v>
      </c>
      <c r="DI10">
        <v>380376868.06440765</v>
      </c>
      <c r="DJ10">
        <v>5.2944847643375398E-2</v>
      </c>
      <c r="DK10">
        <v>1.8499593218210739</v>
      </c>
      <c r="DL10">
        <v>690442046.44600189</v>
      </c>
      <c r="DM10">
        <v>4.6326741687953463E-2</v>
      </c>
      <c r="DN10">
        <v>39453500</v>
      </c>
      <c r="DO10">
        <v>6.618105955421924E-2</v>
      </c>
      <c r="DP10">
        <v>1277289700</v>
      </c>
      <c r="DQ10">
        <v>476251680</v>
      </c>
      <c r="DR10">
        <v>1875</v>
      </c>
      <c r="DS10">
        <v>0.15846683518262245</v>
      </c>
      <c r="DT10">
        <v>0.66023779081299494</v>
      </c>
      <c r="DU10" s="28">
        <v>0.6</v>
      </c>
      <c r="DV10">
        <v>0.6</v>
      </c>
      <c r="DW10">
        <v>1.2</v>
      </c>
      <c r="DX10">
        <v>4.0251346499102336</v>
      </c>
      <c r="DY10">
        <v>0.43438918918919084</v>
      </c>
      <c r="DZ10">
        <v>4.0036291717210926</v>
      </c>
      <c r="EA10">
        <v>2014</v>
      </c>
      <c r="EB10">
        <v>4.0021441754093736</v>
      </c>
      <c r="EC10">
        <v>4</v>
      </c>
      <c r="ED10">
        <v>5.5446499794400424E-2</v>
      </c>
      <c r="EE10">
        <v>0.38400727994774186</v>
      </c>
      <c r="EF10" s="29">
        <v>6.1600000000000002E-2</v>
      </c>
      <c r="EG10">
        <v>6.1714999999999999E-2</v>
      </c>
      <c r="EH10">
        <v>29.144389189189191</v>
      </c>
      <c r="EI10">
        <v>-1</v>
      </c>
      <c r="EJ10">
        <v>0</v>
      </c>
      <c r="EK10">
        <v>0</v>
      </c>
      <c r="EL10" s="31">
        <v>44946</v>
      </c>
      <c r="EM10" s="32">
        <v>1.0500000000000001E-2</v>
      </c>
      <c r="EN10" s="32">
        <v>0.45</v>
      </c>
      <c r="EO10" s="32">
        <v>1.34</v>
      </c>
      <c r="EP10" s="32">
        <v>1.46</v>
      </c>
      <c r="EQ10" s="32">
        <v>1.15E-2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6"/>
  <sheetViews>
    <sheetView workbookViewId="0">
      <selection activeCell="D6" sqref="D6"/>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t="s">
        <v>662</v>
      </c>
      <c r="B2" s="22"/>
      <c r="C2" s="23">
        <v>3</v>
      </c>
      <c r="D2" s="23">
        <v>6</v>
      </c>
      <c r="T2" s="16"/>
      <c r="U2" s="16"/>
      <c r="V2" s="16"/>
      <c r="AB2" s="17"/>
    </row>
    <row r="3" spans="1:147" ht="168">
      <c r="B3" s="24"/>
      <c r="C3" s="24"/>
      <c r="D3" s="24" t="s">
        <v>1312</v>
      </c>
      <c r="E3" t="s">
        <v>663</v>
      </c>
      <c r="F3" t="s">
        <v>664</v>
      </c>
      <c r="G3">
        <v>25.02</v>
      </c>
      <c r="H3">
        <v>9.2999999999999992E-3</v>
      </c>
      <c r="I3" t="s">
        <v>665</v>
      </c>
      <c r="J3">
        <v>135930570000</v>
      </c>
      <c r="K3">
        <v>10.58</v>
      </c>
      <c r="L3">
        <v>6.16</v>
      </c>
      <c r="M3" t="s">
        <v>169</v>
      </c>
      <c r="N3" t="s">
        <v>1270</v>
      </c>
      <c r="O3" t="s">
        <v>1271</v>
      </c>
      <c r="P3" t="s">
        <v>1272</v>
      </c>
      <c r="Q3">
        <v>118.01</v>
      </c>
      <c r="R3" t="s">
        <v>1273</v>
      </c>
      <c r="S3">
        <v>12082240100</v>
      </c>
      <c r="T3" s="25">
        <v>2.2519999999999998</v>
      </c>
      <c r="U3" t="s">
        <v>1274</v>
      </c>
      <c r="V3">
        <v>5428886100</v>
      </c>
      <c r="W3">
        <v>5432876700</v>
      </c>
      <c r="X3">
        <v>1.59</v>
      </c>
      <c r="Y3">
        <v>0.69</v>
      </c>
      <c r="Z3">
        <v>65.64</v>
      </c>
      <c r="AA3" t="s">
        <v>1275</v>
      </c>
      <c r="AB3" t="s">
        <v>1276</v>
      </c>
      <c r="AC3" t="s">
        <v>358</v>
      </c>
      <c r="AD3" t="s">
        <v>1277</v>
      </c>
      <c r="AE3" t="s">
        <v>1278</v>
      </c>
      <c r="AF3">
        <v>103892284</v>
      </c>
      <c r="AG3" t="s">
        <v>1279</v>
      </c>
      <c r="AH3" t="s">
        <v>1280</v>
      </c>
      <c r="AI3" t="s">
        <v>1281</v>
      </c>
      <c r="AJ3" t="s">
        <v>1282</v>
      </c>
      <c r="AK3" t="s">
        <v>1283</v>
      </c>
      <c r="AL3" t="s">
        <v>1284</v>
      </c>
      <c r="AM3" t="s">
        <v>1285</v>
      </c>
      <c r="AN3" t="s">
        <v>198</v>
      </c>
      <c r="AO3" t="s">
        <v>1277</v>
      </c>
      <c r="AP3" t="s">
        <v>198</v>
      </c>
      <c r="AQ3" t="s">
        <v>1286</v>
      </c>
      <c r="AR3" t="s">
        <v>1287</v>
      </c>
      <c r="AS3" t="s">
        <v>1288</v>
      </c>
      <c r="AT3" t="s">
        <v>1289</v>
      </c>
      <c r="AU3" t="s">
        <v>1290</v>
      </c>
      <c r="AV3" t="s">
        <v>1291</v>
      </c>
      <c r="AW3" t="s">
        <v>1292</v>
      </c>
      <c r="AX3" t="s">
        <v>554</v>
      </c>
      <c r="AY3" t="s">
        <v>1293</v>
      </c>
      <c r="AZ3" t="s">
        <v>1294</v>
      </c>
      <c r="BA3" t="s">
        <v>1295</v>
      </c>
      <c r="BB3" t="s">
        <v>1296</v>
      </c>
      <c r="BC3" t="s">
        <v>1297</v>
      </c>
      <c r="BD3" t="s">
        <v>1298</v>
      </c>
      <c r="BE3" t="s">
        <v>1299</v>
      </c>
      <c r="BF3" t="s">
        <v>1300</v>
      </c>
      <c r="BG3" t="s">
        <v>1301</v>
      </c>
      <c r="BH3" t="s">
        <v>1302</v>
      </c>
      <c r="BI3" t="s">
        <v>1303</v>
      </c>
      <c r="BJ3" t="s">
        <v>1304</v>
      </c>
      <c r="BK3" t="s">
        <v>1305</v>
      </c>
      <c r="BL3" t="s">
        <v>1306</v>
      </c>
      <c r="BM3" t="s">
        <v>1307</v>
      </c>
      <c r="BN3" t="s">
        <v>1308</v>
      </c>
      <c r="BO3">
        <v>26.33</v>
      </c>
      <c r="BP3">
        <v>23.24</v>
      </c>
      <c r="BQ3">
        <v>-117.91</v>
      </c>
      <c r="BR3">
        <v>66.84</v>
      </c>
      <c r="BS3" t="s">
        <v>198</v>
      </c>
      <c r="BT3" t="s">
        <v>198</v>
      </c>
      <c r="BU3" t="s">
        <v>775</v>
      </c>
      <c r="BV3" t="s">
        <v>1309</v>
      </c>
      <c r="BW3">
        <v>77.930000000000007</v>
      </c>
      <c r="BX3">
        <v>41.36</v>
      </c>
      <c r="BY3">
        <v>26.47</v>
      </c>
      <c r="BZ3">
        <v>65.14</v>
      </c>
      <c r="CA3">
        <v>14.34</v>
      </c>
      <c r="CB3">
        <v>-261.43</v>
      </c>
      <c r="CC3">
        <v>6.7</v>
      </c>
      <c r="CD3">
        <v>0.52</v>
      </c>
      <c r="CE3" t="s">
        <v>1310</v>
      </c>
      <c r="CF3" t="s">
        <v>1311</v>
      </c>
      <c r="CG3" s="26">
        <v>0.34526957084321758</v>
      </c>
      <c r="CH3" s="27">
        <v>0.82650849469081822</v>
      </c>
      <c r="CI3" s="26">
        <v>5.4366465657949448E-2</v>
      </c>
      <c r="CJ3" s="26">
        <v>-0.21474592387676239</v>
      </c>
      <c r="CK3" s="26">
        <v>-2.2918367758393288E-3</v>
      </c>
      <c r="CL3" s="26">
        <v>0.5291905403137207</v>
      </c>
      <c r="CM3" s="26">
        <v>0.12881126999855042</v>
      </c>
      <c r="CN3" s="27">
        <v>1.1950980424880981</v>
      </c>
      <c r="CO3" s="27">
        <v>1.0444831848144531</v>
      </c>
      <c r="CP3" s="27">
        <v>-12.304322242736816</v>
      </c>
      <c r="CQ3" s="27">
        <v>0.17119500041007996</v>
      </c>
      <c r="CR3" s="27">
        <v>-13.196481704711914</v>
      </c>
      <c r="CS3">
        <v>9.1981709297604546</v>
      </c>
      <c r="CT3">
        <v>268653526.12773561</v>
      </c>
      <c r="CU3">
        <v>0</v>
      </c>
      <c r="CV3" s="26">
        <v>9.9066103063523772E-2</v>
      </c>
      <c r="CW3" s="27">
        <v>-4.6180055439472198</v>
      </c>
      <c r="CX3">
        <v>0.06</v>
      </c>
      <c r="CY3">
        <v>26.858196622401685</v>
      </c>
      <c r="CZ3">
        <v>4643035858.0362825</v>
      </c>
      <c r="DA3">
        <v>9.9066103063523772E-2</v>
      </c>
      <c r="DB3">
        <v>8.7099537081007341</v>
      </c>
      <c r="DC3">
        <v>14317363120.313583</v>
      </c>
      <c r="DD3">
        <v>9.4112797910347573E-2</v>
      </c>
      <c r="DE3">
        <v>4.2438076579162711</v>
      </c>
      <c r="DF3">
        <v>29384830805.746277</v>
      </c>
      <c r="DG3">
        <v>8.7178170695900919E-2</v>
      </c>
      <c r="DH3">
        <v>2.5189472767439258</v>
      </c>
      <c r="DI3">
        <v>49506224743.693695</v>
      </c>
      <c r="DJ3">
        <v>7.9252882450819018E-2</v>
      </c>
      <c r="DK3">
        <v>1.2681696092757215</v>
      </c>
      <c r="DL3">
        <v>98333510823.698761</v>
      </c>
      <c r="DM3">
        <v>6.9346272144466634E-2</v>
      </c>
      <c r="DN3">
        <v>4478000000</v>
      </c>
      <c r="DO3">
        <v>9.9066103063523772E-2</v>
      </c>
      <c r="DP3">
        <v>124703570000</v>
      </c>
      <c r="DQ3">
        <v>22371712000</v>
      </c>
      <c r="DR3">
        <v>299</v>
      </c>
      <c r="DS3">
        <v>0.24620346777969382</v>
      </c>
      <c r="DT3">
        <v>5.4445140386380384</v>
      </c>
      <c r="DU3" s="28">
        <v>0.6</v>
      </c>
      <c r="DV3">
        <v>0.6</v>
      </c>
      <c r="DW3">
        <v>1.2</v>
      </c>
      <c r="DX3">
        <v>5.0776119402985076</v>
      </c>
      <c r="DY3">
        <v>0.46289099526066235</v>
      </c>
      <c r="DZ3">
        <v>5.0188512414232154</v>
      </c>
      <c r="EA3">
        <v>3098</v>
      </c>
      <c r="EB3">
        <v>5.0069859131157957</v>
      </c>
      <c r="EC3">
        <v>5</v>
      </c>
      <c r="ED3">
        <v>3.7733232561673997E-2</v>
      </c>
      <c r="EE3">
        <v>0.15535047942464808</v>
      </c>
      <c r="EF3" s="29">
        <v>1.3209999999999998E-2</v>
      </c>
      <c r="EG3">
        <v>1.3117E-2</v>
      </c>
      <c r="EH3">
        <v>22.242890995260662</v>
      </c>
      <c r="EI3">
        <v>-1</v>
      </c>
      <c r="EJ3">
        <v>1</v>
      </c>
      <c r="EK3">
        <v>0</v>
      </c>
      <c r="EL3" s="31">
        <v>44946</v>
      </c>
      <c r="EM3" s="32">
        <v>2.3E-2</v>
      </c>
      <c r="EN3" s="32">
        <v>3.54</v>
      </c>
      <c r="EO3" s="32">
        <v>-0.85</v>
      </c>
      <c r="EP3" s="32">
        <v>0.65</v>
      </c>
      <c r="EQ3" s="32">
        <v>9.2999999999999992E-3</v>
      </c>
    </row>
    <row r="4" spans="1:147" ht="144">
      <c r="B4" s="24"/>
      <c r="C4" s="24"/>
      <c r="D4" s="24" t="s">
        <v>1341</v>
      </c>
      <c r="E4" t="s">
        <v>666</v>
      </c>
      <c r="F4" t="s">
        <v>667</v>
      </c>
      <c r="G4">
        <v>28</v>
      </c>
      <c r="H4">
        <v>3.0499999999999999E-2</v>
      </c>
      <c r="I4" t="s">
        <v>668</v>
      </c>
      <c r="J4">
        <v>44252182000</v>
      </c>
      <c r="K4">
        <v>9.2799999999999994</v>
      </c>
      <c r="L4">
        <v>4.0999999999999996</v>
      </c>
      <c r="M4" t="s">
        <v>169</v>
      </c>
      <c r="N4" t="s">
        <v>1313</v>
      </c>
      <c r="O4" t="s">
        <v>1314</v>
      </c>
      <c r="P4" t="s">
        <v>1315</v>
      </c>
      <c r="Q4">
        <v>172.11</v>
      </c>
      <c r="R4" t="s">
        <v>1316</v>
      </c>
      <c r="S4">
        <v>4165773600</v>
      </c>
      <c r="T4" s="25">
        <v>4.0490000000000004</v>
      </c>
      <c r="U4" t="s">
        <v>488</v>
      </c>
      <c r="V4">
        <v>1580435100</v>
      </c>
      <c r="W4">
        <v>1580435100</v>
      </c>
      <c r="X4">
        <v>1.1100000000000001</v>
      </c>
      <c r="Y4">
        <v>0.51</v>
      </c>
      <c r="Z4">
        <v>72.92</v>
      </c>
      <c r="AA4" t="s">
        <v>1317</v>
      </c>
      <c r="AB4" t="s">
        <v>1318</v>
      </c>
      <c r="AC4" t="s">
        <v>1319</v>
      </c>
      <c r="AD4" t="s">
        <v>940</v>
      </c>
      <c r="AE4" t="s">
        <v>1320</v>
      </c>
      <c r="AF4">
        <v>-23719065</v>
      </c>
      <c r="AG4" t="s">
        <v>1321</v>
      </c>
      <c r="AH4" t="s">
        <v>1322</v>
      </c>
      <c r="AI4" t="s">
        <v>1323</v>
      </c>
      <c r="AJ4" t="s">
        <v>1324</v>
      </c>
      <c r="AK4" t="s">
        <v>1325</v>
      </c>
      <c r="AL4" t="s">
        <v>198</v>
      </c>
      <c r="AM4" t="s">
        <v>1326</v>
      </c>
      <c r="AN4" t="s">
        <v>198</v>
      </c>
      <c r="AO4" t="s">
        <v>1327</v>
      </c>
      <c r="AP4" t="s">
        <v>198</v>
      </c>
      <c r="AQ4" t="s">
        <v>198</v>
      </c>
      <c r="AR4" t="s">
        <v>528</v>
      </c>
      <c r="AS4" t="s">
        <v>198</v>
      </c>
      <c r="AT4" t="s">
        <v>598</v>
      </c>
      <c r="AU4" t="s">
        <v>198</v>
      </c>
      <c r="AV4" t="s">
        <v>1328</v>
      </c>
      <c r="AW4" t="s">
        <v>1329</v>
      </c>
      <c r="AX4" t="s">
        <v>1330</v>
      </c>
      <c r="AY4" t="s">
        <v>1166</v>
      </c>
      <c r="AZ4" t="s">
        <v>1331</v>
      </c>
      <c r="BA4" t="s">
        <v>1332</v>
      </c>
      <c r="BB4" t="s">
        <v>317</v>
      </c>
      <c r="BC4" t="s">
        <v>1333</v>
      </c>
      <c r="BD4" t="s">
        <v>464</v>
      </c>
      <c r="BE4" t="s">
        <v>1334</v>
      </c>
      <c r="BF4" t="s">
        <v>1335</v>
      </c>
      <c r="BG4" t="s">
        <v>1336</v>
      </c>
      <c r="BH4" t="s">
        <v>1011</v>
      </c>
      <c r="BI4" t="s">
        <v>1337</v>
      </c>
      <c r="BJ4" t="s">
        <v>1338</v>
      </c>
      <c r="BK4" t="s">
        <v>609</v>
      </c>
      <c r="BL4" t="s">
        <v>1339</v>
      </c>
      <c r="BM4" t="s">
        <v>580</v>
      </c>
      <c r="BN4" t="s">
        <v>1141</v>
      </c>
      <c r="BO4">
        <v>14.54</v>
      </c>
      <c r="BP4">
        <v>2.7</v>
      </c>
      <c r="BQ4">
        <v>4.13</v>
      </c>
      <c r="BR4">
        <v>16.39</v>
      </c>
      <c r="BS4">
        <v>2.93</v>
      </c>
      <c r="BT4">
        <v>4.72</v>
      </c>
      <c r="BU4" t="s">
        <v>775</v>
      </c>
      <c r="BV4" t="s">
        <v>1309</v>
      </c>
      <c r="BW4">
        <v>81.31</v>
      </c>
      <c r="BX4">
        <v>32.31</v>
      </c>
      <c r="BY4">
        <v>58.19</v>
      </c>
      <c r="BZ4">
        <v>68.28</v>
      </c>
      <c r="CA4">
        <v>12.02</v>
      </c>
      <c r="CB4">
        <v>15.27</v>
      </c>
      <c r="CC4">
        <v>4.13</v>
      </c>
      <c r="CD4">
        <v>-0.81</v>
      </c>
      <c r="CE4" t="s">
        <v>1340</v>
      </c>
      <c r="CF4" t="s">
        <v>409</v>
      </c>
      <c r="CG4" s="26">
        <v>1.2092107321965904</v>
      </c>
      <c r="CH4" s="27">
        <v>3.6546673684210527</v>
      </c>
      <c r="CI4" s="26">
        <v>0.90383601188659668</v>
      </c>
      <c r="CJ4" s="26">
        <v>-5.74541836977005E-2</v>
      </c>
      <c r="CK4" s="26">
        <v>-0.24692274630069733</v>
      </c>
      <c r="CL4" s="26">
        <v>-0.15505830943584442</v>
      </c>
      <c r="CM4" s="26">
        <v>0.21897804737091064</v>
      </c>
      <c r="CN4" s="27">
        <v>5.2314414978027344</v>
      </c>
      <c r="CO4" s="27">
        <v>-0.25649350881576538</v>
      </c>
      <c r="CP4" s="27">
        <v>-0.63764703273773193</v>
      </c>
      <c r="CQ4" s="27">
        <v>-0.29983526468276978</v>
      </c>
      <c r="CR4" s="27">
        <v>0.33114033937454224</v>
      </c>
      <c r="CS4">
        <v>12.214237372343364</v>
      </c>
      <c r="CT4">
        <v>292279635.59915906</v>
      </c>
      <c r="CU4">
        <v>0</v>
      </c>
      <c r="CV4" s="26">
        <v>0.13267576396465303</v>
      </c>
      <c r="CW4" s="27">
        <v>0.87372120618820193</v>
      </c>
      <c r="CX4">
        <v>0.06</v>
      </c>
      <c r="CY4">
        <v>22.69564455162698</v>
      </c>
      <c r="CZ4">
        <v>1524838033.186377</v>
      </c>
      <c r="DA4">
        <v>0.13267576396465303</v>
      </c>
      <c r="DB4">
        <v>7.1547574745844589</v>
      </c>
      <c r="DC4">
        <v>4836946901.8249216</v>
      </c>
      <c r="DD4">
        <v>0.12604197576642037</v>
      </c>
      <c r="DE4">
        <v>3.3541908764608355</v>
      </c>
      <c r="DF4">
        <v>10317594697.090008</v>
      </c>
      <c r="DG4">
        <v>0.11675467228889466</v>
      </c>
      <c r="DH4">
        <v>1.9042339502552577</v>
      </c>
      <c r="DI4">
        <v>18173807895.485214</v>
      </c>
      <c r="DJ4">
        <v>0.10614061117172242</v>
      </c>
      <c r="DK4">
        <v>0.86641925139580145</v>
      </c>
      <c r="DL4">
        <v>39942766673.579597</v>
      </c>
      <c r="DM4">
        <v>9.2873034775257116E-2</v>
      </c>
      <c r="DN4">
        <v>1427000000</v>
      </c>
      <c r="DO4">
        <v>0.13267576396465303</v>
      </c>
      <c r="DP4">
        <v>34607182000</v>
      </c>
      <c r="DQ4">
        <v>2467867100</v>
      </c>
      <c r="DR4">
        <v>78</v>
      </c>
      <c r="DS4">
        <v>1.0765349682319374</v>
      </c>
      <c r="DT4">
        <v>2.7809461622328508</v>
      </c>
      <c r="DU4" s="28">
        <v>0.6</v>
      </c>
      <c r="DV4">
        <v>0.6</v>
      </c>
      <c r="DW4">
        <v>1.2</v>
      </c>
      <c r="DX4">
        <v>4.1961259079903144</v>
      </c>
      <c r="DY4">
        <v>0.58050607287449529</v>
      </c>
      <c r="DZ4">
        <v>4.033440658360373</v>
      </c>
      <c r="EA4">
        <v>1165</v>
      </c>
      <c r="EB4">
        <v>4.0255255086265587</v>
      </c>
      <c r="EC4">
        <v>4</v>
      </c>
      <c r="ED4">
        <v>2.6647725047361959E-2</v>
      </c>
      <c r="EE4">
        <v>0.15628607590403429</v>
      </c>
      <c r="EF4" s="29">
        <v>2.9100000000000003E-3</v>
      </c>
      <c r="EG4">
        <v>2.6049999999999997E-3</v>
      </c>
      <c r="EH4">
        <v>41.170506072874495</v>
      </c>
      <c r="EI4" t="s">
        <v>244</v>
      </c>
      <c r="EJ4">
        <v>0</v>
      </c>
      <c r="EK4">
        <v>1</v>
      </c>
      <c r="EL4" s="31">
        <v>44946</v>
      </c>
      <c r="EM4" s="32">
        <v>2.5999999999999999E-3</v>
      </c>
      <c r="EN4" s="32">
        <v>0.63</v>
      </c>
      <c r="EO4" s="32">
        <v>0</v>
      </c>
      <c r="EP4" s="32">
        <v>0.15</v>
      </c>
      <c r="EQ4" s="32">
        <v>3.0499999999999999E-2</v>
      </c>
    </row>
    <row r="5" spans="1:147" ht="120">
      <c r="B5" s="24"/>
      <c r="C5" s="24"/>
      <c r="D5" s="24" t="s">
        <v>1370</v>
      </c>
      <c r="E5" t="s">
        <v>669</v>
      </c>
      <c r="F5" t="s">
        <v>670</v>
      </c>
      <c r="G5">
        <v>28.05</v>
      </c>
      <c r="H5">
        <v>8.3000000000000001E-3</v>
      </c>
      <c r="I5" t="s">
        <v>671</v>
      </c>
      <c r="J5">
        <v>26062348000</v>
      </c>
      <c r="K5">
        <v>15.35</v>
      </c>
      <c r="L5">
        <v>2.7</v>
      </c>
      <c r="M5" t="s">
        <v>169</v>
      </c>
      <c r="N5" t="s">
        <v>1342</v>
      </c>
      <c r="O5" t="s">
        <v>1343</v>
      </c>
      <c r="P5" t="s">
        <v>1344</v>
      </c>
      <c r="Q5">
        <v>449.9</v>
      </c>
      <c r="R5" t="s">
        <v>1345</v>
      </c>
      <c r="S5">
        <v>1519036400</v>
      </c>
      <c r="T5" s="25">
        <v>1.1200000000000001</v>
      </c>
      <c r="U5" t="s">
        <v>428</v>
      </c>
      <c r="V5">
        <v>756790770</v>
      </c>
      <c r="W5">
        <v>929138950</v>
      </c>
      <c r="X5">
        <v>1.0900000000000001</v>
      </c>
      <c r="Y5">
        <v>0.27</v>
      </c>
      <c r="Z5">
        <v>62.93</v>
      </c>
      <c r="AA5" t="s">
        <v>462</v>
      </c>
      <c r="AB5" t="s">
        <v>1346</v>
      </c>
      <c r="AC5" t="s">
        <v>1347</v>
      </c>
      <c r="AD5" t="s">
        <v>497</v>
      </c>
      <c r="AE5" t="s">
        <v>198</v>
      </c>
      <c r="AF5">
        <v>-41713344</v>
      </c>
      <c r="AG5" t="s">
        <v>1136</v>
      </c>
      <c r="AH5" t="s">
        <v>1348</v>
      </c>
      <c r="AI5" t="s">
        <v>1349</v>
      </c>
      <c r="AJ5" t="s">
        <v>1350</v>
      </c>
      <c r="AK5" t="s">
        <v>1351</v>
      </c>
      <c r="AL5" t="s">
        <v>198</v>
      </c>
      <c r="AM5" t="s">
        <v>1352</v>
      </c>
      <c r="AN5" t="s">
        <v>198</v>
      </c>
      <c r="AO5" t="s">
        <v>194</v>
      </c>
      <c r="AP5" t="s">
        <v>198</v>
      </c>
      <c r="AQ5" t="s">
        <v>198</v>
      </c>
      <c r="AR5" t="s">
        <v>1353</v>
      </c>
      <c r="AS5" t="s">
        <v>198</v>
      </c>
      <c r="AT5" t="s">
        <v>1354</v>
      </c>
      <c r="AU5" t="s">
        <v>198</v>
      </c>
      <c r="AV5" t="s">
        <v>1355</v>
      </c>
      <c r="AW5" t="s">
        <v>1356</v>
      </c>
      <c r="AX5" t="s">
        <v>1357</v>
      </c>
      <c r="AY5" t="s">
        <v>1004</v>
      </c>
      <c r="AZ5" t="s">
        <v>478</v>
      </c>
      <c r="BA5" t="s">
        <v>1358</v>
      </c>
      <c r="BB5" t="s">
        <v>1205</v>
      </c>
      <c r="BC5" t="s">
        <v>1359</v>
      </c>
      <c r="BD5" t="s">
        <v>1360</v>
      </c>
      <c r="BE5" t="s">
        <v>1361</v>
      </c>
      <c r="BF5" t="s">
        <v>1362</v>
      </c>
      <c r="BG5" t="s">
        <v>1363</v>
      </c>
      <c r="BH5" t="s">
        <v>1364</v>
      </c>
      <c r="BI5" t="s">
        <v>1365</v>
      </c>
      <c r="BJ5" t="s">
        <v>593</v>
      </c>
      <c r="BK5" t="s">
        <v>464</v>
      </c>
      <c r="BL5" t="s">
        <v>1366</v>
      </c>
      <c r="BM5" t="s">
        <v>1367</v>
      </c>
      <c r="BN5" t="s">
        <v>427</v>
      </c>
      <c r="BO5">
        <v>16.71</v>
      </c>
      <c r="BP5">
        <v>1.5</v>
      </c>
      <c r="BQ5">
        <v>1.75</v>
      </c>
      <c r="BR5">
        <v>21.51</v>
      </c>
      <c r="BS5">
        <v>1.62</v>
      </c>
      <c r="BT5">
        <v>1.1399999999999999</v>
      </c>
      <c r="BU5" t="s">
        <v>775</v>
      </c>
      <c r="BV5" t="s">
        <v>1309</v>
      </c>
      <c r="BW5">
        <v>75.08</v>
      </c>
      <c r="BX5">
        <v>43.78</v>
      </c>
      <c r="BY5">
        <v>40.76</v>
      </c>
      <c r="BZ5">
        <v>62.23</v>
      </c>
      <c r="CA5">
        <v>16.920000000000002</v>
      </c>
      <c r="CB5">
        <v>7.7</v>
      </c>
      <c r="CC5">
        <v>4.7</v>
      </c>
      <c r="CD5">
        <v>-6</v>
      </c>
      <c r="CE5" t="s">
        <v>1368</v>
      </c>
      <c r="CF5" t="s">
        <v>1369</v>
      </c>
      <c r="CG5" s="26">
        <v>2.0909647619047629</v>
      </c>
      <c r="CH5" s="27">
        <v>1.0193129186602872</v>
      </c>
      <c r="CI5" s="26">
        <v>1.294765830039978</v>
      </c>
      <c r="CJ5" s="26">
        <v>-0.40000000596046448</v>
      </c>
      <c r="CK5" s="26">
        <v>0.43705463409423828</v>
      </c>
      <c r="CL5" s="26">
        <v>-0.72591149806976318</v>
      </c>
      <c r="CM5" s="26">
        <v>-0.36000001430511475</v>
      </c>
      <c r="CN5" s="27">
        <v>14.012722969055176</v>
      </c>
      <c r="CO5" s="27">
        <v>0.43876522779464722</v>
      </c>
      <c r="CP5" s="27">
        <v>9.3513956069946289</v>
      </c>
      <c r="CQ5" s="27">
        <v>1.0058265924453735</v>
      </c>
      <c r="CR5" s="27">
        <v>-36.193050384521484</v>
      </c>
      <c r="CS5">
        <v>31.287332533013206</v>
      </c>
      <c r="CT5">
        <v>168706837.98882684</v>
      </c>
      <c r="CU5">
        <v>0</v>
      </c>
      <c r="CV5" s="26">
        <v>4.918178915977478E-2</v>
      </c>
      <c r="CW5" s="27">
        <v>-2.276867997646332</v>
      </c>
      <c r="CX5">
        <v>0.06</v>
      </c>
      <c r="CY5">
        <v>18.025697339467271</v>
      </c>
      <c r="CZ5">
        <v>885865755.94150782</v>
      </c>
      <c r="DA5">
        <v>4.918178915977478E-2</v>
      </c>
      <c r="DB5">
        <v>6.0987543896705025</v>
      </c>
      <c r="DC5">
        <v>2618296619.2319021</v>
      </c>
      <c r="DD5">
        <v>4.6722699701786038E-2</v>
      </c>
      <c r="DE5">
        <v>3.1426288388798937</v>
      </c>
      <c r="DF5">
        <v>5081207109.9339533</v>
      </c>
      <c r="DG5">
        <v>4.3279974460601806E-2</v>
      </c>
      <c r="DH5">
        <v>1.9849347882223034</v>
      </c>
      <c r="DI5">
        <v>8044772097.6774073</v>
      </c>
      <c r="DJ5">
        <v>3.9345431327819827E-2</v>
      </c>
      <c r="DK5">
        <v>1.1414886172366474</v>
      </c>
      <c r="DL5">
        <v>13989055833.650532</v>
      </c>
      <c r="DM5">
        <v>3.4427252411842343E-2</v>
      </c>
      <c r="DN5">
        <v>894999999.99999988</v>
      </c>
      <c r="DO5">
        <v>4.918178915977478E-2</v>
      </c>
      <c r="DP5">
        <v>15968348000</v>
      </c>
      <c r="DQ5">
        <v>1720040900</v>
      </c>
      <c r="DR5">
        <v>364</v>
      </c>
      <c r="DS5">
        <v>2.0417829727449881</v>
      </c>
      <c r="DT5">
        <v>3.2961809163066191</v>
      </c>
      <c r="DU5" s="28">
        <v>0.6</v>
      </c>
      <c r="DV5">
        <v>0.6</v>
      </c>
      <c r="DW5">
        <v>1.2</v>
      </c>
      <c r="DX5">
        <v>6.4392523364485985</v>
      </c>
      <c r="DY5">
        <v>0.44055149700598872</v>
      </c>
      <c r="DZ5">
        <v>6.096877760367116</v>
      </c>
      <c r="EA5">
        <v>575</v>
      </c>
      <c r="EB5">
        <v>6.0855602649971257</v>
      </c>
      <c r="EC5">
        <v>6</v>
      </c>
      <c r="ED5">
        <v>3.9641110729455482E-2</v>
      </c>
      <c r="EE5">
        <v>0.17973630316542</v>
      </c>
      <c r="EF5" s="29">
        <v>2.7009999999999999E-2</v>
      </c>
      <c r="EG5">
        <v>2.6927E-2</v>
      </c>
      <c r="EH5">
        <v>22.220551497005989</v>
      </c>
      <c r="EI5">
        <v>-1</v>
      </c>
      <c r="EJ5">
        <v>0</v>
      </c>
      <c r="EK5">
        <v>1</v>
      </c>
      <c r="EL5" s="31">
        <v>44946</v>
      </c>
      <c r="EM5" s="32">
        <v>1.5E-3</v>
      </c>
      <c r="EN5" s="32">
        <v>0.82</v>
      </c>
      <c r="EO5" s="32">
        <v>3.11</v>
      </c>
      <c r="EP5" s="32">
        <v>-0.25</v>
      </c>
      <c r="EQ5" s="32">
        <v>8.3000000000000001E-3</v>
      </c>
    </row>
    <row r="6" spans="1:147" ht="120">
      <c r="B6" s="30"/>
      <c r="C6" s="30"/>
      <c r="D6" s="24" t="s">
        <v>1403</v>
      </c>
      <c r="E6" t="s">
        <v>672</v>
      </c>
      <c r="F6" t="s">
        <v>673</v>
      </c>
      <c r="G6">
        <v>9.06</v>
      </c>
      <c r="H6">
        <v>2.0299999999999999E-2</v>
      </c>
      <c r="I6" t="s">
        <v>674</v>
      </c>
      <c r="J6">
        <v>11271202500</v>
      </c>
      <c r="K6">
        <v>14.72</v>
      </c>
      <c r="L6">
        <v>1.35</v>
      </c>
      <c r="M6" t="s">
        <v>169</v>
      </c>
      <c r="N6" t="s">
        <v>1371</v>
      </c>
      <c r="O6" t="s">
        <v>1372</v>
      </c>
      <c r="P6" t="s">
        <v>1373</v>
      </c>
      <c r="Q6">
        <v>35.96</v>
      </c>
      <c r="R6" t="s">
        <v>1374</v>
      </c>
      <c r="S6">
        <v>713957230</v>
      </c>
      <c r="T6" s="25">
        <v>1.0269999999999999</v>
      </c>
      <c r="U6" t="s">
        <v>355</v>
      </c>
      <c r="V6">
        <v>1129650850</v>
      </c>
      <c r="W6">
        <v>1244062080</v>
      </c>
      <c r="X6">
        <v>1.56</v>
      </c>
      <c r="Y6">
        <v>0.22</v>
      </c>
      <c r="Z6">
        <v>25.9</v>
      </c>
      <c r="AA6" t="s">
        <v>1375</v>
      </c>
      <c r="AB6" t="s">
        <v>1376</v>
      </c>
      <c r="AC6" t="s">
        <v>1377</v>
      </c>
      <c r="AD6" t="s">
        <v>1378</v>
      </c>
      <c r="AE6" t="s">
        <v>1379</v>
      </c>
      <c r="AF6">
        <v>29020957</v>
      </c>
      <c r="AG6" t="s">
        <v>1380</v>
      </c>
      <c r="AH6" t="s">
        <v>1381</v>
      </c>
      <c r="AI6" t="s">
        <v>1382</v>
      </c>
      <c r="AJ6" t="s">
        <v>1383</v>
      </c>
      <c r="AK6" t="s">
        <v>1384</v>
      </c>
      <c r="AL6" t="s">
        <v>1385</v>
      </c>
      <c r="AM6" t="s">
        <v>1386</v>
      </c>
      <c r="AN6" t="s">
        <v>198</v>
      </c>
      <c r="AO6" t="s">
        <v>1387</v>
      </c>
      <c r="AP6" t="s">
        <v>1388</v>
      </c>
      <c r="AQ6" t="s">
        <v>604</v>
      </c>
      <c r="AR6" t="s">
        <v>1389</v>
      </c>
      <c r="AS6" t="s">
        <v>198</v>
      </c>
      <c r="AT6" t="s">
        <v>1390</v>
      </c>
      <c r="AU6" t="s">
        <v>385</v>
      </c>
      <c r="AV6" t="s">
        <v>382</v>
      </c>
      <c r="AW6" t="s">
        <v>1391</v>
      </c>
      <c r="AX6" t="s">
        <v>1180</v>
      </c>
      <c r="AY6" t="s">
        <v>1392</v>
      </c>
      <c r="AZ6" t="s">
        <v>363</v>
      </c>
      <c r="BA6" t="s">
        <v>1393</v>
      </c>
      <c r="BB6" t="s">
        <v>595</v>
      </c>
      <c r="BC6" t="s">
        <v>1394</v>
      </c>
      <c r="BD6" t="s">
        <v>814</v>
      </c>
      <c r="BE6" t="s">
        <v>404</v>
      </c>
      <c r="BF6" t="s">
        <v>782</v>
      </c>
      <c r="BG6" t="s">
        <v>1395</v>
      </c>
      <c r="BH6" t="s">
        <v>476</v>
      </c>
      <c r="BI6" t="s">
        <v>1396</v>
      </c>
      <c r="BJ6" t="s">
        <v>1397</v>
      </c>
      <c r="BK6" t="s">
        <v>1398</v>
      </c>
      <c r="BL6" t="s">
        <v>1399</v>
      </c>
      <c r="BM6" t="s">
        <v>807</v>
      </c>
      <c r="BN6" t="s">
        <v>546</v>
      </c>
      <c r="BO6">
        <v>4.95</v>
      </c>
      <c r="BP6">
        <v>3.78</v>
      </c>
      <c r="BQ6">
        <v>4.1100000000000003</v>
      </c>
      <c r="BR6">
        <v>5.13</v>
      </c>
      <c r="BS6">
        <v>3.98</v>
      </c>
      <c r="BT6">
        <v>4.0199999999999996</v>
      </c>
      <c r="BU6" t="s">
        <v>1400</v>
      </c>
      <c r="BV6" t="s">
        <v>1309</v>
      </c>
      <c r="BW6">
        <v>39.4</v>
      </c>
      <c r="BX6">
        <v>19.55</v>
      </c>
      <c r="BY6">
        <v>27</v>
      </c>
      <c r="BZ6">
        <v>25.01</v>
      </c>
      <c r="CA6">
        <v>11.66</v>
      </c>
      <c r="CB6">
        <v>11.58</v>
      </c>
      <c r="CC6">
        <v>2.95</v>
      </c>
      <c r="CD6">
        <v>-0.98</v>
      </c>
      <c r="CE6" t="s">
        <v>1401</v>
      </c>
      <c r="CF6" t="s">
        <v>1402</v>
      </c>
      <c r="CG6" s="26">
        <v>0.1466290730337082</v>
      </c>
      <c r="CH6" s="27">
        <v>0.53662570469798665</v>
      </c>
      <c r="CI6" s="26">
        <v>4.9415338784456253E-2</v>
      </c>
      <c r="CJ6" s="26">
        <v>1.7267817631363869E-2</v>
      </c>
      <c r="CK6" s="26">
        <v>0.1861630380153656</v>
      </c>
      <c r="CL6" s="26">
        <v>7.3277905583381653E-2</v>
      </c>
      <c r="CM6" s="26">
        <v>0.23462006449699402</v>
      </c>
      <c r="CN6" s="27">
        <v>0.30744338035583496</v>
      </c>
      <c r="CO6" s="27">
        <v>1.3114754110574722E-2</v>
      </c>
      <c r="CP6" s="27">
        <v>-0.31614348292350769</v>
      </c>
      <c r="CQ6" s="27">
        <v>0.77689242362976074</v>
      </c>
      <c r="CR6" s="27">
        <v>0.84558820724487305</v>
      </c>
      <c r="CS6">
        <v>4.0514746585190506</v>
      </c>
      <c r="CT6">
        <v>171853559.40594059</v>
      </c>
      <c r="CU6">
        <v>2.759381898454746</v>
      </c>
      <c r="CV6" s="26">
        <v>0.11214883290231228</v>
      </c>
      <c r="CW6" s="27">
        <v>0.32537905648350718</v>
      </c>
      <c r="CX6">
        <v>0.06</v>
      </c>
      <c r="CY6">
        <v>17.949140330618356</v>
      </c>
      <c r="CZ6">
        <v>423875592.91748506</v>
      </c>
      <c r="DA6">
        <v>0.11214883290231228</v>
      </c>
      <c r="DB6">
        <v>5.7568986796512647</v>
      </c>
      <c r="DC6">
        <v>1321580059.5713944</v>
      </c>
      <c r="DD6">
        <v>0.10654139125719667</v>
      </c>
      <c r="DE6">
        <v>2.7633878032069239</v>
      </c>
      <c r="DF6">
        <v>2753215633.0612183</v>
      </c>
      <c r="DG6">
        <v>9.8690972954034811E-2</v>
      </c>
      <c r="DH6">
        <v>1.6124419880700938</v>
      </c>
      <c r="DI6">
        <v>4718434868.5351076</v>
      </c>
      <c r="DJ6">
        <v>8.9719066321849839E-2</v>
      </c>
      <c r="DK6">
        <v>0.78125486785059306</v>
      </c>
      <c r="DL6">
        <v>9738438521.2624245</v>
      </c>
      <c r="DM6">
        <v>7.8504183031618588E-2</v>
      </c>
      <c r="DN6">
        <v>404000000</v>
      </c>
      <c r="DO6">
        <v>0.11214883290231228</v>
      </c>
      <c r="DP6">
        <v>7608202500</v>
      </c>
      <c r="DQ6">
        <v>2233474500</v>
      </c>
      <c r="DR6">
        <v>1041</v>
      </c>
      <c r="DS6">
        <v>3.4480240131395917E-2</v>
      </c>
      <c r="DT6">
        <v>0.21124664821447947</v>
      </c>
      <c r="DU6" s="28">
        <v>0.6</v>
      </c>
      <c r="DV6">
        <v>0.6</v>
      </c>
      <c r="DW6">
        <v>1.2</v>
      </c>
      <c r="DX6">
        <v>4.3322033898305081</v>
      </c>
      <c r="DY6">
        <v>0.67197705627705862</v>
      </c>
      <c r="DZ6">
        <v>4.04384322547509</v>
      </c>
      <c r="EA6">
        <v>360</v>
      </c>
      <c r="EB6">
        <v>4.040636488138432</v>
      </c>
      <c r="EC6">
        <v>4</v>
      </c>
      <c r="ED6">
        <v>2.4505770644500314E-2</v>
      </c>
      <c r="EE6">
        <v>0.1856820521368194</v>
      </c>
      <c r="EF6" s="29">
        <v>1.511E-2</v>
      </c>
      <c r="EG6">
        <v>1.4907E-2</v>
      </c>
      <c r="EH6">
        <v>54.131977056277059</v>
      </c>
      <c r="EI6">
        <v>-1</v>
      </c>
      <c r="EJ6">
        <v>0</v>
      </c>
      <c r="EK6">
        <v>1</v>
      </c>
      <c r="EL6" s="31">
        <v>44946</v>
      </c>
      <c r="EM6" s="32">
        <v>2.3E-3</v>
      </c>
      <c r="EN6" s="32">
        <v>-0.11</v>
      </c>
      <c r="EO6" s="32">
        <v>0.79</v>
      </c>
      <c r="EP6" s="32">
        <v>0</v>
      </c>
      <c r="EQ6" s="32">
        <v>2.0299999999999999E-2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12"/>
  <sheetViews>
    <sheetView workbookViewId="0">
      <selection activeCell="D3" sqref="D3"/>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t="s">
        <v>2462</v>
      </c>
      <c r="B2" s="22"/>
      <c r="C2" s="23">
        <v>3</v>
      </c>
      <c r="D2" s="23">
        <v>12</v>
      </c>
      <c r="T2" s="16"/>
      <c r="U2" s="16"/>
      <c r="V2" s="16"/>
      <c r="AB2" s="17"/>
    </row>
    <row r="3" spans="1:147" ht="204">
      <c r="B3" s="24"/>
      <c r="C3" s="24"/>
      <c r="D3" s="24" t="s">
        <v>2506</v>
      </c>
      <c r="E3" t="s">
        <v>2432</v>
      </c>
      <c r="F3" t="s">
        <v>2433</v>
      </c>
      <c r="G3">
        <v>94.92</v>
      </c>
      <c r="H3">
        <v>-9.7000000000000003E-3</v>
      </c>
      <c r="I3" t="s">
        <v>2434</v>
      </c>
      <c r="J3">
        <v>298024750000</v>
      </c>
      <c r="K3">
        <v>15.92</v>
      </c>
      <c r="L3">
        <v>4.03</v>
      </c>
      <c r="M3" t="s">
        <v>169</v>
      </c>
      <c r="N3" t="s">
        <v>2463</v>
      </c>
      <c r="O3" t="s">
        <v>2464</v>
      </c>
      <c r="P3" t="s">
        <v>2465</v>
      </c>
      <c r="Q3">
        <v>21.53</v>
      </c>
      <c r="R3" t="s">
        <v>2466</v>
      </c>
      <c r="S3">
        <v>13608250000</v>
      </c>
      <c r="T3" s="25">
        <v>-0.30359999999999998</v>
      </c>
      <c r="U3" t="s">
        <v>2467</v>
      </c>
      <c r="V3">
        <v>3139746600</v>
      </c>
      <c r="W3">
        <v>3139746600</v>
      </c>
      <c r="X3">
        <v>2.77</v>
      </c>
      <c r="Y3">
        <v>0.64</v>
      </c>
      <c r="Z3">
        <v>10.91</v>
      </c>
      <c r="AA3" t="s">
        <v>2468</v>
      </c>
      <c r="AB3" t="s">
        <v>2469</v>
      </c>
      <c r="AC3" t="s">
        <v>338</v>
      </c>
      <c r="AD3" t="s">
        <v>1398</v>
      </c>
      <c r="AE3" t="s">
        <v>2470</v>
      </c>
      <c r="AF3">
        <v>741666210</v>
      </c>
      <c r="AG3" t="s">
        <v>2471</v>
      </c>
      <c r="AH3" t="s">
        <v>2472</v>
      </c>
      <c r="AI3" t="s">
        <v>2473</v>
      </c>
      <c r="AJ3" t="s">
        <v>2474</v>
      </c>
      <c r="AK3" t="s">
        <v>2475</v>
      </c>
      <c r="AL3" t="s">
        <v>198</v>
      </c>
      <c r="AM3" t="s">
        <v>2476</v>
      </c>
      <c r="AN3" t="s">
        <v>198</v>
      </c>
      <c r="AO3" t="s">
        <v>2477</v>
      </c>
      <c r="AP3" t="s">
        <v>2478</v>
      </c>
      <c r="AQ3" t="s">
        <v>2479</v>
      </c>
      <c r="AR3" t="s">
        <v>2480</v>
      </c>
      <c r="AS3" t="s">
        <v>198</v>
      </c>
      <c r="AT3" t="s">
        <v>2481</v>
      </c>
      <c r="AU3" t="s">
        <v>2482</v>
      </c>
      <c r="AV3" t="s">
        <v>2483</v>
      </c>
      <c r="AW3" t="s">
        <v>2484</v>
      </c>
      <c r="AX3" t="s">
        <v>2485</v>
      </c>
      <c r="AY3" t="s">
        <v>2486</v>
      </c>
      <c r="AZ3" t="s">
        <v>2487</v>
      </c>
      <c r="BA3" t="s">
        <v>2488</v>
      </c>
      <c r="BB3" t="s">
        <v>2489</v>
      </c>
      <c r="BC3" t="s">
        <v>2490</v>
      </c>
      <c r="BD3" t="s">
        <v>2491</v>
      </c>
      <c r="BE3" t="s">
        <v>2492</v>
      </c>
      <c r="BF3" t="s">
        <v>2493</v>
      </c>
      <c r="BG3" t="s">
        <v>2494</v>
      </c>
      <c r="BH3" t="s">
        <v>2495</v>
      </c>
      <c r="BI3" t="s">
        <v>2496</v>
      </c>
      <c r="BJ3" t="s">
        <v>2497</v>
      </c>
      <c r="BK3" t="s">
        <v>2498</v>
      </c>
      <c r="BL3" t="s">
        <v>2499</v>
      </c>
      <c r="BM3" t="s">
        <v>2500</v>
      </c>
      <c r="BN3" t="s">
        <v>2501</v>
      </c>
      <c r="BO3">
        <v>20.96</v>
      </c>
      <c r="BP3">
        <v>12.32</v>
      </c>
      <c r="BQ3">
        <v>15.77</v>
      </c>
      <c r="BR3">
        <v>42.53</v>
      </c>
      <c r="BS3">
        <v>22.2</v>
      </c>
      <c r="BT3">
        <v>25.44</v>
      </c>
      <c r="BU3" t="s">
        <v>2502</v>
      </c>
      <c r="BV3" t="s">
        <v>2503</v>
      </c>
      <c r="BW3">
        <v>18.45</v>
      </c>
      <c r="BX3">
        <v>26.78</v>
      </c>
      <c r="BY3">
        <v>28</v>
      </c>
      <c r="BZ3">
        <v>12.11</v>
      </c>
      <c r="CA3">
        <v>14.18</v>
      </c>
      <c r="CB3">
        <v>15.57</v>
      </c>
      <c r="CC3">
        <v>1.7</v>
      </c>
      <c r="CD3">
        <v>2.68</v>
      </c>
      <c r="CE3" t="s">
        <v>2504</v>
      </c>
      <c r="CF3" t="s">
        <v>2505</v>
      </c>
      <c r="CG3" s="26">
        <v>4.1361513829706965E-2</v>
      </c>
      <c r="CH3" s="27">
        <v>-0.46353127079174966</v>
      </c>
      <c r="CI3" s="26">
        <v>0.98191565275192261</v>
      </c>
      <c r="CJ3" s="26">
        <v>7.9087689518928528E-2</v>
      </c>
      <c r="CK3" s="26">
        <v>-6.5708309412002563E-2</v>
      </c>
      <c r="CL3" s="26">
        <v>0.3711010217666626</v>
      </c>
      <c r="CM3" s="26">
        <v>0.76488363742828369</v>
      </c>
      <c r="CN3" s="27">
        <v>1.4548352956771851</v>
      </c>
      <c r="CO3" s="27">
        <v>-8.7857786566019058E-3</v>
      </c>
      <c r="CP3" s="27">
        <v>-0.34922268986701965</v>
      </c>
      <c r="CQ3" s="27">
        <v>0.39793449640274048</v>
      </c>
      <c r="CR3" s="27">
        <v>2.0266375541687012</v>
      </c>
      <c r="CS3">
        <v>2.0477452624056949</v>
      </c>
      <c r="CT3">
        <v>54322837.437624246</v>
      </c>
      <c r="CU3">
        <v>2.6337968815844923</v>
      </c>
      <c r="CV3" s="26">
        <v>0.42625593841075898</v>
      </c>
      <c r="CW3" s="27">
        <v>0.70427977554500099</v>
      </c>
      <c r="CX3">
        <v>0.06</v>
      </c>
      <c r="CY3">
        <v>10.792454801464665</v>
      </c>
      <c r="CZ3">
        <v>33165832665.930939</v>
      </c>
      <c r="DA3">
        <v>0.42625593841075898</v>
      </c>
      <c r="DB3">
        <v>2.6839219433503612</v>
      </c>
      <c r="DC3">
        <v>133364813714.80562</v>
      </c>
      <c r="DD3">
        <v>0.40494314149022104</v>
      </c>
      <c r="DE3">
        <v>0.88352294026634914</v>
      </c>
      <c r="DF3">
        <v>405128982720.12524</v>
      </c>
      <c r="DG3">
        <v>0.37510522580146793</v>
      </c>
      <c r="DH3">
        <v>0.32026579350230938</v>
      </c>
      <c r="DI3">
        <v>1117636529601.5259</v>
      </c>
      <c r="DJ3">
        <v>0.3410047507286072</v>
      </c>
      <c r="DK3">
        <v>4.6940200920170275E-2</v>
      </c>
      <c r="DL3">
        <v>7625462673428.6582</v>
      </c>
      <c r="DM3">
        <v>0.29837915688753125</v>
      </c>
      <c r="DN3">
        <v>24649000000</v>
      </c>
      <c r="DO3">
        <v>0.42625593841075898</v>
      </c>
      <c r="DP3">
        <v>357940750000</v>
      </c>
      <c r="DQ3">
        <v>-33760444000.000015</v>
      </c>
      <c r="DR3">
        <v>2990</v>
      </c>
      <c r="DS3">
        <v>-0.384894424581052</v>
      </c>
      <c r="DT3">
        <v>-1.1678110463367506</v>
      </c>
      <c r="DU3" s="28">
        <v>0.6</v>
      </c>
      <c r="DV3">
        <v>-0.22</v>
      </c>
      <c r="DW3">
        <v>0.38</v>
      </c>
      <c r="DX3">
        <v>1.0267999999999999</v>
      </c>
      <c r="DY3">
        <v>0.42030000000000101</v>
      </c>
      <c r="DZ3">
        <v>1.00456404</v>
      </c>
      <c r="EA3">
        <v>785</v>
      </c>
      <c r="EB3">
        <v>1.0038361303291345</v>
      </c>
      <c r="EC3">
        <v>1</v>
      </c>
      <c r="ED3">
        <v>1.4265132096966043E-2</v>
      </c>
      <c r="EE3">
        <v>8.3764721649829954E-2</v>
      </c>
      <c r="EF3" s="29">
        <v>3.2010000000000004E-2</v>
      </c>
      <c r="EG3">
        <v>3.2107000000000004E-2</v>
      </c>
      <c r="EH3">
        <v>25.170300000000001</v>
      </c>
      <c r="EI3">
        <v>-1</v>
      </c>
      <c r="EJ3">
        <v>0</v>
      </c>
      <c r="EK3">
        <v>1</v>
      </c>
      <c r="EL3" s="31">
        <v>44946</v>
      </c>
      <c r="EM3" s="32">
        <v>2.2800000000000001E-2</v>
      </c>
      <c r="EN3" s="32">
        <v>0.2</v>
      </c>
      <c r="EO3" s="32">
        <v>-0.75</v>
      </c>
      <c r="EP3" s="32">
        <v>0.97</v>
      </c>
      <c r="EQ3" s="32">
        <v>-9.7000000000000003E-3</v>
      </c>
    </row>
    <row r="4" spans="1:147" ht="144">
      <c r="B4" s="24"/>
      <c r="C4" s="24"/>
      <c r="D4" s="24" t="s">
        <v>2539</v>
      </c>
      <c r="E4" t="s">
        <v>2435</v>
      </c>
      <c r="F4" t="s">
        <v>2436</v>
      </c>
      <c r="G4">
        <v>10.67</v>
      </c>
      <c r="H4">
        <v>1.43E-2</v>
      </c>
      <c r="I4" t="s">
        <v>2437</v>
      </c>
      <c r="J4">
        <v>15785375000</v>
      </c>
      <c r="K4">
        <v>19.25</v>
      </c>
      <c r="L4">
        <v>2.34</v>
      </c>
      <c r="M4" t="s">
        <v>169</v>
      </c>
      <c r="N4" t="s">
        <v>2507</v>
      </c>
      <c r="O4" t="s">
        <v>2508</v>
      </c>
      <c r="P4" t="s">
        <v>2509</v>
      </c>
      <c r="Q4">
        <v>40.89</v>
      </c>
      <c r="R4" t="s">
        <v>2510</v>
      </c>
      <c r="S4">
        <v>688342020</v>
      </c>
      <c r="T4" s="25">
        <v>0.96409999999999996</v>
      </c>
      <c r="U4" t="s">
        <v>2511</v>
      </c>
      <c r="V4">
        <v>221912480</v>
      </c>
      <c r="W4">
        <v>1479416600</v>
      </c>
      <c r="X4">
        <v>1.41</v>
      </c>
      <c r="Y4">
        <v>1.4</v>
      </c>
      <c r="Z4">
        <v>5.29</v>
      </c>
      <c r="AA4" t="s">
        <v>2512</v>
      </c>
      <c r="AB4" t="s">
        <v>2513</v>
      </c>
      <c r="AC4" t="s">
        <v>2514</v>
      </c>
      <c r="AD4" t="s">
        <v>837</v>
      </c>
      <c r="AE4" t="s">
        <v>2515</v>
      </c>
      <c r="AF4">
        <v>-90546283</v>
      </c>
      <c r="AG4" t="s">
        <v>2516</v>
      </c>
      <c r="AH4" t="s">
        <v>2517</v>
      </c>
      <c r="AI4" t="s">
        <v>2518</v>
      </c>
      <c r="AJ4" t="s">
        <v>2519</v>
      </c>
      <c r="AK4" t="s">
        <v>2520</v>
      </c>
      <c r="AL4" t="s">
        <v>2521</v>
      </c>
      <c r="AM4" t="s">
        <v>2522</v>
      </c>
      <c r="AN4" t="s">
        <v>198</v>
      </c>
      <c r="AO4" t="s">
        <v>2523</v>
      </c>
      <c r="AP4" t="s">
        <v>2524</v>
      </c>
      <c r="AQ4" t="s">
        <v>2525</v>
      </c>
      <c r="AR4" t="s">
        <v>1679</v>
      </c>
      <c r="AS4" t="s">
        <v>198</v>
      </c>
      <c r="AT4" t="s">
        <v>878</v>
      </c>
      <c r="AU4" t="s">
        <v>198</v>
      </c>
      <c r="AV4" t="s">
        <v>1674</v>
      </c>
      <c r="AW4" t="s">
        <v>461</v>
      </c>
      <c r="AX4" t="s">
        <v>2526</v>
      </c>
      <c r="AY4" t="s">
        <v>2527</v>
      </c>
      <c r="AZ4" t="s">
        <v>2528</v>
      </c>
      <c r="BA4" t="s">
        <v>2529</v>
      </c>
      <c r="BB4" t="s">
        <v>2530</v>
      </c>
      <c r="BC4" t="s">
        <v>198</v>
      </c>
      <c r="BD4" t="s">
        <v>2304</v>
      </c>
      <c r="BE4" t="s">
        <v>2531</v>
      </c>
      <c r="BF4" t="s">
        <v>2532</v>
      </c>
      <c r="BG4" t="s">
        <v>1268</v>
      </c>
      <c r="BH4" t="s">
        <v>198</v>
      </c>
      <c r="BI4" t="s">
        <v>2533</v>
      </c>
      <c r="BJ4" t="s">
        <v>2534</v>
      </c>
      <c r="BK4" t="s">
        <v>2535</v>
      </c>
      <c r="BL4" t="s">
        <v>570</v>
      </c>
      <c r="BM4" t="s">
        <v>268</v>
      </c>
      <c r="BN4" t="s">
        <v>429</v>
      </c>
      <c r="BO4">
        <v>9.43</v>
      </c>
      <c r="BP4">
        <v>20.190000000000001</v>
      </c>
      <c r="BQ4">
        <v>16.95</v>
      </c>
      <c r="BR4">
        <v>11.95</v>
      </c>
      <c r="BS4">
        <v>20.56</v>
      </c>
      <c r="BT4" t="s">
        <v>198</v>
      </c>
      <c r="BU4" t="s">
        <v>2536</v>
      </c>
      <c r="BV4" t="s">
        <v>2503</v>
      </c>
      <c r="BW4">
        <v>7.96</v>
      </c>
      <c r="BX4">
        <v>10.83</v>
      </c>
      <c r="BY4">
        <v>8.18</v>
      </c>
      <c r="BZ4">
        <v>5.35</v>
      </c>
      <c r="CA4">
        <v>5.08</v>
      </c>
      <c r="CB4">
        <v>3.62</v>
      </c>
      <c r="CC4">
        <v>3.59</v>
      </c>
      <c r="CD4">
        <v>-3.7</v>
      </c>
      <c r="CE4" t="s">
        <v>2537</v>
      </c>
      <c r="CF4" t="s">
        <v>2538</v>
      </c>
      <c r="CG4" s="26">
        <v>0.48503735735735737</v>
      </c>
      <c r="CH4" s="27">
        <v>2.1770619753086429</v>
      </c>
      <c r="CI4" s="26">
        <v>1.6558939591050148E-2</v>
      </c>
      <c r="CJ4" s="26">
        <v>-3.2297673169523478E-4</v>
      </c>
      <c r="CK4" s="26">
        <v>-0.14481046795845032</v>
      </c>
      <c r="CL4" s="26">
        <v>0.16024357080459595</v>
      </c>
      <c r="CM4" s="26" t="s">
        <v>198</v>
      </c>
      <c r="CN4" s="27">
        <v>-0.23370429873466492</v>
      </c>
      <c r="CO4" s="27">
        <v>0.51932364702224731</v>
      </c>
      <c r="CP4" s="27">
        <v>-6.1224490404129028E-2</v>
      </c>
      <c r="CQ4" s="27">
        <v>1.2615385055541992</v>
      </c>
      <c r="CR4" s="27" t="s">
        <v>198</v>
      </c>
      <c r="CS4">
        <v>1.254300754866905</v>
      </c>
      <c r="CT4">
        <v>128648520.74688797</v>
      </c>
      <c r="CU4">
        <v>0.45923149015932518</v>
      </c>
      <c r="CV4" s="26">
        <v>7.9172664263751358E-3</v>
      </c>
      <c r="CW4" s="27">
        <v>0.37148334085941315</v>
      </c>
      <c r="CX4">
        <v>0.06</v>
      </c>
      <c r="CY4">
        <v>25.773367581323885</v>
      </c>
      <c r="CZ4">
        <v>458317096.62029505</v>
      </c>
      <c r="DA4">
        <v>7.9172664263751358E-3</v>
      </c>
      <c r="DB4">
        <v>9.0343924902277504</v>
      </c>
      <c r="DC4">
        <v>1307489685.9724786</v>
      </c>
      <c r="DD4">
        <v>7.5214031050563788E-3</v>
      </c>
      <c r="DE4">
        <v>4.8695489870198285</v>
      </c>
      <c r="DF4">
        <v>2425763665.4825382</v>
      </c>
      <c r="DG4">
        <v>6.9671944552101199E-3</v>
      </c>
      <c r="DH4">
        <v>3.2252714595787015</v>
      </c>
      <c r="DI4">
        <v>3662443657.2365236</v>
      </c>
      <c r="DJ4">
        <v>6.3338131411001088E-3</v>
      </c>
      <c r="DK4">
        <v>2.0364234378249959</v>
      </c>
      <c r="DL4">
        <v>5800549522.5571642</v>
      </c>
      <c r="DM4">
        <v>5.5420864984625949E-3</v>
      </c>
      <c r="DN4">
        <v>482000000</v>
      </c>
      <c r="DO4">
        <v>7.9172664263751358E-3</v>
      </c>
      <c r="DP4">
        <v>11812375000</v>
      </c>
      <c r="DQ4">
        <v>4406430000</v>
      </c>
      <c r="DR4">
        <v>2548</v>
      </c>
      <c r="DS4">
        <v>0.47712009093098223</v>
      </c>
      <c r="DT4">
        <v>1.8055786344492297</v>
      </c>
      <c r="DU4" s="28">
        <v>0.6</v>
      </c>
      <c r="DV4">
        <v>0.6</v>
      </c>
      <c r="DW4">
        <v>1.2</v>
      </c>
      <c r="DX4">
        <v>6.4924554183813443</v>
      </c>
      <c r="DY4">
        <v>0.79641382158394236</v>
      </c>
      <c r="DZ4">
        <v>6.0868759423163707</v>
      </c>
      <c r="EA4">
        <v>413</v>
      </c>
      <c r="EB4">
        <v>6.0795862706022987</v>
      </c>
      <c r="EC4">
        <v>6</v>
      </c>
      <c r="ED4">
        <v>9.3648401674011235E-3</v>
      </c>
      <c r="EE4">
        <v>5.3084506419625144E-2</v>
      </c>
      <c r="EF4" s="29">
        <v>1.3910000000000002E-2</v>
      </c>
      <c r="EG4">
        <v>1.3766999999999998E-2</v>
      </c>
      <c r="EH4">
        <v>62.176413821583942</v>
      </c>
      <c r="EI4" t="s">
        <v>244</v>
      </c>
      <c r="EJ4">
        <v>0</v>
      </c>
      <c r="EK4">
        <v>1</v>
      </c>
      <c r="EL4" s="31">
        <v>44946</v>
      </c>
      <c r="EM4" s="32">
        <v>1.17E-2</v>
      </c>
      <c r="EN4" s="32">
        <v>-0.19</v>
      </c>
      <c r="EO4" s="32">
        <v>0.67</v>
      </c>
      <c r="EP4" s="32">
        <v>0.48</v>
      </c>
      <c r="EQ4" s="32">
        <v>1.43E-2</v>
      </c>
    </row>
    <row r="5" spans="1:147" ht="156">
      <c r="B5" s="24"/>
      <c r="C5" s="24"/>
      <c r="D5" s="24" t="s">
        <v>2576</v>
      </c>
      <c r="E5" t="s">
        <v>2438</v>
      </c>
      <c r="F5" t="s">
        <v>2439</v>
      </c>
      <c r="G5">
        <v>3.01</v>
      </c>
      <c r="H5">
        <v>1.01E-2</v>
      </c>
      <c r="I5" t="s">
        <v>2440</v>
      </c>
      <c r="J5">
        <v>11727982400</v>
      </c>
      <c r="K5">
        <v>12.21</v>
      </c>
      <c r="L5">
        <v>1.75</v>
      </c>
      <c r="M5" t="s">
        <v>169</v>
      </c>
      <c r="N5" t="s">
        <v>2540</v>
      </c>
      <c r="O5" t="s">
        <v>2541</v>
      </c>
      <c r="P5" t="s">
        <v>2542</v>
      </c>
      <c r="Q5">
        <v>19.34</v>
      </c>
      <c r="R5" t="s">
        <v>2543</v>
      </c>
      <c r="S5">
        <v>760769960</v>
      </c>
      <c r="T5" s="25">
        <v>0.76849999999999996</v>
      </c>
      <c r="U5" t="s">
        <v>295</v>
      </c>
      <c r="V5">
        <v>1165114000</v>
      </c>
      <c r="W5">
        <v>3896339700</v>
      </c>
      <c r="X5">
        <v>2.08</v>
      </c>
      <c r="Y5">
        <v>1.3</v>
      </c>
      <c r="Z5">
        <v>4.5999999999999996</v>
      </c>
      <c r="AA5" t="s">
        <v>2544</v>
      </c>
      <c r="AB5" t="s">
        <v>2545</v>
      </c>
      <c r="AC5" t="s">
        <v>2546</v>
      </c>
      <c r="AD5" t="s">
        <v>2547</v>
      </c>
      <c r="AE5" t="s">
        <v>2548</v>
      </c>
      <c r="AF5">
        <v>149238800</v>
      </c>
      <c r="AG5" t="s">
        <v>2549</v>
      </c>
      <c r="AH5" t="s">
        <v>2550</v>
      </c>
      <c r="AI5" t="s">
        <v>2551</v>
      </c>
      <c r="AJ5" t="s">
        <v>875</v>
      </c>
      <c r="AK5" t="s">
        <v>2552</v>
      </c>
      <c r="AL5" t="s">
        <v>264</v>
      </c>
      <c r="AM5" t="s">
        <v>2553</v>
      </c>
      <c r="AN5" t="s">
        <v>198</v>
      </c>
      <c r="AO5" t="s">
        <v>963</v>
      </c>
      <c r="AP5" t="s">
        <v>2554</v>
      </c>
      <c r="AQ5" t="s">
        <v>1992</v>
      </c>
      <c r="AR5" t="s">
        <v>2555</v>
      </c>
      <c r="AS5" t="s">
        <v>198</v>
      </c>
      <c r="AT5" t="s">
        <v>2556</v>
      </c>
      <c r="AU5" t="s">
        <v>551</v>
      </c>
      <c r="AV5" t="s">
        <v>2557</v>
      </c>
      <c r="AW5" t="s">
        <v>2558</v>
      </c>
      <c r="AX5" t="s">
        <v>1418</v>
      </c>
      <c r="AY5" t="s">
        <v>2559</v>
      </c>
      <c r="AZ5" t="s">
        <v>2560</v>
      </c>
      <c r="BA5" t="s">
        <v>2561</v>
      </c>
      <c r="BB5" t="s">
        <v>2562</v>
      </c>
      <c r="BC5" t="s">
        <v>2563</v>
      </c>
      <c r="BD5" t="s">
        <v>2025</v>
      </c>
      <c r="BE5" t="s">
        <v>2564</v>
      </c>
      <c r="BF5" t="s">
        <v>2565</v>
      </c>
      <c r="BG5" t="s">
        <v>2566</v>
      </c>
      <c r="BH5" t="s">
        <v>2567</v>
      </c>
      <c r="BI5" t="s">
        <v>2568</v>
      </c>
      <c r="BJ5" t="s">
        <v>2569</v>
      </c>
      <c r="BK5" t="s">
        <v>2570</v>
      </c>
      <c r="BL5" t="s">
        <v>2571</v>
      </c>
      <c r="BM5" t="s">
        <v>2572</v>
      </c>
      <c r="BN5" t="s">
        <v>1531</v>
      </c>
      <c r="BO5">
        <v>7.14</v>
      </c>
      <c r="BP5">
        <v>7.08</v>
      </c>
      <c r="BQ5">
        <v>1.39</v>
      </c>
      <c r="BR5">
        <v>10.45</v>
      </c>
      <c r="BS5">
        <v>10.210000000000001</v>
      </c>
      <c r="BT5">
        <v>4.1500000000000004</v>
      </c>
      <c r="BU5" t="s">
        <v>2573</v>
      </c>
      <c r="BV5" t="s">
        <v>2503</v>
      </c>
      <c r="BW5">
        <v>6.91</v>
      </c>
      <c r="BX5">
        <v>6.44</v>
      </c>
      <c r="BY5">
        <v>14.88</v>
      </c>
      <c r="BZ5">
        <v>5.31</v>
      </c>
      <c r="CA5">
        <v>3.59</v>
      </c>
      <c r="CB5">
        <v>7.98</v>
      </c>
      <c r="CC5">
        <v>2.0299999999999998</v>
      </c>
      <c r="CD5">
        <v>-7.67</v>
      </c>
      <c r="CE5" t="s">
        <v>2574</v>
      </c>
      <c r="CF5" t="s">
        <v>2575</v>
      </c>
      <c r="CG5" s="26">
        <v>0.2996279317697228</v>
      </c>
      <c r="CH5" s="27">
        <v>0.58284584615384616</v>
      </c>
      <c r="CI5" s="26">
        <v>0.19503059983253479</v>
      </c>
      <c r="CJ5" s="26">
        <v>-0.26184225082397461</v>
      </c>
      <c r="CK5" s="26">
        <v>17.681896209716797</v>
      </c>
      <c r="CL5" s="26">
        <v>0.10881800949573517</v>
      </c>
      <c r="CM5" s="26">
        <v>9.1095186769962311E-2</v>
      </c>
      <c r="CN5" s="27">
        <v>0.12701252102851868</v>
      </c>
      <c r="CO5" s="27">
        <v>-0.27777779102325439</v>
      </c>
      <c r="CP5" s="27">
        <v>13.433351516723633</v>
      </c>
      <c r="CQ5" s="27">
        <v>0.21631067991256714</v>
      </c>
      <c r="CR5" s="27">
        <v>-5.2595276385545731E-2</v>
      </c>
      <c r="CS5">
        <v>0.60208339237127162</v>
      </c>
      <c r="CT5">
        <v>119049765.07936507</v>
      </c>
      <c r="CU5">
        <v>4.9833887043189371</v>
      </c>
      <c r="CV5" s="26">
        <v>3.5629995509982111</v>
      </c>
      <c r="CW5" s="27">
        <v>2.6892603300511837</v>
      </c>
      <c r="CX5">
        <v>0.06</v>
      </c>
      <c r="CY5">
        <v>4.5299084859168532</v>
      </c>
      <c r="CZ5">
        <v>2711971431.2536535</v>
      </c>
      <c r="DA5">
        <v>3.5629995509982111</v>
      </c>
      <c r="DB5">
        <v>0.21187702587150456</v>
      </c>
      <c r="DC5">
        <v>57981663417.582512</v>
      </c>
      <c r="DD5">
        <v>3.3848495734483004</v>
      </c>
      <c r="DE5">
        <v>4.1138437082147827E-3</v>
      </c>
      <c r="DF5">
        <v>2986254041559.3745</v>
      </c>
      <c r="DG5">
        <v>3.1354396048784259</v>
      </c>
      <c r="DH5">
        <v>3.5334279931414662E-5</v>
      </c>
      <c r="DI5">
        <v>347678866637318.56</v>
      </c>
      <c r="DJ5">
        <v>2.8503996407985692</v>
      </c>
      <c r="DK5">
        <v>5.9217291709176419E-10</v>
      </c>
      <c r="DL5">
        <v>2.0745599883785798E+19</v>
      </c>
      <c r="DM5">
        <v>2.4940996856987474</v>
      </c>
      <c r="DN5">
        <v>630000000</v>
      </c>
      <c r="DO5">
        <v>3.5629995509982111</v>
      </c>
      <c r="DP5">
        <v>12284982400</v>
      </c>
      <c r="DQ5">
        <v>1726888800</v>
      </c>
      <c r="DR5">
        <v>3040</v>
      </c>
      <c r="DS5">
        <v>-3.2633716192284883</v>
      </c>
      <c r="DT5">
        <v>-2.1064144838973373</v>
      </c>
      <c r="DU5" s="28">
        <v>0.6</v>
      </c>
      <c r="DV5">
        <v>0.6</v>
      </c>
      <c r="DW5">
        <v>1.2</v>
      </c>
      <c r="DX5">
        <v>-2.0767000000000002</v>
      </c>
      <c r="DY5">
        <v>0.48288910891088788</v>
      </c>
      <c r="DZ5">
        <v>-2.0101925946534656</v>
      </c>
      <c r="EA5">
        <v>873</v>
      </c>
      <c r="EB5">
        <v>-2.0083847654920524</v>
      </c>
      <c r="EC5">
        <v>2</v>
      </c>
      <c r="ED5">
        <v>1.0334160545601299E-2</v>
      </c>
      <c r="EE5">
        <v>7.776529341114688E-2</v>
      </c>
      <c r="EF5" s="29">
        <v>4.3610000000000003E-2</v>
      </c>
      <c r="EG5">
        <v>4.3509000000000006E-2</v>
      </c>
      <c r="EH5">
        <v>35.132889108910888</v>
      </c>
      <c r="EI5">
        <v>-1</v>
      </c>
      <c r="EJ5">
        <v>0</v>
      </c>
      <c r="EK5">
        <v>1</v>
      </c>
      <c r="EL5" s="31">
        <v>44946</v>
      </c>
      <c r="EM5" s="32">
        <v>3.3999999999999998E-3</v>
      </c>
      <c r="EN5" s="32">
        <v>0.34</v>
      </c>
      <c r="EO5" s="32">
        <v>-0.34</v>
      </c>
      <c r="EP5" s="32">
        <v>0.68</v>
      </c>
      <c r="EQ5" s="32">
        <v>1.01E-2</v>
      </c>
    </row>
    <row r="6" spans="1:147" ht="96">
      <c r="B6" s="24"/>
      <c r="C6" s="24"/>
      <c r="D6" s="24" t="s">
        <v>2608</v>
      </c>
      <c r="E6" t="s">
        <v>2441</v>
      </c>
      <c r="F6" t="s">
        <v>2442</v>
      </c>
      <c r="G6">
        <v>29.85</v>
      </c>
      <c r="H6">
        <v>1.5299999999999999E-2</v>
      </c>
      <c r="I6" t="s">
        <v>2443</v>
      </c>
      <c r="J6">
        <v>10250352700</v>
      </c>
      <c r="K6">
        <v>9.76</v>
      </c>
      <c r="L6">
        <v>1.86</v>
      </c>
      <c r="M6" t="s">
        <v>169</v>
      </c>
      <c r="N6" t="s">
        <v>2577</v>
      </c>
      <c r="O6" t="s">
        <v>2578</v>
      </c>
      <c r="P6" t="s">
        <v>2579</v>
      </c>
      <c r="Q6">
        <v>124.24</v>
      </c>
      <c r="R6" t="s">
        <v>2580</v>
      </c>
      <c r="S6">
        <v>883874260</v>
      </c>
      <c r="T6" s="25">
        <v>2.2080000000000002</v>
      </c>
      <c r="U6" t="s">
        <v>565</v>
      </c>
      <c r="V6">
        <v>75480047</v>
      </c>
      <c r="W6">
        <v>343395400</v>
      </c>
      <c r="X6">
        <v>2.0699999999999998</v>
      </c>
      <c r="Y6">
        <v>1.61</v>
      </c>
      <c r="Z6">
        <v>5.98</v>
      </c>
      <c r="AA6" t="s">
        <v>2581</v>
      </c>
      <c r="AB6" t="s">
        <v>2582</v>
      </c>
      <c r="AC6" t="s">
        <v>2583</v>
      </c>
      <c r="AD6" t="s">
        <v>2584</v>
      </c>
      <c r="AE6" t="s">
        <v>2585</v>
      </c>
      <c r="AF6">
        <v>36688369</v>
      </c>
      <c r="AG6" t="s">
        <v>2586</v>
      </c>
      <c r="AH6" t="s">
        <v>2587</v>
      </c>
      <c r="AI6" t="s">
        <v>2588</v>
      </c>
      <c r="AJ6" t="s">
        <v>2589</v>
      </c>
      <c r="AK6" t="s">
        <v>2590</v>
      </c>
      <c r="AL6" t="s">
        <v>2591</v>
      </c>
      <c r="AM6" t="s">
        <v>2592</v>
      </c>
      <c r="AN6" t="s">
        <v>198</v>
      </c>
      <c r="AO6" t="s">
        <v>441</v>
      </c>
      <c r="AP6" t="s">
        <v>2593</v>
      </c>
      <c r="AQ6" t="s">
        <v>1389</v>
      </c>
      <c r="AR6" t="s">
        <v>2025</v>
      </c>
      <c r="AS6" t="s">
        <v>198</v>
      </c>
      <c r="AT6" t="s">
        <v>566</v>
      </c>
      <c r="AU6" t="s">
        <v>1890</v>
      </c>
      <c r="AV6" t="s">
        <v>460</v>
      </c>
      <c r="AW6" t="s">
        <v>408</v>
      </c>
      <c r="AX6" t="s">
        <v>2594</v>
      </c>
      <c r="AY6" t="s">
        <v>2595</v>
      </c>
      <c r="AZ6" t="s">
        <v>2596</v>
      </c>
      <c r="BA6" t="s">
        <v>2597</v>
      </c>
      <c r="BB6" t="s">
        <v>2598</v>
      </c>
      <c r="BC6" t="s">
        <v>198</v>
      </c>
      <c r="BD6" t="s">
        <v>546</v>
      </c>
      <c r="BE6" t="s">
        <v>2599</v>
      </c>
      <c r="BF6" t="s">
        <v>2600</v>
      </c>
      <c r="BG6" t="s">
        <v>373</v>
      </c>
      <c r="BH6" t="s">
        <v>198</v>
      </c>
      <c r="BI6" t="s">
        <v>2601</v>
      </c>
      <c r="BJ6" t="s">
        <v>2602</v>
      </c>
      <c r="BK6" t="s">
        <v>2603</v>
      </c>
      <c r="BL6" t="s">
        <v>2604</v>
      </c>
      <c r="BM6" t="s">
        <v>367</v>
      </c>
      <c r="BN6" t="s">
        <v>2605</v>
      </c>
      <c r="BO6">
        <v>11.56</v>
      </c>
      <c r="BP6">
        <v>7.98</v>
      </c>
      <c r="BQ6">
        <v>15.26</v>
      </c>
      <c r="BR6">
        <v>28.16</v>
      </c>
      <c r="BS6" t="s">
        <v>198</v>
      </c>
      <c r="BT6" t="s">
        <v>198</v>
      </c>
      <c r="BU6" t="s">
        <v>1085</v>
      </c>
      <c r="BV6" t="s">
        <v>2503</v>
      </c>
      <c r="BW6">
        <v>7.74</v>
      </c>
      <c r="BX6">
        <v>4.95</v>
      </c>
      <c r="BY6">
        <v>7.76</v>
      </c>
      <c r="BZ6">
        <v>6.01</v>
      </c>
      <c r="CA6">
        <v>2.1800000000000002</v>
      </c>
      <c r="CB6">
        <v>3.79</v>
      </c>
      <c r="CC6">
        <v>-0.73</v>
      </c>
      <c r="CD6">
        <v>-0.47</v>
      </c>
      <c r="CE6" t="s">
        <v>2606</v>
      </c>
      <c r="CF6" t="s">
        <v>2607</v>
      </c>
      <c r="CG6" s="26">
        <v>1.6517761882787263</v>
      </c>
      <c r="CH6" s="27">
        <v>2.9295891954022988</v>
      </c>
      <c r="CI6" s="26">
        <v>3.1082002446055412E-2</v>
      </c>
      <c r="CJ6" s="26">
        <v>-3.9661228656768799E-2</v>
      </c>
      <c r="CK6" s="26">
        <v>-0.17424306273460388</v>
      </c>
      <c r="CL6" s="26">
        <v>0.35065081715583801</v>
      </c>
      <c r="CM6" s="26" t="s">
        <v>198</v>
      </c>
      <c r="CN6" s="27">
        <v>1.1773399114608765</v>
      </c>
      <c r="CO6" s="27">
        <v>-0.4468664824962616</v>
      </c>
      <c r="CP6" s="27">
        <v>0.87244898080825806</v>
      </c>
      <c r="CQ6" s="27">
        <v>0.8317757248878479</v>
      </c>
      <c r="CR6" s="27" t="s">
        <v>198</v>
      </c>
      <c r="CS6">
        <v>1.0691929383540211</v>
      </c>
      <c r="CT6">
        <v>189720090.49773756</v>
      </c>
      <c r="CU6">
        <v>0.67001675041876041</v>
      </c>
      <c r="CV6" s="26">
        <v>4.1957132052630186E-2</v>
      </c>
      <c r="CW6" s="27">
        <v>0.60867453366518021</v>
      </c>
      <c r="CX6">
        <v>0.06</v>
      </c>
      <c r="CY6">
        <v>24.44402302040719</v>
      </c>
      <c r="CZ6">
        <v>434476464.49741745</v>
      </c>
      <c r="DA6">
        <v>4.1957132052630186E-2</v>
      </c>
      <c r="DB6">
        <v>8.321559702214163</v>
      </c>
      <c r="DC6">
        <v>1276245449.1763346</v>
      </c>
      <c r="DD6">
        <v>3.9859275449998677E-2</v>
      </c>
      <c r="DE6">
        <v>4.3223248761377659</v>
      </c>
      <c r="DF6">
        <v>2457092653.6854553</v>
      </c>
      <c r="DG6">
        <v>3.6922276206314567E-2</v>
      </c>
      <c r="DH6">
        <v>2.7535786730132004</v>
      </c>
      <c r="DI6">
        <v>3856927279.4295378</v>
      </c>
      <c r="DJ6">
        <v>3.3565705642104149E-2</v>
      </c>
      <c r="DK6">
        <v>1.6114153443530397</v>
      </c>
      <c r="DL6">
        <v>6590698504.4032335</v>
      </c>
      <c r="DM6">
        <v>2.9369992436841127E-2</v>
      </c>
      <c r="DN6">
        <v>442000000</v>
      </c>
      <c r="DO6">
        <v>4.1957132052630186E-2</v>
      </c>
      <c r="DP6">
        <v>10620352700</v>
      </c>
      <c r="DQ6">
        <v>2891443400</v>
      </c>
      <c r="DR6">
        <v>2647</v>
      </c>
      <c r="DS6">
        <v>1.6098190562260961</v>
      </c>
      <c r="DT6">
        <v>2.3209146617371186</v>
      </c>
      <c r="DU6" s="28">
        <v>0.6</v>
      </c>
      <c r="DV6">
        <v>0.6</v>
      </c>
      <c r="DW6">
        <v>1.2</v>
      </c>
      <c r="DX6">
        <v>-4.6999999999999993E-3</v>
      </c>
      <c r="DY6">
        <v>0.6978769537942997</v>
      </c>
      <c r="DZ6">
        <v>-1.2590216828332109E-3</v>
      </c>
      <c r="EA6">
        <v>180</v>
      </c>
      <c r="EB6">
        <v>-1.2129786306369537E-3</v>
      </c>
      <c r="EC6">
        <v>0</v>
      </c>
      <c r="ED6">
        <v>4.9853317778863662E-2</v>
      </c>
      <c r="EE6">
        <v>0.18610528853910102</v>
      </c>
      <c r="EF6" s="29">
        <v>2.0809999999999999E-2</v>
      </c>
      <c r="EG6">
        <v>2.0656999999999998E-2</v>
      </c>
      <c r="EH6">
        <v>43.2678769537943</v>
      </c>
      <c r="EI6" t="s">
        <v>244</v>
      </c>
      <c r="EJ6">
        <v>0</v>
      </c>
      <c r="EK6">
        <v>1</v>
      </c>
      <c r="EL6" s="31">
        <v>44946</v>
      </c>
      <c r="EM6" s="32">
        <v>1E-3</v>
      </c>
      <c r="EN6" s="32">
        <v>-2.99</v>
      </c>
      <c r="EO6" s="32">
        <v>-0.17</v>
      </c>
      <c r="EP6" s="32">
        <v>0.86</v>
      </c>
      <c r="EQ6" s="32">
        <v>1.5299999999999999E-2</v>
      </c>
    </row>
    <row r="7" spans="1:147" ht="96">
      <c r="B7" s="24"/>
      <c r="C7" s="24"/>
      <c r="D7" s="24" t="s">
        <v>2643</v>
      </c>
      <c r="E7" t="s">
        <v>2444</v>
      </c>
      <c r="F7" t="s">
        <v>2445</v>
      </c>
      <c r="G7">
        <v>19.03</v>
      </c>
      <c r="H7">
        <v>2.81E-2</v>
      </c>
      <c r="I7" t="s">
        <v>2446</v>
      </c>
      <c r="J7">
        <v>7961310900</v>
      </c>
      <c r="K7">
        <v>36.61</v>
      </c>
      <c r="L7">
        <v>2.0099999999999998</v>
      </c>
      <c r="M7" t="s">
        <v>169</v>
      </c>
      <c r="N7" t="s">
        <v>2609</v>
      </c>
      <c r="O7" t="s">
        <v>2610</v>
      </c>
      <c r="P7" t="s">
        <v>2611</v>
      </c>
      <c r="Q7">
        <v>101.36</v>
      </c>
      <c r="R7" t="s">
        <v>2612</v>
      </c>
      <c r="S7">
        <v>191786270</v>
      </c>
      <c r="T7" s="25">
        <v>-1.44E-2</v>
      </c>
      <c r="U7" t="s">
        <v>463</v>
      </c>
      <c r="V7">
        <v>411863500</v>
      </c>
      <c r="W7">
        <v>418355800</v>
      </c>
      <c r="X7">
        <v>1.76</v>
      </c>
      <c r="Y7">
        <v>0.47</v>
      </c>
      <c r="Z7">
        <v>5.59</v>
      </c>
      <c r="AA7" t="s">
        <v>2613</v>
      </c>
      <c r="AB7" t="s">
        <v>2614</v>
      </c>
      <c r="AC7" t="s">
        <v>2615</v>
      </c>
      <c r="AD7" t="s">
        <v>523</v>
      </c>
      <c r="AE7" t="s">
        <v>2616</v>
      </c>
      <c r="AF7">
        <v>35073168</v>
      </c>
      <c r="AG7" t="s">
        <v>2617</v>
      </c>
      <c r="AH7">
        <v>3579.91</v>
      </c>
      <c r="AI7" t="s">
        <v>2618</v>
      </c>
      <c r="AJ7" t="s">
        <v>2619</v>
      </c>
      <c r="AK7" t="s">
        <v>2620</v>
      </c>
      <c r="AL7" t="s">
        <v>2621</v>
      </c>
      <c r="AM7" t="s">
        <v>2622</v>
      </c>
      <c r="AN7" t="s">
        <v>198</v>
      </c>
      <c r="AO7" t="s">
        <v>2623</v>
      </c>
      <c r="AP7" t="s">
        <v>277</v>
      </c>
      <c r="AQ7" t="s">
        <v>1888</v>
      </c>
      <c r="AR7" t="s">
        <v>321</v>
      </c>
      <c r="AS7" t="s">
        <v>198</v>
      </c>
      <c r="AT7" t="s">
        <v>2624</v>
      </c>
      <c r="AU7" t="s">
        <v>2625</v>
      </c>
      <c r="AV7" t="s">
        <v>2626</v>
      </c>
      <c r="AW7" t="s">
        <v>2627</v>
      </c>
      <c r="AX7" t="s">
        <v>2628</v>
      </c>
      <c r="AY7" t="s">
        <v>2629</v>
      </c>
      <c r="AZ7" t="s">
        <v>2630</v>
      </c>
      <c r="BA7" t="s">
        <v>2631</v>
      </c>
      <c r="BB7" t="s">
        <v>2632</v>
      </c>
      <c r="BC7" t="s">
        <v>2633</v>
      </c>
      <c r="BD7" t="s">
        <v>2634</v>
      </c>
      <c r="BE7" t="s">
        <v>2635</v>
      </c>
      <c r="BF7" t="s">
        <v>2636</v>
      </c>
      <c r="BG7" t="s">
        <v>2637</v>
      </c>
      <c r="BH7" t="s">
        <v>585</v>
      </c>
      <c r="BI7" t="s">
        <v>2638</v>
      </c>
      <c r="BJ7" t="s">
        <v>2639</v>
      </c>
      <c r="BK7" t="s">
        <v>2640</v>
      </c>
      <c r="BL7" t="s">
        <v>825</v>
      </c>
      <c r="BM7" t="s">
        <v>1268</v>
      </c>
      <c r="BN7" t="s">
        <v>347</v>
      </c>
      <c r="BO7">
        <v>3.38</v>
      </c>
      <c r="BP7">
        <v>0</v>
      </c>
      <c r="BQ7">
        <v>-0.44</v>
      </c>
      <c r="BR7">
        <v>5.99</v>
      </c>
      <c r="BS7">
        <v>1.03</v>
      </c>
      <c r="BT7">
        <v>1.29</v>
      </c>
      <c r="BU7" t="s">
        <v>2641</v>
      </c>
      <c r="BV7" t="s">
        <v>2503</v>
      </c>
      <c r="BW7">
        <v>15.54</v>
      </c>
      <c r="BX7">
        <v>7.05</v>
      </c>
      <c r="BY7">
        <v>11.77</v>
      </c>
      <c r="BZ7">
        <v>7.18</v>
      </c>
      <c r="CA7">
        <v>0.81</v>
      </c>
      <c r="CB7">
        <v>1.23</v>
      </c>
      <c r="CC7">
        <v>9.24</v>
      </c>
      <c r="CD7">
        <v>6.91</v>
      </c>
      <c r="CE7" t="s">
        <v>2642</v>
      </c>
      <c r="CF7" t="s">
        <v>517</v>
      </c>
      <c r="CG7" s="26">
        <v>1.3880945841392649</v>
      </c>
      <c r="CH7" s="27">
        <v>0.63931349999999998</v>
      </c>
      <c r="CI7" s="26">
        <v>0.44404122233390808</v>
      </c>
      <c r="CJ7" s="26">
        <v>-0.2150997519493103</v>
      </c>
      <c r="CK7" s="26">
        <v>-0.52481955289840698</v>
      </c>
      <c r="CL7" s="26">
        <v>3.395984647795558E-3</v>
      </c>
      <c r="CM7" s="26">
        <v>0.50033962726593018</v>
      </c>
      <c r="CN7" s="27">
        <v>4.9562807083129883</v>
      </c>
      <c r="CO7" s="27">
        <v>-0.19428914785385132</v>
      </c>
      <c r="CP7" s="27">
        <v>-0.95374119281768799</v>
      </c>
      <c r="CQ7" s="27">
        <v>-0.2275916188955307</v>
      </c>
      <c r="CR7" s="27">
        <v>2.4582211971282959</v>
      </c>
      <c r="CS7">
        <v>3.3352789694176792</v>
      </c>
      <c r="CT7">
        <v>86267845.454545438</v>
      </c>
      <c r="CU7">
        <v>0.31529164477141353</v>
      </c>
      <c r="CV7" s="26">
        <v>4.1571505879983303E-2</v>
      </c>
      <c r="CW7" s="27">
        <v>1.2077759891748427</v>
      </c>
      <c r="CX7">
        <v>0.06</v>
      </c>
      <c r="CY7">
        <v>32.118903164597938</v>
      </c>
      <c r="CZ7">
        <v>216175218.20150599</v>
      </c>
      <c r="DA7">
        <v>4.1571505879983303E-2</v>
      </c>
      <c r="DB7">
        <v>10.937953657070658</v>
      </c>
      <c r="DC7">
        <v>634790667.2206105</v>
      </c>
      <c r="DD7">
        <v>3.9492930585984139E-2</v>
      </c>
      <c r="DE7">
        <v>5.6837244343964732</v>
      </c>
      <c r="DF7">
        <v>1221612866.7288699</v>
      </c>
      <c r="DG7">
        <v>3.6582925174385307E-2</v>
      </c>
      <c r="DH7">
        <v>3.6225190228996835</v>
      </c>
      <c r="DI7">
        <v>1916707919.5741956</v>
      </c>
      <c r="DJ7">
        <v>3.3257204703986645E-2</v>
      </c>
      <c r="DK7">
        <v>2.1218751633915955</v>
      </c>
      <c r="DL7">
        <v>3272252307.6719761</v>
      </c>
      <c r="DM7">
        <v>2.9100054115988309E-2</v>
      </c>
      <c r="DN7">
        <v>220000000.00000003</v>
      </c>
      <c r="DO7">
        <v>4.1571505879983303E-2</v>
      </c>
      <c r="DP7">
        <v>6943310900</v>
      </c>
      <c r="DQ7">
        <v>-566283200</v>
      </c>
      <c r="DR7">
        <v>2927</v>
      </c>
      <c r="DS7">
        <v>1.3465230782592816</v>
      </c>
      <c r="DT7">
        <v>-0.56846248917484277</v>
      </c>
      <c r="DU7" s="28">
        <v>0.6</v>
      </c>
      <c r="DV7">
        <v>0</v>
      </c>
      <c r="DW7">
        <v>0.6</v>
      </c>
      <c r="DX7">
        <v>5.7478354978354975</v>
      </c>
      <c r="DY7">
        <v>0.71235944272445639</v>
      </c>
      <c r="DZ7">
        <v>5.128896509656494</v>
      </c>
      <c r="EA7">
        <v>1980</v>
      </c>
      <c r="EB7">
        <v>5.0770446020742392</v>
      </c>
      <c r="EC7">
        <v>5</v>
      </c>
      <c r="ED7">
        <v>0.1330735703915184</v>
      </c>
      <c r="EE7">
        <v>0.77207008962227841</v>
      </c>
      <c r="EF7" s="29">
        <v>0.1444</v>
      </c>
      <c r="EG7">
        <v>0.144681</v>
      </c>
      <c r="EH7">
        <v>54.172359442724456</v>
      </c>
      <c r="EI7" t="s">
        <v>244</v>
      </c>
      <c r="EJ7">
        <v>1</v>
      </c>
      <c r="EK7">
        <v>0</v>
      </c>
      <c r="EL7" s="31">
        <v>44946</v>
      </c>
      <c r="EM7" s="32">
        <v>2.3E-3</v>
      </c>
      <c r="EN7" s="32">
        <v>0.23</v>
      </c>
      <c r="EO7" s="32">
        <v>2.63</v>
      </c>
      <c r="EP7" s="32">
        <v>3.06</v>
      </c>
      <c r="EQ7" s="32">
        <v>2.81E-2</v>
      </c>
    </row>
    <row r="8" spans="1:147" ht="96">
      <c r="B8" s="24"/>
      <c r="C8" s="24"/>
      <c r="D8" s="24" t="s">
        <v>2678</v>
      </c>
      <c r="E8" t="s">
        <v>2447</v>
      </c>
      <c r="F8" t="s">
        <v>2448</v>
      </c>
      <c r="G8">
        <v>28.38</v>
      </c>
      <c r="H8">
        <v>3.2000000000000001E-2</v>
      </c>
      <c r="I8" t="s">
        <v>2449</v>
      </c>
      <c r="J8">
        <v>5676283800</v>
      </c>
      <c r="K8">
        <v>45.77</v>
      </c>
      <c r="L8">
        <v>6.02</v>
      </c>
      <c r="M8" t="s">
        <v>169</v>
      </c>
      <c r="N8" t="s">
        <v>561</v>
      </c>
      <c r="O8" t="s">
        <v>2644</v>
      </c>
      <c r="P8" t="s">
        <v>2645</v>
      </c>
      <c r="Q8">
        <v>29.1</v>
      </c>
      <c r="R8" t="s">
        <v>2646</v>
      </c>
      <c r="S8">
        <v>80949669</v>
      </c>
      <c r="T8" s="25">
        <v>6.3899999999999998E-2</v>
      </c>
      <c r="U8" t="s">
        <v>530</v>
      </c>
      <c r="V8">
        <v>69357000</v>
      </c>
      <c r="W8">
        <v>200010000</v>
      </c>
      <c r="X8">
        <v>1.68</v>
      </c>
      <c r="Y8">
        <v>0.69</v>
      </c>
      <c r="Z8">
        <v>6.97</v>
      </c>
      <c r="AA8" t="s">
        <v>1788</v>
      </c>
      <c r="AB8" t="s">
        <v>2647</v>
      </c>
      <c r="AC8" t="s">
        <v>2648</v>
      </c>
      <c r="AD8" t="s">
        <v>2649</v>
      </c>
      <c r="AE8" t="s">
        <v>2650</v>
      </c>
      <c r="AF8">
        <v>-8719498</v>
      </c>
      <c r="AG8" t="s">
        <v>2651</v>
      </c>
      <c r="AH8" t="s">
        <v>2652</v>
      </c>
      <c r="AI8" t="s">
        <v>2653</v>
      </c>
      <c r="AJ8" t="s">
        <v>401</v>
      </c>
      <c r="AK8" t="s">
        <v>2654</v>
      </c>
      <c r="AL8" t="s">
        <v>2655</v>
      </c>
      <c r="AM8" t="s">
        <v>2656</v>
      </c>
      <c r="AN8" t="s">
        <v>198</v>
      </c>
      <c r="AO8" t="s">
        <v>2657</v>
      </c>
      <c r="AP8" t="s">
        <v>2658</v>
      </c>
      <c r="AQ8" t="s">
        <v>2230</v>
      </c>
      <c r="AR8" t="s">
        <v>2659</v>
      </c>
      <c r="AS8" t="s">
        <v>198</v>
      </c>
      <c r="AT8" t="s">
        <v>1992</v>
      </c>
      <c r="AU8" t="s">
        <v>2660</v>
      </c>
      <c r="AV8" t="s">
        <v>2661</v>
      </c>
      <c r="AW8" t="s">
        <v>2662</v>
      </c>
      <c r="AX8" t="s">
        <v>2663</v>
      </c>
      <c r="AY8" t="s">
        <v>2664</v>
      </c>
      <c r="AZ8" t="s">
        <v>2665</v>
      </c>
      <c r="BA8" t="s">
        <v>2350</v>
      </c>
      <c r="BB8" t="s">
        <v>2666</v>
      </c>
      <c r="BC8" t="s">
        <v>2667</v>
      </c>
      <c r="BD8" t="s">
        <v>225</v>
      </c>
      <c r="BE8" t="s">
        <v>2668</v>
      </c>
      <c r="BF8" t="s">
        <v>2669</v>
      </c>
      <c r="BG8" t="s">
        <v>2670</v>
      </c>
      <c r="BH8" t="s">
        <v>2671</v>
      </c>
      <c r="BI8" t="s">
        <v>1787</v>
      </c>
      <c r="BJ8" t="s">
        <v>2672</v>
      </c>
      <c r="BK8" t="s">
        <v>2666</v>
      </c>
      <c r="BL8" t="s">
        <v>2673</v>
      </c>
      <c r="BM8" t="s">
        <v>2674</v>
      </c>
      <c r="BN8" t="s">
        <v>2675</v>
      </c>
      <c r="BO8">
        <v>11.8</v>
      </c>
      <c r="BP8">
        <v>18.149999999999999</v>
      </c>
      <c r="BQ8">
        <v>34.869999999999997</v>
      </c>
      <c r="BR8">
        <v>14.29</v>
      </c>
      <c r="BS8">
        <v>20.98</v>
      </c>
      <c r="BT8">
        <v>35.479999999999997</v>
      </c>
      <c r="BU8" t="s">
        <v>1234</v>
      </c>
      <c r="BV8" t="s">
        <v>2503</v>
      </c>
      <c r="BW8">
        <v>13.64</v>
      </c>
      <c r="BX8">
        <v>21.6</v>
      </c>
      <c r="BY8">
        <v>24.31</v>
      </c>
      <c r="BZ8">
        <v>7.03</v>
      </c>
      <c r="CA8">
        <v>13.48</v>
      </c>
      <c r="CB8">
        <v>12.85</v>
      </c>
      <c r="CC8">
        <v>-0.42</v>
      </c>
      <c r="CD8">
        <v>-0.49</v>
      </c>
      <c r="CE8" t="s">
        <v>2676</v>
      </c>
      <c r="CF8" t="s">
        <v>2677</v>
      </c>
      <c r="CG8" s="26">
        <v>-9.9724933686999515E-3</v>
      </c>
      <c r="CH8" s="27">
        <v>-0.16832715739948978</v>
      </c>
      <c r="CI8" s="26">
        <v>0.71466314792633057</v>
      </c>
      <c r="CJ8" s="26">
        <v>0.16640986502170563</v>
      </c>
      <c r="CK8" s="26">
        <v>9.6283785998821259E-2</v>
      </c>
      <c r="CL8" s="26">
        <v>0.12547528743743896</v>
      </c>
      <c r="CM8" s="26">
        <v>0.57014924287796021</v>
      </c>
      <c r="CN8" s="27">
        <v>0.1666666716337204</v>
      </c>
      <c r="CO8" s="27">
        <v>0.22355267405509949</v>
      </c>
      <c r="CP8" s="27">
        <v>0.50547641515731812</v>
      </c>
      <c r="CQ8" s="27">
        <v>0.24686335027217865</v>
      </c>
      <c r="CR8" s="27">
        <v>0.63146370649337769</v>
      </c>
      <c r="CS8">
        <v>4.3731</v>
      </c>
      <c r="CT8">
        <v>53620866.386554621</v>
      </c>
      <c r="CU8">
        <v>0.70472163495419315</v>
      </c>
      <c r="CV8" s="26">
        <v>0.33459626585245134</v>
      </c>
      <c r="CW8" s="27">
        <v>0.35480456352233886</v>
      </c>
      <c r="CX8">
        <v>0.06</v>
      </c>
      <c r="CY8">
        <v>35.682971035994676</v>
      </c>
      <c r="CZ8">
        <v>149827316.63815254</v>
      </c>
      <c r="DA8">
        <v>0.33459626585245134</v>
      </c>
      <c r="DB8">
        <v>9.5370909037206584</v>
      </c>
      <c r="DC8">
        <v>560578047.74769223</v>
      </c>
      <c r="DD8">
        <v>0.31786645255982876</v>
      </c>
      <c r="DE8">
        <v>3.5127718808766972</v>
      </c>
      <c r="DF8">
        <v>1521955874.5345302</v>
      </c>
      <c r="DG8">
        <v>0.2944447139501572</v>
      </c>
      <c r="DH8">
        <v>1.4766028667926836</v>
      </c>
      <c r="DI8">
        <v>3620664648.7234697</v>
      </c>
      <c r="DJ8">
        <v>0.26767701268196109</v>
      </c>
      <c r="DK8">
        <v>0.31747057060712247</v>
      </c>
      <c r="DL8">
        <v>16840250073.497854</v>
      </c>
      <c r="DM8">
        <v>0.23421738609671591</v>
      </c>
      <c r="DN8">
        <v>119000000</v>
      </c>
      <c r="DO8">
        <v>0.33459626585245134</v>
      </c>
      <c r="DP8">
        <v>5346283800</v>
      </c>
      <c r="DQ8">
        <v>569573420</v>
      </c>
      <c r="DR8">
        <v>2321</v>
      </c>
      <c r="DS8">
        <v>-0.34456875922115127</v>
      </c>
      <c r="DT8">
        <v>-0.52313172092182869</v>
      </c>
      <c r="DU8" s="28">
        <v>0.6</v>
      </c>
      <c r="DV8">
        <v>0.44</v>
      </c>
      <c r="DW8">
        <v>1.04</v>
      </c>
      <c r="DX8">
        <v>-4.8999999999999998E-3</v>
      </c>
      <c r="DY8">
        <v>0.37724190452545159</v>
      </c>
      <c r="DZ8">
        <v>-6.2348533217471776E-4</v>
      </c>
      <c r="EA8">
        <v>689</v>
      </c>
      <c r="EB8">
        <v>-5.362075195236856E-4</v>
      </c>
      <c r="EC8">
        <v>0</v>
      </c>
      <c r="ED8">
        <v>5.8381580920953954E-2</v>
      </c>
      <c r="EE8">
        <v>0.45882355882205889</v>
      </c>
      <c r="EF8" s="29">
        <v>8.09E-2</v>
      </c>
      <c r="EG8">
        <v>8.1220000000000001E-2</v>
      </c>
      <c r="EH8">
        <v>25.127241904525452</v>
      </c>
      <c r="EI8">
        <v>-1</v>
      </c>
      <c r="EJ8">
        <v>0</v>
      </c>
      <c r="EK8">
        <v>1</v>
      </c>
      <c r="EL8" s="31">
        <v>44946</v>
      </c>
      <c r="EM8" s="32">
        <v>-3.1600000000000003E-2</v>
      </c>
      <c r="EN8" s="32">
        <v>-0.18</v>
      </c>
      <c r="EO8" s="32">
        <v>1.63</v>
      </c>
      <c r="EP8" s="32">
        <v>-1.79</v>
      </c>
      <c r="EQ8" s="32">
        <v>3.2000000000000001E-2</v>
      </c>
    </row>
    <row r="9" spans="1:147" ht="96">
      <c r="D9" s="24" t="s">
        <v>2705</v>
      </c>
      <c r="E9" t="s">
        <v>2450</v>
      </c>
      <c r="F9" t="s">
        <v>2451</v>
      </c>
      <c r="G9">
        <v>7.54</v>
      </c>
      <c r="H9">
        <v>5.3E-3</v>
      </c>
      <c r="I9" t="s">
        <v>2452</v>
      </c>
      <c r="J9">
        <v>3208200900</v>
      </c>
      <c r="K9">
        <v>26.35</v>
      </c>
      <c r="L9">
        <v>1.69</v>
      </c>
      <c r="M9" t="s">
        <v>169</v>
      </c>
      <c r="N9" t="s">
        <v>2415</v>
      </c>
      <c r="O9" t="s">
        <v>2679</v>
      </c>
      <c r="P9" t="s">
        <v>2680</v>
      </c>
      <c r="Q9">
        <v>-12.31</v>
      </c>
      <c r="R9" t="s">
        <v>2092</v>
      </c>
      <c r="S9">
        <v>108307993</v>
      </c>
      <c r="T9" s="25">
        <v>-0.25679999999999997</v>
      </c>
      <c r="U9" t="s">
        <v>825</v>
      </c>
      <c r="V9">
        <v>416417350</v>
      </c>
      <c r="W9">
        <v>425490830</v>
      </c>
      <c r="X9">
        <v>1.1299999999999999</v>
      </c>
      <c r="Y9">
        <v>0.34</v>
      </c>
      <c r="Z9">
        <v>14.38</v>
      </c>
      <c r="AA9" t="s">
        <v>1102</v>
      </c>
      <c r="AB9" t="s">
        <v>1949</v>
      </c>
      <c r="AC9" t="s">
        <v>2681</v>
      </c>
      <c r="AD9" t="s">
        <v>2682</v>
      </c>
      <c r="AE9" t="s">
        <v>2683</v>
      </c>
      <c r="AF9">
        <v>-4496421</v>
      </c>
      <c r="AG9" t="s">
        <v>2684</v>
      </c>
      <c r="AH9" t="s">
        <v>2685</v>
      </c>
      <c r="AI9" t="s">
        <v>2686</v>
      </c>
      <c r="AJ9" t="s">
        <v>2687</v>
      </c>
      <c r="AK9" t="s">
        <v>2688</v>
      </c>
      <c r="AL9" t="s">
        <v>2689</v>
      </c>
      <c r="AM9" t="s">
        <v>2690</v>
      </c>
      <c r="AN9" t="s">
        <v>198</v>
      </c>
      <c r="AO9" t="s">
        <v>2691</v>
      </c>
      <c r="AP9" t="s">
        <v>872</v>
      </c>
      <c r="AQ9" t="s">
        <v>2692</v>
      </c>
      <c r="AR9" t="s">
        <v>2693</v>
      </c>
      <c r="AS9" t="s">
        <v>198</v>
      </c>
      <c r="AT9" t="s">
        <v>525</v>
      </c>
      <c r="AU9" t="s">
        <v>198</v>
      </c>
      <c r="AV9" t="s">
        <v>597</v>
      </c>
      <c r="AW9" t="s">
        <v>2694</v>
      </c>
      <c r="AX9" t="s">
        <v>2695</v>
      </c>
      <c r="AY9" t="s">
        <v>2696</v>
      </c>
      <c r="AZ9" t="s">
        <v>2696</v>
      </c>
      <c r="BA9" t="s">
        <v>2697</v>
      </c>
      <c r="BB9" t="s">
        <v>2698</v>
      </c>
      <c r="BC9" t="s">
        <v>227</v>
      </c>
      <c r="BD9" t="s">
        <v>228</v>
      </c>
      <c r="BE9" t="s">
        <v>557</v>
      </c>
      <c r="BF9" t="s">
        <v>2699</v>
      </c>
      <c r="BG9" t="s">
        <v>2700</v>
      </c>
      <c r="BH9" t="s">
        <v>2701</v>
      </c>
      <c r="BI9" t="s">
        <v>2511</v>
      </c>
      <c r="BJ9" t="s">
        <v>1311</v>
      </c>
      <c r="BK9" t="s">
        <v>1433</v>
      </c>
      <c r="BL9" t="s">
        <v>2702</v>
      </c>
      <c r="BM9" t="s">
        <v>364</v>
      </c>
      <c r="BN9" t="s">
        <v>592</v>
      </c>
      <c r="BO9">
        <v>8.25</v>
      </c>
      <c r="BP9">
        <v>12.92</v>
      </c>
      <c r="BQ9">
        <v>11.25</v>
      </c>
      <c r="BR9">
        <v>8.8000000000000007</v>
      </c>
      <c r="BS9">
        <v>13.46</v>
      </c>
      <c r="BT9">
        <v>11.76</v>
      </c>
      <c r="BU9" t="s">
        <v>1833</v>
      </c>
      <c r="BV9" t="s">
        <v>2503</v>
      </c>
      <c r="BW9">
        <v>29.4</v>
      </c>
      <c r="BX9">
        <v>41.54</v>
      </c>
      <c r="BY9">
        <v>42.86</v>
      </c>
      <c r="BZ9">
        <v>13.84</v>
      </c>
      <c r="CA9">
        <v>24.24</v>
      </c>
      <c r="CB9">
        <v>19.36</v>
      </c>
      <c r="CC9">
        <v>2.72</v>
      </c>
      <c r="CD9">
        <v>-2.2000000000000002</v>
      </c>
      <c r="CE9" t="s">
        <v>2703</v>
      </c>
      <c r="CF9" t="s">
        <v>2704</v>
      </c>
      <c r="CG9" s="26">
        <v>-8.2127829181494666E-2</v>
      </c>
      <c r="CH9" s="27">
        <v>0.20598802941176522</v>
      </c>
      <c r="CI9" s="26">
        <v>0.1458333283662796</v>
      </c>
      <c r="CJ9" s="26">
        <v>0</v>
      </c>
      <c r="CK9" s="26">
        <v>-5.5118110030889511E-2</v>
      </c>
      <c r="CL9" s="26">
        <v>0.18969555199146271</v>
      </c>
      <c r="CM9" s="26">
        <v>0.61742424964904785</v>
      </c>
      <c r="CN9" s="27">
        <v>-0.31759655475616455</v>
      </c>
      <c r="CO9" s="27">
        <v>0.25268816947937012</v>
      </c>
      <c r="CP9" s="27">
        <v>1.2227214574813843</v>
      </c>
      <c r="CQ9" s="27">
        <v>0.93154293298721313</v>
      </c>
      <c r="CR9" s="27">
        <v>-0.23798006772994995</v>
      </c>
      <c r="CS9">
        <v>2.9165462727272726</v>
      </c>
      <c r="CT9">
        <v>65987671.69811321</v>
      </c>
      <c r="CU9">
        <v>1.9893899204244032</v>
      </c>
      <c r="CV9" s="26">
        <v>0.17956700399518014</v>
      </c>
      <c r="CW9" s="27">
        <v>0.37027518749237059</v>
      </c>
      <c r="CX9">
        <v>0.06</v>
      </c>
      <c r="CY9">
        <v>8.6709834755955857</v>
      </c>
      <c r="CZ9">
        <v>176935050.59927702</v>
      </c>
      <c r="DA9">
        <v>0.17956700399518014</v>
      </c>
      <c r="DB9">
        <v>2.6287087269188683</v>
      </c>
      <c r="DC9">
        <v>583632900.93317032</v>
      </c>
      <c r="DD9">
        <v>0.17058865379542112</v>
      </c>
      <c r="DE9">
        <v>1.1666952336790475</v>
      </c>
      <c r="DF9">
        <v>1314997143.8231242</v>
      </c>
      <c r="DG9">
        <v>0.15801896351575853</v>
      </c>
      <c r="DH9">
        <v>0.62052740480873481</v>
      </c>
      <c r="DI9">
        <v>2472414414.1109881</v>
      </c>
      <c r="DJ9">
        <v>0.14365360319614412</v>
      </c>
      <c r="DK9">
        <v>0.24179172937649404</v>
      </c>
      <c r="DL9">
        <v>6345133904.9364042</v>
      </c>
      <c r="DM9">
        <v>0.1256969027966261</v>
      </c>
      <c r="DN9">
        <v>159000000</v>
      </c>
      <c r="DO9">
        <v>0.17956700399518014</v>
      </c>
      <c r="DP9">
        <v>1534200900</v>
      </c>
      <c r="DQ9">
        <v>921210990</v>
      </c>
      <c r="DR9">
        <v>1696</v>
      </c>
      <c r="DS9">
        <v>-0.2616948331766748</v>
      </c>
      <c r="DT9">
        <v>-0.16428715808060537</v>
      </c>
      <c r="DU9" s="28">
        <v>0</v>
      </c>
      <c r="DV9">
        <v>-0.22</v>
      </c>
      <c r="DW9">
        <v>-0.22</v>
      </c>
      <c r="DX9">
        <v>4.8088235294117645</v>
      </c>
      <c r="DY9">
        <v>0.43428684162070796</v>
      </c>
      <c r="DZ9">
        <v>4.1328790630755714</v>
      </c>
      <c r="EA9">
        <v>2583</v>
      </c>
      <c r="EB9">
        <v>4.0631459017744334</v>
      </c>
      <c r="EC9">
        <v>4</v>
      </c>
      <c r="ED9">
        <v>1.7614245646610058E-2</v>
      </c>
      <c r="EE9">
        <v>0.10721641169094055</v>
      </c>
      <c r="EF9" s="29">
        <v>1.771E-2</v>
      </c>
      <c r="EG9">
        <v>1.7656999999999999E-2</v>
      </c>
      <c r="EH9">
        <v>27.164286841620708</v>
      </c>
      <c r="EI9" t="s">
        <v>244</v>
      </c>
      <c r="EJ9">
        <v>0</v>
      </c>
      <c r="EK9">
        <v>0</v>
      </c>
      <c r="EL9" s="31">
        <v>44946</v>
      </c>
      <c r="EM9" s="32">
        <v>1.23E-2</v>
      </c>
      <c r="EN9" s="32">
        <v>0</v>
      </c>
      <c r="EO9" s="32">
        <v>0.27</v>
      </c>
      <c r="EP9" s="32">
        <v>0.67</v>
      </c>
      <c r="EQ9" s="32">
        <v>5.3E-3</v>
      </c>
    </row>
    <row r="10" spans="1:147" ht="96">
      <c r="B10" s="24"/>
      <c r="C10" s="24"/>
      <c r="D10" s="24" t="s">
        <v>2737</v>
      </c>
      <c r="E10" t="s">
        <v>2453</v>
      </c>
      <c r="F10" t="s">
        <v>2454</v>
      </c>
      <c r="G10">
        <v>4.2699999999999996</v>
      </c>
      <c r="H10">
        <v>1.9099999999999999E-2</v>
      </c>
      <c r="I10" t="s">
        <v>2455</v>
      </c>
      <c r="J10">
        <v>3139602200</v>
      </c>
      <c r="L10">
        <v>1.49</v>
      </c>
      <c r="M10" t="s">
        <v>169</v>
      </c>
      <c r="N10" t="s">
        <v>2706</v>
      </c>
      <c r="O10" t="s">
        <v>1308</v>
      </c>
      <c r="P10" t="s">
        <v>2707</v>
      </c>
      <c r="Q10">
        <v>-27.29</v>
      </c>
      <c r="R10" t="s">
        <v>1490</v>
      </c>
      <c r="S10">
        <v>-3120597</v>
      </c>
      <c r="T10" s="25">
        <v>-1.073</v>
      </c>
      <c r="U10" t="s">
        <v>2708</v>
      </c>
      <c r="V10">
        <v>727301450</v>
      </c>
      <c r="W10">
        <v>735269840</v>
      </c>
      <c r="X10">
        <v>2.64</v>
      </c>
      <c r="Y10">
        <v>0.34</v>
      </c>
      <c r="Z10">
        <v>-0.17</v>
      </c>
      <c r="AA10" t="s">
        <v>2709</v>
      </c>
      <c r="AB10" t="s">
        <v>2710</v>
      </c>
      <c r="AC10" t="s">
        <v>2711</v>
      </c>
      <c r="AD10" t="s">
        <v>368</v>
      </c>
      <c r="AE10" t="s">
        <v>2712</v>
      </c>
      <c r="AF10">
        <v>54271207</v>
      </c>
      <c r="AG10" t="s">
        <v>2713</v>
      </c>
      <c r="AH10" t="s">
        <v>2714</v>
      </c>
      <c r="AI10" t="s">
        <v>2715</v>
      </c>
      <c r="AJ10" t="s">
        <v>2716</v>
      </c>
      <c r="AK10" t="s">
        <v>2717</v>
      </c>
      <c r="AL10" t="s">
        <v>198</v>
      </c>
      <c r="AM10" t="s">
        <v>2718</v>
      </c>
      <c r="AN10" t="s">
        <v>198</v>
      </c>
      <c r="AO10" t="s">
        <v>464</v>
      </c>
      <c r="AP10" t="s">
        <v>2719</v>
      </c>
      <c r="AQ10" t="s">
        <v>940</v>
      </c>
      <c r="AR10" t="s">
        <v>522</v>
      </c>
      <c r="AS10" t="s">
        <v>198</v>
      </c>
      <c r="AT10" t="s">
        <v>2720</v>
      </c>
      <c r="AU10" t="s">
        <v>2181</v>
      </c>
      <c r="AV10" t="s">
        <v>2721</v>
      </c>
      <c r="AW10" t="s">
        <v>2722</v>
      </c>
      <c r="AX10" t="s">
        <v>1144</v>
      </c>
      <c r="AY10" t="s">
        <v>2723</v>
      </c>
      <c r="AZ10" t="s">
        <v>2724</v>
      </c>
      <c r="BA10" t="s">
        <v>539</v>
      </c>
      <c r="BB10" t="s">
        <v>2725</v>
      </c>
      <c r="BC10" t="s">
        <v>588</v>
      </c>
      <c r="BD10" t="s">
        <v>398</v>
      </c>
      <c r="BE10" t="s">
        <v>2726</v>
      </c>
      <c r="BF10" t="s">
        <v>2727</v>
      </c>
      <c r="BG10" t="s">
        <v>2728</v>
      </c>
      <c r="BH10" t="s">
        <v>526</v>
      </c>
      <c r="BI10" t="s">
        <v>2729</v>
      </c>
      <c r="BJ10" t="s">
        <v>2730</v>
      </c>
      <c r="BK10" t="s">
        <v>2731</v>
      </c>
      <c r="BL10" t="s">
        <v>2732</v>
      </c>
      <c r="BM10" t="s">
        <v>2733</v>
      </c>
      <c r="BN10" t="s">
        <v>2734</v>
      </c>
      <c r="BO10">
        <v>1.79</v>
      </c>
      <c r="BP10">
        <v>4.5199999999999996</v>
      </c>
      <c r="BQ10">
        <v>4.54</v>
      </c>
      <c r="BR10">
        <v>1.59</v>
      </c>
      <c r="BS10">
        <v>7.46</v>
      </c>
      <c r="BT10">
        <v>5.84</v>
      </c>
      <c r="BU10" t="s">
        <v>2735</v>
      </c>
      <c r="BV10" t="s">
        <v>2503</v>
      </c>
      <c r="BW10">
        <v>14.54</v>
      </c>
      <c r="BX10">
        <v>19.829999999999998</v>
      </c>
      <c r="BY10">
        <v>20.81</v>
      </c>
      <c r="BZ10">
        <v>-0.31</v>
      </c>
      <c r="CA10">
        <v>4.54</v>
      </c>
      <c r="CB10">
        <v>3.77</v>
      </c>
      <c r="CC10">
        <v>2.89</v>
      </c>
      <c r="CD10">
        <v>-5.95</v>
      </c>
      <c r="CE10" t="s">
        <v>2736</v>
      </c>
      <c r="CF10" t="s">
        <v>761</v>
      </c>
      <c r="CG10" s="26">
        <v>-0.35149965317919074</v>
      </c>
      <c r="CH10" s="27">
        <v>-0.91345277357140864</v>
      </c>
      <c r="CI10" s="26">
        <v>0.31328988075256348</v>
      </c>
      <c r="CJ10" s="26">
        <v>9.5677711069583893E-2</v>
      </c>
      <c r="CK10" s="26">
        <v>-3.4049451351165771E-2</v>
      </c>
      <c r="CL10" s="26">
        <v>0.13634268939495087</v>
      </c>
      <c r="CM10" s="26">
        <v>0.18375140428543091</v>
      </c>
      <c r="CN10" s="27">
        <v>-0.75219333171844482</v>
      </c>
      <c r="CO10" s="27">
        <v>0.34413120150566101</v>
      </c>
      <c r="CP10" s="27">
        <v>2.0702171325683594</v>
      </c>
      <c r="CQ10" s="27">
        <v>-0.28908535838127136</v>
      </c>
      <c r="CR10" s="27">
        <v>-0.67793071269989014</v>
      </c>
      <c r="CS10">
        <v>0.91560285797608632</v>
      </c>
      <c r="CT10">
        <v>-11943067.17602432</v>
      </c>
      <c r="CU10">
        <v>0.70257611241217799</v>
      </c>
      <c r="CV10" s="26">
        <v>0.13900244683027269</v>
      </c>
      <c r="CW10" s="27">
        <v>0.13902778625488282</v>
      </c>
      <c r="CX10">
        <v>0.06</v>
      </c>
      <c r="CY10">
        <v>140.59987731716691</v>
      </c>
      <c r="CZ10">
        <v>31953101.849907972</v>
      </c>
      <c r="DA10">
        <v>0.13900244683027269</v>
      </c>
      <c r="DB10">
        <v>44.089518173927139</v>
      </c>
      <c r="DC10">
        <v>101897285.02537262</v>
      </c>
      <c r="DD10">
        <v>0.13205232448875903</v>
      </c>
      <c r="DE10">
        <v>20.51854233262047</v>
      </c>
      <c r="DF10">
        <v>218953282.70262364</v>
      </c>
      <c r="DG10">
        <v>0.12232215321063997</v>
      </c>
      <c r="DH10">
        <v>11.549025796417107</v>
      </c>
      <c r="DI10">
        <v>389002698.51278323</v>
      </c>
      <c r="DJ10">
        <v>0.11120195746421815</v>
      </c>
      <c r="DK10">
        <v>5.1506219286027228</v>
      </c>
      <c r="DL10">
        <v>872244607.01559734</v>
      </c>
      <c r="DM10">
        <v>9.7301712781190874E-2</v>
      </c>
      <c r="DN10">
        <v>29736800</v>
      </c>
      <c r="DO10">
        <v>0.13900244683027269</v>
      </c>
      <c r="DP10">
        <v>4492602200</v>
      </c>
      <c r="DQ10">
        <v>393304300</v>
      </c>
      <c r="DR10">
        <v>672</v>
      </c>
      <c r="DS10">
        <v>-0.49050210000946343</v>
      </c>
      <c r="DT10">
        <v>-1.0524805598262914</v>
      </c>
      <c r="DU10" s="28">
        <v>-0.22</v>
      </c>
      <c r="DV10">
        <v>-0.89833333333333332</v>
      </c>
      <c r="DW10">
        <v>-1.1183333333333334</v>
      </c>
      <c r="DX10">
        <v>6.3269230769230766</v>
      </c>
      <c r="DY10">
        <v>0.55726815476190716</v>
      </c>
      <c r="DZ10">
        <v>6.0416068967490846</v>
      </c>
      <c r="EA10">
        <v>4174</v>
      </c>
      <c r="EB10">
        <v>6.0063230310378533</v>
      </c>
      <c r="EC10">
        <v>6</v>
      </c>
      <c r="ED10">
        <v>5.8158376250003675E-2</v>
      </c>
      <c r="EE10">
        <v>0.45697508822067284</v>
      </c>
      <c r="EF10" s="29">
        <v>3.5510000000000007E-2</v>
      </c>
      <c r="EG10">
        <v>3.5319000000000003E-2</v>
      </c>
      <c r="EH10">
        <v>43.127268154761907</v>
      </c>
      <c r="EI10">
        <v>-1</v>
      </c>
      <c r="EJ10">
        <v>0</v>
      </c>
      <c r="EK10">
        <v>0</v>
      </c>
      <c r="EL10" s="31">
        <v>44946</v>
      </c>
      <c r="EM10" s="32">
        <v>7.1999999999999998E-3</v>
      </c>
      <c r="EN10" s="32">
        <v>-0.96</v>
      </c>
      <c r="EO10" s="32">
        <v>0.72</v>
      </c>
      <c r="EP10" s="32">
        <v>0.48</v>
      </c>
      <c r="EQ10" s="32">
        <v>1.9099999999999999E-2</v>
      </c>
    </row>
    <row r="11" spans="1:147" ht="96">
      <c r="B11" s="24"/>
      <c r="C11" s="24"/>
      <c r="D11" s="24" t="s">
        <v>2771</v>
      </c>
      <c r="E11" t="s">
        <v>2456</v>
      </c>
      <c r="F11" t="s">
        <v>2457</v>
      </c>
      <c r="G11">
        <v>21.52</v>
      </c>
      <c r="H11">
        <v>1.2200000000000001E-2</v>
      </c>
      <c r="I11" t="s">
        <v>2458</v>
      </c>
      <c r="J11">
        <v>2984106700</v>
      </c>
      <c r="K11">
        <v>32.86</v>
      </c>
      <c r="L11">
        <v>2.14</v>
      </c>
      <c r="M11" t="s">
        <v>169</v>
      </c>
      <c r="N11" t="s">
        <v>1458</v>
      </c>
      <c r="O11" t="s">
        <v>1456</v>
      </c>
      <c r="P11" t="s">
        <v>2738</v>
      </c>
      <c r="Q11">
        <v>4.2699999999999996</v>
      </c>
      <c r="R11" t="s">
        <v>2739</v>
      </c>
      <c r="S11">
        <v>63524600</v>
      </c>
      <c r="T11" s="25">
        <v>-0.2979</v>
      </c>
      <c r="U11" t="s">
        <v>380</v>
      </c>
      <c r="V11">
        <v>138666670</v>
      </c>
      <c r="W11">
        <v>138666670</v>
      </c>
      <c r="X11">
        <v>1.8</v>
      </c>
      <c r="Y11">
        <v>0.93</v>
      </c>
      <c r="Z11">
        <v>2.69</v>
      </c>
      <c r="AA11" t="s">
        <v>2740</v>
      </c>
      <c r="AB11" t="s">
        <v>2741</v>
      </c>
      <c r="AC11" t="s">
        <v>2742</v>
      </c>
      <c r="AD11" t="s">
        <v>2743</v>
      </c>
      <c r="AE11" t="s">
        <v>2744</v>
      </c>
      <c r="AF11">
        <v>-4407573</v>
      </c>
      <c r="AG11" t="s">
        <v>1136</v>
      </c>
      <c r="AH11" t="s">
        <v>2745</v>
      </c>
      <c r="AI11" t="s">
        <v>2746</v>
      </c>
      <c r="AJ11" t="s">
        <v>2747</v>
      </c>
      <c r="AK11" t="s">
        <v>2748</v>
      </c>
      <c r="AL11" t="s">
        <v>2749</v>
      </c>
      <c r="AM11" t="s">
        <v>2750</v>
      </c>
      <c r="AN11" t="s">
        <v>198</v>
      </c>
      <c r="AO11" t="s">
        <v>2751</v>
      </c>
      <c r="AP11" t="s">
        <v>210</v>
      </c>
      <c r="AQ11" t="s">
        <v>2752</v>
      </c>
      <c r="AR11" t="s">
        <v>242</v>
      </c>
      <c r="AS11" t="s">
        <v>198</v>
      </c>
      <c r="AT11" t="s">
        <v>2753</v>
      </c>
      <c r="AU11" t="s">
        <v>198</v>
      </c>
      <c r="AV11" t="s">
        <v>2754</v>
      </c>
      <c r="AW11" t="s">
        <v>2755</v>
      </c>
      <c r="AX11" t="s">
        <v>2756</v>
      </c>
      <c r="AY11" t="s">
        <v>2757</v>
      </c>
      <c r="AZ11" t="s">
        <v>1863</v>
      </c>
      <c r="BA11" t="s">
        <v>2758</v>
      </c>
      <c r="BB11" t="s">
        <v>2759</v>
      </c>
      <c r="BC11" t="s">
        <v>2760</v>
      </c>
      <c r="BD11" t="s">
        <v>262</v>
      </c>
      <c r="BE11" t="s">
        <v>2761</v>
      </c>
      <c r="BF11" t="s">
        <v>209</v>
      </c>
      <c r="BG11" t="s">
        <v>239</v>
      </c>
      <c r="BH11" t="s">
        <v>2762</v>
      </c>
      <c r="BI11" t="s">
        <v>2763</v>
      </c>
      <c r="BJ11" t="s">
        <v>433</v>
      </c>
      <c r="BK11" t="s">
        <v>2764</v>
      </c>
      <c r="BL11" t="s">
        <v>2765</v>
      </c>
      <c r="BM11" t="s">
        <v>2766</v>
      </c>
      <c r="BN11" t="s">
        <v>2767</v>
      </c>
      <c r="BO11">
        <v>7.28</v>
      </c>
      <c r="BP11">
        <v>8.76</v>
      </c>
      <c r="BQ11">
        <v>10.220000000000001</v>
      </c>
      <c r="BR11">
        <v>8.8699999999999992</v>
      </c>
      <c r="BS11">
        <v>9.9600000000000009</v>
      </c>
      <c r="BT11">
        <v>11.38</v>
      </c>
      <c r="BU11" t="s">
        <v>2768</v>
      </c>
      <c r="BV11" t="s">
        <v>2503</v>
      </c>
      <c r="BW11">
        <v>8.99</v>
      </c>
      <c r="BX11">
        <v>18.88</v>
      </c>
      <c r="BY11">
        <v>21.96</v>
      </c>
      <c r="BZ11">
        <v>2.63</v>
      </c>
      <c r="CA11">
        <v>8.2899999999999991</v>
      </c>
      <c r="CB11">
        <v>9.18</v>
      </c>
      <c r="CC11">
        <v>0.65</v>
      </c>
      <c r="CD11">
        <v>3.86</v>
      </c>
      <c r="CE11" t="s">
        <v>2769</v>
      </c>
      <c r="CF11" t="s">
        <v>2770</v>
      </c>
      <c r="CG11" s="26">
        <v>-0.23332203742203741</v>
      </c>
      <c r="CH11" s="27">
        <v>-0.40336568123763888</v>
      </c>
      <c r="CI11" s="26">
        <v>1.1301735639572144</v>
      </c>
      <c r="CJ11" s="26">
        <v>4.0277779102325439E-2</v>
      </c>
      <c r="CK11" s="26">
        <v>-9.6045158803462982E-2</v>
      </c>
      <c r="CL11" s="26">
        <v>0.11711075156927109</v>
      </c>
      <c r="CM11" s="26">
        <v>0.21465076506137848</v>
      </c>
      <c r="CN11" s="27">
        <v>-4.8387095332145691E-2</v>
      </c>
      <c r="CO11" s="27">
        <v>-6.0606062412261963E-2</v>
      </c>
      <c r="CP11" s="27">
        <v>0.14782609045505524</v>
      </c>
      <c r="CQ11" s="27">
        <v>4.5454546809196472E-2</v>
      </c>
      <c r="CR11" s="27">
        <v>0.12307010591030121</v>
      </c>
      <c r="CS11">
        <v>0.9351634910686305</v>
      </c>
      <c r="CT11">
        <v>51840684.745762713</v>
      </c>
      <c r="CU11">
        <v>1.5566914498141264</v>
      </c>
      <c r="CV11" s="26">
        <v>0.28123354017734525</v>
      </c>
      <c r="CW11" s="27">
        <v>4.1471517086029051E-2</v>
      </c>
      <c r="CX11">
        <v>0.06</v>
      </c>
      <c r="CY11">
        <v>18.924116461591737</v>
      </c>
      <c r="CZ11">
        <v>142627884.66125166</v>
      </c>
      <c r="DA11">
        <v>0.28123354017734525</v>
      </c>
      <c r="DB11">
        <v>5.279054915145716</v>
      </c>
      <c r="DC11">
        <v>511285967.5424493</v>
      </c>
      <c r="DD11">
        <v>0.26717186316847796</v>
      </c>
      <c r="DE11">
        <v>2.074768644956603</v>
      </c>
      <c r="DF11">
        <v>1300919361.0868628</v>
      </c>
      <c r="DG11">
        <v>0.24748551535606383</v>
      </c>
      <c r="DH11">
        <v>0.94830267584825734</v>
      </c>
      <c r="DI11">
        <v>2846250220.2534094</v>
      </c>
      <c r="DJ11">
        <v>0.2249868321418762</v>
      </c>
      <c r="DK11">
        <v>0.2528615932594917</v>
      </c>
      <c r="DL11">
        <v>10674245405.193354</v>
      </c>
      <c r="DM11">
        <v>0.19686347812414168</v>
      </c>
      <c r="DN11">
        <v>118000000</v>
      </c>
      <c r="DO11">
        <v>0.28123354017734525</v>
      </c>
      <c r="DP11">
        <v>2699106700</v>
      </c>
      <c r="DQ11">
        <v>878096800</v>
      </c>
      <c r="DR11">
        <v>3890</v>
      </c>
      <c r="DS11">
        <v>-0.51455557759938264</v>
      </c>
      <c r="DT11">
        <v>-0.44483719832366792</v>
      </c>
      <c r="DU11" s="28">
        <v>0.6</v>
      </c>
      <c r="DV11">
        <v>-0.22</v>
      </c>
      <c r="DW11">
        <v>0.38</v>
      </c>
      <c r="DX11">
        <v>1.0386</v>
      </c>
      <c r="DY11">
        <v>0.26083126034139537</v>
      </c>
      <c r="DZ11">
        <v>1.0015760866491779</v>
      </c>
      <c r="EA11">
        <v>3075</v>
      </c>
      <c r="EB11">
        <v>1.0005914327592507</v>
      </c>
      <c r="EC11">
        <v>1</v>
      </c>
      <c r="ED11">
        <v>2.8325480088329802E-2</v>
      </c>
      <c r="EE11">
        <v>0.69372041601633616</v>
      </c>
      <c r="EF11" s="29">
        <v>8.4599999999999995E-2</v>
      </c>
      <c r="EG11">
        <v>8.4721999999999992E-2</v>
      </c>
      <c r="EH11">
        <v>22.040831260341395</v>
      </c>
      <c r="EI11">
        <v>-1</v>
      </c>
      <c r="EJ11">
        <v>0</v>
      </c>
      <c r="EK11">
        <v>0</v>
      </c>
      <c r="EL11" s="31">
        <v>44946</v>
      </c>
      <c r="EM11" s="32">
        <v>5.5999999999999999E-3</v>
      </c>
      <c r="EN11" s="32">
        <v>-1.44</v>
      </c>
      <c r="EO11" s="32">
        <v>-0.38</v>
      </c>
      <c r="EP11" s="32">
        <v>0.71</v>
      </c>
      <c r="EQ11" s="32">
        <v>1.2200000000000001E-2</v>
      </c>
    </row>
    <row r="12" spans="1:147" ht="96">
      <c r="B12" s="24"/>
      <c r="C12" s="24"/>
      <c r="D12" s="24" t="s">
        <v>2801</v>
      </c>
      <c r="E12" t="s">
        <v>2459</v>
      </c>
      <c r="F12" t="s">
        <v>2460</v>
      </c>
      <c r="G12">
        <v>11.6</v>
      </c>
      <c r="H12">
        <v>1.4E-2</v>
      </c>
      <c r="I12" t="s">
        <v>2461</v>
      </c>
      <c r="J12">
        <v>2124513200</v>
      </c>
      <c r="K12">
        <v>29.67</v>
      </c>
      <c r="L12">
        <v>1.55</v>
      </c>
      <c r="M12" t="s">
        <v>169</v>
      </c>
      <c r="N12" t="s">
        <v>249</v>
      </c>
      <c r="O12" t="s">
        <v>2772</v>
      </c>
      <c r="P12" t="s">
        <v>2773</v>
      </c>
      <c r="Q12">
        <v>5.17</v>
      </c>
      <c r="R12" t="s">
        <v>550</v>
      </c>
      <c r="S12">
        <v>54115869</v>
      </c>
      <c r="T12" s="25">
        <v>0.16789999999999999</v>
      </c>
      <c r="U12" t="s">
        <v>2774</v>
      </c>
      <c r="V12">
        <v>183147690</v>
      </c>
      <c r="W12">
        <v>183147690</v>
      </c>
      <c r="X12">
        <v>1.1599999999999999</v>
      </c>
      <c r="Y12">
        <v>0.28000000000000003</v>
      </c>
      <c r="Z12">
        <v>14.46</v>
      </c>
      <c r="AA12" t="s">
        <v>2775</v>
      </c>
      <c r="AB12" t="s">
        <v>2776</v>
      </c>
      <c r="AC12" t="s">
        <v>2777</v>
      </c>
      <c r="AD12" t="s">
        <v>2778</v>
      </c>
      <c r="AE12" t="s">
        <v>2779</v>
      </c>
      <c r="AF12">
        <v>-13661147</v>
      </c>
      <c r="AG12" t="s">
        <v>2780</v>
      </c>
      <c r="AH12" t="s">
        <v>2781</v>
      </c>
      <c r="AI12" t="s">
        <v>2782</v>
      </c>
      <c r="AJ12" t="s">
        <v>2626</v>
      </c>
      <c r="AK12" t="s">
        <v>2783</v>
      </c>
      <c r="AL12" t="s">
        <v>198</v>
      </c>
      <c r="AM12" t="s">
        <v>2784</v>
      </c>
      <c r="AN12" t="s">
        <v>198</v>
      </c>
      <c r="AO12" t="s">
        <v>2785</v>
      </c>
      <c r="AP12" t="s">
        <v>198</v>
      </c>
      <c r="AQ12" t="s">
        <v>837</v>
      </c>
      <c r="AR12" t="s">
        <v>2786</v>
      </c>
      <c r="AS12" t="s">
        <v>198</v>
      </c>
      <c r="AT12" t="s">
        <v>463</v>
      </c>
      <c r="AU12" t="s">
        <v>198</v>
      </c>
      <c r="AV12" t="s">
        <v>2787</v>
      </c>
      <c r="AW12" t="s">
        <v>2788</v>
      </c>
      <c r="AX12" t="s">
        <v>2789</v>
      </c>
      <c r="AY12" t="s">
        <v>552</v>
      </c>
      <c r="AZ12" t="s">
        <v>1126</v>
      </c>
      <c r="BA12" t="s">
        <v>404</v>
      </c>
      <c r="BB12" t="s">
        <v>514</v>
      </c>
      <c r="BC12" t="s">
        <v>2190</v>
      </c>
      <c r="BD12" t="s">
        <v>238</v>
      </c>
      <c r="BE12" t="s">
        <v>2790</v>
      </c>
      <c r="BF12" t="s">
        <v>2791</v>
      </c>
      <c r="BG12" t="s">
        <v>2792</v>
      </c>
      <c r="BH12" t="s">
        <v>2793</v>
      </c>
      <c r="BI12" t="s">
        <v>367</v>
      </c>
      <c r="BJ12" t="s">
        <v>2794</v>
      </c>
      <c r="BK12" t="s">
        <v>1888</v>
      </c>
      <c r="BL12" t="s">
        <v>2795</v>
      </c>
      <c r="BM12" t="s">
        <v>2796</v>
      </c>
      <c r="BN12" t="s">
        <v>2797</v>
      </c>
      <c r="BO12">
        <v>5.41</v>
      </c>
      <c r="BP12">
        <v>12.22</v>
      </c>
      <c r="BQ12">
        <v>9.07</v>
      </c>
      <c r="BR12">
        <v>7.07</v>
      </c>
      <c r="BS12">
        <v>13.24</v>
      </c>
      <c r="BT12">
        <v>9.44</v>
      </c>
      <c r="BU12" t="s">
        <v>2798</v>
      </c>
      <c r="BV12" t="s">
        <v>2503</v>
      </c>
      <c r="BW12">
        <v>23.74</v>
      </c>
      <c r="BX12">
        <v>38.270000000000003</v>
      </c>
      <c r="BY12">
        <v>39.57</v>
      </c>
      <c r="BZ12">
        <v>14.05</v>
      </c>
      <c r="CA12">
        <v>28.48</v>
      </c>
      <c r="CB12">
        <v>21.28</v>
      </c>
      <c r="CC12">
        <v>3.2</v>
      </c>
      <c r="CD12">
        <v>-4.45</v>
      </c>
      <c r="CE12" t="s">
        <v>2799</v>
      </c>
      <c r="CF12" t="s">
        <v>2800</v>
      </c>
      <c r="CG12" s="26">
        <v>-8.0919074074074074E-2</v>
      </c>
      <c r="CH12" s="27">
        <v>0.64765866319184839</v>
      </c>
      <c r="CI12" s="26">
        <v>0.26923078298568726</v>
      </c>
      <c r="CJ12" s="26">
        <v>0.15044248104095459</v>
      </c>
      <c r="CK12" s="26">
        <v>0.11147540807723999</v>
      </c>
      <c r="CL12" s="26">
        <v>1.3289036229252815E-2</v>
      </c>
      <c r="CM12" s="26">
        <v>6.7375883460044861E-2</v>
      </c>
      <c r="CN12" s="27">
        <v>-0.42508018016815186</v>
      </c>
      <c r="CO12" s="27">
        <v>0.54079562425613403</v>
      </c>
      <c r="CP12" s="27">
        <v>0.76468276977539063</v>
      </c>
      <c r="CQ12" s="27">
        <v>-0.19279950857162476</v>
      </c>
      <c r="CR12" s="27">
        <v>-0.2590714693069458</v>
      </c>
      <c r="CS12">
        <v>4.2919458585858585</v>
      </c>
      <c r="CT12">
        <v>76743166.693044543</v>
      </c>
      <c r="CU12">
        <v>0.94827586206896564</v>
      </c>
      <c r="CV12" s="26">
        <v>0.12236271835863591</v>
      </c>
      <c r="CW12" s="27">
        <v>8.5705447196960452E-2</v>
      </c>
      <c r="CX12">
        <v>0.06</v>
      </c>
      <c r="CY12">
        <v>14.43695237394097</v>
      </c>
      <c r="CZ12">
        <v>67570576.859477878</v>
      </c>
      <c r="DA12">
        <v>0.12236271835863591</v>
      </c>
      <c r="DB12">
        <v>4.5907936022140063</v>
      </c>
      <c r="DC12">
        <v>212493369.23566729</v>
      </c>
      <c r="DD12">
        <v>0.11624458244070411</v>
      </c>
      <c r="DE12">
        <v>2.1779497540539929</v>
      </c>
      <c r="DF12">
        <v>447904364.26928532</v>
      </c>
      <c r="DG12">
        <v>0.1076791921555996</v>
      </c>
      <c r="DH12">
        <v>1.2537290887373687</v>
      </c>
      <c r="DI12">
        <v>778089308.73769546</v>
      </c>
      <c r="DJ12">
        <v>9.7890174686908735E-2</v>
      </c>
      <c r="DK12">
        <v>0.58898435426732909</v>
      </c>
      <c r="DL12">
        <v>1656263350.515475</v>
      </c>
      <c r="DM12">
        <v>8.5653902851045127E-2</v>
      </c>
      <c r="DN12">
        <v>63816100</v>
      </c>
      <c r="DO12">
        <v>0.12236271835863591</v>
      </c>
      <c r="DP12">
        <v>975513200</v>
      </c>
      <c r="DQ12">
        <v>939387040</v>
      </c>
      <c r="DR12">
        <v>3788</v>
      </c>
      <c r="DS12">
        <v>-0.20328179243271</v>
      </c>
      <c r="DT12">
        <v>0.5619532159948879</v>
      </c>
      <c r="DU12" s="28">
        <v>0.6</v>
      </c>
      <c r="DV12">
        <v>0.6</v>
      </c>
      <c r="DW12">
        <v>1.2</v>
      </c>
      <c r="DX12">
        <v>6.4183006535947715</v>
      </c>
      <c r="DY12">
        <v>0.48393042522970958</v>
      </c>
      <c r="DZ12">
        <v>6.0727552105536047</v>
      </c>
      <c r="EA12">
        <v>2395</v>
      </c>
      <c r="EB12">
        <v>6.0373531932281512</v>
      </c>
      <c r="EC12">
        <v>6</v>
      </c>
      <c r="ED12">
        <v>2.9218495739695108E-2</v>
      </c>
      <c r="EE12">
        <v>0.16798956077469501</v>
      </c>
      <c r="EF12" s="29">
        <v>1.3899999999999999E-2</v>
      </c>
      <c r="EG12">
        <v>1.4039999999999999E-2</v>
      </c>
      <c r="EH12">
        <v>31.17393042522971</v>
      </c>
      <c r="EI12">
        <v>-1</v>
      </c>
      <c r="EJ12">
        <v>0</v>
      </c>
      <c r="EK12">
        <v>0</v>
      </c>
      <c r="EL12" s="31">
        <v>44946</v>
      </c>
      <c r="EM12" s="32">
        <v>6.1999999999999998E-3</v>
      </c>
      <c r="EN12" s="32">
        <v>0</v>
      </c>
      <c r="EO12" s="32">
        <v>0.18</v>
      </c>
      <c r="EP12" s="32">
        <v>0.97</v>
      </c>
      <c r="EQ12" s="32">
        <v>1.4E-2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12"/>
  <sheetViews>
    <sheetView workbookViewId="0">
      <selection activeCell="D12" sqref="D12"/>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t="s">
        <v>631</v>
      </c>
      <c r="B2" s="22"/>
      <c r="C2" s="23">
        <v>3</v>
      </c>
      <c r="D2" s="23">
        <v>12</v>
      </c>
      <c r="T2" s="16"/>
      <c r="U2" s="16"/>
      <c r="V2" s="16"/>
      <c r="AB2" s="17"/>
    </row>
    <row r="3" spans="1:147" ht="204">
      <c r="B3" s="24"/>
      <c r="C3" s="24"/>
      <c r="D3" s="24" t="s">
        <v>930</v>
      </c>
      <c r="E3" t="s">
        <v>632</v>
      </c>
      <c r="F3" t="s">
        <v>633</v>
      </c>
      <c r="G3">
        <v>22.34</v>
      </c>
      <c r="H3">
        <v>1.78E-2</v>
      </c>
      <c r="I3" t="s">
        <v>634</v>
      </c>
      <c r="J3">
        <v>40988406000</v>
      </c>
      <c r="K3">
        <v>6.91</v>
      </c>
      <c r="L3">
        <v>2.61</v>
      </c>
      <c r="M3" t="s">
        <v>169</v>
      </c>
      <c r="N3" t="s">
        <v>889</v>
      </c>
      <c r="O3" t="s">
        <v>890</v>
      </c>
      <c r="P3" t="s">
        <v>891</v>
      </c>
      <c r="Q3">
        <v>18.53</v>
      </c>
      <c r="R3" t="s">
        <v>892</v>
      </c>
      <c r="S3">
        <v>5130494000</v>
      </c>
      <c r="T3" s="25">
        <v>0.80630000000000002</v>
      </c>
      <c r="U3" t="s">
        <v>893</v>
      </c>
      <c r="V3">
        <v>1714558100</v>
      </c>
      <c r="W3">
        <v>1835893200</v>
      </c>
      <c r="X3">
        <v>3.31</v>
      </c>
      <c r="Y3">
        <v>0.98</v>
      </c>
      <c r="Z3">
        <v>10.72</v>
      </c>
      <c r="AA3" t="s">
        <v>894</v>
      </c>
      <c r="AB3" t="s">
        <v>895</v>
      </c>
      <c r="AC3" t="s">
        <v>896</v>
      </c>
      <c r="AD3" t="s">
        <v>897</v>
      </c>
      <c r="AE3" t="s">
        <v>597</v>
      </c>
      <c r="AF3">
        <v>775835160</v>
      </c>
      <c r="AG3" t="s">
        <v>898</v>
      </c>
      <c r="AH3" t="s">
        <v>899</v>
      </c>
      <c r="AI3" t="s">
        <v>900</v>
      </c>
      <c r="AJ3" t="s">
        <v>901</v>
      </c>
      <c r="AK3" t="s">
        <v>902</v>
      </c>
      <c r="AL3" t="s">
        <v>903</v>
      </c>
      <c r="AM3" t="s">
        <v>904</v>
      </c>
      <c r="AN3" t="s">
        <v>198</v>
      </c>
      <c r="AO3" t="s">
        <v>905</v>
      </c>
      <c r="AP3" t="s">
        <v>906</v>
      </c>
      <c r="AQ3" t="s">
        <v>479</v>
      </c>
      <c r="AR3" t="s">
        <v>907</v>
      </c>
      <c r="AS3" t="s">
        <v>908</v>
      </c>
      <c r="AT3" t="s">
        <v>909</v>
      </c>
      <c r="AU3" t="s">
        <v>910</v>
      </c>
      <c r="AV3" t="s">
        <v>911</v>
      </c>
      <c r="AW3" t="s">
        <v>912</v>
      </c>
      <c r="AX3" t="s">
        <v>913</v>
      </c>
      <c r="AY3" t="s">
        <v>914</v>
      </c>
      <c r="AZ3" t="s">
        <v>915</v>
      </c>
      <c r="BA3" t="s">
        <v>916</v>
      </c>
      <c r="BB3" t="s">
        <v>917</v>
      </c>
      <c r="BC3" t="s">
        <v>918</v>
      </c>
      <c r="BD3" t="s">
        <v>708</v>
      </c>
      <c r="BE3" t="s">
        <v>416</v>
      </c>
      <c r="BF3" t="s">
        <v>919</v>
      </c>
      <c r="BG3" t="s">
        <v>920</v>
      </c>
      <c r="BH3" t="s">
        <v>921</v>
      </c>
      <c r="BI3" t="s">
        <v>922</v>
      </c>
      <c r="BJ3" t="s">
        <v>923</v>
      </c>
      <c r="BK3" t="s">
        <v>924</v>
      </c>
      <c r="BL3" t="s">
        <v>925</v>
      </c>
      <c r="BM3" t="s">
        <v>926</v>
      </c>
      <c r="BN3" t="s">
        <v>927</v>
      </c>
      <c r="BO3">
        <v>10.56</v>
      </c>
      <c r="BP3">
        <v>3.8</v>
      </c>
      <c r="BQ3">
        <v>4.91</v>
      </c>
      <c r="BR3">
        <v>43.76</v>
      </c>
      <c r="BS3">
        <v>6.03</v>
      </c>
      <c r="BT3">
        <v>3.64</v>
      </c>
      <c r="BU3" t="s">
        <v>775</v>
      </c>
      <c r="BV3" t="s">
        <v>928</v>
      </c>
      <c r="BW3">
        <v>17.899999999999999</v>
      </c>
      <c r="BX3">
        <v>12.36</v>
      </c>
      <c r="BY3">
        <v>13.24</v>
      </c>
      <c r="BZ3">
        <v>11.32</v>
      </c>
      <c r="CA3">
        <v>0.76</v>
      </c>
      <c r="CB3">
        <v>0.33</v>
      </c>
      <c r="CC3">
        <v>6.33</v>
      </c>
      <c r="CD3">
        <v>-6.76</v>
      </c>
      <c r="CE3" t="s">
        <v>415</v>
      </c>
      <c r="CF3" t="s">
        <v>929</v>
      </c>
      <c r="CG3" s="26">
        <v>0.1876386660280206</v>
      </c>
      <c r="CH3" s="27">
        <v>0.31269242902208239</v>
      </c>
      <c r="CI3" s="26">
        <v>0.21373604238033295</v>
      </c>
      <c r="CJ3" s="26">
        <v>-3.4552372992038727E-2</v>
      </c>
      <c r="CK3" s="26">
        <v>1.881876215338707E-2</v>
      </c>
      <c r="CL3" s="26">
        <v>-5.3456272929906845E-2</v>
      </c>
      <c r="CM3" s="26">
        <v>5.5937066674232483E-2</v>
      </c>
      <c r="CN3" s="27">
        <v>12.389705657958984</v>
      </c>
      <c r="CO3" s="27">
        <v>0.78947371244430542</v>
      </c>
      <c r="CP3" s="27">
        <v>0.23577235639095306</v>
      </c>
      <c r="CQ3" s="27">
        <v>-0.39108911156654358</v>
      </c>
      <c r="CR3" s="27">
        <v>1.0620392560958862</v>
      </c>
      <c r="CS3">
        <v>0.64804828534838499</v>
      </c>
      <c r="CT3">
        <v>136756199.89017025</v>
      </c>
      <c r="CU3">
        <v>0</v>
      </c>
      <c r="CV3" s="26">
        <v>4.0096645057201383E-2</v>
      </c>
      <c r="CW3" s="27">
        <v>2.817180374264717</v>
      </c>
      <c r="CX3">
        <v>0.06</v>
      </c>
      <c r="CY3">
        <v>18.283280263188885</v>
      </c>
      <c r="CZ3">
        <v>3573615076.6965351</v>
      </c>
      <c r="DA3">
        <v>4.0096645057201383E-2</v>
      </c>
      <c r="DB3">
        <v>6.2341572279970521</v>
      </c>
      <c r="DC3">
        <v>10480551518.106642</v>
      </c>
      <c r="DD3">
        <v>3.8091812804341312E-2</v>
      </c>
      <c r="DE3">
        <v>3.2447330834639909</v>
      </c>
      <c r="DF3">
        <v>20136450154.552471</v>
      </c>
      <c r="DG3">
        <v>3.5285047650337215E-2</v>
      </c>
      <c r="DH3">
        <v>2.0716244115172127</v>
      </c>
      <c r="DI3">
        <v>31539214172.586575</v>
      </c>
      <c r="DJ3">
        <v>3.2077316045761105E-2</v>
      </c>
      <c r="DK3">
        <v>1.2177031197932118</v>
      </c>
      <c r="DL3">
        <v>53656268870.441498</v>
      </c>
      <c r="DM3">
        <v>2.8067651540040966E-2</v>
      </c>
      <c r="DN3">
        <v>3642000000</v>
      </c>
      <c r="DO3">
        <v>4.0096645057201383E-2</v>
      </c>
      <c r="DP3">
        <v>65337406000</v>
      </c>
      <c r="DQ3">
        <v>-1656949999.9999962</v>
      </c>
      <c r="DR3">
        <v>2813</v>
      </c>
      <c r="DS3">
        <v>0.1475420209708192</v>
      </c>
      <c r="DT3">
        <v>-2.5044879452426345</v>
      </c>
      <c r="DU3" s="28">
        <v>0.6</v>
      </c>
      <c r="DV3">
        <v>0.6</v>
      </c>
      <c r="DW3">
        <v>1.2</v>
      </c>
      <c r="DX3">
        <v>7.4835752482811309</v>
      </c>
      <c r="DY3">
        <v>0.45163528245787815</v>
      </c>
      <c r="DZ3">
        <v>7.0733270693627484</v>
      </c>
      <c r="EA3">
        <v>278</v>
      </c>
      <c r="EB3">
        <v>7.0691854754410004</v>
      </c>
      <c r="EC3">
        <v>7</v>
      </c>
      <c r="ED3">
        <v>8.3338181109881559E-2</v>
      </c>
      <c r="EE3">
        <v>0.54959624012987252</v>
      </c>
      <c r="EF3" s="29">
        <v>8.1809999999999994E-2</v>
      </c>
      <c r="EG3">
        <v>8.1631999999999996E-2</v>
      </c>
      <c r="EH3">
        <v>30.151635282457878</v>
      </c>
      <c r="EI3">
        <v>-1</v>
      </c>
      <c r="EJ3">
        <v>1</v>
      </c>
      <c r="EK3">
        <v>1</v>
      </c>
      <c r="EL3" s="31">
        <v>44946</v>
      </c>
      <c r="EM3" s="32">
        <v>1.8100000000000002E-2</v>
      </c>
      <c r="EN3" s="32">
        <v>0.33</v>
      </c>
      <c r="EO3" s="32">
        <v>0.89</v>
      </c>
      <c r="EP3" s="32">
        <v>1.39</v>
      </c>
      <c r="EQ3" s="32">
        <v>1.78E-2</v>
      </c>
    </row>
    <row r="4" spans="1:147" ht="252">
      <c r="B4" s="24" t="s">
        <v>931</v>
      </c>
      <c r="C4" s="24" t="s">
        <v>932</v>
      </c>
      <c r="D4" s="24" t="s">
        <v>974</v>
      </c>
      <c r="E4" t="s">
        <v>635</v>
      </c>
      <c r="F4" t="s">
        <v>636</v>
      </c>
      <c r="G4">
        <v>31.65</v>
      </c>
      <c r="H4">
        <v>2.06E-2</v>
      </c>
      <c r="I4" t="s">
        <v>637</v>
      </c>
      <c r="J4">
        <v>35184376000</v>
      </c>
      <c r="K4">
        <v>5.32</v>
      </c>
      <c r="L4">
        <v>1.84</v>
      </c>
      <c r="M4" t="s">
        <v>169</v>
      </c>
      <c r="N4" t="s">
        <v>933</v>
      </c>
      <c r="O4" t="s">
        <v>934</v>
      </c>
      <c r="P4" t="s">
        <v>935</v>
      </c>
      <c r="Q4">
        <v>48.26</v>
      </c>
      <c r="R4" t="s">
        <v>936</v>
      </c>
      <c r="S4">
        <v>4911410700</v>
      </c>
      <c r="T4" s="25">
        <v>0.93500000000000005</v>
      </c>
      <c r="U4" t="s">
        <v>937</v>
      </c>
      <c r="V4">
        <v>1105415660</v>
      </c>
      <c r="W4">
        <v>1111724660</v>
      </c>
      <c r="X4">
        <v>2.0299999999999998</v>
      </c>
      <c r="Y4">
        <v>0.66</v>
      </c>
      <c r="Z4">
        <v>23.43</v>
      </c>
      <c r="AA4" t="s">
        <v>938</v>
      </c>
      <c r="AB4" t="s">
        <v>939</v>
      </c>
      <c r="AC4" t="s">
        <v>584</v>
      </c>
      <c r="AD4" t="s">
        <v>940</v>
      </c>
      <c r="AE4" t="s">
        <v>941</v>
      </c>
      <c r="AF4">
        <v>234769020</v>
      </c>
      <c r="AG4" t="s">
        <v>942</v>
      </c>
      <c r="AH4" t="s">
        <v>943</v>
      </c>
      <c r="AI4" t="s">
        <v>944</v>
      </c>
      <c r="AJ4" t="s">
        <v>945</v>
      </c>
      <c r="AK4" t="s">
        <v>946</v>
      </c>
      <c r="AL4" t="s">
        <v>198</v>
      </c>
      <c r="AM4" t="s">
        <v>947</v>
      </c>
      <c r="AN4" t="s">
        <v>198</v>
      </c>
      <c r="AO4" t="s">
        <v>948</v>
      </c>
      <c r="AP4" t="s">
        <v>949</v>
      </c>
      <c r="AQ4" t="s">
        <v>364</v>
      </c>
      <c r="AR4" t="s">
        <v>950</v>
      </c>
      <c r="AS4" t="s">
        <v>951</v>
      </c>
      <c r="AT4" t="s">
        <v>952</v>
      </c>
      <c r="AU4" t="s">
        <v>953</v>
      </c>
      <c r="AV4" t="s">
        <v>954</v>
      </c>
      <c r="AW4" t="s">
        <v>955</v>
      </c>
      <c r="AX4" t="s">
        <v>956</v>
      </c>
      <c r="AY4" t="s">
        <v>957</v>
      </c>
      <c r="AZ4" t="s">
        <v>958</v>
      </c>
      <c r="BA4" t="s">
        <v>959</v>
      </c>
      <c r="BB4" t="s">
        <v>960</v>
      </c>
      <c r="BC4" t="s">
        <v>961</v>
      </c>
      <c r="BD4" t="s">
        <v>962</v>
      </c>
      <c r="BE4" t="s">
        <v>963</v>
      </c>
      <c r="BF4" t="s">
        <v>964</v>
      </c>
      <c r="BG4" t="s">
        <v>965</v>
      </c>
      <c r="BH4" t="s">
        <v>225</v>
      </c>
      <c r="BI4" t="s">
        <v>966</v>
      </c>
      <c r="BJ4" t="s">
        <v>967</v>
      </c>
      <c r="BK4" t="s">
        <v>968</v>
      </c>
      <c r="BL4" t="s">
        <v>969</v>
      </c>
      <c r="BM4" t="s">
        <v>970</v>
      </c>
      <c r="BN4" t="s">
        <v>971</v>
      </c>
      <c r="BO4">
        <v>18.88</v>
      </c>
      <c r="BP4">
        <v>4.68</v>
      </c>
      <c r="BQ4">
        <v>4.24</v>
      </c>
      <c r="BR4">
        <v>37.159999999999997</v>
      </c>
      <c r="BS4">
        <v>7.31</v>
      </c>
      <c r="BT4">
        <v>3.75</v>
      </c>
      <c r="BU4" t="s">
        <v>972</v>
      </c>
      <c r="BV4" t="s">
        <v>928</v>
      </c>
      <c r="BW4">
        <v>38.04</v>
      </c>
      <c r="BX4">
        <v>13.41</v>
      </c>
      <c r="BY4">
        <v>13.63</v>
      </c>
      <c r="BZ4">
        <v>25.3</v>
      </c>
      <c r="CA4">
        <v>3.23</v>
      </c>
      <c r="CB4">
        <v>2.16</v>
      </c>
      <c r="CC4">
        <v>6.85</v>
      </c>
      <c r="CD4">
        <v>-5.13</v>
      </c>
      <c r="CE4" t="s">
        <v>973</v>
      </c>
      <c r="CF4" t="s">
        <v>420</v>
      </c>
      <c r="CG4" s="26">
        <v>0.10342677763177106</v>
      </c>
      <c r="CH4" s="27">
        <v>-7.7241623994147773E-2</v>
      </c>
      <c r="CI4" s="26">
        <v>0.28907012939453125</v>
      </c>
      <c r="CJ4" s="26">
        <v>1.8836492672562599E-2</v>
      </c>
      <c r="CK4" s="26">
        <v>1.0921328328549862E-2</v>
      </c>
      <c r="CL4" s="26">
        <v>0.13285958766937256</v>
      </c>
      <c r="CM4" s="26">
        <v>8.3900749683380127E-2</v>
      </c>
      <c r="CN4" s="27">
        <v>5.8559865951538086</v>
      </c>
      <c r="CO4" s="27">
        <v>1.0668896436691284</v>
      </c>
      <c r="CP4" s="27">
        <v>-0.25621891021728516</v>
      </c>
      <c r="CQ4" s="27">
        <v>0.2641509473323822</v>
      </c>
      <c r="CR4" s="27">
        <v>2.1176471710205078</v>
      </c>
      <c r="CS4">
        <v>1.4841970809077871</v>
      </c>
      <c r="CT4">
        <v>117902987.96318151</v>
      </c>
      <c r="CU4">
        <v>1.5797788309636651</v>
      </c>
      <c r="CV4" s="26">
        <v>0.10711765754967928</v>
      </c>
      <c r="CW4" s="27">
        <v>1.8096910893917084</v>
      </c>
      <c r="CX4">
        <v>0.06</v>
      </c>
      <c r="CY4">
        <v>8.1077155803765635</v>
      </c>
      <c r="CZ4">
        <v>4425337278.3377266</v>
      </c>
      <c r="DA4">
        <v>0.10711765754967928</v>
      </c>
      <c r="DB4">
        <v>2.6114719169279828</v>
      </c>
      <c r="DC4">
        <v>13739139129.708456</v>
      </c>
      <c r="DD4">
        <v>0.10176177467219531</v>
      </c>
      <c r="DE4">
        <v>1.2607766886180858</v>
      </c>
      <c r="DF4">
        <v>28458153076.518829</v>
      </c>
      <c r="DG4">
        <v>9.4263538643717767E-2</v>
      </c>
      <c r="DH4">
        <v>0.74054310915268728</v>
      </c>
      <c r="DI4">
        <v>48450084210.56321</v>
      </c>
      <c r="DJ4">
        <v>8.5694126039743426E-2</v>
      </c>
      <c r="DK4">
        <v>0.36419383664651833</v>
      </c>
      <c r="DL4">
        <v>98517252050.105515</v>
      </c>
      <c r="DM4">
        <v>7.4982360284775493E-2</v>
      </c>
      <c r="DN4">
        <v>4236999999.9999995</v>
      </c>
      <c r="DO4">
        <v>0.10711765754967928</v>
      </c>
      <c r="DP4">
        <v>35879376000</v>
      </c>
      <c r="DQ4">
        <v>-275294600</v>
      </c>
      <c r="DR4">
        <v>2854</v>
      </c>
      <c r="DS4">
        <v>-3.6908799179082158E-3</v>
      </c>
      <c r="DT4">
        <v>-1.8869327133858562</v>
      </c>
      <c r="DU4" s="28">
        <v>0.6</v>
      </c>
      <c r="DV4">
        <v>0.6</v>
      </c>
      <c r="DW4">
        <v>1.2</v>
      </c>
      <c r="DX4">
        <v>5.7489051094890513</v>
      </c>
      <c r="DY4">
        <v>0.45507355339805899</v>
      </c>
      <c r="DZ4">
        <v>5.1386025297711004</v>
      </c>
      <c r="EA4">
        <v>155</v>
      </c>
      <c r="EB4">
        <v>5.1342377609546599</v>
      </c>
      <c r="EC4">
        <v>5</v>
      </c>
      <c r="ED4">
        <v>6.8587396451204027E-2</v>
      </c>
      <c r="EE4">
        <v>0.37059535946607497</v>
      </c>
      <c r="EF4" s="29">
        <v>5.1010000000000007E-2</v>
      </c>
      <c r="EG4">
        <v>5.0804000000000002E-2</v>
      </c>
      <c r="EH4">
        <v>27.185073553398059</v>
      </c>
      <c r="EI4" t="s">
        <v>244</v>
      </c>
      <c r="EJ4">
        <v>1</v>
      </c>
      <c r="EK4">
        <v>1</v>
      </c>
      <c r="EL4" s="31">
        <v>44946</v>
      </c>
      <c r="EM4" s="32">
        <v>1.89E-2</v>
      </c>
      <c r="EN4" s="32">
        <v>0.1</v>
      </c>
      <c r="EO4" s="32">
        <v>0.17</v>
      </c>
      <c r="EP4" s="32">
        <v>2.48</v>
      </c>
      <c r="EQ4" s="32">
        <v>2.06E-2</v>
      </c>
    </row>
    <row r="5" spans="1:147" ht="180">
      <c r="B5" s="33"/>
      <c r="C5" s="24"/>
      <c r="D5" s="24" t="s">
        <v>1014</v>
      </c>
      <c r="E5" t="s">
        <v>638</v>
      </c>
      <c r="F5" t="s">
        <v>639</v>
      </c>
      <c r="G5">
        <v>3.19</v>
      </c>
      <c r="H5">
        <v>6.3E-3</v>
      </c>
      <c r="I5" t="s">
        <v>640</v>
      </c>
      <c r="J5">
        <v>28171688000</v>
      </c>
      <c r="K5">
        <v>6.34</v>
      </c>
      <c r="L5">
        <v>1.51</v>
      </c>
      <c r="M5" t="s">
        <v>169</v>
      </c>
      <c r="N5" t="s">
        <v>975</v>
      </c>
      <c r="O5" t="s">
        <v>976</v>
      </c>
      <c r="P5" t="s">
        <v>977</v>
      </c>
      <c r="Q5">
        <v>47.23</v>
      </c>
      <c r="R5" t="s">
        <v>978</v>
      </c>
      <c r="S5">
        <v>3427501700</v>
      </c>
      <c r="T5" s="25">
        <v>0.70689999999999997</v>
      </c>
      <c r="U5" t="s">
        <v>860</v>
      </c>
      <c r="V5">
        <v>8831250200</v>
      </c>
      <c r="W5">
        <v>8831250200</v>
      </c>
      <c r="X5">
        <v>1.2</v>
      </c>
      <c r="Y5">
        <v>0.51</v>
      </c>
      <c r="Z5">
        <v>32.729999999999997</v>
      </c>
      <c r="AA5" t="s">
        <v>979</v>
      </c>
      <c r="AB5" t="s">
        <v>980</v>
      </c>
      <c r="AC5" t="s">
        <v>981</v>
      </c>
      <c r="AD5" t="s">
        <v>982</v>
      </c>
      <c r="AE5" t="s">
        <v>983</v>
      </c>
      <c r="AF5">
        <v>26000725</v>
      </c>
      <c r="AG5" t="s">
        <v>984</v>
      </c>
      <c r="AH5" t="s">
        <v>985</v>
      </c>
      <c r="AI5" t="s">
        <v>986</v>
      </c>
      <c r="AJ5" t="s">
        <v>987</v>
      </c>
      <c r="AK5" t="s">
        <v>988</v>
      </c>
      <c r="AL5" t="s">
        <v>198</v>
      </c>
      <c r="AM5" t="s">
        <v>989</v>
      </c>
      <c r="AN5" t="s">
        <v>198</v>
      </c>
      <c r="AO5" t="s">
        <v>990</v>
      </c>
      <c r="AP5" t="s">
        <v>991</v>
      </c>
      <c r="AQ5" t="s">
        <v>992</v>
      </c>
      <c r="AR5" t="s">
        <v>993</v>
      </c>
      <c r="AS5" t="s">
        <v>198</v>
      </c>
      <c r="AT5" t="s">
        <v>994</v>
      </c>
      <c r="AU5" t="s">
        <v>884</v>
      </c>
      <c r="AV5" t="s">
        <v>995</v>
      </c>
      <c r="AW5" t="s">
        <v>996</v>
      </c>
      <c r="AX5" t="s">
        <v>997</v>
      </c>
      <c r="AY5" t="s">
        <v>998</v>
      </c>
      <c r="AZ5" t="s">
        <v>999</v>
      </c>
      <c r="BA5" t="s">
        <v>1000</v>
      </c>
      <c r="BB5" t="s">
        <v>535</v>
      </c>
      <c r="BC5" t="s">
        <v>1001</v>
      </c>
      <c r="BD5" t="s">
        <v>1002</v>
      </c>
      <c r="BE5" t="s">
        <v>1003</v>
      </c>
      <c r="BF5" t="s">
        <v>1004</v>
      </c>
      <c r="BG5" t="s">
        <v>1005</v>
      </c>
      <c r="BH5" t="s">
        <v>965</v>
      </c>
      <c r="BI5" t="s">
        <v>1006</v>
      </c>
      <c r="BJ5" t="s">
        <v>1007</v>
      </c>
      <c r="BK5" t="s">
        <v>1008</v>
      </c>
      <c r="BL5" t="s">
        <v>1009</v>
      </c>
      <c r="BM5" t="s">
        <v>1010</v>
      </c>
      <c r="BN5" t="s">
        <v>1011</v>
      </c>
      <c r="BO5">
        <v>21.1</v>
      </c>
      <c r="BP5">
        <v>0.6</v>
      </c>
      <c r="BQ5">
        <v>4.2</v>
      </c>
      <c r="BR5">
        <v>23.82</v>
      </c>
      <c r="BS5">
        <v>0.37</v>
      </c>
      <c r="BT5">
        <v>4.67</v>
      </c>
      <c r="BU5" t="s">
        <v>1012</v>
      </c>
      <c r="BV5" t="s">
        <v>928</v>
      </c>
      <c r="BW5">
        <v>48.36</v>
      </c>
      <c r="BX5">
        <v>18.8</v>
      </c>
      <c r="BY5">
        <v>22.78</v>
      </c>
      <c r="BZ5">
        <v>35.31</v>
      </c>
      <c r="CA5">
        <v>0.06</v>
      </c>
      <c r="CB5">
        <v>8.49</v>
      </c>
      <c r="CC5">
        <v>4.59</v>
      </c>
      <c r="CD5">
        <v>-0.93</v>
      </c>
      <c r="CE5" t="s">
        <v>524</v>
      </c>
      <c r="CF5" t="s">
        <v>1013</v>
      </c>
      <c r="CG5" s="26">
        <v>-5.1204028958136909E-2</v>
      </c>
      <c r="CH5" s="27">
        <v>-0.27691450729927009</v>
      </c>
      <c r="CI5" s="26">
        <v>0.87549883127212524</v>
      </c>
      <c r="CJ5" s="26">
        <v>-0.11861278861761093</v>
      </c>
      <c r="CK5" s="26">
        <v>-6.6566816531121731E-3</v>
      </c>
      <c r="CL5" s="26">
        <v>0.26825666427612305</v>
      </c>
      <c r="CM5" s="26">
        <v>0.36817783117294312</v>
      </c>
      <c r="CN5" s="27">
        <v>72.835258483886719</v>
      </c>
      <c r="CO5" s="27">
        <v>-0.92080754041671753</v>
      </c>
      <c r="CP5" s="27">
        <v>0.42424243688583374</v>
      </c>
      <c r="CQ5" s="27">
        <v>-0.29922780394554138</v>
      </c>
      <c r="CR5" s="27">
        <v>0.62893080711364746</v>
      </c>
      <c r="CS5">
        <v>2.8551421911421913</v>
      </c>
      <c r="CT5">
        <v>111897562.024479</v>
      </c>
      <c r="CU5">
        <v>0.47021943573667713</v>
      </c>
      <c r="CV5" s="26">
        <v>0.27733277129009365</v>
      </c>
      <c r="CW5" s="27">
        <v>14.533679276704788</v>
      </c>
      <c r="CX5">
        <v>0.06</v>
      </c>
      <c r="CY5">
        <v>3.5436087682652211</v>
      </c>
      <c r="CZ5">
        <v>3642808460.0093894</v>
      </c>
      <c r="DA5">
        <v>0.27733277129009365</v>
      </c>
      <c r="DB5">
        <v>0.99164282897869926</v>
      </c>
      <c r="DC5">
        <v>13017477283.927681</v>
      </c>
      <c r="DD5">
        <v>0.26346613272558894</v>
      </c>
      <c r="DE5">
        <v>0.39157841956120665</v>
      </c>
      <c r="DF5">
        <v>32965779918.273243</v>
      </c>
      <c r="DG5">
        <v>0.24405283873528241</v>
      </c>
      <c r="DH5">
        <v>0.18005813624635042</v>
      </c>
      <c r="DI5">
        <v>71691778383.947617</v>
      </c>
      <c r="DJ5">
        <v>0.22186621703207493</v>
      </c>
      <c r="DK5">
        <v>4.8756676780900364E-2</v>
      </c>
      <c r="DL5">
        <v>264757338938.58755</v>
      </c>
      <c r="DM5">
        <v>0.19413293990306554</v>
      </c>
      <c r="DN5">
        <v>3023000000</v>
      </c>
      <c r="DO5">
        <v>0.27733277129009365</v>
      </c>
      <c r="DP5">
        <v>12908688000</v>
      </c>
      <c r="DQ5">
        <v>5153408700</v>
      </c>
      <c r="DR5">
        <v>3811</v>
      </c>
      <c r="DS5">
        <v>-0.32853680024823056</v>
      </c>
      <c r="DT5">
        <v>-14.810593784004059</v>
      </c>
      <c r="DU5" s="28">
        <v>0.6</v>
      </c>
      <c r="DV5">
        <v>0.6</v>
      </c>
      <c r="DW5">
        <v>1.2</v>
      </c>
      <c r="DX5">
        <v>4.2026143790849675</v>
      </c>
      <c r="DY5">
        <v>0.48907079646017837</v>
      </c>
      <c r="DZ5">
        <v>4.0423607496095784</v>
      </c>
      <c r="EA5">
        <v>875</v>
      </c>
      <c r="EB5">
        <v>4.0348301409325407</v>
      </c>
      <c r="EC5">
        <v>4</v>
      </c>
      <c r="ED5">
        <v>4.2802546801357748E-2</v>
      </c>
      <c r="EE5">
        <v>0.20472752544141481</v>
      </c>
      <c r="EF5" s="29">
        <v>1.0599999999999998E-2</v>
      </c>
      <c r="EG5">
        <v>1.0663000000000001E-2</v>
      </c>
      <c r="EH5">
        <v>28.209070796460178</v>
      </c>
      <c r="EI5" t="s">
        <v>244</v>
      </c>
      <c r="EJ5">
        <v>0</v>
      </c>
      <c r="EK5">
        <v>1</v>
      </c>
      <c r="EL5" s="31">
        <v>44946</v>
      </c>
      <c r="EM5" s="32">
        <v>1.3100000000000001E-2</v>
      </c>
      <c r="EN5" s="32">
        <v>-0.32</v>
      </c>
      <c r="EO5" s="32">
        <v>0.97</v>
      </c>
      <c r="EP5" s="32">
        <v>1.93</v>
      </c>
      <c r="EQ5" s="32">
        <v>6.3E-3</v>
      </c>
    </row>
    <row r="6" spans="1:147" ht="96">
      <c r="B6" s="24"/>
      <c r="C6" s="24"/>
      <c r="D6" s="24" t="s">
        <v>1052</v>
      </c>
      <c r="E6" t="s">
        <v>641</v>
      </c>
      <c r="F6" t="s">
        <v>642</v>
      </c>
      <c r="G6">
        <v>11.28</v>
      </c>
      <c r="H6">
        <v>3.5999999999999999E-3</v>
      </c>
      <c r="I6" t="s">
        <v>643</v>
      </c>
      <c r="J6">
        <v>21343242000</v>
      </c>
      <c r="K6">
        <v>17.16</v>
      </c>
      <c r="L6">
        <v>2.36</v>
      </c>
      <c r="M6" t="s">
        <v>169</v>
      </c>
      <c r="N6" t="s">
        <v>1015</v>
      </c>
      <c r="O6" t="s">
        <v>1016</v>
      </c>
      <c r="P6" t="s">
        <v>1017</v>
      </c>
      <c r="Q6">
        <v>59.47</v>
      </c>
      <c r="R6" t="s">
        <v>1018</v>
      </c>
      <c r="S6">
        <v>1113667140</v>
      </c>
      <c r="T6" s="25">
        <v>0.63839999999999997</v>
      </c>
      <c r="U6" t="s">
        <v>582</v>
      </c>
      <c r="V6">
        <v>1346203200</v>
      </c>
      <c r="W6">
        <v>1893946400</v>
      </c>
      <c r="X6">
        <v>1.73</v>
      </c>
      <c r="Y6">
        <v>0.56000000000000005</v>
      </c>
      <c r="Z6">
        <v>14.72</v>
      </c>
      <c r="AA6" t="s">
        <v>563</v>
      </c>
      <c r="AB6" t="s">
        <v>1019</v>
      </c>
      <c r="AC6" t="s">
        <v>1020</v>
      </c>
      <c r="AD6" t="s">
        <v>1021</v>
      </c>
      <c r="AE6" t="s">
        <v>1022</v>
      </c>
      <c r="AF6">
        <v>2765181</v>
      </c>
      <c r="AG6" t="s">
        <v>1023</v>
      </c>
      <c r="AH6" t="s">
        <v>1024</v>
      </c>
      <c r="AI6" t="s">
        <v>1025</v>
      </c>
      <c r="AJ6" t="s">
        <v>1026</v>
      </c>
      <c r="AK6" t="s">
        <v>1027</v>
      </c>
      <c r="AL6" t="s">
        <v>198</v>
      </c>
      <c r="AM6" t="s">
        <v>1028</v>
      </c>
      <c r="AN6" t="s">
        <v>198</v>
      </c>
      <c r="AO6" t="s">
        <v>1029</v>
      </c>
      <c r="AP6" t="s">
        <v>1030</v>
      </c>
      <c r="AQ6" t="s">
        <v>1031</v>
      </c>
      <c r="AR6" t="s">
        <v>480</v>
      </c>
      <c r="AS6" t="s">
        <v>198</v>
      </c>
      <c r="AT6" t="s">
        <v>1032</v>
      </c>
      <c r="AU6" t="s">
        <v>1033</v>
      </c>
      <c r="AV6" t="s">
        <v>1034</v>
      </c>
      <c r="AW6" t="s">
        <v>477</v>
      </c>
      <c r="AX6" t="s">
        <v>1035</v>
      </c>
      <c r="AY6" t="s">
        <v>1036</v>
      </c>
      <c r="AZ6" t="s">
        <v>1037</v>
      </c>
      <c r="BA6" t="s">
        <v>323</v>
      </c>
      <c r="BB6" t="s">
        <v>1038</v>
      </c>
      <c r="BC6" t="s">
        <v>586</v>
      </c>
      <c r="BD6" t="s">
        <v>1039</v>
      </c>
      <c r="BE6" t="s">
        <v>1040</v>
      </c>
      <c r="BF6" t="s">
        <v>1041</v>
      </c>
      <c r="BG6" t="s">
        <v>1042</v>
      </c>
      <c r="BH6" t="s">
        <v>1043</v>
      </c>
      <c r="BI6" t="s">
        <v>1044</v>
      </c>
      <c r="BJ6" t="s">
        <v>1045</v>
      </c>
      <c r="BK6" t="s">
        <v>1046</v>
      </c>
      <c r="BL6" t="s">
        <v>1047</v>
      </c>
      <c r="BM6" t="s">
        <v>1048</v>
      </c>
      <c r="BN6" t="s">
        <v>1049</v>
      </c>
      <c r="BO6">
        <v>10.54</v>
      </c>
      <c r="BP6">
        <v>10.57</v>
      </c>
      <c r="BQ6">
        <v>1.18</v>
      </c>
      <c r="BR6">
        <v>17.41</v>
      </c>
      <c r="BS6">
        <v>18.82</v>
      </c>
      <c r="BT6">
        <v>2.61</v>
      </c>
      <c r="BU6" t="s">
        <v>775</v>
      </c>
      <c r="BV6" t="s">
        <v>928</v>
      </c>
      <c r="BW6">
        <v>23.17</v>
      </c>
      <c r="BX6">
        <v>17.88</v>
      </c>
      <c r="BY6">
        <v>17.690000000000001</v>
      </c>
      <c r="BZ6">
        <v>14.7</v>
      </c>
      <c r="CA6">
        <v>12.9</v>
      </c>
      <c r="CB6">
        <v>4.41</v>
      </c>
      <c r="CC6">
        <v>4.74</v>
      </c>
      <c r="CD6">
        <v>-6.93</v>
      </c>
      <c r="CE6" t="s">
        <v>1050</v>
      </c>
      <c r="CF6" t="s">
        <v>1051</v>
      </c>
      <c r="CG6" s="26">
        <v>0.31056625148279954</v>
      </c>
      <c r="CH6" s="27">
        <v>0.55821598086124402</v>
      </c>
      <c r="CI6" s="26">
        <v>0.28378370404243469</v>
      </c>
      <c r="CJ6" s="26">
        <v>1.714884877204895</v>
      </c>
      <c r="CK6" s="26">
        <v>1.6610879898071289</v>
      </c>
      <c r="CL6" s="26">
        <v>-0.11042183637619019</v>
      </c>
      <c r="CM6" s="26">
        <v>-0.22425408661365509</v>
      </c>
      <c r="CN6" s="27">
        <v>0.21076233685016632</v>
      </c>
      <c r="CO6" s="27">
        <v>6.9084463119506836</v>
      </c>
      <c r="CP6" s="27">
        <v>1.3862698078155518</v>
      </c>
      <c r="CQ6" s="27">
        <v>-1.7251656055450439</v>
      </c>
      <c r="CR6" s="27">
        <v>1.2315950393676758</v>
      </c>
      <c r="CS6">
        <v>3.2095100751879699</v>
      </c>
      <c r="CT6">
        <v>120531454.32098766</v>
      </c>
      <c r="CU6">
        <v>0</v>
      </c>
      <c r="CV6" s="26">
        <v>0.66501612961292267</v>
      </c>
      <c r="CW6" s="27">
        <v>1.6023815780878068</v>
      </c>
      <c r="CX6">
        <v>0.06</v>
      </c>
      <c r="CY6">
        <v>14.868262533905167</v>
      </c>
      <c r="CZ6">
        <v>1272323646.2136483</v>
      </c>
      <c r="DA6">
        <v>0.66501612961292267</v>
      </c>
      <c r="DB6">
        <v>3.090395088506086</v>
      </c>
      <c r="DC6">
        <v>6121302117.7640753</v>
      </c>
      <c r="DD6">
        <v>0.63176532313227651</v>
      </c>
      <c r="DE6">
        <v>0.75962313839435525</v>
      </c>
      <c r="DF6">
        <v>24903456785.144939</v>
      </c>
      <c r="DG6">
        <v>0.58521419405937192</v>
      </c>
      <c r="DH6">
        <v>0.18559155107494407</v>
      </c>
      <c r="DI6">
        <v>101929435313.36183</v>
      </c>
      <c r="DJ6">
        <v>0.53201290369033816</v>
      </c>
      <c r="DK6">
        <v>9.9400373169719839E-3</v>
      </c>
      <c r="DL6">
        <v>1903135913554.3694</v>
      </c>
      <c r="DM6">
        <v>0.46551129072904585</v>
      </c>
      <c r="DN6">
        <v>810000000</v>
      </c>
      <c r="DO6">
        <v>0.66501612961292267</v>
      </c>
      <c r="DP6">
        <v>18917242000</v>
      </c>
      <c r="DQ6">
        <v>2806270200</v>
      </c>
      <c r="DR6">
        <v>816</v>
      </c>
      <c r="DS6">
        <v>-0.35444987813012313</v>
      </c>
      <c r="DT6">
        <v>-1.0441655972265629</v>
      </c>
      <c r="DU6" s="28">
        <v>0.6</v>
      </c>
      <c r="DV6">
        <v>0.6</v>
      </c>
      <c r="DW6">
        <v>1.2</v>
      </c>
      <c r="DX6">
        <v>6.4061696658097684</v>
      </c>
      <c r="DY6">
        <v>0.49507696335078566</v>
      </c>
      <c r="DZ6">
        <v>6.0873577383275688</v>
      </c>
      <c r="EA6">
        <v>592</v>
      </c>
      <c r="EB6">
        <v>6.0768506718728919</v>
      </c>
      <c r="EC6">
        <v>6</v>
      </c>
      <c r="ED6">
        <v>4.3380002728693905E-2</v>
      </c>
      <c r="EE6">
        <v>0.20169525388891682</v>
      </c>
      <c r="EF6" s="29">
        <v>0.1171</v>
      </c>
      <c r="EG6">
        <v>0.11713599999999999</v>
      </c>
      <c r="EH6">
        <v>28.215076963350786</v>
      </c>
      <c r="EI6">
        <v>-1</v>
      </c>
      <c r="EJ6">
        <v>0</v>
      </c>
      <c r="EK6">
        <v>1</v>
      </c>
      <c r="EL6" s="31">
        <v>44946</v>
      </c>
      <c r="EM6" s="32">
        <v>7.4000000000000003E-3</v>
      </c>
      <c r="EN6" s="32">
        <v>-0.74</v>
      </c>
      <c r="EO6" s="32">
        <v>0.46</v>
      </c>
      <c r="EP6" s="32">
        <v>3.88</v>
      </c>
      <c r="EQ6" s="32">
        <v>3.5999999999999999E-3</v>
      </c>
    </row>
    <row r="7" spans="1:147" ht="156">
      <c r="B7" s="24"/>
      <c r="C7" s="24"/>
      <c r="D7" s="24" t="s">
        <v>1088</v>
      </c>
      <c r="E7" t="s">
        <v>644</v>
      </c>
      <c r="F7" t="s">
        <v>645</v>
      </c>
      <c r="G7">
        <v>28.07</v>
      </c>
      <c r="H7">
        <v>3.2000000000000002E-3</v>
      </c>
      <c r="I7" t="s">
        <v>646</v>
      </c>
      <c r="J7">
        <v>14085986000</v>
      </c>
      <c r="K7">
        <v>18.899999999999999</v>
      </c>
      <c r="L7">
        <v>3.52</v>
      </c>
      <c r="M7" t="s">
        <v>169</v>
      </c>
      <c r="N7" t="s">
        <v>1053</v>
      </c>
      <c r="O7" t="s">
        <v>1054</v>
      </c>
      <c r="P7" t="s">
        <v>1055</v>
      </c>
      <c r="Q7">
        <v>46.93</v>
      </c>
      <c r="R7" t="s">
        <v>1056</v>
      </c>
      <c r="S7">
        <v>589269840</v>
      </c>
      <c r="T7" s="25">
        <v>1.7809999999999999</v>
      </c>
      <c r="U7" t="s">
        <v>1057</v>
      </c>
      <c r="V7">
        <v>492807780</v>
      </c>
      <c r="W7">
        <v>501813280</v>
      </c>
      <c r="X7">
        <v>2.02</v>
      </c>
      <c r="Y7">
        <v>0.3</v>
      </c>
      <c r="Z7">
        <v>24.91</v>
      </c>
      <c r="AA7" t="s">
        <v>1058</v>
      </c>
      <c r="AB7" t="s">
        <v>1059</v>
      </c>
      <c r="AC7" t="s">
        <v>1060</v>
      </c>
      <c r="AD7" t="s">
        <v>1061</v>
      </c>
      <c r="AE7" t="s">
        <v>1062</v>
      </c>
      <c r="AF7">
        <v>46767778</v>
      </c>
      <c r="AG7" t="s">
        <v>1063</v>
      </c>
      <c r="AH7" t="s">
        <v>1064</v>
      </c>
      <c r="AI7" t="s">
        <v>1065</v>
      </c>
      <c r="AJ7" t="s">
        <v>512</v>
      </c>
      <c r="AK7" t="s">
        <v>1066</v>
      </c>
      <c r="AL7" t="s">
        <v>940</v>
      </c>
      <c r="AM7" t="s">
        <v>1067</v>
      </c>
      <c r="AN7" t="s">
        <v>198</v>
      </c>
      <c r="AO7" t="s">
        <v>1068</v>
      </c>
      <c r="AP7" t="s">
        <v>1069</v>
      </c>
      <c r="AQ7" t="s">
        <v>198</v>
      </c>
      <c r="AR7" t="s">
        <v>1070</v>
      </c>
      <c r="AS7" t="s">
        <v>198</v>
      </c>
      <c r="AT7" t="s">
        <v>1071</v>
      </c>
      <c r="AU7" t="s">
        <v>1072</v>
      </c>
      <c r="AV7" t="s">
        <v>292</v>
      </c>
      <c r="AW7" t="s">
        <v>1073</v>
      </c>
      <c r="AX7" t="s">
        <v>1074</v>
      </c>
      <c r="AY7" t="s">
        <v>1075</v>
      </c>
      <c r="AZ7" t="s">
        <v>1076</v>
      </c>
      <c r="BA7" t="s">
        <v>1077</v>
      </c>
      <c r="BB7" t="s">
        <v>1078</v>
      </c>
      <c r="BC7" t="s">
        <v>1079</v>
      </c>
      <c r="BD7" t="s">
        <v>1080</v>
      </c>
      <c r="BE7" t="s">
        <v>1081</v>
      </c>
      <c r="BF7" t="s">
        <v>1082</v>
      </c>
      <c r="BG7" t="s">
        <v>523</v>
      </c>
      <c r="BH7" t="s">
        <v>200</v>
      </c>
      <c r="BI7" t="s">
        <v>1083</v>
      </c>
      <c r="BJ7" t="s">
        <v>482</v>
      </c>
      <c r="BK7" t="s">
        <v>1084</v>
      </c>
      <c r="BL7" t="s">
        <v>585</v>
      </c>
      <c r="BM7" t="s">
        <v>554</v>
      </c>
      <c r="BN7" t="s">
        <v>483</v>
      </c>
      <c r="BO7">
        <v>8.7200000000000006</v>
      </c>
      <c r="BP7">
        <v>5.32</v>
      </c>
      <c r="BQ7">
        <v>8.66</v>
      </c>
      <c r="BR7">
        <v>11.48</v>
      </c>
      <c r="BS7">
        <v>6.42</v>
      </c>
      <c r="BT7">
        <v>9.35</v>
      </c>
      <c r="BU7" t="s">
        <v>1085</v>
      </c>
      <c r="BV7" t="s">
        <v>928</v>
      </c>
      <c r="BW7">
        <v>41.53</v>
      </c>
      <c r="BX7">
        <v>24.61</v>
      </c>
      <c r="BY7">
        <v>27.32</v>
      </c>
      <c r="BZ7">
        <v>24.1</v>
      </c>
      <c r="CA7">
        <v>8.06</v>
      </c>
      <c r="CB7">
        <v>10.26</v>
      </c>
      <c r="CC7">
        <v>2.04</v>
      </c>
      <c r="CD7">
        <v>-0.46</v>
      </c>
      <c r="CE7" t="s">
        <v>1086</v>
      </c>
      <c r="CF7" t="s">
        <v>1087</v>
      </c>
      <c r="CG7" s="26">
        <v>0.306127969924812</v>
      </c>
      <c r="CH7" s="27">
        <v>1.0399050467289719</v>
      </c>
      <c r="CI7" s="26">
        <v>0.42374786734580994</v>
      </c>
      <c r="CJ7" s="26">
        <v>1.6009148210287094E-2</v>
      </c>
      <c r="CK7" s="26">
        <v>0.3558138906955719</v>
      </c>
      <c r="CL7" s="26">
        <v>8.9527025818824768E-2</v>
      </c>
      <c r="CM7" s="26">
        <v>9.1244302690029144E-2</v>
      </c>
      <c r="CN7" s="27">
        <v>1.5734266042709351</v>
      </c>
      <c r="CO7" s="27">
        <v>-0.20555555820465088</v>
      </c>
      <c r="CP7" s="27">
        <v>1.3311501741409302</v>
      </c>
      <c r="CQ7" s="27">
        <v>-0.41943532228469849</v>
      </c>
      <c r="CR7" s="27">
        <v>9.0163931250572205E-2</v>
      </c>
      <c r="CS7">
        <v>5.5675833992094859</v>
      </c>
      <c r="CT7">
        <v>166307410.32608697</v>
      </c>
      <c r="CU7">
        <v>0.71250445315283217</v>
      </c>
      <c r="CV7" s="26">
        <v>0.19526844695210457</v>
      </c>
      <c r="CW7" s="27">
        <v>0.47394996583461763</v>
      </c>
      <c r="CX7">
        <v>0.06</v>
      </c>
      <c r="CY7">
        <v>34.174252177614576</v>
      </c>
      <c r="CZ7">
        <v>414961121.20601368</v>
      </c>
      <c r="DA7">
        <v>0.19526844695210457</v>
      </c>
      <c r="DB7">
        <v>10.226605149996567</v>
      </c>
      <c r="DC7">
        <v>1386675811.9633434</v>
      </c>
      <c r="DD7">
        <v>0.18550502460449933</v>
      </c>
      <c r="DE7">
        <v>4.4554482865350318</v>
      </c>
      <c r="DF7">
        <v>3182841565.6527448</v>
      </c>
      <c r="DG7">
        <v>0.17183623331785203</v>
      </c>
      <c r="DH7">
        <v>2.3168127920766053</v>
      </c>
      <c r="DI7">
        <v>6120902840.5308924</v>
      </c>
      <c r="DJ7">
        <v>0.15621475756168368</v>
      </c>
      <c r="DK7">
        <v>0.85435289739813913</v>
      </c>
      <c r="DL7">
        <v>16598511040.563</v>
      </c>
      <c r="DM7">
        <v>0.13668791286647319</v>
      </c>
      <c r="DN7">
        <v>368000000</v>
      </c>
      <c r="DO7">
        <v>0.19526844695210457</v>
      </c>
      <c r="DP7">
        <v>14180986000</v>
      </c>
      <c r="DQ7">
        <v>1151546700</v>
      </c>
      <c r="DR7">
        <v>1369</v>
      </c>
      <c r="DS7">
        <v>0.11085952297270743</v>
      </c>
      <c r="DT7">
        <v>0.56595508089435431</v>
      </c>
      <c r="DU7" s="28">
        <v>0.6</v>
      </c>
      <c r="DV7">
        <v>0.6</v>
      </c>
      <c r="DW7">
        <v>1.2</v>
      </c>
      <c r="DX7">
        <v>-4.5999999999999999E-3</v>
      </c>
      <c r="DY7">
        <v>0.24874224137931109</v>
      </c>
      <c r="DZ7">
        <v>-4.0821431034482759E-4</v>
      </c>
      <c r="EA7">
        <v>422</v>
      </c>
      <c r="EB7">
        <v>-3.7321503383822111E-4</v>
      </c>
      <c r="EC7">
        <v>0</v>
      </c>
      <c r="ED7">
        <v>4.1027610907387706E-2</v>
      </c>
      <c r="EE7">
        <v>0.46232335660786011</v>
      </c>
      <c r="EF7" s="29">
        <v>6.1399999999999996E-2</v>
      </c>
      <c r="EG7">
        <v>6.1432E-2</v>
      </c>
      <c r="EH7">
        <v>16.088742241379311</v>
      </c>
      <c r="EI7">
        <v>-1</v>
      </c>
      <c r="EJ7">
        <v>0</v>
      </c>
      <c r="EK7">
        <v>1</v>
      </c>
      <c r="EL7" s="31">
        <v>44946</v>
      </c>
      <c r="EM7" s="32">
        <v>6.8999999999999999E-3</v>
      </c>
      <c r="EN7" s="32">
        <v>-1.26</v>
      </c>
      <c r="EO7" s="32">
        <v>1.94</v>
      </c>
      <c r="EP7" s="32">
        <v>0.36</v>
      </c>
      <c r="EQ7" s="32">
        <v>3.2000000000000002E-3</v>
      </c>
    </row>
    <row r="8" spans="1:147" ht="96">
      <c r="B8" s="24"/>
      <c r="C8" s="24"/>
      <c r="D8" s="24" t="s">
        <v>1127</v>
      </c>
      <c r="E8" t="s">
        <v>647</v>
      </c>
      <c r="F8" t="s">
        <v>648</v>
      </c>
      <c r="G8">
        <v>15.64</v>
      </c>
      <c r="H8">
        <v>1.9599999999999999E-2</v>
      </c>
      <c r="I8" t="s">
        <v>649</v>
      </c>
      <c r="J8">
        <v>14042635000</v>
      </c>
      <c r="K8">
        <v>6.29</v>
      </c>
      <c r="L8">
        <v>3.02</v>
      </c>
      <c r="M8" t="s">
        <v>169</v>
      </c>
      <c r="N8" t="s">
        <v>1089</v>
      </c>
      <c r="O8" t="s">
        <v>1090</v>
      </c>
      <c r="P8" t="s">
        <v>1091</v>
      </c>
      <c r="Q8">
        <v>4.5</v>
      </c>
      <c r="R8" t="s">
        <v>1092</v>
      </c>
      <c r="S8">
        <v>2150547100</v>
      </c>
      <c r="T8" s="25">
        <v>0.44619999999999999</v>
      </c>
      <c r="U8" t="s">
        <v>603</v>
      </c>
      <c r="V8">
        <v>897817190</v>
      </c>
      <c r="W8">
        <v>897866710</v>
      </c>
      <c r="X8">
        <v>2.98</v>
      </c>
      <c r="Y8">
        <v>0.79</v>
      </c>
      <c r="Z8">
        <v>16.309999999999999</v>
      </c>
      <c r="AA8" t="s">
        <v>1093</v>
      </c>
      <c r="AB8" t="s">
        <v>1094</v>
      </c>
      <c r="AC8" t="s">
        <v>1095</v>
      </c>
      <c r="AD8" t="s">
        <v>196</v>
      </c>
      <c r="AE8" t="s">
        <v>1096</v>
      </c>
      <c r="AF8">
        <v>181289260</v>
      </c>
      <c r="AG8" t="s">
        <v>1097</v>
      </c>
      <c r="AH8" t="s">
        <v>1098</v>
      </c>
      <c r="AI8" t="s">
        <v>1099</v>
      </c>
      <c r="AJ8" t="s">
        <v>1100</v>
      </c>
      <c r="AK8" t="s">
        <v>1101</v>
      </c>
      <c r="AL8" t="s">
        <v>1102</v>
      </c>
      <c r="AM8" t="s">
        <v>1103</v>
      </c>
      <c r="AN8" t="s">
        <v>198</v>
      </c>
      <c r="AO8" t="s">
        <v>1104</v>
      </c>
      <c r="AP8" t="s">
        <v>1105</v>
      </c>
      <c r="AQ8" t="s">
        <v>1106</v>
      </c>
      <c r="AR8" t="s">
        <v>1107</v>
      </c>
      <c r="AS8" t="s">
        <v>198</v>
      </c>
      <c r="AT8" t="s">
        <v>1108</v>
      </c>
      <c r="AU8" t="s">
        <v>1109</v>
      </c>
      <c r="AV8" t="s">
        <v>1110</v>
      </c>
      <c r="AW8" t="s">
        <v>1111</v>
      </c>
      <c r="AX8" t="s">
        <v>1112</v>
      </c>
      <c r="AY8" t="s">
        <v>1113</v>
      </c>
      <c r="AZ8" t="s">
        <v>1114</v>
      </c>
      <c r="BA8" t="s">
        <v>1115</v>
      </c>
      <c r="BB8" t="s">
        <v>1116</v>
      </c>
      <c r="BC8" t="s">
        <v>1117</v>
      </c>
      <c r="BD8" t="s">
        <v>523</v>
      </c>
      <c r="BE8" t="s">
        <v>825</v>
      </c>
      <c r="BF8" t="s">
        <v>445</v>
      </c>
      <c r="BG8" t="s">
        <v>1118</v>
      </c>
      <c r="BH8" t="s">
        <v>1119</v>
      </c>
      <c r="BI8" t="s">
        <v>1120</v>
      </c>
      <c r="BJ8" t="s">
        <v>1121</v>
      </c>
      <c r="BK8" t="s">
        <v>1122</v>
      </c>
      <c r="BL8" t="s">
        <v>1123</v>
      </c>
      <c r="BM8" t="s">
        <v>361</v>
      </c>
      <c r="BN8" t="s">
        <v>1124</v>
      </c>
      <c r="BO8">
        <v>13.98</v>
      </c>
      <c r="BP8">
        <v>4.83</v>
      </c>
      <c r="BQ8">
        <v>4.49</v>
      </c>
      <c r="BR8">
        <v>115.92</v>
      </c>
      <c r="BS8">
        <v>47.49</v>
      </c>
      <c r="BT8">
        <v>17.09</v>
      </c>
      <c r="BU8" t="s">
        <v>775</v>
      </c>
      <c r="BV8" t="s">
        <v>928</v>
      </c>
      <c r="BW8">
        <v>24.42</v>
      </c>
      <c r="BX8">
        <v>10.69</v>
      </c>
      <c r="BY8">
        <v>14.23</v>
      </c>
      <c r="BZ8">
        <v>18.36</v>
      </c>
      <c r="CA8">
        <v>1.68</v>
      </c>
      <c r="CB8">
        <v>0.69</v>
      </c>
      <c r="CC8">
        <v>4.34</v>
      </c>
      <c r="CD8">
        <v>-5.15</v>
      </c>
      <c r="CE8" t="s">
        <v>1125</v>
      </c>
      <c r="CF8" t="s">
        <v>1126</v>
      </c>
      <c r="CG8" s="26">
        <v>-0.17469653934051582</v>
      </c>
      <c r="CH8" s="27">
        <v>-0.36196176084099835</v>
      </c>
      <c r="CI8" s="26">
        <v>0.34328153729438782</v>
      </c>
      <c r="CJ8" s="26">
        <v>-5.8321971446275711E-2</v>
      </c>
      <c r="CK8" s="26">
        <v>0.14423973858356476</v>
      </c>
      <c r="CL8" s="26">
        <v>7.1685478091239929E-2</v>
      </c>
      <c r="CM8" s="26">
        <v>-0.21255432069301605</v>
      </c>
      <c r="CN8" s="27">
        <v>10.796992301940918</v>
      </c>
      <c r="CO8" s="27">
        <v>-0.16352201998233795</v>
      </c>
      <c r="CP8" s="27">
        <v>-0.39080458879470825</v>
      </c>
      <c r="CQ8" s="27">
        <v>1.0512267351150513</v>
      </c>
      <c r="CR8" s="27">
        <v>-3.0760002136230469</v>
      </c>
      <c r="CS8">
        <v>0.75726029982743748</v>
      </c>
      <c r="CT8">
        <v>112473530.91140854</v>
      </c>
      <c r="CU8">
        <v>0</v>
      </c>
      <c r="CV8" s="26">
        <v>5.7666092365980151E-2</v>
      </c>
      <c r="CW8" s="27">
        <v>1.6435784429311753</v>
      </c>
      <c r="CX8">
        <v>0.06</v>
      </c>
      <c r="CY8">
        <v>13.165785745644841</v>
      </c>
      <c r="CZ8">
        <v>1565545376.3417196</v>
      </c>
      <c r="DA8">
        <v>5.7666092365980151E-2</v>
      </c>
      <c r="DB8">
        <v>4.4223222161576148</v>
      </c>
      <c r="DC8">
        <v>4660817098.4674778</v>
      </c>
      <c r="DD8">
        <v>5.4782787747681139E-2</v>
      </c>
      <c r="DE8">
        <v>2.2574479326505741</v>
      </c>
      <c r="DF8">
        <v>9130502946.2180882</v>
      </c>
      <c r="DG8">
        <v>5.0746161282062531E-2</v>
      </c>
      <c r="DH8">
        <v>1.411345922713092</v>
      </c>
      <c r="DI8">
        <v>14604240298.776186</v>
      </c>
      <c r="DJ8">
        <v>4.6132873892784122E-2</v>
      </c>
      <c r="DK8">
        <v>0.7946841194630786</v>
      </c>
      <c r="DL8">
        <v>25936890514.341812</v>
      </c>
      <c r="DM8">
        <v>4.0366264656186104E-2</v>
      </c>
      <c r="DN8">
        <v>1569000000</v>
      </c>
      <c r="DO8">
        <v>5.7666092365980151E-2</v>
      </c>
      <c r="DP8">
        <v>20611635000</v>
      </c>
      <c r="DQ8">
        <v>-2232376800</v>
      </c>
      <c r="DR8">
        <v>89</v>
      </c>
      <c r="DS8">
        <v>-0.23236263170649596</v>
      </c>
      <c r="DT8">
        <v>-2.0055402037721737</v>
      </c>
      <c r="DU8" s="28">
        <v>0.6</v>
      </c>
      <c r="DV8">
        <v>0.6</v>
      </c>
      <c r="DW8">
        <v>1.2</v>
      </c>
      <c r="DX8">
        <v>6.457323498419389</v>
      </c>
      <c r="DY8">
        <v>0.50618584070796258</v>
      </c>
      <c r="DZ8">
        <v>6.0714274550761393</v>
      </c>
      <c r="EA8">
        <v>3511</v>
      </c>
      <c r="EB8">
        <v>6.0204762574385278</v>
      </c>
      <c r="EC8">
        <v>6</v>
      </c>
      <c r="ED8">
        <v>5.8969777373748491E-2</v>
      </c>
      <c r="EE8">
        <v>0.37756160933954219</v>
      </c>
      <c r="EF8" s="29">
        <v>3.261E-2</v>
      </c>
      <c r="EG8">
        <v>3.2413999999999998E-2</v>
      </c>
      <c r="EH8">
        <v>35.156185840707963</v>
      </c>
      <c r="EI8">
        <v>-1</v>
      </c>
      <c r="EJ8">
        <v>0</v>
      </c>
      <c r="EK8">
        <v>0</v>
      </c>
      <c r="EL8" s="31">
        <v>44946</v>
      </c>
      <c r="EM8" s="32">
        <v>1.1299999999999999E-2</v>
      </c>
      <c r="EN8" s="32">
        <v>0.13</v>
      </c>
      <c r="EO8" s="32">
        <v>0.66</v>
      </c>
      <c r="EP8" s="32">
        <v>0.39</v>
      </c>
      <c r="EQ8" s="32">
        <v>1.9599999999999999E-2</v>
      </c>
    </row>
    <row r="9" spans="1:147" ht="96">
      <c r="B9" s="24"/>
      <c r="C9" s="24"/>
      <c r="D9" s="24" t="s">
        <v>1165</v>
      </c>
      <c r="E9" t="s">
        <v>650</v>
      </c>
      <c r="F9" t="s">
        <v>651</v>
      </c>
      <c r="G9">
        <v>12.87</v>
      </c>
      <c r="H9">
        <v>1.4999999999999999E-2</v>
      </c>
      <c r="I9" t="s">
        <v>652</v>
      </c>
      <c r="J9">
        <v>8527312700</v>
      </c>
      <c r="K9">
        <v>3.5</v>
      </c>
      <c r="L9">
        <v>4.33</v>
      </c>
      <c r="M9" t="s">
        <v>169</v>
      </c>
      <c r="N9" t="s">
        <v>1128</v>
      </c>
      <c r="O9" t="s">
        <v>1129</v>
      </c>
      <c r="P9" t="s">
        <v>1130</v>
      </c>
      <c r="Q9">
        <v>46.54</v>
      </c>
      <c r="R9" t="s">
        <v>1131</v>
      </c>
      <c r="S9">
        <v>514347740</v>
      </c>
      <c r="T9" s="3">
        <v>4.5359999999999996</v>
      </c>
      <c r="U9" t="s">
        <v>1132</v>
      </c>
      <c r="V9">
        <v>662572860</v>
      </c>
      <c r="W9">
        <v>662572860</v>
      </c>
      <c r="X9">
        <v>2.2000000000000002</v>
      </c>
      <c r="Y9">
        <v>0.56999999999999995</v>
      </c>
      <c r="Z9">
        <v>20.04</v>
      </c>
      <c r="AA9" t="s">
        <v>1133</v>
      </c>
      <c r="AB9" t="s">
        <v>1134</v>
      </c>
      <c r="AC9" t="s">
        <v>1135</v>
      </c>
      <c r="AD9" t="s">
        <v>919</v>
      </c>
      <c r="AE9" t="s">
        <v>198</v>
      </c>
      <c r="AF9">
        <v>50840698</v>
      </c>
      <c r="AG9" t="s">
        <v>1136</v>
      </c>
      <c r="AH9" t="s">
        <v>1137</v>
      </c>
      <c r="AI9" t="s">
        <v>1138</v>
      </c>
      <c r="AJ9" t="s">
        <v>1139</v>
      </c>
      <c r="AK9" t="s">
        <v>198</v>
      </c>
      <c r="AL9" t="s">
        <v>198</v>
      </c>
      <c r="AM9" t="s">
        <v>1140</v>
      </c>
      <c r="AN9" t="s">
        <v>198</v>
      </c>
      <c r="AO9" t="s">
        <v>1141</v>
      </c>
      <c r="AP9" t="s">
        <v>1142</v>
      </c>
      <c r="AQ9" t="s">
        <v>1143</v>
      </c>
      <c r="AR9" t="s">
        <v>1144</v>
      </c>
      <c r="AS9" t="s">
        <v>198</v>
      </c>
      <c r="AT9" t="s">
        <v>574</v>
      </c>
      <c r="AU9" t="s">
        <v>1145</v>
      </c>
      <c r="AV9" t="s">
        <v>1146</v>
      </c>
      <c r="AW9" t="s">
        <v>1147</v>
      </c>
      <c r="AX9" t="s">
        <v>1148</v>
      </c>
      <c r="AY9" t="s">
        <v>1149</v>
      </c>
      <c r="AZ9" t="s">
        <v>1150</v>
      </c>
      <c r="BA9" t="s">
        <v>1151</v>
      </c>
      <c r="BB9" t="s">
        <v>1152</v>
      </c>
      <c r="BC9" t="s">
        <v>1153</v>
      </c>
      <c r="BD9" t="s">
        <v>1154</v>
      </c>
      <c r="BE9" t="s">
        <v>1155</v>
      </c>
      <c r="BF9" t="s">
        <v>1156</v>
      </c>
      <c r="BG9" t="s">
        <v>1157</v>
      </c>
      <c r="BH9" t="s">
        <v>1158</v>
      </c>
      <c r="BI9" t="s">
        <v>1159</v>
      </c>
      <c r="BJ9" t="s">
        <v>1160</v>
      </c>
      <c r="BK9" t="s">
        <v>612</v>
      </c>
      <c r="BL9" t="s">
        <v>1161</v>
      </c>
      <c r="BM9" t="s">
        <v>1162</v>
      </c>
      <c r="BN9" t="s">
        <v>1163</v>
      </c>
      <c r="BO9">
        <v>34.43</v>
      </c>
      <c r="BP9">
        <v>-29.02</v>
      </c>
      <c r="BQ9">
        <v>3.48</v>
      </c>
      <c r="BR9">
        <v>451.05</v>
      </c>
      <c r="BS9" t="s">
        <v>198</v>
      </c>
      <c r="BT9">
        <v>3.52</v>
      </c>
      <c r="BU9" t="s">
        <v>775</v>
      </c>
      <c r="BV9" t="s">
        <v>928</v>
      </c>
      <c r="BW9">
        <v>25.59</v>
      </c>
      <c r="BX9">
        <v>8.2799999999999994</v>
      </c>
      <c r="BY9">
        <v>18.34</v>
      </c>
      <c r="BZ9">
        <v>32.04</v>
      </c>
      <c r="CA9">
        <v>-72.44</v>
      </c>
      <c r="CB9">
        <v>4.13</v>
      </c>
      <c r="CC9">
        <v>8.42</v>
      </c>
      <c r="CD9">
        <v>-2.0499999999999998</v>
      </c>
      <c r="CE9" t="s">
        <v>1164</v>
      </c>
      <c r="CF9" t="s">
        <v>436</v>
      </c>
      <c r="CG9" s="26">
        <v>0.28936439169139466</v>
      </c>
      <c r="CH9" s="27">
        <v>-1.785710442485952</v>
      </c>
      <c r="CI9" s="26">
        <v>6.2480077147483826E-2</v>
      </c>
      <c r="CJ9" s="26">
        <v>-5.2265916019678116E-2</v>
      </c>
      <c r="CK9" s="26">
        <v>5.2129771560430527E-2</v>
      </c>
      <c r="CL9" s="26">
        <v>5.1470544189214706E-2</v>
      </c>
      <c r="CM9" s="26">
        <v>-8.4455326199531555E-2</v>
      </c>
      <c r="CN9" s="27">
        <v>1.8757061958312988</v>
      </c>
      <c r="CO9" s="27">
        <v>-39.124114990234375</v>
      </c>
      <c r="CP9" s="27">
        <v>2.1217930316925049</v>
      </c>
      <c r="CQ9" s="27">
        <v>-0.78962671756744385</v>
      </c>
      <c r="CR9" s="27">
        <v>0.52989494800567627</v>
      </c>
      <c r="CS9">
        <v>2.5584496549654965</v>
      </c>
      <c r="CT9">
        <v>13749402.977667496</v>
      </c>
      <c r="CU9">
        <v>0</v>
      </c>
      <c r="CV9" s="26">
        <v>5.8718301355838772E-3</v>
      </c>
      <c r="CW9" s="27">
        <v>-7.077269506454468</v>
      </c>
      <c r="CX9">
        <v>0.06</v>
      </c>
      <c r="CY9">
        <v>4.714861763875275</v>
      </c>
      <c r="CZ9">
        <v>1912105412.9464161</v>
      </c>
      <c r="DA9">
        <v>5.8718301355838772E-3</v>
      </c>
      <c r="DB9">
        <v>1.6556267420880322</v>
      </c>
      <c r="DC9">
        <v>5445256754.327445</v>
      </c>
      <c r="DD9">
        <v>5.5782386288046829E-3</v>
      </c>
      <c r="DE9">
        <v>0.89434622953312959</v>
      </c>
      <c r="DF9">
        <v>10080338466.575983</v>
      </c>
      <c r="DG9">
        <v>5.1672105193138118E-3</v>
      </c>
      <c r="DH9">
        <v>0.5936941333831125</v>
      </c>
      <c r="DI9">
        <v>15185113332.057121</v>
      </c>
      <c r="DJ9">
        <v>4.6974641084671018E-3</v>
      </c>
      <c r="DK9">
        <v>0.37644540465166432</v>
      </c>
      <c r="DL9">
        <v>23948526369.559822</v>
      </c>
      <c r="DM9">
        <v>4.1102810949087141E-3</v>
      </c>
      <c r="DN9">
        <v>2014999999.9999998</v>
      </c>
      <c r="DO9">
        <v>5.8718301355838772E-3</v>
      </c>
      <c r="DP9">
        <v>9015312700</v>
      </c>
      <c r="DQ9">
        <v>705122900</v>
      </c>
      <c r="DR9">
        <v>2801</v>
      </c>
      <c r="DS9">
        <v>0.28349256155581076</v>
      </c>
      <c r="DT9">
        <v>5.2915590639685162</v>
      </c>
      <c r="DU9" s="28">
        <v>0.6</v>
      </c>
      <c r="DV9">
        <v>0</v>
      </c>
      <c r="DW9">
        <v>0.6</v>
      </c>
      <c r="DX9">
        <v>5.2434679334916865</v>
      </c>
      <c r="DY9">
        <v>0.3921506849315064</v>
      </c>
      <c r="DZ9">
        <v>5.0321744541697848</v>
      </c>
      <c r="EA9">
        <v>3487</v>
      </c>
      <c r="EB9">
        <v>5.0093804026277207</v>
      </c>
      <c r="EC9">
        <v>5</v>
      </c>
      <c r="ED9">
        <v>4.3679724521164358E-2</v>
      </c>
      <c r="EE9">
        <v>0.33052968695397517</v>
      </c>
      <c r="EF9" s="29">
        <v>8.6199999999999999E-2</v>
      </c>
      <c r="EG9">
        <v>8.6349999999999996E-2</v>
      </c>
      <c r="EH9">
        <v>26.132150684931506</v>
      </c>
      <c r="EI9" t="s">
        <v>244</v>
      </c>
      <c r="EJ9">
        <v>1</v>
      </c>
      <c r="EK9">
        <v>0</v>
      </c>
      <c r="EL9" s="31">
        <v>44946</v>
      </c>
      <c r="EM9" s="32">
        <v>2.3599999999999999E-2</v>
      </c>
      <c r="EN9" s="32">
        <v>2.14</v>
      </c>
      <c r="EO9" s="32">
        <v>-0.16</v>
      </c>
      <c r="EP9" s="32">
        <v>2.34</v>
      </c>
      <c r="EQ9" s="32">
        <v>1.4999999999999999E-2</v>
      </c>
    </row>
    <row r="10" spans="1:147" ht="96">
      <c r="B10" s="24"/>
      <c r="C10" s="24"/>
      <c r="D10" s="24" t="s">
        <v>1201</v>
      </c>
      <c r="E10" t="s">
        <v>653</v>
      </c>
      <c r="F10" t="s">
        <v>654</v>
      </c>
      <c r="G10">
        <v>2.96</v>
      </c>
      <c r="H10">
        <v>1.72E-2</v>
      </c>
      <c r="I10" t="s">
        <v>655</v>
      </c>
      <c r="J10">
        <v>6014720000</v>
      </c>
      <c r="K10">
        <v>55.65</v>
      </c>
      <c r="L10">
        <v>13.41</v>
      </c>
      <c r="M10" t="s">
        <v>169</v>
      </c>
      <c r="N10" t="s">
        <v>1166</v>
      </c>
      <c r="O10" t="s">
        <v>1144</v>
      </c>
      <c r="P10" t="s">
        <v>1167</v>
      </c>
      <c r="Q10">
        <v>-4.54</v>
      </c>
      <c r="R10" t="s">
        <v>714</v>
      </c>
      <c r="S10">
        <v>95751688</v>
      </c>
      <c r="T10" s="25">
        <v>-0.67369999999999997</v>
      </c>
      <c r="U10" t="s">
        <v>287</v>
      </c>
      <c r="V10">
        <v>2032000000</v>
      </c>
      <c r="W10">
        <v>2032000000</v>
      </c>
      <c r="X10">
        <v>5.24</v>
      </c>
      <c r="Y10">
        <v>0.87</v>
      </c>
      <c r="Z10">
        <v>4.75</v>
      </c>
      <c r="AA10" t="s">
        <v>1071</v>
      </c>
      <c r="AB10" t="s">
        <v>882</v>
      </c>
      <c r="AC10" t="s">
        <v>1168</v>
      </c>
      <c r="AD10" t="s">
        <v>247</v>
      </c>
      <c r="AE10" t="s">
        <v>1169</v>
      </c>
      <c r="AF10">
        <v>52334706</v>
      </c>
      <c r="AG10" t="s">
        <v>1170</v>
      </c>
      <c r="AH10" t="s">
        <v>1171</v>
      </c>
      <c r="AI10" t="s">
        <v>1172</v>
      </c>
      <c r="AJ10" t="s">
        <v>461</v>
      </c>
      <c r="AK10" t="s">
        <v>1173</v>
      </c>
      <c r="AL10" t="s">
        <v>198</v>
      </c>
      <c r="AM10" t="s">
        <v>1174</v>
      </c>
      <c r="AN10" t="s">
        <v>198</v>
      </c>
      <c r="AO10" t="s">
        <v>1175</v>
      </c>
      <c r="AP10" t="s">
        <v>1176</v>
      </c>
      <c r="AQ10" t="s">
        <v>198</v>
      </c>
      <c r="AR10" t="s">
        <v>1177</v>
      </c>
      <c r="AS10" t="s">
        <v>198</v>
      </c>
      <c r="AT10" t="s">
        <v>1178</v>
      </c>
      <c r="AU10" t="s">
        <v>198</v>
      </c>
      <c r="AV10" t="s">
        <v>1179</v>
      </c>
      <c r="AW10" t="s">
        <v>1180</v>
      </c>
      <c r="AX10" t="s">
        <v>1181</v>
      </c>
      <c r="AY10" t="s">
        <v>1182</v>
      </c>
      <c r="AZ10" t="s">
        <v>1183</v>
      </c>
      <c r="BA10" t="s">
        <v>1184</v>
      </c>
      <c r="BB10" t="s">
        <v>1185</v>
      </c>
      <c r="BC10" t="s">
        <v>1186</v>
      </c>
      <c r="BD10" t="s">
        <v>1187</v>
      </c>
      <c r="BE10" t="s">
        <v>1188</v>
      </c>
      <c r="BF10" t="s">
        <v>1189</v>
      </c>
      <c r="BG10" t="s">
        <v>547</v>
      </c>
      <c r="BH10" t="s">
        <v>602</v>
      </c>
      <c r="BI10" t="s">
        <v>1190</v>
      </c>
      <c r="BJ10" t="s">
        <v>1191</v>
      </c>
      <c r="BK10" t="s">
        <v>365</v>
      </c>
      <c r="BL10" t="s">
        <v>209</v>
      </c>
      <c r="BM10" t="s">
        <v>1192</v>
      </c>
      <c r="BN10" t="s">
        <v>1193</v>
      </c>
      <c r="BO10">
        <v>32</v>
      </c>
      <c r="BP10">
        <v>-91.06</v>
      </c>
      <c r="BQ10">
        <v>4.79</v>
      </c>
      <c r="BR10">
        <v>151.77000000000001</v>
      </c>
      <c r="BS10">
        <v>-191.47</v>
      </c>
      <c r="BT10">
        <v>3.74</v>
      </c>
      <c r="BU10" t="s">
        <v>775</v>
      </c>
      <c r="BV10" t="s">
        <v>928</v>
      </c>
      <c r="BW10">
        <v>14.55</v>
      </c>
      <c r="BX10">
        <v>8.44</v>
      </c>
      <c r="BY10">
        <v>9.5299999999999994</v>
      </c>
      <c r="BZ10">
        <v>7.17</v>
      </c>
      <c r="CA10">
        <v>-98.49</v>
      </c>
      <c r="CB10">
        <v>3.3</v>
      </c>
      <c r="CC10">
        <v>5.34</v>
      </c>
      <c r="CD10">
        <v>1.02</v>
      </c>
      <c r="CE10" t="s">
        <v>1194</v>
      </c>
      <c r="CF10" t="s">
        <v>1195</v>
      </c>
      <c r="CG10" s="26">
        <v>-0.43326353741496598</v>
      </c>
      <c r="CH10" s="27">
        <v>-1.2749758857142854</v>
      </c>
      <c r="CI10" s="26">
        <v>0.27444109320640564</v>
      </c>
      <c r="CJ10" s="26">
        <v>-0.10373280942440033</v>
      </c>
      <c r="CK10" s="26">
        <v>-5.3903322666883469E-2</v>
      </c>
      <c r="CL10" s="26">
        <v>-0.41812679171562195</v>
      </c>
      <c r="CM10" s="26">
        <v>0.13420021533966064</v>
      </c>
      <c r="CN10" s="27">
        <v>1.136242151260376</v>
      </c>
      <c r="CO10" s="27">
        <v>-27.578781127929688</v>
      </c>
      <c r="CP10" s="27">
        <v>1.0316256284713745</v>
      </c>
      <c r="CQ10" s="27">
        <v>-13.970874786376953</v>
      </c>
      <c r="CR10" s="27">
        <v>0.609375</v>
      </c>
      <c r="CS10">
        <v>2.0690471276229792</v>
      </c>
      <c r="CT10">
        <v>15194210.457516341</v>
      </c>
      <c r="CU10">
        <v>0</v>
      </c>
      <c r="CV10" s="26">
        <v>-3.3424323052167894E-2</v>
      </c>
      <c r="CW10" s="27">
        <v>-7.754482626914978</v>
      </c>
      <c r="CX10">
        <v>0.06</v>
      </c>
      <c r="CY10">
        <v>24.407581699346405</v>
      </c>
      <c r="CZ10" t="s">
        <v>1196</v>
      </c>
      <c r="DA10">
        <v>-3.3424323052167894E-2</v>
      </c>
      <c r="DB10">
        <v>8.1358605664488017</v>
      </c>
      <c r="DC10" t="s">
        <v>1197</v>
      </c>
      <c r="DD10">
        <v>-3.1753106899559499E-2</v>
      </c>
      <c r="DE10">
        <v>4.0679302832244009</v>
      </c>
      <c r="DF10" t="s">
        <v>1198</v>
      </c>
      <c r="DG10">
        <v>-2.9413404285907746E-2</v>
      </c>
      <c r="DH10">
        <v>2.4407581699346403</v>
      </c>
      <c r="DI10" t="s">
        <v>1199</v>
      </c>
      <c r="DJ10">
        <v>-2.6739458441734316E-2</v>
      </c>
      <c r="DK10">
        <v>1.2203790849673202</v>
      </c>
      <c r="DL10" t="s">
        <v>1200</v>
      </c>
      <c r="DM10">
        <v>-2.3397026136517524E-2</v>
      </c>
      <c r="DN10">
        <v>306000000</v>
      </c>
      <c r="DO10">
        <v>-3.3424323052167894E-2</v>
      </c>
      <c r="DP10">
        <v>7468720000</v>
      </c>
      <c r="DQ10">
        <v>-784866780</v>
      </c>
      <c r="DR10">
        <v>3009</v>
      </c>
      <c r="DS10">
        <v>-0.39983921436279807</v>
      </c>
      <c r="DT10">
        <v>6.4795067412006926</v>
      </c>
      <c r="DU10" s="28">
        <v>0</v>
      </c>
      <c r="DV10">
        <v>-0.44</v>
      </c>
      <c r="DW10">
        <v>-0.44</v>
      </c>
      <c r="DX10">
        <v>4.191011235955056</v>
      </c>
      <c r="DY10">
        <v>0.52697651405622337</v>
      </c>
      <c r="DZ10">
        <v>4.0318943903253466</v>
      </c>
      <c r="EA10">
        <v>4167</v>
      </c>
      <c r="EB10">
        <v>4.0048923739731075</v>
      </c>
      <c r="EC10">
        <v>4</v>
      </c>
      <c r="ED10">
        <v>4.0922391732283465E-2</v>
      </c>
      <c r="EE10">
        <v>0.24507874015748035</v>
      </c>
      <c r="EF10" s="29">
        <v>3.8000000000000006E-2</v>
      </c>
      <c r="EG10">
        <v>3.8171999999999998E-2</v>
      </c>
      <c r="EH10">
        <v>36.166976514056223</v>
      </c>
      <c r="EI10" t="s">
        <v>244</v>
      </c>
      <c r="EJ10">
        <v>0</v>
      </c>
      <c r="EK10">
        <v>0</v>
      </c>
      <c r="EL10" s="31">
        <v>44946</v>
      </c>
      <c r="EM10" s="32">
        <v>1.4200000000000001E-2</v>
      </c>
      <c r="EN10" s="32">
        <v>-1.4</v>
      </c>
      <c r="EO10" s="32">
        <v>1.78</v>
      </c>
      <c r="EP10" s="32">
        <v>1.75</v>
      </c>
      <c r="EQ10" s="32">
        <v>1.72E-2</v>
      </c>
    </row>
    <row r="11" spans="1:147" ht="96">
      <c r="D11" s="24" t="s">
        <v>1237</v>
      </c>
      <c r="E11" t="s">
        <v>656</v>
      </c>
      <c r="F11" t="s">
        <v>657</v>
      </c>
      <c r="G11">
        <v>24.22</v>
      </c>
      <c r="H11">
        <v>3.3300000000000003E-2</v>
      </c>
      <c r="I11" t="s">
        <v>658</v>
      </c>
      <c r="J11">
        <v>5442018400</v>
      </c>
      <c r="K11">
        <v>14.63</v>
      </c>
      <c r="L11">
        <v>3.1</v>
      </c>
      <c r="M11" t="s">
        <v>169</v>
      </c>
      <c r="N11" t="s">
        <v>1202</v>
      </c>
      <c r="O11" t="s">
        <v>1203</v>
      </c>
      <c r="P11" t="s">
        <v>1204</v>
      </c>
      <c r="Q11">
        <v>74.17</v>
      </c>
      <c r="R11" t="s">
        <v>1205</v>
      </c>
      <c r="S11">
        <v>283019020</v>
      </c>
      <c r="T11" s="25">
        <v>1.83</v>
      </c>
      <c r="U11" t="s">
        <v>346</v>
      </c>
      <c r="V11">
        <v>164955430</v>
      </c>
      <c r="W11">
        <v>224691100</v>
      </c>
      <c r="X11">
        <v>1.62</v>
      </c>
      <c r="Y11">
        <v>0.68</v>
      </c>
      <c r="Z11">
        <v>16.170000000000002</v>
      </c>
      <c r="AA11" t="s">
        <v>253</v>
      </c>
      <c r="AB11" t="s">
        <v>1206</v>
      </c>
      <c r="AC11" t="s">
        <v>1207</v>
      </c>
      <c r="AD11" t="s">
        <v>1208</v>
      </c>
      <c r="AE11" t="s">
        <v>1209</v>
      </c>
      <c r="AF11">
        <v>3665599</v>
      </c>
      <c r="AG11" t="s">
        <v>1136</v>
      </c>
      <c r="AH11" t="s">
        <v>1210</v>
      </c>
      <c r="AI11" t="s">
        <v>1211</v>
      </c>
      <c r="AJ11" t="s">
        <v>1212</v>
      </c>
      <c r="AK11" t="s">
        <v>1213</v>
      </c>
      <c r="AL11" t="s">
        <v>1214</v>
      </c>
      <c r="AM11" t="s">
        <v>1215</v>
      </c>
      <c r="AN11" t="s">
        <v>198</v>
      </c>
      <c r="AO11" t="s">
        <v>1070</v>
      </c>
      <c r="AP11" t="s">
        <v>1216</v>
      </c>
      <c r="AQ11" t="s">
        <v>1217</v>
      </c>
      <c r="AR11" t="s">
        <v>770</v>
      </c>
      <c r="AS11" t="s">
        <v>1218</v>
      </c>
      <c r="AT11" t="s">
        <v>1219</v>
      </c>
      <c r="AU11" t="s">
        <v>883</v>
      </c>
      <c r="AV11" t="s">
        <v>1220</v>
      </c>
      <c r="AW11" t="s">
        <v>1221</v>
      </c>
      <c r="AX11" t="s">
        <v>296</v>
      </c>
      <c r="AY11" t="s">
        <v>246</v>
      </c>
      <c r="AZ11" t="s">
        <v>1222</v>
      </c>
      <c r="BA11" t="s">
        <v>1223</v>
      </c>
      <c r="BB11" t="s">
        <v>1224</v>
      </c>
      <c r="BC11" t="s">
        <v>1225</v>
      </c>
      <c r="BD11" t="s">
        <v>1226</v>
      </c>
      <c r="BE11" t="s">
        <v>1227</v>
      </c>
      <c r="BF11" t="s">
        <v>1228</v>
      </c>
      <c r="BG11" t="s">
        <v>1229</v>
      </c>
      <c r="BH11" t="s">
        <v>1230</v>
      </c>
      <c r="BI11" t="s">
        <v>1231</v>
      </c>
      <c r="BJ11" t="s">
        <v>586</v>
      </c>
      <c r="BK11" t="s">
        <v>295</v>
      </c>
      <c r="BL11" t="s">
        <v>575</v>
      </c>
      <c r="BM11" t="s">
        <v>1232</v>
      </c>
      <c r="BN11" t="s">
        <v>1233</v>
      </c>
      <c r="BO11">
        <v>11.32</v>
      </c>
      <c r="BP11">
        <v>3.44</v>
      </c>
      <c r="BQ11">
        <v>7.45</v>
      </c>
      <c r="BR11">
        <v>16.059999999999999</v>
      </c>
      <c r="BS11">
        <v>4.3600000000000003</v>
      </c>
      <c r="BT11">
        <v>8.36</v>
      </c>
      <c r="BU11" t="s">
        <v>1234</v>
      </c>
      <c r="BV11" t="s">
        <v>928</v>
      </c>
      <c r="BW11">
        <v>25.5</v>
      </c>
      <c r="BX11">
        <v>10.4</v>
      </c>
      <c r="BY11">
        <v>27.94</v>
      </c>
      <c r="BZ11">
        <v>18.489999999999998</v>
      </c>
      <c r="CA11">
        <v>3.94</v>
      </c>
      <c r="CB11">
        <v>6.47</v>
      </c>
      <c r="CC11">
        <v>3.68</v>
      </c>
      <c r="CD11">
        <v>-1.06</v>
      </c>
      <c r="CE11" t="s">
        <v>1235</v>
      </c>
      <c r="CF11" t="s">
        <v>1236</v>
      </c>
      <c r="CG11" s="26">
        <v>0.74638019559902202</v>
      </c>
      <c r="CH11" s="27">
        <v>0.40859841060079816</v>
      </c>
      <c r="CI11" s="26">
        <v>0.46285715699195862</v>
      </c>
      <c r="CJ11" s="26">
        <v>-6.7495562136173248E-2</v>
      </c>
      <c r="CK11" s="26">
        <v>0.16563147306442261</v>
      </c>
      <c r="CL11" s="26">
        <v>0.20749999582767487</v>
      </c>
      <c r="CM11" s="26">
        <v>0.23647604882717133</v>
      </c>
      <c r="CN11" s="27">
        <v>3.556753396987915</v>
      </c>
      <c r="CO11" s="27">
        <v>-0.43035075068473816</v>
      </c>
      <c r="CP11" s="27">
        <v>0.13580773770809174</v>
      </c>
      <c r="CQ11" s="27">
        <v>5.8199461549520493E-2</v>
      </c>
      <c r="CR11" s="27">
        <v>4.2906109243631363E-2</v>
      </c>
      <c r="CS11">
        <v>3.5429807291666666</v>
      </c>
      <c r="CT11">
        <v>146936772.48677248</v>
      </c>
      <c r="CU11">
        <v>0.82576383154417843</v>
      </c>
      <c r="CV11" s="26">
        <v>0.20099382251501083</v>
      </c>
      <c r="CW11" s="27">
        <v>0.67266319096088412</v>
      </c>
      <c r="CX11">
        <v>0.06</v>
      </c>
      <c r="CY11">
        <v>22.19123135153567</v>
      </c>
      <c r="CZ11">
        <v>214139464.58050659</v>
      </c>
      <c r="DA11">
        <v>0.20099382251501083</v>
      </c>
      <c r="DB11">
        <v>6.6094024844953356</v>
      </c>
      <c r="DC11">
        <v>718978517.52068675</v>
      </c>
      <c r="DD11">
        <v>0.19094413138926028</v>
      </c>
      <c r="DE11">
        <v>2.8600560011711416</v>
      </c>
      <c r="DF11">
        <v>1661512361.3153498</v>
      </c>
      <c r="DG11">
        <v>0.17687456381320954</v>
      </c>
      <c r="DH11">
        <v>1.4749000596316644</v>
      </c>
      <c r="DI11">
        <v>3221925695.2140541</v>
      </c>
      <c r="DJ11">
        <v>0.16079505801200866</v>
      </c>
      <c r="DK11">
        <v>0.53287417588750974</v>
      </c>
      <c r="DL11">
        <v>8917711938.4429607</v>
      </c>
      <c r="DM11">
        <v>0.14069567576050757</v>
      </c>
      <c r="DN11">
        <v>189000000</v>
      </c>
      <c r="DO11">
        <v>0.20099382251501083</v>
      </c>
      <c r="DP11">
        <v>4752018400</v>
      </c>
      <c r="DQ11">
        <v>555923580</v>
      </c>
      <c r="DR11">
        <v>1992</v>
      </c>
      <c r="DS11">
        <v>0.54538637308401117</v>
      </c>
      <c r="DT11">
        <v>-0.26406478036008596</v>
      </c>
      <c r="DU11" s="28">
        <v>0.6</v>
      </c>
      <c r="DV11">
        <v>0.6</v>
      </c>
      <c r="DW11">
        <v>1.2</v>
      </c>
      <c r="DX11">
        <v>4.2880434782608692</v>
      </c>
      <c r="DY11">
        <v>0.61764336283186028</v>
      </c>
      <c r="DZ11">
        <v>4.0281255338591766</v>
      </c>
      <c r="EA11">
        <v>394</v>
      </c>
      <c r="EB11">
        <v>4.0258741197306689</v>
      </c>
      <c r="EC11">
        <v>4</v>
      </c>
      <c r="ED11">
        <v>9.8212167727159627E-2</v>
      </c>
      <c r="EE11">
        <v>1.0058253308653524</v>
      </c>
      <c r="EF11" s="29">
        <v>3.5000000000000014E-3</v>
      </c>
      <c r="EG11">
        <v>3.833E-3</v>
      </c>
      <c r="EH11">
        <v>52.09764336283186</v>
      </c>
      <c r="EI11">
        <v>-1</v>
      </c>
      <c r="EJ11">
        <v>0</v>
      </c>
      <c r="EK11">
        <v>1</v>
      </c>
      <c r="EL11" s="31">
        <v>44946</v>
      </c>
      <c r="EM11" s="32">
        <v>4.3E-3</v>
      </c>
      <c r="EN11" s="32">
        <v>-1.49</v>
      </c>
      <c r="EO11" s="32">
        <v>0.17</v>
      </c>
      <c r="EP11" s="32">
        <v>1.25</v>
      </c>
      <c r="EQ11" s="32">
        <v>3.3300000000000003E-2</v>
      </c>
    </row>
    <row r="12" spans="1:147" ht="96">
      <c r="B12" s="24"/>
      <c r="C12" s="24"/>
      <c r="D12" s="24" t="s">
        <v>1269</v>
      </c>
      <c r="E12" t="s">
        <v>659</v>
      </c>
      <c r="F12" t="s">
        <v>660</v>
      </c>
      <c r="G12">
        <v>6.41</v>
      </c>
      <c r="H12">
        <v>9.4000000000000004E-3</v>
      </c>
      <c r="I12" t="s">
        <v>661</v>
      </c>
      <c r="J12">
        <v>3343456000</v>
      </c>
      <c r="K12">
        <v>17.14</v>
      </c>
      <c r="L12">
        <v>1.85</v>
      </c>
      <c r="M12" t="s">
        <v>169</v>
      </c>
      <c r="N12" t="s">
        <v>1238</v>
      </c>
      <c r="O12" t="s">
        <v>1239</v>
      </c>
      <c r="P12" t="s">
        <v>1240</v>
      </c>
      <c r="Q12">
        <v>44.59</v>
      </c>
      <c r="R12" t="s">
        <v>1241</v>
      </c>
      <c r="S12">
        <v>197988660</v>
      </c>
      <c r="T12" s="25">
        <v>-0.17580000000000001</v>
      </c>
      <c r="U12" t="s">
        <v>1137</v>
      </c>
      <c r="V12">
        <v>521600000</v>
      </c>
      <c r="W12">
        <v>521600000</v>
      </c>
      <c r="X12">
        <v>3.46</v>
      </c>
      <c r="Y12">
        <v>1.02</v>
      </c>
      <c r="Z12">
        <v>4.24</v>
      </c>
      <c r="AA12" t="s">
        <v>1242</v>
      </c>
      <c r="AB12" t="s">
        <v>1243</v>
      </c>
      <c r="AC12" t="s">
        <v>1244</v>
      </c>
      <c r="AD12" t="s">
        <v>521</v>
      </c>
      <c r="AE12" t="s">
        <v>1245</v>
      </c>
      <c r="AF12">
        <v>54036920</v>
      </c>
      <c r="AG12" t="s">
        <v>1136</v>
      </c>
      <c r="AH12" t="s">
        <v>1246</v>
      </c>
      <c r="AI12" t="s">
        <v>1247</v>
      </c>
      <c r="AJ12" t="s">
        <v>192</v>
      </c>
      <c r="AK12" t="s">
        <v>1248</v>
      </c>
      <c r="AL12" t="s">
        <v>198</v>
      </c>
      <c r="AM12" t="s">
        <v>1249</v>
      </c>
      <c r="AN12" t="s">
        <v>198</v>
      </c>
      <c r="AO12" t="s">
        <v>210</v>
      </c>
      <c r="AP12" t="s">
        <v>1250</v>
      </c>
      <c r="AQ12" t="s">
        <v>1251</v>
      </c>
      <c r="AR12" t="s">
        <v>374</v>
      </c>
      <c r="AS12" t="s">
        <v>198</v>
      </c>
      <c r="AT12" t="s">
        <v>1252</v>
      </c>
      <c r="AU12" t="s">
        <v>398</v>
      </c>
      <c r="AV12" t="s">
        <v>1051</v>
      </c>
      <c r="AW12" t="s">
        <v>1253</v>
      </c>
      <c r="AX12" t="s">
        <v>1254</v>
      </c>
      <c r="AY12" t="s">
        <v>1255</v>
      </c>
      <c r="AZ12" t="s">
        <v>1256</v>
      </c>
      <c r="BA12" t="s">
        <v>1257</v>
      </c>
      <c r="BB12" t="s">
        <v>1054</v>
      </c>
      <c r="BC12" t="s">
        <v>1258</v>
      </c>
      <c r="BD12" t="s">
        <v>1259</v>
      </c>
      <c r="BE12" t="s">
        <v>1260</v>
      </c>
      <c r="BF12" t="s">
        <v>1261</v>
      </c>
      <c r="BG12" t="s">
        <v>1262</v>
      </c>
      <c r="BH12" t="s">
        <v>1263</v>
      </c>
      <c r="BI12" t="s">
        <v>1264</v>
      </c>
      <c r="BJ12" t="s">
        <v>1265</v>
      </c>
      <c r="BK12" t="s">
        <v>1266</v>
      </c>
      <c r="BL12" t="s">
        <v>332</v>
      </c>
      <c r="BM12" t="s">
        <v>319</v>
      </c>
      <c r="BN12" t="s">
        <v>416</v>
      </c>
      <c r="BO12">
        <v>9.94</v>
      </c>
      <c r="BP12">
        <v>7.87</v>
      </c>
      <c r="BQ12">
        <v>-4.41</v>
      </c>
      <c r="BR12">
        <v>15.9</v>
      </c>
      <c r="BS12">
        <v>13.33</v>
      </c>
      <c r="BT12">
        <v>-20.079999999999998</v>
      </c>
      <c r="BU12" t="s">
        <v>775</v>
      </c>
      <c r="BV12" t="s">
        <v>928</v>
      </c>
      <c r="BW12">
        <v>12.86</v>
      </c>
      <c r="BX12">
        <v>13.77</v>
      </c>
      <c r="BY12">
        <v>8.09</v>
      </c>
      <c r="BZ12">
        <v>5.46</v>
      </c>
      <c r="CA12">
        <v>3.79</v>
      </c>
      <c r="CB12">
        <v>-5.91</v>
      </c>
      <c r="CC12">
        <v>4.2300000000000004</v>
      </c>
      <c r="CD12">
        <v>-3.03</v>
      </c>
      <c r="CE12" t="s">
        <v>1267</v>
      </c>
      <c r="CF12" t="s">
        <v>1268</v>
      </c>
      <c r="CG12" s="26">
        <v>0.154737550744249</v>
      </c>
      <c r="CH12" s="27">
        <v>-0.93194704545454543</v>
      </c>
      <c r="CI12" s="26">
        <v>0.24092885851860046</v>
      </c>
      <c r="CJ12" s="26">
        <v>0.10771708935499191</v>
      </c>
      <c r="CK12" s="26">
        <v>4.537813737988472E-2</v>
      </c>
      <c r="CL12" s="26">
        <v>-0.12610158324241638</v>
      </c>
      <c r="CM12" s="26">
        <v>6.9329187273979187E-2</v>
      </c>
      <c r="CN12" s="27">
        <v>0.41071429848670959</v>
      </c>
      <c r="CO12" s="27">
        <v>1.6412214040756226</v>
      </c>
      <c r="CP12" s="27">
        <v>0.56622517108917236</v>
      </c>
      <c r="CQ12" s="27">
        <v>-8.9891319274902344</v>
      </c>
      <c r="CR12" s="27">
        <v>1.6048216819763184</v>
      </c>
      <c r="CS12">
        <v>0.55863926482873849</v>
      </c>
      <c r="CT12">
        <v>60266426.160337552</v>
      </c>
      <c r="CU12">
        <v>0</v>
      </c>
      <c r="CV12" s="26">
        <v>6.7450337857007978E-2</v>
      </c>
      <c r="CW12" s="27">
        <v>-0.9532298743724823</v>
      </c>
      <c r="CX12">
        <v>0.06</v>
      </c>
      <c r="CY12">
        <v>25.690553210836963</v>
      </c>
      <c r="CZ12">
        <v>238665783.08689702</v>
      </c>
      <c r="DA12">
        <v>6.7450337857007978E-2</v>
      </c>
      <c r="DB12">
        <v>8.5576955019295937</v>
      </c>
      <c r="DC12">
        <v>716484478.63300061</v>
      </c>
      <c r="DD12">
        <v>6.4077820964157581E-2</v>
      </c>
      <c r="DE12">
        <v>4.3210284957724845</v>
      </c>
      <c r="DF12">
        <v>1418980690.8236692</v>
      </c>
      <c r="DG12">
        <v>5.9356297314167021E-2</v>
      </c>
      <c r="DH12">
        <v>2.6693511936490322</v>
      </c>
      <c r="DI12">
        <v>2296983632.0481429</v>
      </c>
      <c r="DJ12">
        <v>5.3960270285606383E-2</v>
      </c>
      <c r="DK12">
        <v>1.4657393848966733</v>
      </c>
      <c r="DL12">
        <v>4183182947.2414937</v>
      </c>
      <c r="DM12">
        <v>4.7215236499905583E-2</v>
      </c>
      <c r="DN12">
        <v>237000000</v>
      </c>
      <c r="DO12">
        <v>6.7450337857007978E-2</v>
      </c>
      <c r="DP12">
        <v>6131456000</v>
      </c>
      <c r="DQ12">
        <v>-481543800</v>
      </c>
      <c r="DR12">
        <v>3107</v>
      </c>
      <c r="DS12">
        <v>8.728721288724102E-2</v>
      </c>
      <c r="DT12">
        <v>2.1282828917936869E-2</v>
      </c>
      <c r="DU12" s="28">
        <v>0.6</v>
      </c>
      <c r="DV12">
        <v>-0.22</v>
      </c>
      <c r="DW12">
        <v>0.38</v>
      </c>
      <c r="DX12">
        <v>4.7163120567375882</v>
      </c>
      <c r="DY12">
        <v>0.53293230769231059</v>
      </c>
      <c r="DZ12">
        <v>4.1095472558647028</v>
      </c>
      <c r="EA12">
        <v>3304</v>
      </c>
      <c r="EB12">
        <v>4.0360112677751099</v>
      </c>
      <c r="EC12">
        <v>4</v>
      </c>
      <c r="ED12">
        <v>5.7173696319018405E-2</v>
      </c>
      <c r="EE12">
        <v>0.37384969325153372</v>
      </c>
      <c r="EF12" s="29">
        <v>3.9999999999999994E-2</v>
      </c>
      <c r="EG12">
        <v>4.0093999999999998E-2</v>
      </c>
      <c r="EH12">
        <v>38.152932307692311</v>
      </c>
      <c r="EI12" t="s">
        <v>244</v>
      </c>
      <c r="EJ12">
        <v>0</v>
      </c>
      <c r="EK12">
        <v>0</v>
      </c>
      <c r="EL12" s="31">
        <v>44946</v>
      </c>
      <c r="EM12" s="32">
        <v>9.7999999999999997E-3</v>
      </c>
      <c r="EN12" s="32">
        <v>0</v>
      </c>
      <c r="EO12" s="32">
        <v>0.32</v>
      </c>
      <c r="EP12" s="32">
        <v>1.93</v>
      </c>
      <c r="EQ12" s="32">
        <v>9.4000000000000004E-3</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Q13"/>
  <sheetViews>
    <sheetView workbookViewId="0">
      <selection activeCell="A3" sqref="A3"/>
    </sheetView>
  </sheetViews>
  <sheetFormatPr defaultRowHeight="14"/>
  <cols>
    <col min="1" max="1" width="16.08984375" style="20" customWidth="1"/>
    <col min="2" max="2" width="34.81640625" customWidth="1"/>
    <col min="3" max="3" width="36.08984375" customWidth="1"/>
    <col min="4" max="4" width="44.90625" customWidth="1"/>
    <col min="13" max="13" width="12.81640625" customWidth="1"/>
    <col min="24" max="24" width="10.5429687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136</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t="s">
        <v>3057</v>
      </c>
      <c r="B2" s="22"/>
      <c r="C2" s="23">
        <v>3</v>
      </c>
      <c r="D2" s="23">
        <v>13</v>
      </c>
      <c r="T2" s="16"/>
      <c r="U2" s="16"/>
      <c r="V2" s="16"/>
      <c r="AB2" s="17"/>
    </row>
    <row r="3" spans="1:147" ht="192">
      <c r="B3" s="24" t="s">
        <v>2813</v>
      </c>
      <c r="C3" s="24" t="s">
        <v>2814</v>
      </c>
      <c r="D3" s="24" t="s">
        <v>2836</v>
      </c>
      <c r="E3" t="s">
        <v>180</v>
      </c>
      <c r="F3" t="s">
        <v>181</v>
      </c>
      <c r="G3">
        <v>31.6</v>
      </c>
      <c r="H3">
        <v>0</v>
      </c>
      <c r="I3" t="s">
        <v>2802</v>
      </c>
      <c r="J3">
        <v>23660829000</v>
      </c>
      <c r="K3">
        <v>44.48</v>
      </c>
      <c r="L3">
        <v>4.0999999999999996</v>
      </c>
      <c r="M3" t="s">
        <v>169</v>
      </c>
      <c r="N3" t="s">
        <v>2815</v>
      </c>
      <c r="O3" t="s">
        <v>2816</v>
      </c>
      <c r="P3" t="s">
        <v>2817</v>
      </c>
      <c r="Q3">
        <v>18.670000000000002</v>
      </c>
      <c r="R3" t="s">
        <v>342</v>
      </c>
      <c r="S3">
        <v>391189940</v>
      </c>
      <c r="T3" s="25">
        <v>0.15260000000000001</v>
      </c>
      <c r="U3" t="s">
        <v>343</v>
      </c>
      <c r="V3">
        <v>656400570</v>
      </c>
      <c r="W3">
        <v>748760420</v>
      </c>
      <c r="X3">
        <v>2.0699999999999998</v>
      </c>
      <c r="Y3">
        <v>0.48</v>
      </c>
      <c r="Z3">
        <v>8.15</v>
      </c>
      <c r="AA3" t="s">
        <v>1497</v>
      </c>
      <c r="AB3" t="s">
        <v>2818</v>
      </c>
      <c r="AC3" t="s">
        <v>2819</v>
      </c>
      <c r="AD3" t="s">
        <v>2775</v>
      </c>
      <c r="AE3" t="s">
        <v>346</v>
      </c>
      <c r="AF3">
        <v>87993434</v>
      </c>
      <c r="AG3" t="s">
        <v>2820</v>
      </c>
      <c r="AH3" t="s">
        <v>2821</v>
      </c>
      <c r="AI3" t="s">
        <v>2822</v>
      </c>
      <c r="AJ3" t="s">
        <v>2823</v>
      </c>
      <c r="AK3" t="s">
        <v>2824</v>
      </c>
      <c r="AL3" t="s">
        <v>604</v>
      </c>
      <c r="AM3" t="s">
        <v>2825</v>
      </c>
      <c r="AN3" t="s">
        <v>198</v>
      </c>
      <c r="AO3" t="s">
        <v>521</v>
      </c>
      <c r="AP3" t="s">
        <v>325</v>
      </c>
      <c r="AQ3" t="s">
        <v>1192</v>
      </c>
      <c r="AR3" t="s">
        <v>2826</v>
      </c>
      <c r="AS3" t="s">
        <v>2827</v>
      </c>
      <c r="AT3" t="s">
        <v>2828</v>
      </c>
      <c r="AU3" t="s">
        <v>2829</v>
      </c>
      <c r="AV3" t="s">
        <v>2830</v>
      </c>
      <c r="AW3" t="s">
        <v>1790</v>
      </c>
      <c r="AX3" t="s">
        <v>2831</v>
      </c>
      <c r="AY3" t="s">
        <v>350</v>
      </c>
      <c r="AZ3" t="s">
        <v>351</v>
      </c>
      <c r="BA3" t="s">
        <v>352</v>
      </c>
      <c r="BB3" t="s">
        <v>353</v>
      </c>
      <c r="BC3" t="s">
        <v>354</v>
      </c>
      <c r="BD3" t="s">
        <v>355</v>
      </c>
      <c r="BE3" t="s">
        <v>356</v>
      </c>
      <c r="BF3" t="s">
        <v>357</v>
      </c>
      <c r="BG3" t="s">
        <v>358</v>
      </c>
      <c r="BH3" t="s">
        <v>359</v>
      </c>
      <c r="BI3" t="s">
        <v>2832</v>
      </c>
      <c r="BJ3" t="s">
        <v>2833</v>
      </c>
      <c r="BK3" t="s">
        <v>360</v>
      </c>
      <c r="BL3" t="s">
        <v>270</v>
      </c>
      <c r="BM3" t="s">
        <v>1126</v>
      </c>
      <c r="BN3" t="s">
        <v>362</v>
      </c>
      <c r="BO3">
        <v>7.25</v>
      </c>
      <c r="BP3">
        <v>6.8</v>
      </c>
      <c r="BQ3">
        <v>6.71</v>
      </c>
      <c r="BR3">
        <v>8.83</v>
      </c>
      <c r="BS3">
        <v>10.9</v>
      </c>
      <c r="BT3">
        <v>8.2200000000000006</v>
      </c>
      <c r="BU3" t="s">
        <v>2834</v>
      </c>
      <c r="BV3" t="s">
        <v>215</v>
      </c>
      <c r="BW3">
        <v>19.91</v>
      </c>
      <c r="BX3">
        <v>21.54</v>
      </c>
      <c r="BY3">
        <v>20.49</v>
      </c>
      <c r="BZ3">
        <v>8.2100000000000009</v>
      </c>
      <c r="CA3">
        <v>7.81</v>
      </c>
      <c r="CB3">
        <v>6.33</v>
      </c>
      <c r="CC3">
        <v>1.25</v>
      </c>
      <c r="CD3">
        <v>7.52</v>
      </c>
      <c r="CE3" t="s">
        <v>2835</v>
      </c>
      <c r="CF3" t="s">
        <v>1950</v>
      </c>
      <c r="CG3" s="26">
        <v>0.12192529095792325</v>
      </c>
      <c r="CH3" s="27">
        <v>8.742140625E-2</v>
      </c>
      <c r="CI3" s="26">
        <v>0.33322915434837341</v>
      </c>
      <c r="CJ3" s="26">
        <v>8.353094756603241E-2</v>
      </c>
      <c r="CK3" s="26">
        <v>0.288646399974823</v>
      </c>
      <c r="CL3" s="26">
        <v>0.14930987358093262</v>
      </c>
      <c r="CM3" s="26">
        <v>0.24066001176834106</v>
      </c>
      <c r="CN3" s="27">
        <v>0.18811881542205811</v>
      </c>
      <c r="CO3" s="27">
        <v>0.31596091389656067</v>
      </c>
      <c r="CP3" s="27">
        <v>0.43457943201065063</v>
      </c>
      <c r="CQ3" s="27">
        <v>0.31288343667984009</v>
      </c>
      <c r="CR3" s="27">
        <v>1.6024743318557739</v>
      </c>
      <c r="CS3">
        <v>2.7751382828993663</v>
      </c>
      <c r="CT3">
        <v>73363077.083333328</v>
      </c>
      <c r="CU3">
        <v>0.94936708860759489</v>
      </c>
      <c r="CV3" s="26">
        <v>0.2190752774477005</v>
      </c>
      <c r="CW3" s="27">
        <v>0.57080338597297664</v>
      </c>
      <c r="CX3">
        <v>0.06</v>
      </c>
      <c r="CY3">
        <v>43.712570525779384</v>
      </c>
      <c r="CZ3">
        <v>552034087.90084541</v>
      </c>
      <c r="DA3">
        <v>0.2190752774477005</v>
      </c>
      <c r="DB3">
        <v>12.827059858676124</v>
      </c>
      <c r="DC3">
        <v>1881243969.0673225</v>
      </c>
      <c r="DD3">
        <v>0.20812151357531547</v>
      </c>
      <c r="DE3">
        <v>5.4324600495710618</v>
      </c>
      <c r="DF3">
        <v>4441970816.132432</v>
      </c>
      <c r="DG3">
        <v>0.19278624415397644</v>
      </c>
      <c r="DH3">
        <v>2.7280806729276068</v>
      </c>
      <c r="DI3">
        <v>8845350227.1632938</v>
      </c>
      <c r="DJ3">
        <v>0.17526022195816041</v>
      </c>
      <c r="DK3">
        <v>0.92288018100851721</v>
      </c>
      <c r="DL3">
        <v>26147304380.976082</v>
      </c>
      <c r="DM3">
        <v>0.15335269421339034</v>
      </c>
      <c r="DN3">
        <v>480000000</v>
      </c>
      <c r="DO3">
        <v>0.2190752774477005</v>
      </c>
      <c r="DP3">
        <v>24130829000</v>
      </c>
      <c r="DQ3">
        <v>5430693700</v>
      </c>
      <c r="DR3">
        <v>1175</v>
      </c>
      <c r="DS3">
        <v>-9.7149986489777254E-2</v>
      </c>
      <c r="DT3">
        <v>-0.48338197972297664</v>
      </c>
      <c r="DU3" s="28">
        <v>0.6</v>
      </c>
      <c r="DV3">
        <v>0.6</v>
      </c>
      <c r="DW3">
        <v>1.2</v>
      </c>
      <c r="DX3">
        <v>2.0752000000000002</v>
      </c>
      <c r="DY3">
        <v>0.29742435233160525</v>
      </c>
      <c r="DZ3">
        <v>2.0095823112953366</v>
      </c>
      <c r="EA3">
        <v>633</v>
      </c>
      <c r="EB3">
        <v>2.0083499661003046</v>
      </c>
      <c r="EC3">
        <v>2</v>
      </c>
      <c r="ED3">
        <v>3.2844818373278864E-2</v>
      </c>
      <c r="EE3">
        <v>0.25775935111527398</v>
      </c>
      <c r="EF3" s="29">
        <v>5.8100000000000001E-3</v>
      </c>
      <c r="EG3">
        <v>5.8099999999999992E-3</v>
      </c>
      <c r="EH3">
        <v>17.127424352331605</v>
      </c>
      <c r="EI3">
        <v>-1</v>
      </c>
      <c r="EJ3">
        <v>1</v>
      </c>
      <c r="EK3">
        <v>1</v>
      </c>
      <c r="EL3" s="31">
        <v>44946</v>
      </c>
      <c r="EM3" s="32">
        <v>-2.5999999999999999E-3</v>
      </c>
      <c r="EN3" s="32">
        <v>1.48</v>
      </c>
      <c r="EO3" s="32">
        <v>-0.44</v>
      </c>
      <c r="EP3" s="32">
        <v>0.48</v>
      </c>
      <c r="EQ3" s="32">
        <v>0</v>
      </c>
    </row>
    <row r="4" spans="1:147" ht="180">
      <c r="B4" s="24" t="s">
        <v>2837</v>
      </c>
      <c r="C4" s="24" t="s">
        <v>2838</v>
      </c>
      <c r="D4" s="24" t="s">
        <v>2860</v>
      </c>
      <c r="E4" t="s">
        <v>186</v>
      </c>
      <c r="F4" t="s">
        <v>187</v>
      </c>
      <c r="G4">
        <v>5.18</v>
      </c>
      <c r="H4">
        <v>1.17E-2</v>
      </c>
      <c r="I4" t="s">
        <v>2803</v>
      </c>
      <c r="J4">
        <v>13721420000</v>
      </c>
      <c r="K4">
        <v>15.4</v>
      </c>
      <c r="L4">
        <v>1.48</v>
      </c>
      <c r="M4" t="s">
        <v>169</v>
      </c>
      <c r="N4" t="s">
        <v>2839</v>
      </c>
      <c r="O4" t="s">
        <v>2840</v>
      </c>
      <c r="P4" t="s">
        <v>2841</v>
      </c>
      <c r="Q4">
        <v>16.29</v>
      </c>
      <c r="R4" t="s">
        <v>422</v>
      </c>
      <c r="S4">
        <v>837610470</v>
      </c>
      <c r="T4" s="25">
        <v>-0.1618</v>
      </c>
      <c r="U4" t="s">
        <v>423</v>
      </c>
      <c r="V4">
        <v>1783019900</v>
      </c>
      <c r="W4">
        <v>2648922900</v>
      </c>
      <c r="X4">
        <v>1.58</v>
      </c>
      <c r="Y4">
        <v>0.35</v>
      </c>
      <c r="Z4">
        <v>18.23</v>
      </c>
      <c r="AA4" t="s">
        <v>2842</v>
      </c>
      <c r="AB4" t="s">
        <v>2843</v>
      </c>
      <c r="AC4" t="s">
        <v>2844</v>
      </c>
      <c r="AD4" t="s">
        <v>2305</v>
      </c>
      <c r="AE4" t="s">
        <v>424</v>
      </c>
      <c r="AF4">
        <v>107611866</v>
      </c>
      <c r="AG4" t="s">
        <v>2845</v>
      </c>
      <c r="AH4" t="s">
        <v>2846</v>
      </c>
      <c r="AI4" t="s">
        <v>2847</v>
      </c>
      <c r="AJ4" t="s">
        <v>2848</v>
      </c>
      <c r="AK4" t="s">
        <v>2849</v>
      </c>
      <c r="AL4" t="s">
        <v>483</v>
      </c>
      <c r="AM4" t="s">
        <v>2850</v>
      </c>
      <c r="AN4" t="s">
        <v>198</v>
      </c>
      <c r="AO4" t="s">
        <v>345</v>
      </c>
      <c r="AP4" t="s">
        <v>2851</v>
      </c>
      <c r="AQ4" t="s">
        <v>2852</v>
      </c>
      <c r="AR4" t="s">
        <v>2853</v>
      </c>
      <c r="AS4" t="s">
        <v>198</v>
      </c>
      <c r="AT4" t="s">
        <v>2854</v>
      </c>
      <c r="AU4" t="s">
        <v>2855</v>
      </c>
      <c r="AV4" t="s">
        <v>1047</v>
      </c>
      <c r="AW4" t="s">
        <v>2856</v>
      </c>
      <c r="AX4" t="s">
        <v>838</v>
      </c>
      <c r="AY4" t="s">
        <v>430</v>
      </c>
      <c r="AZ4" t="s">
        <v>431</v>
      </c>
      <c r="BA4" t="s">
        <v>432</v>
      </c>
      <c r="BB4" t="s">
        <v>433</v>
      </c>
      <c r="BC4" t="s">
        <v>434</v>
      </c>
      <c r="BD4" t="s">
        <v>435</v>
      </c>
      <c r="BE4" t="s">
        <v>337</v>
      </c>
      <c r="BF4" t="s">
        <v>436</v>
      </c>
      <c r="BG4" t="s">
        <v>437</v>
      </c>
      <c r="BH4" t="s">
        <v>438</v>
      </c>
      <c r="BI4" t="s">
        <v>2206</v>
      </c>
      <c r="BJ4" t="s">
        <v>2857</v>
      </c>
      <c r="BK4" t="s">
        <v>440</v>
      </c>
      <c r="BL4" t="s">
        <v>516</v>
      </c>
      <c r="BM4" t="s">
        <v>2858</v>
      </c>
      <c r="BN4" t="s">
        <v>442</v>
      </c>
      <c r="BO4">
        <v>10.59</v>
      </c>
      <c r="BP4">
        <v>6.44</v>
      </c>
      <c r="BQ4">
        <v>6.54</v>
      </c>
      <c r="BR4">
        <v>13.07</v>
      </c>
      <c r="BS4">
        <v>7.29</v>
      </c>
      <c r="BT4">
        <v>7.01</v>
      </c>
      <c r="BU4" t="s">
        <v>2641</v>
      </c>
      <c r="BV4" t="s">
        <v>215</v>
      </c>
      <c r="BW4">
        <v>33.99</v>
      </c>
      <c r="BX4">
        <v>38.18</v>
      </c>
      <c r="BY4">
        <v>41.27</v>
      </c>
      <c r="BZ4">
        <v>18.489999999999998</v>
      </c>
      <c r="CA4">
        <v>13.85</v>
      </c>
      <c r="CB4">
        <v>14.32</v>
      </c>
      <c r="CC4">
        <v>1.97</v>
      </c>
      <c r="CD4">
        <v>-0.57999999999999996</v>
      </c>
      <c r="CE4" t="s">
        <v>2859</v>
      </c>
      <c r="CF4" t="s">
        <v>1402</v>
      </c>
      <c r="CG4" s="26">
        <v>0.12844390390390389</v>
      </c>
      <c r="CH4" s="27">
        <v>0.21320381578947367</v>
      </c>
      <c r="CI4" s="26">
        <v>0.65373814105987549</v>
      </c>
      <c r="CJ4" s="26">
        <v>7.8722856938838959E-2</v>
      </c>
      <c r="CK4" s="26">
        <v>0.25927209854125977</v>
      </c>
      <c r="CL4" s="26">
        <v>0.27148523926734924</v>
      </c>
      <c r="CM4" s="26">
        <v>0.67825436592102051</v>
      </c>
      <c r="CN4" s="27">
        <v>1.355704665184021</v>
      </c>
      <c r="CO4" s="27">
        <v>0.10370370000600815</v>
      </c>
      <c r="CP4" s="27">
        <v>0.84931504726409912</v>
      </c>
      <c r="CQ4" s="27">
        <v>0.10050251334905624</v>
      </c>
      <c r="CR4" s="27">
        <v>2.2458159923553467</v>
      </c>
      <c r="CS4">
        <v>2.1171763616725814</v>
      </c>
      <c r="CT4">
        <v>69172946.818613499</v>
      </c>
      <c r="CU4">
        <v>1.1583011583011584</v>
      </c>
      <c r="CV4" s="26">
        <v>0.38829454034566879</v>
      </c>
      <c r="CW4" s="27">
        <v>0.93100838363170624</v>
      </c>
      <c r="CX4">
        <v>0.06</v>
      </c>
      <c r="CY4">
        <v>6.8147625384130013</v>
      </c>
      <c r="CZ4">
        <v>1379126557.5320652</v>
      </c>
      <c r="DA4">
        <v>0.38829454034566879</v>
      </c>
      <c r="DB4">
        <v>1.7457038655248569</v>
      </c>
      <c r="DC4">
        <v>5383742446.5886173</v>
      </c>
      <c r="DD4">
        <v>0.36887981332838532</v>
      </c>
      <c r="DE4">
        <v>0.60208938608622975</v>
      </c>
      <c r="DF4">
        <v>15609675601.645603</v>
      </c>
      <c r="DG4">
        <v>0.34169919550418854</v>
      </c>
      <c r="DH4">
        <v>0.23217489292772131</v>
      </c>
      <c r="DI4">
        <v>40479915297.843315</v>
      </c>
      <c r="DJ4">
        <v>0.31063563227653507</v>
      </c>
      <c r="DK4">
        <v>3.9935295064405608E-2</v>
      </c>
      <c r="DL4">
        <v>235341193419.0722</v>
      </c>
      <c r="DM4">
        <v>0.27180617824196812</v>
      </c>
      <c r="DN4">
        <v>1052999999.9999999</v>
      </c>
      <c r="DO4">
        <v>0.38829454034566879</v>
      </c>
      <c r="DP4">
        <v>9398420000</v>
      </c>
      <c r="DQ4">
        <v>5158034900</v>
      </c>
      <c r="DR4">
        <v>732</v>
      </c>
      <c r="DS4">
        <v>-0.25985063644176487</v>
      </c>
      <c r="DT4">
        <v>-0.71780456784223257</v>
      </c>
      <c r="DU4" s="28">
        <v>0.6</v>
      </c>
      <c r="DV4">
        <v>-0.22</v>
      </c>
      <c r="DW4">
        <v>0.38</v>
      </c>
      <c r="DX4">
        <v>-5.7999999999999996E-3</v>
      </c>
      <c r="DY4">
        <v>0.47489567099566815</v>
      </c>
      <c r="DZ4">
        <v>-7.8239489177489162E-4</v>
      </c>
      <c r="EA4">
        <v>324</v>
      </c>
      <c r="EB4">
        <v>-7.3089226175964068E-4</v>
      </c>
      <c r="EC4">
        <v>0</v>
      </c>
      <c r="ED4">
        <v>1.1763611541883684E-2</v>
      </c>
      <c r="EE4">
        <v>8.7205256143921744E-2</v>
      </c>
      <c r="EF4" s="29">
        <v>2.3209999999999998E-2</v>
      </c>
      <c r="EG4">
        <v>2.3092999999999999E-2</v>
      </c>
      <c r="EH4">
        <v>34.134895670995668</v>
      </c>
      <c r="EI4" t="s">
        <v>244</v>
      </c>
      <c r="EJ4">
        <v>0</v>
      </c>
      <c r="EK4">
        <v>1</v>
      </c>
      <c r="EL4" s="31">
        <v>44946</v>
      </c>
      <c r="EM4" s="32">
        <v>3.8999999999999998E-3</v>
      </c>
      <c r="EN4" s="32">
        <v>0.2</v>
      </c>
      <c r="EO4" s="32">
        <v>-0.2</v>
      </c>
      <c r="EP4" s="32">
        <v>0.39</v>
      </c>
      <c r="EQ4" s="32">
        <v>1.17E-2</v>
      </c>
    </row>
    <row r="5" spans="1:147" ht="144">
      <c r="B5" s="24" t="s">
        <v>2861</v>
      </c>
      <c r="C5" s="24" t="s">
        <v>2862</v>
      </c>
      <c r="D5" s="24" t="s">
        <v>2890</v>
      </c>
      <c r="E5" t="s">
        <v>188</v>
      </c>
      <c r="F5" t="s">
        <v>189</v>
      </c>
      <c r="G5">
        <v>12.17</v>
      </c>
      <c r="H5">
        <v>-8.0000000000000004E-4</v>
      </c>
      <c r="I5" t="s">
        <v>2804</v>
      </c>
      <c r="J5">
        <v>5888863000</v>
      </c>
      <c r="L5">
        <v>1.68</v>
      </c>
      <c r="M5" t="s">
        <v>169</v>
      </c>
      <c r="N5" t="s">
        <v>2863</v>
      </c>
      <c r="O5" t="s">
        <v>2864</v>
      </c>
      <c r="P5" t="s">
        <v>2865</v>
      </c>
      <c r="Q5">
        <v>5.89</v>
      </c>
      <c r="R5" t="s">
        <v>444</v>
      </c>
      <c r="S5">
        <v>-120054021</v>
      </c>
      <c r="T5" s="25">
        <v>-2.7890000000000001</v>
      </c>
      <c r="U5" t="s">
        <v>366</v>
      </c>
      <c r="V5">
        <v>483883570</v>
      </c>
      <c r="W5">
        <v>483883570</v>
      </c>
      <c r="X5">
        <v>3.42</v>
      </c>
      <c r="Y5">
        <v>0.25</v>
      </c>
      <c r="Z5">
        <v>-2.2599999999999998</v>
      </c>
      <c r="AA5" t="s">
        <v>2866</v>
      </c>
      <c r="AB5" t="s">
        <v>2867</v>
      </c>
      <c r="AC5" t="s">
        <v>592</v>
      </c>
      <c r="AD5" t="s">
        <v>2868</v>
      </c>
      <c r="AE5" t="s">
        <v>2869</v>
      </c>
      <c r="AF5">
        <v>167162060</v>
      </c>
      <c r="AG5" t="s">
        <v>2870</v>
      </c>
      <c r="AH5" t="s">
        <v>2871</v>
      </c>
      <c r="AI5" t="s">
        <v>2872</v>
      </c>
      <c r="AJ5" t="s">
        <v>2873</v>
      </c>
      <c r="AK5" t="s">
        <v>2874</v>
      </c>
      <c r="AL5" t="s">
        <v>464</v>
      </c>
      <c r="AM5" t="s">
        <v>2875</v>
      </c>
      <c r="AN5" t="s">
        <v>198</v>
      </c>
      <c r="AO5" t="s">
        <v>2876</v>
      </c>
      <c r="AP5" t="s">
        <v>2877</v>
      </c>
      <c r="AQ5" t="s">
        <v>2878</v>
      </c>
      <c r="AR5" t="s">
        <v>2879</v>
      </c>
      <c r="AS5" t="s">
        <v>2880</v>
      </c>
      <c r="AT5" t="s">
        <v>2881</v>
      </c>
      <c r="AU5" t="s">
        <v>2882</v>
      </c>
      <c r="AV5" t="s">
        <v>2883</v>
      </c>
      <c r="AW5" t="s">
        <v>2884</v>
      </c>
      <c r="AX5" t="s">
        <v>1126</v>
      </c>
      <c r="AY5" t="s">
        <v>448</v>
      </c>
      <c r="AZ5" t="s">
        <v>449</v>
      </c>
      <c r="BA5" t="s">
        <v>450</v>
      </c>
      <c r="BB5" t="s">
        <v>451</v>
      </c>
      <c r="BC5" t="s">
        <v>452</v>
      </c>
      <c r="BD5" t="s">
        <v>453</v>
      </c>
      <c r="BE5" t="s">
        <v>364</v>
      </c>
      <c r="BF5" t="s">
        <v>454</v>
      </c>
      <c r="BG5" t="s">
        <v>223</v>
      </c>
      <c r="BH5" t="s">
        <v>455</v>
      </c>
      <c r="BI5" t="s">
        <v>2885</v>
      </c>
      <c r="BJ5" t="s">
        <v>2886</v>
      </c>
      <c r="BK5" t="s">
        <v>456</v>
      </c>
      <c r="BL5" t="s">
        <v>2887</v>
      </c>
      <c r="BM5" t="s">
        <v>2888</v>
      </c>
      <c r="BN5" t="s">
        <v>457</v>
      </c>
      <c r="BO5">
        <v>3.46</v>
      </c>
      <c r="BP5">
        <v>4.29</v>
      </c>
      <c r="BQ5">
        <v>5.31</v>
      </c>
      <c r="BR5">
        <v>2.92</v>
      </c>
      <c r="BS5">
        <v>3.7</v>
      </c>
      <c r="BT5">
        <v>4.4000000000000004</v>
      </c>
      <c r="BU5" t="s">
        <v>2889</v>
      </c>
      <c r="BV5" t="s">
        <v>215</v>
      </c>
      <c r="BW5">
        <v>19.45</v>
      </c>
      <c r="BX5">
        <v>25.7</v>
      </c>
      <c r="BY5">
        <v>27.56</v>
      </c>
      <c r="BZ5">
        <v>1.01</v>
      </c>
      <c r="CA5">
        <v>2.5499999999999998</v>
      </c>
      <c r="CB5">
        <v>3.66</v>
      </c>
      <c r="CC5">
        <v>6.75</v>
      </c>
      <c r="CD5">
        <v>-2.8</v>
      </c>
      <c r="CE5" t="s">
        <v>558</v>
      </c>
      <c r="CF5" t="s">
        <v>1038</v>
      </c>
      <c r="CG5" s="26">
        <v>7.7570171513796055E-2</v>
      </c>
      <c r="CH5" s="27">
        <v>-4.8862478598751249</v>
      </c>
      <c r="CI5" s="26">
        <v>8.0267554149031639E-3</v>
      </c>
      <c r="CJ5" s="26">
        <v>0.19028668105602264</v>
      </c>
      <c r="CK5" s="26">
        <v>-0.16752275824546814</v>
      </c>
      <c r="CL5" s="26">
        <v>0.1269841343164444</v>
      </c>
      <c r="CM5" s="26">
        <v>0.58197927474975586</v>
      </c>
      <c r="CN5" s="27">
        <v>-0.1746031790971756</v>
      </c>
      <c r="CO5" s="27">
        <v>-0.13698630034923553</v>
      </c>
      <c r="CP5" s="27">
        <v>-0.17514124512672424</v>
      </c>
      <c r="CQ5" s="27">
        <v>0.17218543589115143</v>
      </c>
      <c r="CR5" s="27">
        <v>1.4379414319992065</v>
      </c>
      <c r="CS5">
        <v>0.97691821499668219</v>
      </c>
      <c r="CT5">
        <v>-117220082.6923077</v>
      </c>
      <c r="CU5">
        <v>0.35332785538208711</v>
      </c>
      <c r="CV5" s="26">
        <v>0.14795081745833158</v>
      </c>
      <c r="CW5" s="27">
        <v>0.22467922866344453</v>
      </c>
      <c r="CX5">
        <v>0.06</v>
      </c>
      <c r="CY5">
        <v>114.24985900427932</v>
      </c>
      <c r="CZ5">
        <v>112629136.80723251</v>
      </c>
      <c r="DA5">
        <v>0.14795081745833158</v>
      </c>
      <c r="DB5">
        <v>35.559539601603468</v>
      </c>
      <c r="DC5">
        <v>361868099.08584291</v>
      </c>
      <c r="DD5">
        <v>0.140553276585415</v>
      </c>
      <c r="DE5">
        <v>16.377679294822713</v>
      </c>
      <c r="DF5">
        <v>785695138.386778</v>
      </c>
      <c r="DG5">
        <v>0.1301967193633318</v>
      </c>
      <c r="DH5">
        <v>9.1058721618399012</v>
      </c>
      <c r="DI5">
        <v>1413138991.1144946</v>
      </c>
      <c r="DJ5">
        <v>0.11836065396666527</v>
      </c>
      <c r="DK5">
        <v>3.9456991840659308</v>
      </c>
      <c r="DL5">
        <v>3261237717.2504148</v>
      </c>
      <c r="DM5">
        <v>0.1035655722208321</v>
      </c>
      <c r="DN5">
        <v>104000000</v>
      </c>
      <c r="DO5">
        <v>0.14795081745833158</v>
      </c>
      <c r="DP5">
        <v>12867863000</v>
      </c>
      <c r="DQ5">
        <v>1869891000</v>
      </c>
      <c r="DR5">
        <v>548</v>
      </c>
      <c r="DS5">
        <v>-7.0380645944535525E-2</v>
      </c>
      <c r="DT5">
        <v>-5.1109270885385696</v>
      </c>
      <c r="DU5" s="28">
        <v>0.44</v>
      </c>
      <c r="DV5">
        <v>-0.89833333333333332</v>
      </c>
      <c r="DW5">
        <v>-0.45833333333333331</v>
      </c>
      <c r="DX5">
        <v>5.4148148148148145</v>
      </c>
      <c r="DY5">
        <v>0.2700496277915635</v>
      </c>
      <c r="DZ5">
        <v>5.066390956713537</v>
      </c>
      <c r="EA5">
        <v>4061</v>
      </c>
      <c r="EB5">
        <v>5.0116136964100679</v>
      </c>
      <c r="EC5">
        <v>5</v>
      </c>
      <c r="ED5">
        <v>0.26659305667270333</v>
      </c>
      <c r="EE5">
        <v>1.6656899509937897</v>
      </c>
      <c r="EF5" s="29">
        <v>4.7300000000000009E-2</v>
      </c>
      <c r="EG5">
        <v>4.7292000000000001E-2</v>
      </c>
      <c r="EH5">
        <v>11.160049627791564</v>
      </c>
      <c r="EI5" t="s">
        <v>244</v>
      </c>
      <c r="EJ5">
        <v>1</v>
      </c>
      <c r="EK5">
        <v>0</v>
      </c>
      <c r="EL5" s="31">
        <v>44946</v>
      </c>
      <c r="EM5" s="32">
        <v>8.9999999999999998E-4</v>
      </c>
      <c r="EN5" s="32">
        <v>9.99</v>
      </c>
      <c r="EO5" s="32">
        <v>-0.96</v>
      </c>
      <c r="EP5" s="32">
        <v>-2.0099999999999998</v>
      </c>
      <c r="EQ5" s="32">
        <v>-8.0000000000000004E-4</v>
      </c>
    </row>
    <row r="6" spans="1:147" ht="180">
      <c r="B6" s="24" t="s">
        <v>2891</v>
      </c>
      <c r="C6" s="24"/>
      <c r="D6" s="24" t="s">
        <v>2914</v>
      </c>
      <c r="E6" t="s">
        <v>172</v>
      </c>
      <c r="F6" t="s">
        <v>173</v>
      </c>
      <c r="G6">
        <v>10.19</v>
      </c>
      <c r="H6">
        <v>5.8999999999999999E-3</v>
      </c>
      <c r="I6" t="s">
        <v>2805</v>
      </c>
      <c r="J6">
        <v>5594664600</v>
      </c>
      <c r="K6">
        <v>41.77</v>
      </c>
      <c r="L6">
        <v>1.96</v>
      </c>
      <c r="M6" t="s">
        <v>169</v>
      </c>
      <c r="N6" t="s">
        <v>2892</v>
      </c>
      <c r="O6" t="s">
        <v>2893</v>
      </c>
      <c r="P6" t="s">
        <v>2894</v>
      </c>
      <c r="Q6">
        <v>-5.37</v>
      </c>
      <c r="R6" t="s">
        <v>245</v>
      </c>
      <c r="S6">
        <v>87387117</v>
      </c>
      <c r="T6" s="25">
        <v>0.1656</v>
      </c>
      <c r="U6" t="s">
        <v>200</v>
      </c>
      <c r="V6">
        <v>549034790</v>
      </c>
      <c r="W6">
        <v>549034790</v>
      </c>
      <c r="X6">
        <v>1.53</v>
      </c>
      <c r="Y6">
        <v>0.41</v>
      </c>
      <c r="Z6">
        <v>4.42</v>
      </c>
      <c r="AA6" t="s">
        <v>2895</v>
      </c>
      <c r="AB6" t="s">
        <v>2896</v>
      </c>
      <c r="AC6" t="s">
        <v>2897</v>
      </c>
      <c r="AD6" t="s">
        <v>1816</v>
      </c>
      <c r="AE6" t="s">
        <v>248</v>
      </c>
      <c r="AF6">
        <v>-29634991</v>
      </c>
      <c r="AG6" t="s">
        <v>2898</v>
      </c>
      <c r="AH6" t="s">
        <v>2899</v>
      </c>
      <c r="AI6" t="s">
        <v>2900</v>
      </c>
      <c r="AJ6" t="s">
        <v>1593</v>
      </c>
      <c r="AK6" t="s">
        <v>2901</v>
      </c>
      <c r="AL6" t="s">
        <v>2902</v>
      </c>
      <c r="AM6" t="s">
        <v>2903</v>
      </c>
      <c r="AN6" t="s">
        <v>198</v>
      </c>
      <c r="AO6" t="s">
        <v>2600</v>
      </c>
      <c r="AP6" t="s">
        <v>198</v>
      </c>
      <c r="AQ6" t="s">
        <v>399</v>
      </c>
      <c r="AR6" t="s">
        <v>1047</v>
      </c>
      <c r="AS6" t="s">
        <v>198</v>
      </c>
      <c r="AT6" t="s">
        <v>2904</v>
      </c>
      <c r="AU6" t="s">
        <v>198</v>
      </c>
      <c r="AV6" t="s">
        <v>2905</v>
      </c>
      <c r="AW6" t="s">
        <v>2906</v>
      </c>
      <c r="AX6" t="s">
        <v>2907</v>
      </c>
      <c r="AY6" t="s">
        <v>255</v>
      </c>
      <c r="AZ6" t="s">
        <v>256</v>
      </c>
      <c r="BA6" t="s">
        <v>257</v>
      </c>
      <c r="BB6" t="s">
        <v>258</v>
      </c>
      <c r="BC6" t="s">
        <v>259</v>
      </c>
      <c r="BD6" t="s">
        <v>260</v>
      </c>
      <c r="BE6" t="s">
        <v>261</v>
      </c>
      <c r="BF6" t="s">
        <v>262</v>
      </c>
      <c r="BG6" t="s">
        <v>263</v>
      </c>
      <c r="BH6" t="s">
        <v>264</v>
      </c>
      <c r="BI6" t="s">
        <v>2908</v>
      </c>
      <c r="BJ6" t="s">
        <v>2287</v>
      </c>
      <c r="BK6" t="s">
        <v>265</v>
      </c>
      <c r="BL6" t="s">
        <v>2909</v>
      </c>
      <c r="BM6" t="s">
        <v>2910</v>
      </c>
      <c r="BN6" t="s">
        <v>267</v>
      </c>
      <c r="BO6">
        <v>2.74</v>
      </c>
      <c r="BP6">
        <v>2.54</v>
      </c>
      <c r="BQ6">
        <v>4.53</v>
      </c>
      <c r="BR6">
        <v>4.55</v>
      </c>
      <c r="BS6">
        <v>3.55</v>
      </c>
      <c r="BT6">
        <v>5.55</v>
      </c>
      <c r="BU6" t="s">
        <v>2911</v>
      </c>
      <c r="BV6" t="s">
        <v>215</v>
      </c>
      <c r="BW6">
        <v>19.510000000000002</v>
      </c>
      <c r="BX6">
        <v>20.86</v>
      </c>
      <c r="BY6">
        <v>23.78</v>
      </c>
      <c r="BZ6">
        <v>4.5999999999999996</v>
      </c>
      <c r="CA6">
        <v>3.46</v>
      </c>
      <c r="CB6">
        <v>5.48</v>
      </c>
      <c r="CC6">
        <v>3.24</v>
      </c>
      <c r="CD6">
        <v>-21.56</v>
      </c>
      <c r="CE6" t="s">
        <v>2912</v>
      </c>
      <c r="CF6" t="s">
        <v>2913</v>
      </c>
      <c r="CG6" s="26">
        <v>-0.13915868902439055</v>
      </c>
      <c r="CH6" s="27">
        <v>7.5894329575608627E-2</v>
      </c>
      <c r="CI6" s="26">
        <v>0.11615085601806641</v>
      </c>
      <c r="CJ6" s="26">
        <v>-4.1446514427661896E-2</v>
      </c>
      <c r="CK6" s="26">
        <v>4.1472647339105606E-2</v>
      </c>
      <c r="CL6" s="26">
        <v>8.2455337047576904E-2</v>
      </c>
      <c r="CM6" s="26">
        <v>-4.5599052682518959E-3</v>
      </c>
      <c r="CN6" s="27">
        <v>0.35286185145378113</v>
      </c>
      <c r="CO6" s="27">
        <v>-0.34175765514373779</v>
      </c>
      <c r="CP6" s="27">
        <v>0.10483870655298233</v>
      </c>
      <c r="CQ6" s="27">
        <v>0.14814814925193787</v>
      </c>
      <c r="CR6" s="27">
        <v>-0.21739129722118378</v>
      </c>
      <c r="CS6">
        <v>2.1248251424230915</v>
      </c>
      <c r="CT6">
        <v>49924123.770491801</v>
      </c>
      <c r="CU6">
        <v>0.44160942100098138</v>
      </c>
      <c r="CV6" s="26">
        <v>3.8814484141767025E-2</v>
      </c>
      <c r="CW6" s="27">
        <v>9.3399509787559509E-3</v>
      </c>
      <c r="CX6">
        <v>0.06</v>
      </c>
      <c r="CY6">
        <v>34.916413456396214</v>
      </c>
      <c r="CZ6">
        <v>119561667.04273167</v>
      </c>
      <c r="DA6">
        <v>3.8814484141767025E-2</v>
      </c>
      <c r="DB6">
        <v>11.918731288160183</v>
      </c>
      <c r="DC6">
        <v>350260820.4739899</v>
      </c>
      <c r="DD6">
        <v>3.6873759934678674E-2</v>
      </c>
      <c r="DE6">
        <v>6.21216473774283</v>
      </c>
      <c r="DF6">
        <v>672014471.0001446</v>
      </c>
      <c r="DG6">
        <v>3.4156746044754979E-2</v>
      </c>
      <c r="DH6">
        <v>3.9721823885701015</v>
      </c>
      <c r="DI6">
        <v>1050975053.9181026</v>
      </c>
      <c r="DJ6">
        <v>3.105158731341362E-2</v>
      </c>
      <c r="DK6">
        <v>2.3419368685941091</v>
      </c>
      <c r="DL6">
        <v>1782569229.7615597</v>
      </c>
      <c r="DM6">
        <v>2.7170138899236917E-2</v>
      </c>
      <c r="DN6">
        <v>122000000</v>
      </c>
      <c r="DO6">
        <v>3.8814484141767025E-2</v>
      </c>
      <c r="DP6">
        <v>4174664600</v>
      </c>
      <c r="DQ6">
        <v>1694554200</v>
      </c>
      <c r="DR6">
        <v>752</v>
      </c>
      <c r="DS6">
        <v>-0.17797317316615757</v>
      </c>
      <c r="DT6">
        <v>6.6554378596852676E-2</v>
      </c>
      <c r="DU6" s="28">
        <v>0</v>
      </c>
      <c r="DV6">
        <v>0.6</v>
      </c>
      <c r="DW6">
        <v>0.6</v>
      </c>
      <c r="DX6">
        <v>6.1306451612903228</v>
      </c>
      <c r="DY6">
        <v>0.34381984732824433</v>
      </c>
      <c r="DZ6">
        <v>6.0148700123122385</v>
      </c>
      <c r="EA6">
        <v>2516</v>
      </c>
      <c r="EB6">
        <v>6.0072688438893227</v>
      </c>
      <c r="EC6">
        <v>6</v>
      </c>
      <c r="ED6">
        <v>0.16294486547928957</v>
      </c>
      <c r="EE6">
        <v>1.4316032687108953</v>
      </c>
      <c r="EF6" s="29">
        <v>-1.0143</v>
      </c>
      <c r="EG6">
        <v>-1.014359</v>
      </c>
      <c r="EH6">
        <v>23.113819847328244</v>
      </c>
      <c r="EI6" t="s">
        <v>341</v>
      </c>
      <c r="EJ6">
        <v>0</v>
      </c>
      <c r="EK6">
        <v>0</v>
      </c>
      <c r="EL6" s="31">
        <v>44946</v>
      </c>
      <c r="EM6" s="32">
        <v>2.1299999999999999E-2</v>
      </c>
      <c r="EN6" s="32">
        <v>2.1800000000000002</v>
      </c>
      <c r="EO6" s="32">
        <v>-1.94</v>
      </c>
      <c r="EP6" s="32">
        <v>0.3</v>
      </c>
      <c r="EQ6" s="32">
        <v>5.8999999999999999E-3</v>
      </c>
    </row>
    <row r="7" spans="1:147" ht="180">
      <c r="B7" s="24" t="s">
        <v>2915</v>
      </c>
      <c r="C7" s="24" t="s">
        <v>2916</v>
      </c>
      <c r="D7" s="24" t="s">
        <v>2934</v>
      </c>
      <c r="E7" t="s">
        <v>178</v>
      </c>
      <c r="F7" t="s">
        <v>179</v>
      </c>
      <c r="G7">
        <v>8.6199999999999992</v>
      </c>
      <c r="H7">
        <v>3.5000000000000001E-3</v>
      </c>
      <c r="I7" t="s">
        <v>2806</v>
      </c>
      <c r="J7">
        <v>5355104600</v>
      </c>
      <c r="K7">
        <v>18.7</v>
      </c>
      <c r="L7">
        <v>1.83</v>
      </c>
      <c r="M7" t="s">
        <v>169</v>
      </c>
      <c r="N7" t="s">
        <v>2917</v>
      </c>
      <c r="O7" t="s">
        <v>2918</v>
      </c>
      <c r="P7" t="s">
        <v>2919</v>
      </c>
      <c r="Q7">
        <v>16.3</v>
      </c>
      <c r="R7" t="s">
        <v>318</v>
      </c>
      <c r="S7">
        <v>200740500</v>
      </c>
      <c r="T7" s="25">
        <v>0.30009999999999998</v>
      </c>
      <c r="U7" t="s">
        <v>319</v>
      </c>
      <c r="V7">
        <v>621241830</v>
      </c>
      <c r="W7">
        <v>621241830</v>
      </c>
      <c r="X7">
        <v>1.47</v>
      </c>
      <c r="Y7">
        <v>0.33</v>
      </c>
      <c r="Z7">
        <v>14.81</v>
      </c>
      <c r="AA7" t="s">
        <v>2920</v>
      </c>
      <c r="AB7" t="s">
        <v>1084</v>
      </c>
      <c r="AC7" t="s">
        <v>2921</v>
      </c>
      <c r="AD7" t="s">
        <v>825</v>
      </c>
      <c r="AE7" t="s">
        <v>320</v>
      </c>
      <c r="AF7">
        <v>16666346</v>
      </c>
      <c r="AG7" t="s">
        <v>2922</v>
      </c>
      <c r="AH7" t="s">
        <v>2923</v>
      </c>
      <c r="AI7" t="s">
        <v>2924</v>
      </c>
      <c r="AJ7" t="s">
        <v>1124</v>
      </c>
      <c r="AK7" t="s">
        <v>2925</v>
      </c>
      <c r="AL7" t="s">
        <v>2926</v>
      </c>
      <c r="AM7" t="s">
        <v>2927</v>
      </c>
      <c r="AN7" t="s">
        <v>198</v>
      </c>
      <c r="AO7" t="s">
        <v>1738</v>
      </c>
      <c r="AP7" t="s">
        <v>1069</v>
      </c>
      <c r="AQ7" t="s">
        <v>1402</v>
      </c>
      <c r="AR7" t="s">
        <v>2776</v>
      </c>
      <c r="AS7" t="s">
        <v>198</v>
      </c>
      <c r="AT7" t="s">
        <v>2928</v>
      </c>
      <c r="AU7" t="s">
        <v>2929</v>
      </c>
      <c r="AV7" t="s">
        <v>770</v>
      </c>
      <c r="AW7" t="s">
        <v>2930</v>
      </c>
      <c r="AX7" t="s">
        <v>558</v>
      </c>
      <c r="AY7" t="s">
        <v>327</v>
      </c>
      <c r="AZ7" t="s">
        <v>328</v>
      </c>
      <c r="BA7" t="s">
        <v>329</v>
      </c>
      <c r="BB7" t="s">
        <v>330</v>
      </c>
      <c r="BC7" t="s">
        <v>331</v>
      </c>
      <c r="BD7" t="s">
        <v>332</v>
      </c>
      <c r="BE7" t="s">
        <v>333</v>
      </c>
      <c r="BF7" t="s">
        <v>334</v>
      </c>
      <c r="BG7" t="s">
        <v>335</v>
      </c>
      <c r="BH7" t="s">
        <v>336</v>
      </c>
      <c r="BI7" t="s">
        <v>1431</v>
      </c>
      <c r="BJ7" t="s">
        <v>2931</v>
      </c>
      <c r="BK7" t="s">
        <v>338</v>
      </c>
      <c r="BL7" t="s">
        <v>238</v>
      </c>
      <c r="BM7" t="s">
        <v>521</v>
      </c>
      <c r="BN7" t="s">
        <v>340</v>
      </c>
      <c r="BO7">
        <v>7.44</v>
      </c>
      <c r="BP7">
        <v>7.09</v>
      </c>
      <c r="BQ7">
        <v>5.34</v>
      </c>
      <c r="BR7">
        <v>10.23</v>
      </c>
      <c r="BS7">
        <v>9.33</v>
      </c>
      <c r="BT7">
        <v>7.6</v>
      </c>
      <c r="BU7" t="s">
        <v>2932</v>
      </c>
      <c r="BV7" t="s">
        <v>215</v>
      </c>
      <c r="BW7">
        <v>34.729999999999997</v>
      </c>
      <c r="BX7">
        <v>36.840000000000003</v>
      </c>
      <c r="BY7">
        <v>37.92</v>
      </c>
      <c r="BZ7">
        <v>13.86</v>
      </c>
      <c r="CA7">
        <v>12.97</v>
      </c>
      <c r="CB7">
        <v>10.84</v>
      </c>
      <c r="CC7">
        <v>2.25</v>
      </c>
      <c r="CD7">
        <v>-0.57999999999999996</v>
      </c>
      <c r="CE7" t="s">
        <v>2933</v>
      </c>
      <c r="CF7" t="s">
        <v>1854</v>
      </c>
      <c r="CG7" s="26">
        <v>0.17037049808429119</v>
      </c>
      <c r="CH7" s="27">
        <v>0.34817762674586805</v>
      </c>
      <c r="CI7" s="26">
        <v>0.13276349008083344</v>
      </c>
      <c r="CJ7" s="26">
        <v>0.21959693729877472</v>
      </c>
      <c r="CK7" s="26">
        <v>0.65783417224884033</v>
      </c>
      <c r="CL7" s="26">
        <v>0.53628319501876831</v>
      </c>
      <c r="CM7" s="26">
        <v>0.19703389704227448</v>
      </c>
      <c r="CN7" s="27">
        <v>0.25</v>
      </c>
      <c r="CO7" s="27">
        <v>0.3333333432674408</v>
      </c>
      <c r="CP7" s="27">
        <v>1.0472692251205444</v>
      </c>
      <c r="CQ7" s="27">
        <v>2.5135178118944168E-2</v>
      </c>
      <c r="CR7" s="27">
        <v>-0.32066336274147034</v>
      </c>
      <c r="CS7">
        <v>2.6937145875251507</v>
      </c>
      <c r="CT7">
        <v>73756904.166666672</v>
      </c>
      <c r="CU7">
        <v>1.5081206496519723</v>
      </c>
      <c r="CV7" s="26">
        <v>0.34870233833789827</v>
      </c>
      <c r="CW7" s="27">
        <v>0.26701487675309182</v>
      </c>
      <c r="CX7">
        <v>0.06</v>
      </c>
      <c r="CY7">
        <v>11.746880587595907</v>
      </c>
      <c r="CZ7">
        <v>305366567.17084491</v>
      </c>
      <c r="DA7">
        <v>0.34870233833789827</v>
      </c>
      <c r="DB7">
        <v>3.1046218114250088</v>
      </c>
      <c r="DC7">
        <v>1155407910.4899199</v>
      </c>
      <c r="DD7">
        <v>0.33126722142100334</v>
      </c>
      <c r="DE7">
        <v>1.1239807315403241</v>
      </c>
      <c r="DF7">
        <v>3191428909.1808224</v>
      </c>
      <c r="DG7">
        <v>0.30685805773735048</v>
      </c>
      <c r="DH7">
        <v>0.46196095446468599</v>
      </c>
      <c r="DI7">
        <v>7764951919.2735395</v>
      </c>
      <c r="DJ7">
        <v>0.27896187067031863</v>
      </c>
      <c r="DK7">
        <v>9.3714695066751827E-2</v>
      </c>
      <c r="DL7">
        <v>38276863595.884819</v>
      </c>
      <c r="DM7">
        <v>0.24409163683652876</v>
      </c>
      <c r="DN7">
        <v>240000000</v>
      </c>
      <c r="DO7">
        <v>0.34870233833789827</v>
      </c>
      <c r="DP7">
        <v>3587104599.9999995</v>
      </c>
      <c r="DQ7">
        <v>540592700</v>
      </c>
      <c r="DR7">
        <v>4285</v>
      </c>
      <c r="DS7">
        <v>-0.17833184025360707</v>
      </c>
      <c r="DT7">
        <v>8.1162749992776229E-2</v>
      </c>
      <c r="DU7" s="28">
        <v>0.6</v>
      </c>
      <c r="DV7">
        <v>0.6</v>
      </c>
      <c r="DW7">
        <v>1.2</v>
      </c>
      <c r="DX7">
        <v>-5.7999999999999996E-3</v>
      </c>
      <c r="DY7">
        <v>0.34802737430167507</v>
      </c>
      <c r="DZ7">
        <v>-8.0055877094972056E-4</v>
      </c>
      <c r="EA7">
        <v>709</v>
      </c>
      <c r="EB7">
        <v>-6.8524057334643906E-4</v>
      </c>
      <c r="EC7">
        <v>0</v>
      </c>
      <c r="ED7">
        <v>3.9770180961574982E-2</v>
      </c>
      <c r="EE7">
        <v>0.28813256183988772</v>
      </c>
      <c r="EF7" s="29">
        <v>3.2310000000000005E-2</v>
      </c>
      <c r="EG7">
        <v>3.2275000000000005E-2</v>
      </c>
      <c r="EH7">
        <v>21.138027374301675</v>
      </c>
      <c r="EI7" t="s">
        <v>244</v>
      </c>
      <c r="EJ7">
        <v>0</v>
      </c>
      <c r="EK7">
        <v>1</v>
      </c>
      <c r="EL7" s="31">
        <v>44946</v>
      </c>
      <c r="EM7" s="32">
        <v>8.3000000000000001E-3</v>
      </c>
      <c r="EN7" s="32">
        <v>0.47</v>
      </c>
      <c r="EO7" s="32">
        <v>-0.12</v>
      </c>
      <c r="EP7" s="32">
        <v>0.7</v>
      </c>
      <c r="EQ7" s="32">
        <v>3.5000000000000001E-3</v>
      </c>
    </row>
    <row r="8" spans="1:147" ht="180">
      <c r="B8" s="24" t="s">
        <v>2935</v>
      </c>
      <c r="C8" s="24" t="s">
        <v>2936</v>
      </c>
      <c r="D8" s="24" t="s">
        <v>2955</v>
      </c>
      <c r="E8" t="s">
        <v>176</v>
      </c>
      <c r="F8" t="s">
        <v>177</v>
      </c>
      <c r="G8">
        <v>13.26</v>
      </c>
      <c r="H8">
        <v>1.61E-2</v>
      </c>
      <c r="I8" t="s">
        <v>2807</v>
      </c>
      <c r="J8">
        <v>4923265600</v>
      </c>
      <c r="K8">
        <v>212.7</v>
      </c>
      <c r="L8">
        <v>2.64</v>
      </c>
      <c r="M8" t="s">
        <v>169</v>
      </c>
      <c r="N8" t="s">
        <v>1074</v>
      </c>
      <c r="O8" t="s">
        <v>2937</v>
      </c>
      <c r="P8" t="s">
        <v>2938</v>
      </c>
      <c r="Q8">
        <v>20.67</v>
      </c>
      <c r="R8" t="s">
        <v>289</v>
      </c>
      <c r="S8">
        <v>37149364</v>
      </c>
      <c r="T8" s="25">
        <v>-0.4103</v>
      </c>
      <c r="U8" t="s">
        <v>290</v>
      </c>
      <c r="V8">
        <v>371287000</v>
      </c>
      <c r="W8">
        <v>371287000</v>
      </c>
      <c r="X8">
        <v>1.87</v>
      </c>
      <c r="Y8">
        <v>0.43</v>
      </c>
      <c r="Z8">
        <v>2.57</v>
      </c>
      <c r="AA8" t="s">
        <v>2939</v>
      </c>
      <c r="AB8" t="s">
        <v>2940</v>
      </c>
      <c r="AC8" t="s">
        <v>2941</v>
      </c>
      <c r="AD8" t="s">
        <v>1137</v>
      </c>
      <c r="AE8" t="s">
        <v>293</v>
      </c>
      <c r="AF8">
        <v>22565577</v>
      </c>
      <c r="AG8" t="s">
        <v>2942</v>
      </c>
      <c r="AH8" t="s">
        <v>2943</v>
      </c>
      <c r="AI8" t="s">
        <v>2944</v>
      </c>
      <c r="AJ8" t="s">
        <v>606</v>
      </c>
      <c r="AK8" t="s">
        <v>2945</v>
      </c>
      <c r="AL8" t="s">
        <v>2946</v>
      </c>
      <c r="AM8" t="s">
        <v>2947</v>
      </c>
      <c r="AN8" t="s">
        <v>198</v>
      </c>
      <c r="AO8" t="s">
        <v>2948</v>
      </c>
      <c r="AP8" t="s">
        <v>295</v>
      </c>
      <c r="AQ8" t="s">
        <v>225</v>
      </c>
      <c r="AR8" t="s">
        <v>437</v>
      </c>
      <c r="AS8" t="s">
        <v>198</v>
      </c>
      <c r="AT8" t="s">
        <v>371</v>
      </c>
      <c r="AU8" t="s">
        <v>297</v>
      </c>
      <c r="AV8" t="s">
        <v>794</v>
      </c>
      <c r="AW8" t="s">
        <v>2949</v>
      </c>
      <c r="AX8" t="s">
        <v>2950</v>
      </c>
      <c r="AY8" t="s">
        <v>298</v>
      </c>
      <c r="AZ8" t="s">
        <v>299</v>
      </c>
      <c r="BA8" t="s">
        <v>300</v>
      </c>
      <c r="BB8" t="s">
        <v>301</v>
      </c>
      <c r="BC8" t="s">
        <v>302</v>
      </c>
      <c r="BD8" t="s">
        <v>303</v>
      </c>
      <c r="BE8" t="s">
        <v>304</v>
      </c>
      <c r="BF8" t="s">
        <v>305</v>
      </c>
      <c r="BG8" t="s">
        <v>306</v>
      </c>
      <c r="BH8" t="s">
        <v>307</v>
      </c>
      <c r="BI8" t="s">
        <v>758</v>
      </c>
      <c r="BJ8" t="s">
        <v>2951</v>
      </c>
      <c r="BK8" t="s">
        <v>308</v>
      </c>
      <c r="BL8" t="s">
        <v>2952</v>
      </c>
      <c r="BM8" t="s">
        <v>2953</v>
      </c>
      <c r="BN8" t="s">
        <v>310</v>
      </c>
      <c r="BO8">
        <v>2.61</v>
      </c>
      <c r="BP8">
        <v>1.37</v>
      </c>
      <c r="BQ8">
        <v>1.79</v>
      </c>
      <c r="BR8">
        <v>2.67</v>
      </c>
      <c r="BS8">
        <v>0.99</v>
      </c>
      <c r="BT8">
        <v>1.19</v>
      </c>
      <c r="BU8" t="s">
        <v>2735</v>
      </c>
      <c r="BV8" t="s">
        <v>215</v>
      </c>
      <c r="BW8">
        <v>26.83</v>
      </c>
      <c r="BX8">
        <v>31.85</v>
      </c>
      <c r="BY8">
        <v>27.83</v>
      </c>
      <c r="BZ8">
        <v>2.2799999999999998</v>
      </c>
      <c r="CA8">
        <v>1.3</v>
      </c>
      <c r="CB8">
        <v>1.1000000000000001</v>
      </c>
      <c r="CC8">
        <v>0.91</v>
      </c>
      <c r="CD8">
        <v>-1.78</v>
      </c>
      <c r="CE8" t="s">
        <v>2954</v>
      </c>
      <c r="CF8" t="s">
        <v>593</v>
      </c>
      <c r="CG8" s="26">
        <v>0.12867360824742244</v>
      </c>
      <c r="CH8" s="27">
        <v>-0.39937219625527448</v>
      </c>
      <c r="CI8" s="26">
        <v>-3.5464566200971603E-2</v>
      </c>
      <c r="CJ8" s="26">
        <v>-0.20618551969528198</v>
      </c>
      <c r="CK8" s="26">
        <v>0.16007347404956818</v>
      </c>
      <c r="CL8" s="26">
        <v>-0.17149385809898376</v>
      </c>
      <c r="CM8" s="26">
        <v>-1.3904523104429245E-2</v>
      </c>
      <c r="CN8" s="27">
        <v>-3.2382164150476456E-2</v>
      </c>
      <c r="CO8" s="27">
        <v>1.121639609336853</v>
      </c>
      <c r="CP8" s="27">
        <v>5.0559472292661667E-2</v>
      </c>
      <c r="CQ8" s="27">
        <v>-0.16000311076641083</v>
      </c>
      <c r="CR8" s="27">
        <v>-0.20105698704719543</v>
      </c>
      <c r="CS8">
        <v>2.5495937856033146</v>
      </c>
      <c r="CT8">
        <v>59905288.573399566</v>
      </c>
      <c r="CU8">
        <v>0.22624434389140272</v>
      </c>
      <c r="CV8" s="26">
        <v>-5.3394998610019687E-2</v>
      </c>
      <c r="CW8" s="27">
        <v>0.15575136393308639</v>
      </c>
      <c r="CX8">
        <v>0.06</v>
      </c>
      <c r="CY8">
        <v>95.053608239006294</v>
      </c>
      <c r="CZ8" t="s">
        <v>311</v>
      </c>
      <c r="DA8">
        <v>-5.3394998610019687E-2</v>
      </c>
      <c r="DB8">
        <v>31.684536079668764</v>
      </c>
      <c r="DC8" t="s">
        <v>312</v>
      </c>
      <c r="DD8">
        <v>-5.0725248679518699E-2</v>
      </c>
      <c r="DE8">
        <v>15.842268039834382</v>
      </c>
      <c r="DF8" t="s">
        <v>313</v>
      </c>
      <c r="DG8">
        <v>-4.6987598776817324E-2</v>
      </c>
      <c r="DH8">
        <v>9.5053608239006291</v>
      </c>
      <c r="DI8" t="s">
        <v>314</v>
      </c>
      <c r="DJ8">
        <v>-4.2715998888015749E-2</v>
      </c>
      <c r="DK8">
        <v>4.7526804119503145</v>
      </c>
      <c r="DL8" t="s">
        <v>315</v>
      </c>
      <c r="DM8">
        <v>-3.7376499027013781E-2</v>
      </c>
      <c r="DN8">
        <v>48996200</v>
      </c>
      <c r="DO8">
        <v>-5.3394998610019687E-2</v>
      </c>
      <c r="DP8">
        <v>4657265600</v>
      </c>
      <c r="DQ8">
        <v>526024700</v>
      </c>
      <c r="DR8">
        <v>605</v>
      </c>
      <c r="DS8">
        <v>0.18206860685744214</v>
      </c>
      <c r="DT8">
        <v>-0.55512356018836084</v>
      </c>
      <c r="DU8" s="28">
        <v>0.6</v>
      </c>
      <c r="DV8">
        <v>-0.22</v>
      </c>
      <c r="DW8">
        <v>0.38</v>
      </c>
      <c r="DX8">
        <v>-1.78E-2</v>
      </c>
      <c r="DY8">
        <v>0.26623963553530661</v>
      </c>
      <c r="DZ8">
        <v>-1.8910655125284738E-3</v>
      </c>
      <c r="EA8">
        <v>2869</v>
      </c>
      <c r="EB8">
        <v>-7.8877641146301442E-4</v>
      </c>
      <c r="EC8">
        <v>0</v>
      </c>
      <c r="ED8">
        <v>0.12561495554651791</v>
      </c>
      <c r="EE8">
        <v>1.1823737432228976</v>
      </c>
      <c r="EF8" s="29">
        <v>0.12000999999999999</v>
      </c>
      <c r="EG8">
        <v>0.119849</v>
      </c>
      <c r="EH8">
        <v>16.106239635535307</v>
      </c>
      <c r="EI8">
        <v>-1</v>
      </c>
      <c r="EJ8">
        <v>0</v>
      </c>
      <c r="EK8">
        <v>0</v>
      </c>
      <c r="EL8" s="31">
        <v>44946</v>
      </c>
      <c r="EM8" s="32">
        <v>3.0000000000000001E-3</v>
      </c>
      <c r="EN8" s="32">
        <v>4.0199999999999996</v>
      </c>
      <c r="EO8" s="32">
        <v>-3.43</v>
      </c>
      <c r="EP8" s="32">
        <v>-1.44</v>
      </c>
      <c r="EQ8" s="32">
        <v>1.61E-2</v>
      </c>
    </row>
    <row r="9" spans="1:147" ht="195.5" customHeight="1">
      <c r="B9" s="24"/>
      <c r="C9" s="24"/>
      <c r="D9" s="24" t="s">
        <v>2976</v>
      </c>
      <c r="E9" t="s">
        <v>182</v>
      </c>
      <c r="F9" t="s">
        <v>183</v>
      </c>
      <c r="G9">
        <v>12.37</v>
      </c>
      <c r="H9">
        <v>1.3100000000000001E-2</v>
      </c>
      <c r="I9" t="s">
        <v>2808</v>
      </c>
      <c r="J9">
        <v>4299987600</v>
      </c>
      <c r="K9">
        <v>105</v>
      </c>
      <c r="L9">
        <v>2.9</v>
      </c>
      <c r="M9" t="s">
        <v>169</v>
      </c>
      <c r="N9" t="s">
        <v>2956</v>
      </c>
      <c r="O9" t="s">
        <v>327</v>
      </c>
      <c r="P9" t="s">
        <v>2957</v>
      </c>
      <c r="Q9">
        <v>71.930000000000007</v>
      </c>
      <c r="R9" t="s">
        <v>375</v>
      </c>
      <c r="S9">
        <v>46873010</v>
      </c>
      <c r="T9" s="25">
        <v>2.3400000000000001E-2</v>
      </c>
      <c r="U9" t="s">
        <v>376</v>
      </c>
      <c r="V9">
        <v>256549620</v>
      </c>
      <c r="W9">
        <v>347614200</v>
      </c>
      <c r="X9">
        <v>1.71</v>
      </c>
      <c r="Y9">
        <v>0.35</v>
      </c>
      <c r="Z9">
        <v>4.71</v>
      </c>
      <c r="AA9" t="s">
        <v>2958</v>
      </c>
      <c r="AB9" t="s">
        <v>2959</v>
      </c>
      <c r="AC9" t="s">
        <v>2960</v>
      </c>
      <c r="AD9" t="s">
        <v>225</v>
      </c>
      <c r="AE9" t="s">
        <v>378</v>
      </c>
      <c r="AF9">
        <v>14679455</v>
      </c>
      <c r="AG9" t="s">
        <v>2961</v>
      </c>
      <c r="AH9" t="s">
        <v>2962</v>
      </c>
      <c r="AI9" t="s">
        <v>2963</v>
      </c>
      <c r="AJ9" t="s">
        <v>1302</v>
      </c>
      <c r="AK9" t="s">
        <v>2964</v>
      </c>
      <c r="AL9" t="s">
        <v>2965</v>
      </c>
      <c r="AM9" t="s">
        <v>2966</v>
      </c>
      <c r="AN9" t="s">
        <v>198</v>
      </c>
      <c r="AO9" t="s">
        <v>2967</v>
      </c>
      <c r="AP9" t="s">
        <v>2968</v>
      </c>
      <c r="AQ9" t="s">
        <v>2969</v>
      </c>
      <c r="AR9" t="s">
        <v>1999</v>
      </c>
      <c r="AS9" t="s">
        <v>198</v>
      </c>
      <c r="AT9" t="s">
        <v>1629</v>
      </c>
      <c r="AU9" t="s">
        <v>264</v>
      </c>
      <c r="AV9" t="s">
        <v>2970</v>
      </c>
      <c r="AW9" t="s">
        <v>2971</v>
      </c>
      <c r="AX9" t="s">
        <v>2214</v>
      </c>
      <c r="AY9" t="s">
        <v>382</v>
      </c>
      <c r="AZ9" t="s">
        <v>383</v>
      </c>
      <c r="BA9" t="s">
        <v>384</v>
      </c>
      <c r="BB9" t="s">
        <v>385</v>
      </c>
      <c r="BC9" t="s">
        <v>386</v>
      </c>
      <c r="BD9" t="s">
        <v>387</v>
      </c>
      <c r="BE9" t="s">
        <v>388</v>
      </c>
      <c r="BF9" t="s">
        <v>389</v>
      </c>
      <c r="BG9" t="s">
        <v>390</v>
      </c>
      <c r="BH9" t="s">
        <v>391</v>
      </c>
      <c r="BI9" t="s">
        <v>2972</v>
      </c>
      <c r="BJ9" t="s">
        <v>195</v>
      </c>
      <c r="BK9" t="s">
        <v>393</v>
      </c>
      <c r="BL9" t="s">
        <v>2973</v>
      </c>
      <c r="BM9" t="s">
        <v>2974</v>
      </c>
      <c r="BN9" t="s">
        <v>394</v>
      </c>
      <c r="BO9">
        <v>3.39</v>
      </c>
      <c r="BP9">
        <v>8.2200000000000006</v>
      </c>
      <c r="BQ9">
        <v>8.67</v>
      </c>
      <c r="BR9">
        <v>5.2</v>
      </c>
      <c r="BS9">
        <v>9.43</v>
      </c>
      <c r="BT9">
        <v>9.0500000000000007</v>
      </c>
      <c r="BU9" t="s">
        <v>2641</v>
      </c>
      <c r="BV9" t="s">
        <v>215</v>
      </c>
      <c r="BW9">
        <v>24.33</v>
      </c>
      <c r="BX9">
        <v>31.45</v>
      </c>
      <c r="BY9">
        <v>37.35</v>
      </c>
      <c r="BZ9">
        <v>3.15</v>
      </c>
      <c r="CA9">
        <v>12.12</v>
      </c>
      <c r="CB9">
        <v>15.73</v>
      </c>
      <c r="CC9">
        <v>2.23</v>
      </c>
      <c r="CD9">
        <v>-0.24</v>
      </c>
      <c r="CE9" t="s">
        <v>2975</v>
      </c>
      <c r="CF9" t="s">
        <v>274</v>
      </c>
      <c r="CG9" s="26">
        <v>0.60599799043062197</v>
      </c>
      <c r="CH9" s="27">
        <v>2.4060383008905353</v>
      </c>
      <c r="CI9" s="26">
        <v>0.28751975297927856</v>
      </c>
      <c r="CJ9" s="26">
        <v>0.40044248104095459</v>
      </c>
      <c r="CK9" s="26">
        <v>8.1339709460735321E-2</v>
      </c>
      <c r="CL9" s="26">
        <v>-3.2407406717538834E-2</v>
      </c>
      <c r="CM9" s="26">
        <v>-5.2631579339504242E-2</v>
      </c>
      <c r="CN9" s="27">
        <v>-0.41772192716598511</v>
      </c>
      <c r="CO9" s="27">
        <v>0.11829905956983566</v>
      </c>
      <c r="CP9" s="27">
        <v>-5.897168442606926E-2</v>
      </c>
      <c r="CQ9" s="27">
        <v>4.1552163660526276E-2</v>
      </c>
      <c r="CR9" s="27">
        <v>1.2027791701257229E-2</v>
      </c>
      <c r="CS9">
        <v>5.2760584049079755</v>
      </c>
      <c r="CT9">
        <v>90807027.656988189</v>
      </c>
      <c r="CU9">
        <v>0.48504446240905419</v>
      </c>
      <c r="CV9" s="26">
        <v>0.13685259148478507</v>
      </c>
      <c r="CW9" s="27">
        <v>-6.0962919332087043E-2</v>
      </c>
      <c r="CX9">
        <v>0.06</v>
      </c>
      <c r="CY9">
        <v>88.426810456907759</v>
      </c>
      <c r="CZ9">
        <v>42792311.29617659</v>
      </c>
      <c r="DA9">
        <v>0.13685259148478507</v>
      </c>
      <c r="DB9">
        <v>27.778974828665714</v>
      </c>
      <c r="DC9">
        <v>136217683.4580383</v>
      </c>
      <c r="DD9">
        <v>0.13000996191054581</v>
      </c>
      <c r="DE9">
        <v>12.960134808722067</v>
      </c>
      <c r="DF9">
        <v>291971314.7932232</v>
      </c>
      <c r="DG9">
        <v>0.12043028050661087</v>
      </c>
      <c r="DH9">
        <v>7.3161119635829897</v>
      </c>
      <c r="DI9">
        <v>517212915.66276568</v>
      </c>
      <c r="DJ9">
        <v>0.10948207318782806</v>
      </c>
      <c r="DK9">
        <v>3.2852100113246268</v>
      </c>
      <c r="DL9">
        <v>1151825176.154952</v>
      </c>
      <c r="DM9">
        <v>9.5796814039349545E-2</v>
      </c>
      <c r="DN9">
        <v>39899500</v>
      </c>
      <c r="DO9">
        <v>0.13685259148478507</v>
      </c>
      <c r="DP9">
        <v>3783987600</v>
      </c>
      <c r="DQ9">
        <v>704825400</v>
      </c>
      <c r="DR9">
        <v>1389</v>
      </c>
      <c r="DS9">
        <v>0.4691453989458369</v>
      </c>
      <c r="DT9">
        <v>2.4670012202226221</v>
      </c>
      <c r="DU9" s="28">
        <v>0.6</v>
      </c>
      <c r="DV9">
        <v>0.6</v>
      </c>
      <c r="DW9">
        <v>1.2</v>
      </c>
      <c r="DX9">
        <v>-2.3999999999999998E-3</v>
      </c>
      <c r="DY9">
        <v>0.31664020618556649</v>
      </c>
      <c r="DZ9">
        <v>-3.039364948453608E-4</v>
      </c>
      <c r="EA9">
        <v>1262</v>
      </c>
      <c r="EB9">
        <v>-2.2600722696749704E-4</v>
      </c>
      <c r="EC9">
        <v>0</v>
      </c>
      <c r="ED9">
        <v>0.10601494415360477</v>
      </c>
      <c r="EE9">
        <v>0.83713496169028767</v>
      </c>
      <c r="EF9" s="29">
        <v>9.6000000000000002E-2</v>
      </c>
      <c r="EG9">
        <v>9.6131000000000008E-2</v>
      </c>
      <c r="EH9">
        <v>19.126640206185566</v>
      </c>
      <c r="EI9">
        <v>-1</v>
      </c>
      <c r="EJ9">
        <v>0</v>
      </c>
      <c r="EK9">
        <v>1</v>
      </c>
      <c r="EL9" s="31">
        <v>44946</v>
      </c>
      <c r="EM9" s="32">
        <v>1.5699999999999999E-2</v>
      </c>
      <c r="EN9" s="32">
        <v>2.77</v>
      </c>
      <c r="EO9" s="32">
        <v>-3.8</v>
      </c>
      <c r="EP9" s="32">
        <v>0.49</v>
      </c>
      <c r="EQ9" s="32">
        <v>1.3100000000000001E-2</v>
      </c>
    </row>
    <row r="10" spans="1:147" ht="144">
      <c r="B10" s="24" t="s">
        <v>2977</v>
      </c>
      <c r="C10" s="24"/>
      <c r="D10" s="24" t="s">
        <v>2996</v>
      </c>
      <c r="E10" t="s">
        <v>174</v>
      </c>
      <c r="F10" t="s">
        <v>175</v>
      </c>
      <c r="G10">
        <v>19.07</v>
      </c>
      <c r="H10">
        <v>-4.7000000000000002E-3</v>
      </c>
      <c r="I10" t="s">
        <v>2809</v>
      </c>
      <c r="J10">
        <v>3814000000</v>
      </c>
      <c r="K10">
        <v>36.44</v>
      </c>
      <c r="L10">
        <v>3.49</v>
      </c>
      <c r="M10" t="s">
        <v>169</v>
      </c>
      <c r="N10" t="s">
        <v>2978</v>
      </c>
      <c r="O10" t="s">
        <v>2979</v>
      </c>
      <c r="P10" t="s">
        <v>2980</v>
      </c>
      <c r="Q10">
        <v>44.08</v>
      </c>
      <c r="R10" t="s">
        <v>197</v>
      </c>
      <c r="S10">
        <v>85827365</v>
      </c>
      <c r="T10" s="25">
        <v>0.37609999999999999</v>
      </c>
      <c r="U10" t="s">
        <v>269</v>
      </c>
      <c r="V10">
        <v>78304425</v>
      </c>
      <c r="W10">
        <v>200000000</v>
      </c>
      <c r="X10">
        <v>1.32</v>
      </c>
      <c r="Y10">
        <v>0.46</v>
      </c>
      <c r="Z10">
        <v>12.56</v>
      </c>
      <c r="AA10" t="s">
        <v>2981</v>
      </c>
      <c r="AB10" t="s">
        <v>2982</v>
      </c>
      <c r="AC10" t="s">
        <v>2983</v>
      </c>
      <c r="AD10" t="s">
        <v>263</v>
      </c>
      <c r="AE10" t="s">
        <v>271</v>
      </c>
      <c r="AF10">
        <v>-6009129</v>
      </c>
      <c r="AG10" t="s">
        <v>2984</v>
      </c>
      <c r="AH10" t="s">
        <v>2985</v>
      </c>
      <c r="AI10" t="s">
        <v>2986</v>
      </c>
      <c r="AJ10" t="s">
        <v>231</v>
      </c>
      <c r="AK10" t="s">
        <v>2987</v>
      </c>
      <c r="AL10" t="s">
        <v>2988</v>
      </c>
      <c r="AM10" t="s">
        <v>2989</v>
      </c>
      <c r="AN10" t="s">
        <v>198</v>
      </c>
      <c r="AO10" t="s">
        <v>2990</v>
      </c>
      <c r="AP10" t="s">
        <v>198</v>
      </c>
      <c r="AQ10" t="s">
        <v>198</v>
      </c>
      <c r="AR10" t="s">
        <v>551</v>
      </c>
      <c r="AS10" t="s">
        <v>198</v>
      </c>
      <c r="AT10" t="s">
        <v>471</v>
      </c>
      <c r="AU10" t="s">
        <v>198</v>
      </c>
      <c r="AV10" t="s">
        <v>578</v>
      </c>
      <c r="AW10" t="s">
        <v>2991</v>
      </c>
      <c r="AX10" t="s">
        <v>275</v>
      </c>
      <c r="AY10" t="s">
        <v>276</v>
      </c>
      <c r="AZ10" t="s">
        <v>277</v>
      </c>
      <c r="BA10" t="s">
        <v>278</v>
      </c>
      <c r="BB10" t="s">
        <v>279</v>
      </c>
      <c r="BC10" t="s">
        <v>280</v>
      </c>
      <c r="BD10" t="s">
        <v>281</v>
      </c>
      <c r="BE10" t="s">
        <v>282</v>
      </c>
      <c r="BF10" t="s">
        <v>283</v>
      </c>
      <c r="BG10" t="s">
        <v>284</v>
      </c>
      <c r="BH10" t="s">
        <v>285</v>
      </c>
      <c r="BI10" t="s">
        <v>2215</v>
      </c>
      <c r="BJ10" t="s">
        <v>277</v>
      </c>
      <c r="BK10" t="s">
        <v>287</v>
      </c>
      <c r="BL10" t="s">
        <v>2992</v>
      </c>
      <c r="BM10" t="s">
        <v>2993</v>
      </c>
      <c r="BN10" t="s">
        <v>288</v>
      </c>
      <c r="BO10">
        <v>7.27</v>
      </c>
      <c r="BP10">
        <v>12.03</v>
      </c>
      <c r="BQ10">
        <v>13.71</v>
      </c>
      <c r="BR10">
        <v>7.83</v>
      </c>
      <c r="BS10">
        <v>13.09</v>
      </c>
      <c r="BT10">
        <v>13.23</v>
      </c>
      <c r="BU10" t="s">
        <v>1833</v>
      </c>
      <c r="BV10" t="s">
        <v>215</v>
      </c>
      <c r="BW10">
        <v>38.549999999999997</v>
      </c>
      <c r="BX10">
        <v>49.45</v>
      </c>
      <c r="BY10">
        <v>48.22</v>
      </c>
      <c r="BZ10">
        <v>13.27</v>
      </c>
      <c r="CA10">
        <v>18.64</v>
      </c>
      <c r="CB10">
        <v>16.149999999999999</v>
      </c>
      <c r="CC10">
        <v>2.31</v>
      </c>
      <c r="CD10">
        <v>-4.9400000000000004</v>
      </c>
      <c r="CE10" t="s">
        <v>2994</v>
      </c>
      <c r="CF10" t="s">
        <v>2995</v>
      </c>
      <c r="CG10" s="26">
        <v>0.59384164948453577</v>
      </c>
      <c r="CH10" s="27">
        <v>1.8572815574769144</v>
      </c>
      <c r="CI10" s="26">
        <v>0.32733812928199768</v>
      </c>
      <c r="CJ10" s="26">
        <v>0.1120000034570694</v>
      </c>
      <c r="CK10" s="26">
        <v>9.4091907143592834E-2</v>
      </c>
      <c r="CL10" s="26">
        <v>4.8165138810873032E-2</v>
      </c>
      <c r="CM10" s="26">
        <v>0.22816900908946991</v>
      </c>
      <c r="CN10" s="27">
        <v>-0.16200762987136841</v>
      </c>
      <c r="CO10" s="27">
        <v>0.26971256732940674</v>
      </c>
      <c r="CP10" s="27">
        <v>0.15894438326358795</v>
      </c>
      <c r="CQ10" s="27">
        <v>0.38602545857429504</v>
      </c>
      <c r="CR10" s="27">
        <v>0.49928373098373413</v>
      </c>
      <c r="CS10">
        <v>5.1680216802168024</v>
      </c>
      <c r="CT10">
        <v>101959283.38962765</v>
      </c>
      <c r="CU10">
        <v>0.78657577346617724</v>
      </c>
      <c r="CV10" s="26">
        <v>0.16195283755660056</v>
      </c>
      <c r="CW10" s="27">
        <v>0.2303917020559311</v>
      </c>
      <c r="CX10">
        <v>0.06</v>
      </c>
      <c r="CY10">
        <v>33.55386414071706</v>
      </c>
      <c r="CZ10">
        <v>89021043.52193895</v>
      </c>
      <c r="DA10">
        <v>0.16195283755660056</v>
      </c>
      <c r="DB10">
        <v>10.322185777042218</v>
      </c>
      <c r="DC10">
        <v>289376694.48300833</v>
      </c>
      <c r="DD10">
        <v>0.15385519567877051</v>
      </c>
      <c r="DE10">
        <v>4.6770273455864606</v>
      </c>
      <c r="DF10">
        <v>638653524.83318758</v>
      </c>
      <c r="DG10">
        <v>0.14251849704980848</v>
      </c>
      <c r="DH10">
        <v>2.5502827393557004</v>
      </c>
      <c r="DI10">
        <v>1171242683.7640092</v>
      </c>
      <c r="DJ10">
        <v>0.12956227004528045</v>
      </c>
      <c r="DK10">
        <v>1.0551691309684941</v>
      </c>
      <c r="DL10">
        <v>2830825800.6546893</v>
      </c>
      <c r="DM10">
        <v>0.11336698628962039</v>
      </c>
      <c r="DN10">
        <v>81210100</v>
      </c>
      <c r="DO10">
        <v>0.16195283755660056</v>
      </c>
      <c r="DP10">
        <v>2987000000</v>
      </c>
      <c r="DQ10">
        <v>576489050</v>
      </c>
      <c r="DR10">
        <v>1467</v>
      </c>
      <c r="DS10">
        <v>0.43188881192793521</v>
      </c>
      <c r="DT10">
        <v>1.6268898554209832</v>
      </c>
      <c r="DU10" s="28">
        <v>0.6</v>
      </c>
      <c r="DV10">
        <v>0.6</v>
      </c>
      <c r="DW10">
        <v>1.2</v>
      </c>
      <c r="DX10">
        <v>-1.0494000000000001</v>
      </c>
      <c r="DY10">
        <v>0.2321904491802497</v>
      </c>
      <c r="DZ10">
        <v>-1.0070242081895042</v>
      </c>
      <c r="EA10">
        <v>886</v>
      </c>
      <c r="EB10">
        <v>-1.0057597936312148</v>
      </c>
      <c r="EC10">
        <v>1</v>
      </c>
      <c r="ED10">
        <v>6.0845499999999997E-2</v>
      </c>
      <c r="EE10">
        <v>0.4279155</v>
      </c>
      <c r="EF10" s="29">
        <v>2.4899999999999999E-2</v>
      </c>
      <c r="EG10">
        <v>2.4853E-2</v>
      </c>
      <c r="EH10">
        <v>9.1421904491802497</v>
      </c>
      <c r="EI10">
        <v>-1</v>
      </c>
      <c r="EJ10">
        <v>0</v>
      </c>
      <c r="EK10">
        <v>1</v>
      </c>
      <c r="EL10" s="31">
        <v>44946</v>
      </c>
      <c r="EM10" s="32">
        <v>3.1099999999999999E-2</v>
      </c>
      <c r="EN10" s="32">
        <v>0.78</v>
      </c>
      <c r="EO10" s="32">
        <v>-2.99</v>
      </c>
      <c r="EP10" s="32">
        <v>1.97</v>
      </c>
      <c r="EQ10" s="32">
        <v>-4.7000000000000002E-3</v>
      </c>
    </row>
    <row r="11" spans="1:147" ht="168">
      <c r="B11" s="24" t="s">
        <v>2997</v>
      </c>
      <c r="C11" s="24"/>
      <c r="D11" s="24" t="s">
        <v>3014</v>
      </c>
      <c r="E11" t="s">
        <v>167</v>
      </c>
      <c r="F11" t="s">
        <v>168</v>
      </c>
      <c r="G11">
        <v>9.5500000000000007</v>
      </c>
      <c r="H11">
        <v>7.4000000000000003E-3</v>
      </c>
      <c r="I11" t="s">
        <v>2810</v>
      </c>
      <c r="J11">
        <v>3733513600</v>
      </c>
      <c r="L11">
        <v>2.5</v>
      </c>
      <c r="M11" t="s">
        <v>169</v>
      </c>
      <c r="N11" t="s">
        <v>2998</v>
      </c>
      <c r="O11" t="s">
        <v>2999</v>
      </c>
      <c r="P11" t="s">
        <v>3000</v>
      </c>
      <c r="Q11">
        <v>24.67</v>
      </c>
      <c r="R11" t="s">
        <v>190</v>
      </c>
      <c r="S11">
        <v>158608390</v>
      </c>
      <c r="T11" s="25">
        <v>3.9220000000000002</v>
      </c>
      <c r="U11" t="s">
        <v>191</v>
      </c>
      <c r="V11">
        <v>332928920</v>
      </c>
      <c r="W11">
        <v>390413830</v>
      </c>
      <c r="X11">
        <v>3.29</v>
      </c>
      <c r="Y11">
        <v>0.35</v>
      </c>
      <c r="Z11">
        <v>7.52</v>
      </c>
      <c r="AA11" t="s">
        <v>3001</v>
      </c>
      <c r="AB11" t="s">
        <v>3002</v>
      </c>
      <c r="AC11" t="s">
        <v>3003</v>
      </c>
      <c r="AD11" t="s">
        <v>273</v>
      </c>
      <c r="AE11" t="s">
        <v>193</v>
      </c>
      <c r="AF11">
        <v>94245301</v>
      </c>
      <c r="AG11" t="s">
        <v>3004</v>
      </c>
      <c r="AH11" t="s">
        <v>3005</v>
      </c>
      <c r="AI11" t="s">
        <v>3006</v>
      </c>
      <c r="AJ11" t="s">
        <v>1991</v>
      </c>
      <c r="AK11" t="s">
        <v>3007</v>
      </c>
      <c r="AL11" t="s">
        <v>2619</v>
      </c>
      <c r="AM11" t="s">
        <v>3008</v>
      </c>
      <c r="AN11" t="s">
        <v>198</v>
      </c>
      <c r="AO11" t="s">
        <v>336</v>
      </c>
      <c r="AP11" t="s">
        <v>1842</v>
      </c>
      <c r="AQ11" t="s">
        <v>2189</v>
      </c>
      <c r="AR11" t="s">
        <v>442</v>
      </c>
      <c r="AS11" t="s">
        <v>198</v>
      </c>
      <c r="AT11" t="s">
        <v>3009</v>
      </c>
      <c r="AU11" t="s">
        <v>3010</v>
      </c>
      <c r="AV11" t="s">
        <v>604</v>
      </c>
      <c r="AW11" t="s">
        <v>447</v>
      </c>
      <c r="AX11" t="s">
        <v>247</v>
      </c>
      <c r="AY11" t="s">
        <v>201</v>
      </c>
      <c r="AZ11" t="s">
        <v>202</v>
      </c>
      <c r="BA11" t="s">
        <v>203</v>
      </c>
      <c r="BB11" t="s">
        <v>204</v>
      </c>
      <c r="BC11" t="s">
        <v>205</v>
      </c>
      <c r="BD11" t="s">
        <v>206</v>
      </c>
      <c r="BE11" t="s">
        <v>207</v>
      </c>
      <c r="BF11" t="s">
        <v>208</v>
      </c>
      <c r="BG11" t="s">
        <v>209</v>
      </c>
      <c r="BH11" t="s">
        <v>210</v>
      </c>
      <c r="BI11" t="s">
        <v>3011</v>
      </c>
      <c r="BJ11" t="s">
        <v>1840</v>
      </c>
      <c r="BK11" t="s">
        <v>212</v>
      </c>
      <c r="BL11" t="s">
        <v>398</v>
      </c>
      <c r="BM11" t="s">
        <v>3012</v>
      </c>
      <c r="BN11" t="s">
        <v>214</v>
      </c>
      <c r="BO11">
        <v>-6.76</v>
      </c>
      <c r="BP11">
        <v>3.65</v>
      </c>
      <c r="BQ11">
        <v>4.88</v>
      </c>
      <c r="BR11">
        <v>-26.91</v>
      </c>
      <c r="BS11">
        <v>2.93</v>
      </c>
      <c r="BT11">
        <v>3.3</v>
      </c>
      <c r="BU11" t="s">
        <v>775</v>
      </c>
      <c r="BV11" t="s">
        <v>215</v>
      </c>
      <c r="BW11">
        <v>23.66</v>
      </c>
      <c r="BX11">
        <v>27.59</v>
      </c>
      <c r="BY11">
        <v>36.6</v>
      </c>
      <c r="BZ11">
        <v>8.39</v>
      </c>
      <c r="CA11">
        <v>4.6500000000000004</v>
      </c>
      <c r="CB11">
        <v>5.98</v>
      </c>
      <c r="CC11">
        <v>6.7</v>
      </c>
      <c r="CD11">
        <v>0.42</v>
      </c>
      <c r="CE11" t="s">
        <v>3013</v>
      </c>
      <c r="CF11" t="s">
        <v>1310</v>
      </c>
      <c r="CG11" s="26">
        <v>0.24477178002894356</v>
      </c>
      <c r="CH11" s="27">
        <v>20.818813224074596</v>
      </c>
      <c r="CI11" s="26">
        <v>0.36300340294837952</v>
      </c>
      <c r="CJ11" s="26">
        <v>6.3458487391471863E-2</v>
      </c>
      <c r="CK11" s="26">
        <v>1.3941087760031223E-2</v>
      </c>
      <c r="CL11" s="26">
        <v>0.37233248353004456</v>
      </c>
      <c r="CM11" s="26">
        <v>0.42452836036682129</v>
      </c>
      <c r="CN11" s="27">
        <v>-9.0846042633056641</v>
      </c>
      <c r="CO11" s="27">
        <v>7.3455991223454475E-3</v>
      </c>
      <c r="CP11" s="27">
        <v>-0.38878285884857178</v>
      </c>
      <c r="CQ11" s="27">
        <v>-0.28900954127311707</v>
      </c>
      <c r="CR11" s="27">
        <v>5.5045872926712036E-2</v>
      </c>
      <c r="CS11">
        <v>1.3620990879241153</v>
      </c>
      <c r="CT11">
        <v>-24544536.609336611</v>
      </c>
      <c r="CU11">
        <v>0</v>
      </c>
      <c r="CV11" s="26">
        <v>0.24745276439934968</v>
      </c>
      <c r="CW11" s="27">
        <v>-1.9400010382756592</v>
      </c>
      <c r="CX11">
        <v>0.06</v>
      </c>
      <c r="CY11" t="e">
        <v>#VALUE!</v>
      </c>
      <c r="CZ11" t="s">
        <v>216</v>
      </c>
      <c r="DA11">
        <v>0.24745276439934968</v>
      </c>
      <c r="DB11" t="e">
        <v>#VALUE!</v>
      </c>
      <c r="DC11" t="s">
        <v>216</v>
      </c>
      <c r="DD11">
        <v>0.23508012617938218</v>
      </c>
      <c r="DE11" t="e">
        <v>#VALUE!</v>
      </c>
      <c r="DF11" t="s">
        <v>216</v>
      </c>
      <c r="DG11">
        <v>0.21775843267142772</v>
      </c>
      <c r="DH11" t="e">
        <v>#VALUE!</v>
      </c>
      <c r="DI11" t="s">
        <v>216</v>
      </c>
      <c r="DJ11">
        <v>0.19796221151947976</v>
      </c>
      <c r="DK11" t="e">
        <v>#VALUE!</v>
      </c>
      <c r="DL11" t="s">
        <v>216</v>
      </c>
      <c r="DM11">
        <v>0.17321693507954478</v>
      </c>
      <c r="DN11">
        <v>-407000000</v>
      </c>
      <c r="DO11">
        <v>0.24745276439934968</v>
      </c>
      <c r="DP11">
        <v>6691513600</v>
      </c>
      <c r="DQ11">
        <v>-1336344600</v>
      </c>
      <c r="DR11">
        <v>1266</v>
      </c>
      <c r="DS11">
        <v>-2.6809843704061198E-3</v>
      </c>
      <c r="DT11">
        <v>22.758814262350256</v>
      </c>
      <c r="DU11" s="28">
        <v>0.6</v>
      </c>
      <c r="DV11" t="e">
        <v>#VALUE!</v>
      </c>
      <c r="DW11" t="e">
        <v>#VALUE!</v>
      </c>
      <c r="DX11">
        <v>5.062686567164179</v>
      </c>
      <c r="DY11">
        <v>0.39357951219512233</v>
      </c>
      <c r="DZ11">
        <v>5.0152691634510376</v>
      </c>
      <c r="EA11">
        <v>3092</v>
      </c>
      <c r="EB11">
        <v>5.0056770762119864</v>
      </c>
      <c r="EC11">
        <v>5</v>
      </c>
      <c r="ED11">
        <v>0.12789966994765528</v>
      </c>
      <c r="EE11">
        <v>0.52508385781313116</v>
      </c>
      <c r="EF11" s="29">
        <v>2.75E-2</v>
      </c>
      <c r="EG11">
        <v>2.7574000000000001E-2</v>
      </c>
      <c r="EH11">
        <v>15.243579512195122</v>
      </c>
      <c r="EI11" t="s">
        <v>244</v>
      </c>
      <c r="EJ11">
        <v>1</v>
      </c>
      <c r="EK11">
        <v>0</v>
      </c>
      <c r="EL11" s="31">
        <v>44946</v>
      </c>
      <c r="EM11" s="32">
        <v>1.6799999999999999E-2</v>
      </c>
      <c r="EN11" s="32">
        <v>1.43</v>
      </c>
      <c r="EO11" s="32">
        <v>5.09</v>
      </c>
      <c r="EP11" s="32">
        <v>-2.27</v>
      </c>
      <c r="EQ11" s="32">
        <v>7.4000000000000003E-3</v>
      </c>
    </row>
    <row r="12" spans="1:147" ht="156">
      <c r="B12" s="24" t="s">
        <v>3015</v>
      </c>
      <c r="C12" s="24"/>
      <c r="D12" s="24" t="s">
        <v>3036</v>
      </c>
      <c r="E12" t="s">
        <v>184</v>
      </c>
      <c r="F12" t="s">
        <v>185</v>
      </c>
      <c r="G12">
        <v>7.65</v>
      </c>
      <c r="H12">
        <v>1.5900000000000001E-2</v>
      </c>
      <c r="I12" t="s">
        <v>2811</v>
      </c>
      <c r="J12">
        <v>3073573000</v>
      </c>
      <c r="K12">
        <v>18.32</v>
      </c>
      <c r="L12">
        <v>1.92</v>
      </c>
      <c r="M12" t="s">
        <v>169</v>
      </c>
      <c r="N12" t="s">
        <v>3016</v>
      </c>
      <c r="O12" t="s">
        <v>3017</v>
      </c>
      <c r="P12" t="s">
        <v>3018</v>
      </c>
      <c r="Q12">
        <v>46.7</v>
      </c>
      <c r="R12" t="s">
        <v>397</v>
      </c>
      <c r="S12">
        <v>143840950</v>
      </c>
      <c r="T12" s="25">
        <v>0.4945</v>
      </c>
      <c r="U12" t="s">
        <v>398</v>
      </c>
      <c r="V12">
        <v>321166900</v>
      </c>
      <c r="W12">
        <v>401774250</v>
      </c>
      <c r="X12">
        <v>1.69</v>
      </c>
      <c r="Y12">
        <v>0.32</v>
      </c>
      <c r="Z12">
        <v>17.78</v>
      </c>
      <c r="AA12" t="s">
        <v>581</v>
      </c>
      <c r="AB12" t="s">
        <v>1945</v>
      </c>
      <c r="AC12" t="s">
        <v>3019</v>
      </c>
      <c r="AD12" t="s">
        <v>3020</v>
      </c>
      <c r="AE12" t="s">
        <v>400</v>
      </c>
      <c r="AF12">
        <v>18580058</v>
      </c>
      <c r="AG12" t="s">
        <v>3021</v>
      </c>
      <c r="AH12" t="s">
        <v>3022</v>
      </c>
      <c r="AI12" t="s">
        <v>3023</v>
      </c>
      <c r="AJ12" t="s">
        <v>3024</v>
      </c>
      <c r="AK12" t="s">
        <v>3025</v>
      </c>
      <c r="AL12" t="s">
        <v>3026</v>
      </c>
      <c r="AM12" t="s">
        <v>3027</v>
      </c>
      <c r="AN12" t="s">
        <v>198</v>
      </c>
      <c r="AO12" t="s">
        <v>3028</v>
      </c>
      <c r="AP12" t="s">
        <v>509</v>
      </c>
      <c r="AQ12" t="s">
        <v>534</v>
      </c>
      <c r="AR12" t="s">
        <v>3029</v>
      </c>
      <c r="AS12" t="s">
        <v>3030</v>
      </c>
      <c r="AT12" t="s">
        <v>1367</v>
      </c>
      <c r="AU12" t="s">
        <v>3031</v>
      </c>
      <c r="AV12" t="s">
        <v>406</v>
      </c>
      <c r="AW12" t="s">
        <v>3032</v>
      </c>
      <c r="AX12" t="s">
        <v>520</v>
      </c>
      <c r="AY12" t="s">
        <v>410</v>
      </c>
      <c r="AZ12" t="s">
        <v>411</v>
      </c>
      <c r="BA12" t="s">
        <v>412</v>
      </c>
      <c r="BB12" t="s">
        <v>413</v>
      </c>
      <c r="BC12" t="s">
        <v>414</v>
      </c>
      <c r="BD12" t="s">
        <v>415</v>
      </c>
      <c r="BE12" t="s">
        <v>416</v>
      </c>
      <c r="BF12" t="s">
        <v>333</v>
      </c>
      <c r="BG12" t="s">
        <v>417</v>
      </c>
      <c r="BH12" t="s">
        <v>418</v>
      </c>
      <c r="BI12" t="s">
        <v>2868</v>
      </c>
      <c r="BJ12" t="s">
        <v>613</v>
      </c>
      <c r="BK12" t="s">
        <v>420</v>
      </c>
      <c r="BL12" t="s">
        <v>3033</v>
      </c>
      <c r="BM12" t="s">
        <v>3034</v>
      </c>
      <c r="BN12" t="s">
        <v>421</v>
      </c>
      <c r="BO12">
        <v>8.64</v>
      </c>
      <c r="BP12">
        <v>13.25</v>
      </c>
      <c r="BQ12">
        <v>14.42</v>
      </c>
      <c r="BR12">
        <v>9</v>
      </c>
      <c r="BS12">
        <v>12.74</v>
      </c>
      <c r="BT12">
        <v>14.2</v>
      </c>
      <c r="BU12" t="s">
        <v>775</v>
      </c>
      <c r="BV12" t="s">
        <v>215</v>
      </c>
      <c r="BW12">
        <v>40.29</v>
      </c>
      <c r="BX12">
        <v>41.41</v>
      </c>
      <c r="BY12">
        <v>42.98</v>
      </c>
      <c r="BZ12">
        <v>18.809999999999999</v>
      </c>
      <c r="CA12">
        <v>15.91</v>
      </c>
      <c r="CB12">
        <v>17.5</v>
      </c>
      <c r="CC12">
        <v>1.73</v>
      </c>
      <c r="CD12">
        <v>-1.1599999999999999</v>
      </c>
      <c r="CE12" t="s">
        <v>3035</v>
      </c>
      <c r="CF12" t="s">
        <v>528</v>
      </c>
      <c r="CG12" s="26">
        <v>1.4866410563380281</v>
      </c>
      <c r="CH12" s="27">
        <v>1.6136972016955045</v>
      </c>
      <c r="CI12" s="26">
        <v>-0.11422637850046158</v>
      </c>
      <c r="CJ12" s="26">
        <v>0.1423487514257431</v>
      </c>
      <c r="CK12" s="26">
        <v>-6.020066887140274E-2</v>
      </c>
      <c r="CL12" s="26">
        <v>0.26338028907775879</v>
      </c>
      <c r="CM12" s="26">
        <v>9.9071204662322998E-2</v>
      </c>
      <c r="CN12" s="27">
        <v>-0.21568627655506134</v>
      </c>
      <c r="CO12" s="27">
        <v>6.5789474174380302E-3</v>
      </c>
      <c r="CP12" s="27">
        <v>5.55555559694767E-2</v>
      </c>
      <c r="CQ12" s="27">
        <v>0.49798396229743958</v>
      </c>
      <c r="CR12" s="27">
        <v>0.16183516383171082</v>
      </c>
      <c r="CS12">
        <v>3.6032508792497073</v>
      </c>
      <c r="CT12">
        <v>121663500</v>
      </c>
      <c r="CU12">
        <v>0</v>
      </c>
      <c r="CV12" s="26">
        <v>6.6074639558792114E-2</v>
      </c>
      <c r="CW12" s="27">
        <v>0.10125347059220076</v>
      </c>
      <c r="CX12">
        <v>0.06</v>
      </c>
      <c r="CY12">
        <v>21.117090678238402</v>
      </c>
      <c r="CZ12">
        <v>120687695.04439156</v>
      </c>
      <c r="DA12">
        <v>6.6074639558792114E-2</v>
      </c>
      <c r="DB12">
        <v>7.0424862217130677</v>
      </c>
      <c r="DC12">
        <v>361885408.04557878</v>
      </c>
      <c r="DD12">
        <v>6.2770907580852506E-2</v>
      </c>
      <c r="DE12">
        <v>3.561426967444441</v>
      </c>
      <c r="DF12">
        <v>715604453.85990024</v>
      </c>
      <c r="DG12">
        <v>5.8145682811737064E-2</v>
      </c>
      <c r="DH12">
        <v>2.203831892592631</v>
      </c>
      <c r="DI12">
        <v>1156428041.7966948</v>
      </c>
      <c r="DJ12">
        <v>5.2859711647033694E-2</v>
      </c>
      <c r="DK12">
        <v>1.2144662153103147</v>
      </c>
      <c r="DL12">
        <v>2098512883.990602</v>
      </c>
      <c r="DM12">
        <v>4.6252247691154477E-2</v>
      </c>
      <c r="DN12">
        <v>120000000</v>
      </c>
      <c r="DO12">
        <v>6.6074639558792114E-2</v>
      </c>
      <c r="DP12">
        <v>2548573000</v>
      </c>
      <c r="DQ12">
        <v>244543300</v>
      </c>
      <c r="DR12">
        <v>863</v>
      </c>
      <c r="DS12">
        <v>1.420566416779236</v>
      </c>
      <c r="DT12">
        <v>1.5124437311033037</v>
      </c>
      <c r="DU12" s="28">
        <v>0.6</v>
      </c>
      <c r="DV12">
        <v>0.6</v>
      </c>
      <c r="DW12">
        <v>1.2</v>
      </c>
      <c r="DX12">
        <v>-1.1599999999999999E-2</v>
      </c>
      <c r="DY12">
        <v>0.32326169154228906</v>
      </c>
      <c r="DZ12">
        <v>-1.661835621890547E-3</v>
      </c>
      <c r="EA12">
        <v>971</v>
      </c>
      <c r="EB12">
        <v>-1.333992796036073E-3</v>
      </c>
      <c r="EC12">
        <v>0</v>
      </c>
      <c r="ED12">
        <v>7.1671093904101618E-2</v>
      </c>
      <c r="EE12">
        <v>0.50028094134952639</v>
      </c>
      <c r="EF12" s="29">
        <v>7.1999999999999998E-3</v>
      </c>
      <c r="EG12">
        <v>7.3590000000000001E-3</v>
      </c>
      <c r="EH12">
        <v>18.143261691542289</v>
      </c>
      <c r="EI12" t="s">
        <v>244</v>
      </c>
      <c r="EJ12">
        <v>0</v>
      </c>
      <c r="EK12">
        <v>1</v>
      </c>
      <c r="EL12" s="31">
        <v>44946</v>
      </c>
      <c r="EM12" s="32">
        <v>0</v>
      </c>
      <c r="EN12" s="32">
        <v>1.06</v>
      </c>
      <c r="EO12" s="32">
        <v>-1.32</v>
      </c>
      <c r="EP12" s="32">
        <v>0.4</v>
      </c>
      <c r="EQ12" s="32">
        <v>1.5900000000000001E-2</v>
      </c>
    </row>
    <row r="13" spans="1:147" ht="144">
      <c r="B13" s="24"/>
      <c r="C13" s="24" t="s">
        <v>3037</v>
      </c>
      <c r="D13" s="24" t="s">
        <v>3056</v>
      </c>
      <c r="E13" t="s">
        <v>170</v>
      </c>
      <c r="F13" t="s">
        <v>171</v>
      </c>
      <c r="G13">
        <v>10.23</v>
      </c>
      <c r="H13">
        <v>6.8999999999999999E-3</v>
      </c>
      <c r="I13" t="s">
        <v>2812</v>
      </c>
      <c r="J13">
        <v>2823480000</v>
      </c>
      <c r="K13">
        <v>45.04</v>
      </c>
      <c r="L13">
        <v>3.7</v>
      </c>
      <c r="M13" t="s">
        <v>169</v>
      </c>
      <c r="N13" t="s">
        <v>3038</v>
      </c>
      <c r="O13" t="s">
        <v>3039</v>
      </c>
      <c r="P13" t="s">
        <v>3040</v>
      </c>
      <c r="Q13">
        <v>28.38</v>
      </c>
      <c r="R13" t="s">
        <v>218</v>
      </c>
      <c r="S13">
        <v>40121420</v>
      </c>
      <c r="T13" s="25">
        <v>0.3367</v>
      </c>
      <c r="U13" t="s">
        <v>219</v>
      </c>
      <c r="V13">
        <v>276000000</v>
      </c>
      <c r="W13">
        <v>276000000</v>
      </c>
      <c r="X13">
        <v>2.08</v>
      </c>
      <c r="Y13">
        <v>0.46</v>
      </c>
      <c r="Z13">
        <v>5.32</v>
      </c>
      <c r="AA13" t="s">
        <v>3041</v>
      </c>
      <c r="AB13" t="s">
        <v>982</v>
      </c>
      <c r="AC13" t="s">
        <v>3042</v>
      </c>
      <c r="AD13" t="s">
        <v>336</v>
      </c>
      <c r="AE13" t="s">
        <v>222</v>
      </c>
      <c r="AF13">
        <v>11343865</v>
      </c>
      <c r="AG13" t="s">
        <v>3043</v>
      </c>
      <c r="AH13" t="s">
        <v>3044</v>
      </c>
      <c r="AI13" t="s">
        <v>3045</v>
      </c>
      <c r="AJ13" t="s">
        <v>280</v>
      </c>
      <c r="AK13" t="s">
        <v>3046</v>
      </c>
      <c r="AL13" t="s">
        <v>3047</v>
      </c>
      <c r="AM13" t="s">
        <v>3048</v>
      </c>
      <c r="AN13" t="s">
        <v>198</v>
      </c>
      <c r="AO13" t="s">
        <v>3049</v>
      </c>
      <c r="AP13" t="s">
        <v>226</v>
      </c>
      <c r="AQ13" t="s">
        <v>198</v>
      </c>
      <c r="AR13" t="s">
        <v>1192</v>
      </c>
      <c r="AS13" t="s">
        <v>198</v>
      </c>
      <c r="AT13" t="s">
        <v>3050</v>
      </c>
      <c r="AU13" t="s">
        <v>1506</v>
      </c>
      <c r="AV13" t="s">
        <v>3051</v>
      </c>
      <c r="AW13" t="s">
        <v>3052</v>
      </c>
      <c r="AX13" t="s">
        <v>459</v>
      </c>
      <c r="AY13" t="s">
        <v>230</v>
      </c>
      <c r="AZ13" t="s">
        <v>231</v>
      </c>
      <c r="BA13" t="s">
        <v>232</v>
      </c>
      <c r="BB13" t="s">
        <v>233</v>
      </c>
      <c r="BC13" t="s">
        <v>234</v>
      </c>
      <c r="BD13" t="s">
        <v>235</v>
      </c>
      <c r="BE13" t="s">
        <v>236</v>
      </c>
      <c r="BF13" t="s">
        <v>237</v>
      </c>
      <c r="BG13" t="s">
        <v>238</v>
      </c>
      <c r="BH13" t="s">
        <v>239</v>
      </c>
      <c r="BI13" t="s">
        <v>322</v>
      </c>
      <c r="BJ13" t="s">
        <v>2107</v>
      </c>
      <c r="BK13" t="s">
        <v>241</v>
      </c>
      <c r="BL13" t="s">
        <v>3053</v>
      </c>
      <c r="BM13" t="s">
        <v>3054</v>
      </c>
      <c r="BN13" t="s">
        <v>243</v>
      </c>
      <c r="BO13">
        <v>7.3</v>
      </c>
      <c r="BP13">
        <v>6.38</v>
      </c>
      <c r="BQ13">
        <v>3.05</v>
      </c>
      <c r="BR13">
        <v>6.86</v>
      </c>
      <c r="BS13">
        <v>4.8</v>
      </c>
      <c r="BT13">
        <v>3.06</v>
      </c>
      <c r="BU13" t="s">
        <v>1833</v>
      </c>
      <c r="BV13" t="s">
        <v>215</v>
      </c>
      <c r="BW13">
        <v>24.32</v>
      </c>
      <c r="BX13">
        <v>35.54</v>
      </c>
      <c r="BY13">
        <v>41.69</v>
      </c>
      <c r="BZ13">
        <v>5.54</v>
      </c>
      <c r="CA13">
        <v>8.15</v>
      </c>
      <c r="CB13">
        <v>7.22</v>
      </c>
      <c r="CC13">
        <v>0.49</v>
      </c>
      <c r="CD13">
        <v>0.69</v>
      </c>
      <c r="CE13" t="s">
        <v>3055</v>
      </c>
      <c r="CF13" t="s">
        <v>1522</v>
      </c>
      <c r="CG13" s="26">
        <v>0.32239443137254903</v>
      </c>
      <c r="CH13" s="27">
        <v>-0.19383978336632221</v>
      </c>
      <c r="CI13" s="26">
        <v>0.2341269850730896</v>
      </c>
      <c r="CJ13" s="26">
        <v>1.076923131942749</v>
      </c>
      <c r="CK13" s="26">
        <v>1.6759777441620827E-2</v>
      </c>
      <c r="CL13" s="26">
        <v>-0.20444443821907043</v>
      </c>
      <c r="CM13" s="26">
        <v>6.3829787075519562E-2</v>
      </c>
      <c r="CN13" s="27">
        <v>0.42846471071243286</v>
      </c>
      <c r="CO13" s="27">
        <v>0.53476077318191528</v>
      </c>
      <c r="CP13" s="27">
        <v>-0.60280704498291016</v>
      </c>
      <c r="CQ13" s="27">
        <v>-0.45593872666358948</v>
      </c>
      <c r="CR13" s="27">
        <v>9.0909088030457497E-3</v>
      </c>
      <c r="CS13">
        <v>3.0262379421221866</v>
      </c>
      <c r="CT13">
        <v>65010747.801283576</v>
      </c>
      <c r="CU13">
        <v>1.466275659824047</v>
      </c>
      <c r="CV13" s="26">
        <v>0.2374390486627817</v>
      </c>
      <c r="CW13" s="27">
        <v>-1.7285875789821149E-2</v>
      </c>
      <c r="CX13">
        <v>0.06</v>
      </c>
      <c r="CY13">
        <v>47.213895204856172</v>
      </c>
      <c r="CZ13">
        <v>61390401.859956637</v>
      </c>
      <c r="DA13">
        <v>0.2374390486627817</v>
      </c>
      <c r="DB13">
        <v>13.647718913015018</v>
      </c>
      <c r="DC13">
        <v>212378348.24073729</v>
      </c>
      <c r="DD13">
        <v>0.22556709622964261</v>
      </c>
      <c r="DE13">
        <v>5.6544652047211503</v>
      </c>
      <c r="DF13">
        <v>512600200.91377294</v>
      </c>
      <c r="DG13">
        <v>0.20894636282324791</v>
      </c>
      <c r="DH13">
        <v>2.7629036457783687</v>
      </c>
      <c r="DI13">
        <v>1049070243.3393896</v>
      </c>
      <c r="DJ13">
        <v>0.18995123893022536</v>
      </c>
      <c r="DK13">
        <v>0.87274625551238294</v>
      </c>
      <c r="DL13">
        <v>3321102762.3353405</v>
      </c>
      <c r="DM13">
        <v>0.16620733406394719</v>
      </c>
      <c r="DN13">
        <v>52587500</v>
      </c>
      <c r="DO13">
        <v>0.2374390486627817</v>
      </c>
      <c r="DP13">
        <v>2898480000</v>
      </c>
      <c r="DQ13">
        <v>405330260</v>
      </c>
      <c r="DR13">
        <v>1306</v>
      </c>
      <c r="DS13">
        <v>8.4955382709767324E-2</v>
      </c>
      <c r="DT13">
        <v>-0.17655390757650105</v>
      </c>
      <c r="DU13" s="28">
        <v>0.6</v>
      </c>
      <c r="DV13">
        <v>0.6</v>
      </c>
      <c r="DW13">
        <v>1.2</v>
      </c>
      <c r="DX13">
        <v>6.8999999999999999E-3</v>
      </c>
      <c r="DY13">
        <v>0.27320940170940189</v>
      </c>
      <c r="DZ13">
        <v>1.1261448717948717E-3</v>
      </c>
      <c r="EA13">
        <v>1418</v>
      </c>
      <c r="EB13">
        <v>8.0170898634076204E-4</v>
      </c>
      <c r="EC13">
        <v>0</v>
      </c>
      <c r="ED13">
        <v>0.1383731884057971</v>
      </c>
      <c r="EE13">
        <v>0.84782608695652173</v>
      </c>
      <c r="EF13" s="29">
        <v>7.1300000000000002E-2</v>
      </c>
      <c r="EG13">
        <v>7.1369000000000002E-2</v>
      </c>
      <c r="EH13">
        <v>11.163209401709402</v>
      </c>
      <c r="EI13" t="s">
        <v>244</v>
      </c>
      <c r="EJ13">
        <v>0</v>
      </c>
      <c r="EK13">
        <v>1</v>
      </c>
      <c r="EL13" s="31">
        <v>44946</v>
      </c>
      <c r="EM13" s="32">
        <v>3.8999999999999998E-3</v>
      </c>
      <c r="EN13" s="32">
        <v>3.03</v>
      </c>
      <c r="EO13" s="32">
        <v>-2.4700000000000002</v>
      </c>
      <c r="EP13" s="32">
        <v>-1.07</v>
      </c>
      <c r="EQ13" s="32">
        <v>6.8999999999999999E-3</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Q30"/>
  <sheetViews>
    <sheetView workbookViewId="0">
      <selection activeCell="D2" sqref="D2"/>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t="s">
        <v>3143</v>
      </c>
      <c r="B2" s="22"/>
      <c r="C2" s="23">
        <v>3</v>
      </c>
      <c r="D2" s="23">
        <v>30</v>
      </c>
      <c r="T2" s="16"/>
      <c r="U2" s="16"/>
      <c r="V2" s="16"/>
      <c r="AB2" s="17"/>
    </row>
    <row r="3" spans="1:147" ht="168">
      <c r="B3" s="24"/>
      <c r="C3" s="24"/>
      <c r="D3" s="24" t="s">
        <v>3178</v>
      </c>
      <c r="E3" t="s">
        <v>3058</v>
      </c>
      <c r="F3" t="s">
        <v>3059</v>
      </c>
      <c r="G3">
        <v>105.3</v>
      </c>
      <c r="H3">
        <v>3.0000000000000001E-3</v>
      </c>
      <c r="I3" t="s">
        <v>3060</v>
      </c>
      <c r="J3">
        <v>32632355000</v>
      </c>
      <c r="K3">
        <v>17.690000000000001</v>
      </c>
      <c r="L3">
        <v>3.89</v>
      </c>
      <c r="M3" t="s">
        <v>169</v>
      </c>
      <c r="N3" t="s">
        <v>3144</v>
      </c>
      <c r="O3" t="s">
        <v>3145</v>
      </c>
      <c r="P3" t="s">
        <v>3146</v>
      </c>
      <c r="Q3">
        <v>41.77</v>
      </c>
      <c r="R3" t="s">
        <v>3147</v>
      </c>
      <c r="S3">
        <v>1638329200</v>
      </c>
      <c r="T3" s="25">
        <v>0.61329999999999996</v>
      </c>
      <c r="U3" t="s">
        <v>728</v>
      </c>
      <c r="V3">
        <v>309898910</v>
      </c>
      <c r="W3">
        <v>309898910</v>
      </c>
      <c r="X3">
        <v>1.92</v>
      </c>
      <c r="Y3">
        <v>0.9</v>
      </c>
      <c r="Z3">
        <v>12.51</v>
      </c>
      <c r="AA3" t="s">
        <v>3148</v>
      </c>
      <c r="AB3" t="s">
        <v>3149</v>
      </c>
      <c r="AC3" t="s">
        <v>1395</v>
      </c>
      <c r="AD3" t="s">
        <v>3150</v>
      </c>
      <c r="AE3" t="s">
        <v>541</v>
      </c>
      <c r="AF3">
        <v>-234788370</v>
      </c>
      <c r="AG3" t="s">
        <v>3151</v>
      </c>
      <c r="AH3" t="s">
        <v>3152</v>
      </c>
      <c r="AI3" t="s">
        <v>3153</v>
      </c>
      <c r="AJ3" t="s">
        <v>3154</v>
      </c>
      <c r="AK3" t="s">
        <v>3155</v>
      </c>
      <c r="AL3" t="s">
        <v>1952</v>
      </c>
      <c r="AM3" t="s">
        <v>3156</v>
      </c>
      <c r="AN3" t="s">
        <v>198</v>
      </c>
      <c r="AO3" t="s">
        <v>1126</v>
      </c>
      <c r="AP3" t="s">
        <v>837</v>
      </c>
      <c r="AQ3" t="s">
        <v>299</v>
      </c>
      <c r="AR3" t="s">
        <v>3157</v>
      </c>
      <c r="AS3" t="s">
        <v>3158</v>
      </c>
      <c r="AT3" t="s">
        <v>3159</v>
      </c>
      <c r="AU3" t="s">
        <v>3160</v>
      </c>
      <c r="AV3" t="s">
        <v>3161</v>
      </c>
      <c r="AW3" t="s">
        <v>3162</v>
      </c>
      <c r="AX3" t="s">
        <v>3163</v>
      </c>
      <c r="AY3" t="s">
        <v>3164</v>
      </c>
      <c r="AZ3" t="s">
        <v>3165</v>
      </c>
      <c r="BA3" t="s">
        <v>3166</v>
      </c>
      <c r="BB3" t="s">
        <v>3167</v>
      </c>
      <c r="BC3" t="s">
        <v>876</v>
      </c>
      <c r="BD3" t="s">
        <v>1408</v>
      </c>
      <c r="BE3" t="s">
        <v>3168</v>
      </c>
      <c r="BF3" t="s">
        <v>3169</v>
      </c>
      <c r="BG3" t="s">
        <v>3170</v>
      </c>
      <c r="BH3" t="s">
        <v>593</v>
      </c>
      <c r="BI3" t="s">
        <v>3171</v>
      </c>
      <c r="BJ3" t="s">
        <v>3172</v>
      </c>
      <c r="BK3" t="s">
        <v>3173</v>
      </c>
      <c r="BL3" t="s">
        <v>3174</v>
      </c>
      <c r="BM3" t="s">
        <v>2697</v>
      </c>
      <c r="BN3" t="s">
        <v>252</v>
      </c>
      <c r="BO3">
        <v>16.690000000000001</v>
      </c>
      <c r="BP3">
        <v>18.53</v>
      </c>
      <c r="BQ3">
        <v>18.22</v>
      </c>
      <c r="BR3">
        <v>19.079999999999998</v>
      </c>
      <c r="BS3">
        <v>22.19</v>
      </c>
      <c r="BT3">
        <v>25.53</v>
      </c>
      <c r="BU3" t="s">
        <v>3175</v>
      </c>
      <c r="BV3" t="s">
        <v>3091</v>
      </c>
      <c r="BW3">
        <v>27.82</v>
      </c>
      <c r="BX3">
        <v>26.31</v>
      </c>
      <c r="BY3">
        <v>28.81</v>
      </c>
      <c r="BZ3">
        <v>15.84</v>
      </c>
      <c r="CA3">
        <v>12.32</v>
      </c>
      <c r="CB3">
        <v>13.48</v>
      </c>
      <c r="CC3">
        <v>0.1</v>
      </c>
      <c r="CD3">
        <v>-1.85</v>
      </c>
      <c r="CE3" t="s">
        <v>3176</v>
      </c>
      <c r="CF3" t="s">
        <v>3177</v>
      </c>
      <c r="CG3" s="26">
        <v>0.38174949218749948</v>
      </c>
      <c r="CH3" s="27">
        <v>-0.45187022222222223</v>
      </c>
      <c r="CI3" s="26">
        <v>0.20445533096790314</v>
      </c>
      <c r="CJ3" s="26">
        <v>0.12987017631530762</v>
      </c>
      <c r="CK3" s="26">
        <v>1.3748061843216419E-2</v>
      </c>
      <c r="CL3" s="26">
        <v>0.93397921323776245</v>
      </c>
      <c r="CM3" s="26">
        <v>0.51519298553466797</v>
      </c>
      <c r="CN3" s="27">
        <v>9.9173551425337791E-3</v>
      </c>
      <c r="CO3" s="27">
        <v>3.4188035875558853E-2</v>
      </c>
      <c r="CP3" s="27">
        <v>0.19387754797935486</v>
      </c>
      <c r="CQ3" s="27">
        <v>0.70434784889221191</v>
      </c>
      <c r="CR3" s="27">
        <v>0.30979499220848083</v>
      </c>
      <c r="CS3">
        <v>2.7558783041972807</v>
      </c>
      <c r="CT3">
        <v>147300000</v>
      </c>
      <c r="CU3">
        <v>0.61728395061728392</v>
      </c>
      <c r="CV3" s="26">
        <v>0.35944915357977153</v>
      </c>
      <c r="CW3" s="27">
        <v>0.25042515601962806</v>
      </c>
      <c r="CX3">
        <v>0.06</v>
      </c>
      <c r="CY3">
        <v>20.367578713993517</v>
      </c>
      <c r="CZ3">
        <v>1567214024.2212083</v>
      </c>
      <c r="DA3">
        <v>0.35944915357977153</v>
      </c>
      <c r="DB3">
        <v>5.3373869941316761</v>
      </c>
      <c r="DC3">
        <v>5980520999.3383722</v>
      </c>
      <c r="DD3">
        <v>0.34147669590078294</v>
      </c>
      <c r="DE3">
        <v>1.9070831429440116</v>
      </c>
      <c r="DF3">
        <v>16737788867.83287</v>
      </c>
      <c r="DG3">
        <v>0.31631525515019893</v>
      </c>
      <c r="DH3">
        <v>0.77043785046358904</v>
      </c>
      <c r="DI3">
        <v>41431447041.176437</v>
      </c>
      <c r="DJ3">
        <v>0.28755932286381725</v>
      </c>
      <c r="DK3">
        <v>0.14948526815882962</v>
      </c>
      <c r="DL3">
        <v>213535122177.28571</v>
      </c>
      <c r="DM3">
        <v>0.25161440750584008</v>
      </c>
      <c r="DN3">
        <v>1222000000</v>
      </c>
      <c r="DO3">
        <v>0.35944915357977153</v>
      </c>
      <c r="DP3">
        <v>31920355000</v>
      </c>
      <c r="DQ3">
        <v>3656742000</v>
      </c>
      <c r="DR3">
        <v>3117</v>
      </c>
      <c r="DS3">
        <v>2.2300338607727954E-2</v>
      </c>
      <c r="DT3">
        <v>-0.70229537824185029</v>
      </c>
      <c r="DU3" s="28">
        <v>0.6</v>
      </c>
      <c r="DV3">
        <v>0.6</v>
      </c>
      <c r="DW3">
        <v>1.2</v>
      </c>
      <c r="DX3">
        <v>-1.8500000000000003E-2</v>
      </c>
      <c r="DY3">
        <v>0.49740341723432552</v>
      </c>
      <c r="DZ3">
        <v>-3.0969632188350489E-3</v>
      </c>
      <c r="EA3">
        <v>470</v>
      </c>
      <c r="EB3">
        <v>-2.8012353210592521E-3</v>
      </c>
      <c r="EC3">
        <v>0</v>
      </c>
      <c r="ED3">
        <v>1.3417601242934349E-2</v>
      </c>
      <c r="EE3">
        <v>8.0151298370168517E-2</v>
      </c>
      <c r="EF3" s="29">
        <v>1.0200000000000001E-2</v>
      </c>
      <c r="EG3">
        <v>1.0230000000000001E-2</v>
      </c>
      <c r="EH3">
        <v>33.167403417234326</v>
      </c>
      <c r="EI3">
        <v>-1</v>
      </c>
      <c r="EJ3">
        <v>0</v>
      </c>
      <c r="EK3">
        <v>1</v>
      </c>
      <c r="EL3" s="31">
        <v>44946</v>
      </c>
      <c r="EM3" s="32">
        <v>1.4E-2</v>
      </c>
      <c r="EN3" s="32">
        <v>-1.06</v>
      </c>
      <c r="EO3" s="32">
        <v>-0.03</v>
      </c>
      <c r="EP3" s="32">
        <v>-0.48</v>
      </c>
      <c r="EQ3" s="32">
        <v>3.0000000000000001E-3</v>
      </c>
    </row>
    <row r="4" spans="1:147" ht="132">
      <c r="B4" s="24"/>
      <c r="C4" s="24"/>
      <c r="D4" s="24" t="s">
        <v>3211</v>
      </c>
      <c r="E4" t="s">
        <v>3061</v>
      </c>
      <c r="F4" t="s">
        <v>3062</v>
      </c>
      <c r="G4">
        <v>85.09</v>
      </c>
      <c r="H4">
        <v>3.5000000000000001E-3</v>
      </c>
      <c r="I4" t="s">
        <v>3063</v>
      </c>
      <c r="J4">
        <v>23579779000</v>
      </c>
      <c r="K4">
        <v>14.24</v>
      </c>
      <c r="L4">
        <v>3.9</v>
      </c>
      <c r="M4" t="s">
        <v>169</v>
      </c>
      <c r="N4" t="s">
        <v>3179</v>
      </c>
      <c r="O4" t="s">
        <v>3180</v>
      </c>
      <c r="P4" t="s">
        <v>3181</v>
      </c>
      <c r="Q4">
        <v>76.31</v>
      </c>
      <c r="R4" t="s">
        <v>3182</v>
      </c>
      <c r="S4">
        <v>1305889180</v>
      </c>
      <c r="T4" s="25">
        <v>1.9019999999999999</v>
      </c>
      <c r="U4" t="s">
        <v>1224</v>
      </c>
      <c r="V4">
        <v>87907017</v>
      </c>
      <c r="W4">
        <v>277115740</v>
      </c>
      <c r="X4">
        <v>2.23</v>
      </c>
      <c r="Y4">
        <v>0.99</v>
      </c>
      <c r="Z4">
        <v>11.29</v>
      </c>
      <c r="AA4" t="s">
        <v>3183</v>
      </c>
      <c r="AB4" t="s">
        <v>3184</v>
      </c>
      <c r="AC4" t="s">
        <v>346</v>
      </c>
      <c r="AD4" t="s">
        <v>1334</v>
      </c>
      <c r="AE4" t="s">
        <v>459</v>
      </c>
      <c r="AF4">
        <v>-436359040</v>
      </c>
      <c r="AG4" t="s">
        <v>3185</v>
      </c>
      <c r="AH4" t="s">
        <v>3186</v>
      </c>
      <c r="AI4" t="s">
        <v>3187</v>
      </c>
      <c r="AJ4" t="s">
        <v>3188</v>
      </c>
      <c r="AK4" t="s">
        <v>3189</v>
      </c>
      <c r="AL4" t="s">
        <v>3190</v>
      </c>
      <c r="AM4" t="s">
        <v>3191</v>
      </c>
      <c r="AN4" t="s">
        <v>198</v>
      </c>
      <c r="AO4" t="s">
        <v>833</v>
      </c>
      <c r="AP4" t="s">
        <v>3192</v>
      </c>
      <c r="AQ4" t="s">
        <v>3193</v>
      </c>
      <c r="AR4" t="s">
        <v>3194</v>
      </c>
      <c r="AS4" t="s">
        <v>198</v>
      </c>
      <c r="AT4" t="s">
        <v>3195</v>
      </c>
      <c r="AU4" t="s">
        <v>3196</v>
      </c>
      <c r="AV4" t="s">
        <v>3197</v>
      </c>
      <c r="AW4" t="s">
        <v>3198</v>
      </c>
      <c r="AX4" t="s">
        <v>3199</v>
      </c>
      <c r="AY4" t="s">
        <v>3200</v>
      </c>
      <c r="AZ4" t="s">
        <v>3201</v>
      </c>
      <c r="BA4" t="s">
        <v>3202</v>
      </c>
      <c r="BB4" t="s">
        <v>3203</v>
      </c>
      <c r="BC4" t="s">
        <v>3204</v>
      </c>
      <c r="BD4" t="s">
        <v>1496</v>
      </c>
      <c r="BE4" t="s">
        <v>1126</v>
      </c>
      <c r="BF4" t="s">
        <v>527</v>
      </c>
      <c r="BG4" t="s">
        <v>1592</v>
      </c>
      <c r="BH4" t="s">
        <v>469</v>
      </c>
      <c r="BI4" t="s">
        <v>3205</v>
      </c>
      <c r="BJ4" t="s">
        <v>3206</v>
      </c>
      <c r="BK4" t="s">
        <v>3207</v>
      </c>
      <c r="BL4" t="s">
        <v>507</v>
      </c>
      <c r="BM4" t="s">
        <v>233</v>
      </c>
      <c r="BN4" t="s">
        <v>367</v>
      </c>
      <c r="BO4">
        <v>18.059999999999999</v>
      </c>
      <c r="BP4">
        <v>14.81</v>
      </c>
      <c r="BQ4">
        <v>13.26</v>
      </c>
      <c r="BR4">
        <v>21.22</v>
      </c>
      <c r="BS4">
        <v>16.7</v>
      </c>
      <c r="BT4" t="s">
        <v>198</v>
      </c>
      <c r="BU4" t="s">
        <v>3208</v>
      </c>
      <c r="BV4" t="s">
        <v>3091</v>
      </c>
      <c r="BW4">
        <v>21.13</v>
      </c>
      <c r="BX4">
        <v>17.14</v>
      </c>
      <c r="BY4">
        <v>18.420000000000002</v>
      </c>
      <c r="BZ4">
        <v>11.66</v>
      </c>
      <c r="CA4">
        <v>6.38</v>
      </c>
      <c r="CB4">
        <v>5.84</v>
      </c>
      <c r="CC4">
        <v>-1.49</v>
      </c>
      <c r="CD4">
        <v>-6.19</v>
      </c>
      <c r="CE4" t="s">
        <v>3209</v>
      </c>
      <c r="CF4" t="s">
        <v>3210</v>
      </c>
      <c r="CG4" s="26">
        <v>0.50753013848396467</v>
      </c>
      <c r="CH4" s="27">
        <v>1.3879381714285708</v>
      </c>
      <c r="CI4" s="26">
        <v>0.34389579296112061</v>
      </c>
      <c r="CJ4" s="26">
        <v>0.20019756257534027</v>
      </c>
      <c r="CK4" s="26">
        <v>0.124398373067379</v>
      </c>
      <c r="CL4" s="26">
        <v>7.033877819776535E-2</v>
      </c>
      <c r="CM4" s="26">
        <v>0.32745921611785889</v>
      </c>
      <c r="CN4" s="27">
        <v>0.82648402452468872</v>
      </c>
      <c r="CO4" s="27">
        <v>0.29203540086746216</v>
      </c>
      <c r="CP4" s="27">
        <v>9.3548387289047241E-2</v>
      </c>
      <c r="CQ4" s="27">
        <v>0.18320611119270325</v>
      </c>
      <c r="CR4" s="27">
        <v>0.10084033757448196</v>
      </c>
      <c r="CS4">
        <v>2.4068366846993978</v>
      </c>
      <c r="CT4">
        <v>164085592.5</v>
      </c>
      <c r="CU4">
        <v>0.97896345046421429</v>
      </c>
      <c r="CV4" s="26">
        <v>0.21325794458389283</v>
      </c>
      <c r="CW4" s="27">
        <v>0.29922285228967666</v>
      </c>
      <c r="CX4">
        <v>0.06</v>
      </c>
      <c r="CY4">
        <v>27.295726620078263</v>
      </c>
      <c r="CZ4">
        <v>915666373.27086246</v>
      </c>
      <c r="DA4">
        <v>0.21325794458389283</v>
      </c>
      <c r="DB4">
        <v>8.048048566372815</v>
      </c>
      <c r="DC4">
        <v>3105570101.1089296</v>
      </c>
      <c r="DD4">
        <v>0.20259504735469819</v>
      </c>
      <c r="DE4">
        <v>3.4321903885639125</v>
      </c>
      <c r="DF4">
        <v>7282165664.0259476</v>
      </c>
      <c r="DG4">
        <v>0.18766699123382569</v>
      </c>
      <c r="DH4">
        <v>1.7384430236834236</v>
      </c>
      <c r="DI4">
        <v>14377105639.644737</v>
      </c>
      <c r="DJ4">
        <v>0.17060635566711427</v>
      </c>
      <c r="DK4">
        <v>0.60079267798850822</v>
      </c>
      <c r="DL4">
        <v>41601337559.040749</v>
      </c>
      <c r="DM4">
        <v>0.14928056120872496</v>
      </c>
      <c r="DN4">
        <v>800000000</v>
      </c>
      <c r="DO4">
        <v>0.21325794458389283</v>
      </c>
      <c r="DP4">
        <v>24993779000</v>
      </c>
      <c r="DQ4">
        <v>4038842299.999999</v>
      </c>
      <c r="DR4">
        <v>2498</v>
      </c>
      <c r="DS4">
        <v>0.29427219390007187</v>
      </c>
      <c r="DT4">
        <v>1.0887153191388941</v>
      </c>
      <c r="DU4" s="28">
        <v>0.6</v>
      </c>
      <c r="DV4">
        <v>0.6</v>
      </c>
      <c r="DW4">
        <v>1.2</v>
      </c>
      <c r="DX4">
        <v>-2.0619000000000001</v>
      </c>
      <c r="DY4">
        <v>0.39787910065411652</v>
      </c>
      <c r="DZ4">
        <v>-2.0122487163304896</v>
      </c>
      <c r="EA4">
        <v>190</v>
      </c>
      <c r="EB4">
        <v>-2.0117758890036321</v>
      </c>
      <c r="EC4">
        <v>2</v>
      </c>
      <c r="ED4">
        <v>2.2968381370181281E-2</v>
      </c>
      <c r="EE4">
        <v>0.11607280048401437</v>
      </c>
      <c r="EF4" s="29">
        <v>7.8099999999999992E-3</v>
      </c>
      <c r="EG4">
        <v>7.7749999999999989E-3</v>
      </c>
      <c r="EH4">
        <v>20.197879100654117</v>
      </c>
      <c r="EI4" t="s">
        <v>244</v>
      </c>
      <c r="EJ4">
        <v>0</v>
      </c>
      <c r="EK4">
        <v>1</v>
      </c>
      <c r="EL4" s="31">
        <v>44946</v>
      </c>
      <c r="EM4" s="32">
        <v>-1.5599999999999999E-2</v>
      </c>
      <c r="EN4" s="32">
        <v>0.49</v>
      </c>
      <c r="EO4" s="32">
        <v>-1.1100000000000001</v>
      </c>
      <c r="EP4" s="32">
        <v>0.34</v>
      </c>
      <c r="EQ4" s="32">
        <v>3.5000000000000001E-3</v>
      </c>
    </row>
    <row r="5" spans="1:147" ht="168">
      <c r="B5" s="24"/>
      <c r="C5" s="24"/>
      <c r="D5" s="24" t="s">
        <v>3248</v>
      </c>
      <c r="E5" t="s">
        <v>3064</v>
      </c>
      <c r="F5" t="s">
        <v>3065</v>
      </c>
      <c r="G5">
        <v>9.44</v>
      </c>
      <c r="H5">
        <v>1.29E-2</v>
      </c>
      <c r="I5" t="s">
        <v>3066</v>
      </c>
      <c r="J5">
        <v>21993423000</v>
      </c>
      <c r="K5">
        <v>23.66</v>
      </c>
      <c r="L5">
        <v>0.93300000000000005</v>
      </c>
      <c r="M5" t="s">
        <v>169</v>
      </c>
      <c r="N5" t="s">
        <v>3212</v>
      </c>
      <c r="O5" t="s">
        <v>3213</v>
      </c>
      <c r="P5" t="s">
        <v>3214</v>
      </c>
      <c r="Q5">
        <v>24.85</v>
      </c>
      <c r="R5" t="s">
        <v>3215</v>
      </c>
      <c r="S5">
        <v>768144000</v>
      </c>
      <c r="T5" s="25">
        <v>197.16</v>
      </c>
      <c r="U5" t="s">
        <v>441</v>
      </c>
      <c r="V5">
        <v>2177067500</v>
      </c>
      <c r="W5">
        <v>2329811800</v>
      </c>
      <c r="X5">
        <v>2.5099999999999998</v>
      </c>
      <c r="Y5">
        <v>0.51</v>
      </c>
      <c r="Z5">
        <v>2.74</v>
      </c>
      <c r="AA5" t="s">
        <v>3216</v>
      </c>
      <c r="AB5" t="s">
        <v>3217</v>
      </c>
      <c r="AC5" t="s">
        <v>3218</v>
      </c>
      <c r="AD5" t="s">
        <v>3219</v>
      </c>
      <c r="AE5" t="s">
        <v>367</v>
      </c>
      <c r="AF5">
        <v>132048000</v>
      </c>
      <c r="AG5" t="s">
        <v>3220</v>
      </c>
      <c r="AH5" t="s">
        <v>3221</v>
      </c>
      <c r="AI5" t="s">
        <v>3222</v>
      </c>
      <c r="AJ5" t="s">
        <v>3223</v>
      </c>
      <c r="AK5" t="s">
        <v>3224</v>
      </c>
      <c r="AL5" t="s">
        <v>380</v>
      </c>
      <c r="AM5" t="s">
        <v>3225</v>
      </c>
      <c r="AN5" t="s">
        <v>198</v>
      </c>
      <c r="AO5" t="s">
        <v>3226</v>
      </c>
      <c r="AP5" t="s">
        <v>3227</v>
      </c>
      <c r="AQ5" t="s">
        <v>3228</v>
      </c>
      <c r="AR5" t="s">
        <v>1641</v>
      </c>
      <c r="AS5" t="s">
        <v>198</v>
      </c>
      <c r="AT5" t="s">
        <v>3229</v>
      </c>
      <c r="AU5" t="s">
        <v>3230</v>
      </c>
      <c r="AV5" t="s">
        <v>3231</v>
      </c>
      <c r="AW5" t="s">
        <v>3232</v>
      </c>
      <c r="AX5" t="s">
        <v>3233</v>
      </c>
      <c r="AY5" t="s">
        <v>3234</v>
      </c>
      <c r="AZ5" t="s">
        <v>3235</v>
      </c>
      <c r="BA5" t="s">
        <v>3236</v>
      </c>
      <c r="BB5" t="s">
        <v>3237</v>
      </c>
      <c r="BC5" t="s">
        <v>3238</v>
      </c>
      <c r="BD5" t="s">
        <v>3239</v>
      </c>
      <c r="BE5" t="s">
        <v>1506</v>
      </c>
      <c r="BF5" t="s">
        <v>3240</v>
      </c>
      <c r="BG5" t="s">
        <v>3241</v>
      </c>
      <c r="BH5" t="s">
        <v>883</v>
      </c>
      <c r="BI5" t="s">
        <v>3242</v>
      </c>
      <c r="BJ5" t="s">
        <v>3243</v>
      </c>
      <c r="BK5" t="s">
        <v>3244</v>
      </c>
      <c r="BL5" t="s">
        <v>2372</v>
      </c>
      <c r="BM5" t="s">
        <v>3245</v>
      </c>
      <c r="BN5" t="s">
        <v>2599</v>
      </c>
      <c r="BO5">
        <v>2.88</v>
      </c>
      <c r="BP5">
        <v>3.01</v>
      </c>
      <c r="BQ5">
        <v>2.44</v>
      </c>
      <c r="BR5">
        <v>0.74</v>
      </c>
      <c r="BS5">
        <v>1.61</v>
      </c>
      <c r="BT5">
        <v>1.23</v>
      </c>
      <c r="BU5" t="s">
        <v>3246</v>
      </c>
      <c r="BV5" t="s">
        <v>3091</v>
      </c>
      <c r="BW5">
        <v>26.46</v>
      </c>
      <c r="BX5">
        <v>29.44</v>
      </c>
      <c r="BY5">
        <v>32.229999999999997</v>
      </c>
      <c r="BZ5">
        <v>3.9</v>
      </c>
      <c r="CA5">
        <v>1.24</v>
      </c>
      <c r="CB5">
        <v>1.01</v>
      </c>
      <c r="CC5">
        <v>5.24</v>
      </c>
      <c r="CD5">
        <v>-4.3600000000000003</v>
      </c>
      <c r="CE5" t="s">
        <v>3247</v>
      </c>
      <c r="CF5" t="s">
        <v>210</v>
      </c>
      <c r="CG5" s="26">
        <v>0.25024434267241347</v>
      </c>
      <c r="CH5" s="27">
        <v>1.0974452436670297</v>
      </c>
      <c r="CI5" s="26">
        <v>9.1193564236164093E-2</v>
      </c>
      <c r="CJ5" s="26">
        <v>3.1999416649341583E-2</v>
      </c>
      <c r="CK5" s="26">
        <v>2.5905406102538109E-2</v>
      </c>
      <c r="CL5" s="26">
        <v>0.12791772186756134</v>
      </c>
      <c r="CM5" s="26">
        <v>7.9293139278888702E-2</v>
      </c>
      <c r="CN5" s="27">
        <v>-0.55524080991744995</v>
      </c>
      <c r="CO5" s="27">
        <v>0.27436822652816772</v>
      </c>
      <c r="CP5" s="27">
        <v>-0.88684642314910889</v>
      </c>
      <c r="CQ5" s="27">
        <v>0.58344113826751709</v>
      </c>
      <c r="CR5" s="27">
        <v>3.1897017955780029</v>
      </c>
      <c r="CS5">
        <v>0.70857382647636846</v>
      </c>
      <c r="CT5">
        <v>419984713.3757962</v>
      </c>
      <c r="CU5">
        <v>8.4745762711864417E-2</v>
      </c>
      <c r="CV5" s="26">
        <v>7.1261849626898771E-2</v>
      </c>
      <c r="CW5" s="27">
        <v>0.52108478546142578</v>
      </c>
      <c r="CX5">
        <v>0.06</v>
      </c>
      <c r="CY5">
        <v>214.65838635072211</v>
      </c>
      <c r="CZ5">
        <v>158668028.67115387</v>
      </c>
      <c r="DA5">
        <v>7.1261849626898771E-2</v>
      </c>
      <c r="DB5">
        <v>71.27267417998128</v>
      </c>
      <c r="DC5">
        <v>477874913.37832314</v>
      </c>
      <c r="DD5">
        <v>6.7698757145553831E-2</v>
      </c>
      <c r="DE5">
        <v>35.834428647831452</v>
      </c>
      <c r="DF5">
        <v>950466472.75234663</v>
      </c>
      <c r="DG5">
        <v>6.2710427671670912E-2</v>
      </c>
      <c r="DH5">
        <v>22.032903948613725</v>
      </c>
      <c r="DI5">
        <v>1545843574.6570284</v>
      </c>
      <c r="DJ5">
        <v>5.7009479701519018E-2</v>
      </c>
      <c r="DK5">
        <v>11.977733637319288</v>
      </c>
      <c r="DL5">
        <v>2843561564.4248681</v>
      </c>
      <c r="DM5">
        <v>4.9883294738829138E-2</v>
      </c>
      <c r="DN5">
        <v>157000000</v>
      </c>
      <c r="DO5">
        <v>7.1261849626898771E-2</v>
      </c>
      <c r="DP5">
        <v>34059423000</v>
      </c>
      <c r="DQ5">
        <v>14692524000</v>
      </c>
      <c r="DR5">
        <v>140</v>
      </c>
      <c r="DS5">
        <v>0.1789824930455147</v>
      </c>
      <c r="DT5">
        <v>0.57636045820560389</v>
      </c>
      <c r="DU5" s="28">
        <v>0.6</v>
      </c>
      <c r="DV5">
        <v>0</v>
      </c>
      <c r="DW5">
        <v>0.6</v>
      </c>
      <c r="DX5">
        <v>4.8320610687022905</v>
      </c>
      <c r="DY5">
        <v>0.47112844036697238</v>
      </c>
      <c r="DZ5">
        <v>4.1507099236641221</v>
      </c>
      <c r="EA5">
        <v>1354</v>
      </c>
      <c r="EB5">
        <v>4.1092509158134067</v>
      </c>
      <c r="EC5">
        <v>4</v>
      </c>
      <c r="ED5">
        <v>8.4740750304380802E-3</v>
      </c>
      <c r="EE5">
        <v>4.6784894814250667E-2</v>
      </c>
      <c r="EF5" s="29">
        <v>7.5499999999999998E-2</v>
      </c>
      <c r="EG5">
        <v>7.5629000000000002E-2</v>
      </c>
      <c r="EH5">
        <v>29.181128440366972</v>
      </c>
      <c r="EI5">
        <v>-1</v>
      </c>
      <c r="EJ5">
        <v>0</v>
      </c>
      <c r="EK5">
        <v>1</v>
      </c>
      <c r="EL5" s="31">
        <v>44946</v>
      </c>
      <c r="EM5" s="32">
        <v>1.5599999999999999E-2</v>
      </c>
      <c r="EN5" s="32">
        <v>0.66</v>
      </c>
      <c r="EO5" s="32">
        <v>0.87</v>
      </c>
      <c r="EP5" s="32">
        <v>0.76</v>
      </c>
      <c r="EQ5" s="32">
        <v>1.29E-2</v>
      </c>
    </row>
    <row r="6" spans="1:147" ht="180">
      <c r="B6" s="24"/>
      <c r="C6" s="24"/>
      <c r="D6" s="24" t="s">
        <v>3283</v>
      </c>
      <c r="E6" t="s">
        <v>3067</v>
      </c>
      <c r="F6" t="s">
        <v>3068</v>
      </c>
      <c r="G6">
        <v>31.66</v>
      </c>
      <c r="H6">
        <v>2.9999999999999997E-4</v>
      </c>
      <c r="I6" t="s">
        <v>3069</v>
      </c>
      <c r="J6">
        <v>20587086000</v>
      </c>
      <c r="K6">
        <v>8.9600000000000009</v>
      </c>
      <c r="L6">
        <v>2.46</v>
      </c>
      <c r="M6" t="s">
        <v>169</v>
      </c>
      <c r="N6" t="s">
        <v>3249</v>
      </c>
      <c r="O6" t="s">
        <v>3250</v>
      </c>
      <c r="P6" t="s">
        <v>3251</v>
      </c>
      <c r="Q6">
        <v>60.27</v>
      </c>
      <c r="R6" t="s">
        <v>3252</v>
      </c>
      <c r="S6">
        <v>1850336800</v>
      </c>
      <c r="T6" s="25">
        <v>0.79139999999999999</v>
      </c>
      <c r="U6" t="s">
        <v>3253</v>
      </c>
      <c r="V6">
        <v>647820840</v>
      </c>
      <c r="W6">
        <v>650255390</v>
      </c>
      <c r="X6">
        <v>1.47</v>
      </c>
      <c r="Y6">
        <v>0.57999999999999996</v>
      </c>
      <c r="Z6">
        <v>28.52</v>
      </c>
      <c r="AA6" t="s">
        <v>3254</v>
      </c>
      <c r="AB6" t="s">
        <v>3255</v>
      </c>
      <c r="AC6" t="s">
        <v>3256</v>
      </c>
      <c r="AD6" t="s">
        <v>331</v>
      </c>
      <c r="AE6" t="s">
        <v>436</v>
      </c>
      <c r="AF6">
        <v>-116238599</v>
      </c>
      <c r="AG6" t="s">
        <v>3257</v>
      </c>
      <c r="AH6" t="s">
        <v>3258</v>
      </c>
      <c r="AI6" t="s">
        <v>3259</v>
      </c>
      <c r="AJ6" t="s">
        <v>3260</v>
      </c>
      <c r="AK6" t="s">
        <v>3261</v>
      </c>
      <c r="AL6" t="s">
        <v>198</v>
      </c>
      <c r="AM6" t="s">
        <v>3262</v>
      </c>
      <c r="AN6" t="s">
        <v>198</v>
      </c>
      <c r="AO6" t="s">
        <v>3263</v>
      </c>
      <c r="AP6" t="s">
        <v>3264</v>
      </c>
      <c r="AQ6" t="s">
        <v>3265</v>
      </c>
      <c r="AR6" t="s">
        <v>603</v>
      </c>
      <c r="AS6" t="s">
        <v>198</v>
      </c>
      <c r="AT6" t="s">
        <v>3266</v>
      </c>
      <c r="AU6" t="s">
        <v>198</v>
      </c>
      <c r="AV6" t="s">
        <v>3267</v>
      </c>
      <c r="AW6" t="s">
        <v>3268</v>
      </c>
      <c r="AX6" t="s">
        <v>348</v>
      </c>
      <c r="AY6" t="s">
        <v>3269</v>
      </c>
      <c r="AZ6" t="s">
        <v>3270</v>
      </c>
      <c r="BA6" t="s">
        <v>3271</v>
      </c>
      <c r="BB6" t="s">
        <v>3272</v>
      </c>
      <c r="BC6" t="s">
        <v>3273</v>
      </c>
      <c r="BD6" t="s">
        <v>1346</v>
      </c>
      <c r="BE6" t="s">
        <v>403</v>
      </c>
      <c r="BF6" t="s">
        <v>3274</v>
      </c>
      <c r="BG6" t="s">
        <v>3275</v>
      </c>
      <c r="BH6" t="s">
        <v>345</v>
      </c>
      <c r="BI6" t="s">
        <v>3276</v>
      </c>
      <c r="BJ6" t="s">
        <v>3277</v>
      </c>
      <c r="BK6" t="s">
        <v>3278</v>
      </c>
      <c r="BL6" t="s">
        <v>3279</v>
      </c>
      <c r="BM6" t="s">
        <v>3280</v>
      </c>
      <c r="BN6" t="s">
        <v>295</v>
      </c>
      <c r="BO6">
        <v>21.74</v>
      </c>
      <c r="BP6">
        <v>9.9700000000000006</v>
      </c>
      <c r="BQ6">
        <v>9.74</v>
      </c>
      <c r="BR6">
        <v>23.59</v>
      </c>
      <c r="BS6">
        <v>10.93</v>
      </c>
      <c r="BT6">
        <v>10.43</v>
      </c>
      <c r="BU6" t="s">
        <v>3281</v>
      </c>
      <c r="BV6" t="s">
        <v>3091</v>
      </c>
      <c r="BW6">
        <v>41.99</v>
      </c>
      <c r="BX6">
        <v>35.24</v>
      </c>
      <c r="BY6">
        <v>35.76</v>
      </c>
      <c r="BZ6">
        <v>28.09</v>
      </c>
      <c r="CA6">
        <v>17.3</v>
      </c>
      <c r="CB6">
        <v>16.260000000000002</v>
      </c>
      <c r="CC6">
        <v>3.97</v>
      </c>
      <c r="CD6">
        <v>-0.81</v>
      </c>
      <c r="CE6" t="s">
        <v>3282</v>
      </c>
      <c r="CF6" t="s">
        <v>2605</v>
      </c>
      <c r="CG6" s="26">
        <v>0.30472569487337864</v>
      </c>
      <c r="CH6" s="27">
        <v>0.50703920595533503</v>
      </c>
      <c r="CI6" s="26">
        <v>0.63139325380325317</v>
      </c>
      <c r="CJ6" s="26">
        <v>9.3890674412250519E-2</v>
      </c>
      <c r="CK6" s="26">
        <v>9.2377960681915283E-2</v>
      </c>
      <c r="CL6" s="26">
        <v>0.21355508267879486</v>
      </c>
      <c r="CM6" s="26">
        <v>0.56191736459732056</v>
      </c>
      <c r="CN6" s="27">
        <v>1.5110357999801636</v>
      </c>
      <c r="CO6" s="27">
        <v>0.16403162479400635</v>
      </c>
      <c r="CP6" s="27">
        <v>7.8891254961490631E-2</v>
      </c>
      <c r="CQ6" s="27">
        <v>0.39169138669967651</v>
      </c>
      <c r="CR6" s="27">
        <v>0.86187845468521118</v>
      </c>
      <c r="CS6">
        <v>3.7093848648648651</v>
      </c>
      <c r="CT6">
        <v>118450872.21095334</v>
      </c>
      <c r="CU6">
        <v>3.1585596967782692</v>
      </c>
      <c r="CV6" s="26">
        <v>0.3186268672347069</v>
      </c>
      <c r="CW6" s="27">
        <v>0.60150570422410965</v>
      </c>
      <c r="CX6">
        <v>0.06</v>
      </c>
      <c r="CY6">
        <v>8.739309680896941</v>
      </c>
      <c r="CZ6">
        <v>1839857676.0755956</v>
      </c>
      <c r="DA6">
        <v>0.3186268672347069</v>
      </c>
      <c r="DB6">
        <v>2.365736083762668</v>
      </c>
      <c r="DC6">
        <v>6796652471.2369661</v>
      </c>
      <c r="DD6">
        <v>0.30269552387297155</v>
      </c>
      <c r="DE6">
        <v>0.88849933577037943</v>
      </c>
      <c r="DF6">
        <v>18096902667.978382</v>
      </c>
      <c r="DG6">
        <v>0.28039164316654208</v>
      </c>
      <c r="DH6">
        <v>0.38305035533595794</v>
      </c>
      <c r="DI6">
        <v>41976428884.65065</v>
      </c>
      <c r="DJ6">
        <v>0.25490149378776555</v>
      </c>
      <c r="DK6">
        <v>8.7908699371615287E-2</v>
      </c>
      <c r="DL6">
        <v>182906653322.54651</v>
      </c>
      <c r="DM6">
        <v>0.22303880706429483</v>
      </c>
      <c r="DN6">
        <v>1479000000</v>
      </c>
      <c r="DO6">
        <v>0.3186268672347069</v>
      </c>
      <c r="DP6">
        <v>16079086000</v>
      </c>
      <c r="DQ6">
        <v>5643973500</v>
      </c>
      <c r="DR6">
        <v>4079</v>
      </c>
      <c r="DS6">
        <v>-1.3901172361328262E-2</v>
      </c>
      <c r="DT6">
        <v>-9.4466498268774624E-2</v>
      </c>
      <c r="DU6" s="28">
        <v>0.6</v>
      </c>
      <c r="DV6">
        <v>0.6</v>
      </c>
      <c r="DW6">
        <v>1.2</v>
      </c>
      <c r="DX6">
        <v>4.2040302267002518</v>
      </c>
      <c r="DY6">
        <v>0.43115744680851192</v>
      </c>
      <c r="DZ6">
        <v>4.0267600836057671</v>
      </c>
      <c r="EA6">
        <v>184</v>
      </c>
      <c r="EB6">
        <v>4.0257597066485422</v>
      </c>
      <c r="EC6">
        <v>4</v>
      </c>
      <c r="ED6">
        <v>3.7919870222067678E-2</v>
      </c>
      <c r="EE6">
        <v>0.2891171728695705</v>
      </c>
      <c r="EF6" s="29">
        <v>8.7400000000000005E-2</v>
      </c>
      <c r="EG6">
        <v>8.7403000000000008E-2</v>
      </c>
      <c r="EH6">
        <v>30.131157446808512</v>
      </c>
      <c r="EI6" t="s">
        <v>244</v>
      </c>
      <c r="EJ6">
        <v>0</v>
      </c>
      <c r="EK6">
        <v>1</v>
      </c>
      <c r="EL6" s="31">
        <v>44946</v>
      </c>
      <c r="EM6" s="32">
        <v>1.67E-2</v>
      </c>
      <c r="EN6" s="32">
        <v>1.2</v>
      </c>
      <c r="EO6" s="32">
        <v>-0.19</v>
      </c>
      <c r="EP6" s="32">
        <v>1.22</v>
      </c>
      <c r="EQ6" s="32">
        <v>2.9999999999999997E-4</v>
      </c>
    </row>
    <row r="7" spans="1:147" ht="96">
      <c r="B7" s="24"/>
      <c r="C7" s="24"/>
      <c r="D7" s="24" t="s">
        <v>3316</v>
      </c>
      <c r="E7" t="s">
        <v>3070</v>
      </c>
      <c r="F7" t="s">
        <v>3071</v>
      </c>
      <c r="G7">
        <v>17.43</v>
      </c>
      <c r="H7">
        <v>7.0000000000000007E-2</v>
      </c>
      <c r="I7" t="s">
        <v>3072</v>
      </c>
      <c r="J7">
        <v>16092182000</v>
      </c>
      <c r="K7">
        <v>42.3</v>
      </c>
      <c r="L7">
        <v>2.42</v>
      </c>
      <c r="M7" t="s">
        <v>169</v>
      </c>
      <c r="N7" t="s">
        <v>3284</v>
      </c>
      <c r="O7" t="s">
        <v>3285</v>
      </c>
      <c r="P7" t="s">
        <v>3286</v>
      </c>
      <c r="Q7">
        <v>24.51</v>
      </c>
      <c r="R7" t="s">
        <v>3287</v>
      </c>
      <c r="S7">
        <v>342510450</v>
      </c>
      <c r="T7" s="25">
        <v>0.23430000000000001</v>
      </c>
      <c r="U7" t="s">
        <v>3288</v>
      </c>
      <c r="V7">
        <v>919132650</v>
      </c>
      <c r="W7">
        <v>923246260</v>
      </c>
      <c r="X7">
        <v>2.1</v>
      </c>
      <c r="Y7">
        <v>0.44</v>
      </c>
      <c r="Z7">
        <v>6.45</v>
      </c>
      <c r="AA7" t="s">
        <v>3289</v>
      </c>
      <c r="AB7" t="s">
        <v>3290</v>
      </c>
      <c r="AC7" t="s">
        <v>3291</v>
      </c>
      <c r="AD7" t="s">
        <v>3292</v>
      </c>
      <c r="AE7" t="s">
        <v>446</v>
      </c>
      <c r="AF7">
        <v>84116669</v>
      </c>
      <c r="AG7" t="s">
        <v>3293</v>
      </c>
      <c r="AH7" t="s">
        <v>3294</v>
      </c>
      <c r="AI7" t="s">
        <v>3295</v>
      </c>
      <c r="AJ7" t="s">
        <v>3296</v>
      </c>
      <c r="AK7" t="s">
        <v>3297</v>
      </c>
      <c r="AL7" t="s">
        <v>198</v>
      </c>
      <c r="AM7" t="s">
        <v>3298</v>
      </c>
      <c r="AN7" t="s">
        <v>198</v>
      </c>
      <c r="AO7" t="s">
        <v>3299</v>
      </c>
      <c r="AP7" t="s">
        <v>3300</v>
      </c>
      <c r="AQ7" t="s">
        <v>3301</v>
      </c>
      <c r="AR7" t="s">
        <v>1123</v>
      </c>
      <c r="AS7" t="s">
        <v>198</v>
      </c>
      <c r="AT7" t="s">
        <v>3302</v>
      </c>
      <c r="AU7" t="s">
        <v>3303</v>
      </c>
      <c r="AV7" t="s">
        <v>2025</v>
      </c>
      <c r="AW7" t="s">
        <v>3304</v>
      </c>
      <c r="AX7" t="s">
        <v>3305</v>
      </c>
      <c r="AY7" t="s">
        <v>3306</v>
      </c>
      <c r="AZ7" t="s">
        <v>3307</v>
      </c>
      <c r="BA7" t="s">
        <v>3308</v>
      </c>
      <c r="BB7" t="s">
        <v>3309</v>
      </c>
      <c r="BC7" t="s">
        <v>3310</v>
      </c>
      <c r="BD7" t="s">
        <v>239</v>
      </c>
      <c r="BE7" t="s">
        <v>333</v>
      </c>
      <c r="BF7" t="s">
        <v>3311</v>
      </c>
      <c r="BG7" t="s">
        <v>1310</v>
      </c>
      <c r="BH7" t="s">
        <v>325</v>
      </c>
      <c r="BI7" t="s">
        <v>3312</v>
      </c>
      <c r="BJ7" t="s">
        <v>3313</v>
      </c>
      <c r="BK7" t="s">
        <v>3314</v>
      </c>
      <c r="BL7" t="s">
        <v>833</v>
      </c>
      <c r="BM7" t="s">
        <v>2379</v>
      </c>
      <c r="BN7" t="s">
        <v>346</v>
      </c>
      <c r="BO7">
        <v>4.9000000000000004</v>
      </c>
      <c r="BP7">
        <v>2.97</v>
      </c>
      <c r="BQ7">
        <v>4.01</v>
      </c>
      <c r="BR7">
        <v>5.08</v>
      </c>
      <c r="BS7">
        <v>1.82</v>
      </c>
      <c r="BT7">
        <v>2.4900000000000002</v>
      </c>
      <c r="BU7" t="s">
        <v>1691</v>
      </c>
      <c r="BV7" t="s">
        <v>3091</v>
      </c>
      <c r="BW7">
        <v>26.35</v>
      </c>
      <c r="BX7">
        <v>36.090000000000003</v>
      </c>
      <c r="BY7">
        <v>39.07</v>
      </c>
      <c r="BZ7">
        <v>6.06</v>
      </c>
      <c r="CA7">
        <v>2.79</v>
      </c>
      <c r="CB7">
        <v>4.58</v>
      </c>
      <c r="CC7">
        <v>8.73</v>
      </c>
      <c r="CD7">
        <v>6.41</v>
      </c>
      <c r="CE7" t="s">
        <v>3315</v>
      </c>
      <c r="CF7" t="s">
        <v>249</v>
      </c>
      <c r="CG7" s="26">
        <v>0.27394356894553884</v>
      </c>
      <c r="CH7" s="27">
        <v>0.55629719101123598</v>
      </c>
      <c r="CI7" s="26">
        <v>0.37745705246925354</v>
      </c>
      <c r="CJ7" s="26">
        <v>0.11624652892351151</v>
      </c>
      <c r="CK7" s="26">
        <v>4.1322346776723862E-2</v>
      </c>
      <c r="CL7" s="26">
        <v>1.7043603584170341E-3</v>
      </c>
      <c r="CM7" s="26">
        <v>0.32526621222496033</v>
      </c>
      <c r="CN7" s="27">
        <v>1.8636363744735718</v>
      </c>
      <c r="CO7" s="27">
        <v>-0.2361111044883728</v>
      </c>
      <c r="CP7" s="27">
        <v>2.8368077278137207</v>
      </c>
      <c r="CQ7" s="27">
        <v>-0.81692099571228027</v>
      </c>
      <c r="CR7" s="27">
        <v>-0.22348484396934509</v>
      </c>
      <c r="CS7">
        <v>2.4430214057993016</v>
      </c>
      <c r="CT7">
        <v>121940653.96825397</v>
      </c>
      <c r="CU7">
        <v>0.2868617326448652</v>
      </c>
      <c r="CV7" s="26">
        <v>0.17239930015057325</v>
      </c>
      <c r="CW7" s="27">
        <v>0.68478543162345884</v>
      </c>
      <c r="CX7">
        <v>0.06</v>
      </c>
      <c r="CY7">
        <v>48.255169312104499</v>
      </c>
      <c r="CZ7">
        <v>348401678.81833071</v>
      </c>
      <c r="DA7">
        <v>0.17239930015057325</v>
      </c>
      <c r="DB7">
        <v>14.716369057708254</v>
      </c>
      <c r="DC7">
        <v>1142413725.4286909</v>
      </c>
      <c r="DD7">
        <v>0.16377933514304457</v>
      </c>
      <c r="DE7">
        <v>6.586856356014394</v>
      </c>
      <c r="DF7">
        <v>2552383275.3159952</v>
      </c>
      <c r="DG7">
        <v>0.15171138413250446</v>
      </c>
      <c r="DH7">
        <v>3.5392127421230168</v>
      </c>
      <c r="DI7">
        <v>4750260361.5500994</v>
      </c>
      <c r="DJ7">
        <v>0.13791944012045862</v>
      </c>
      <c r="DK7">
        <v>1.4134940192456316</v>
      </c>
      <c r="DL7">
        <v>11894059522.779236</v>
      </c>
      <c r="DM7">
        <v>0.12067951010540127</v>
      </c>
      <c r="DN7">
        <v>315000000</v>
      </c>
      <c r="DO7">
        <v>0.17239930015057325</v>
      </c>
      <c r="DP7">
        <v>16812182000</v>
      </c>
      <c r="DQ7">
        <v>514370500</v>
      </c>
      <c r="DR7">
        <v>756</v>
      </c>
      <c r="DS7">
        <v>0.10154426879496559</v>
      </c>
      <c r="DT7">
        <v>-0.12848824061222286</v>
      </c>
      <c r="DU7" s="28">
        <v>0.6</v>
      </c>
      <c r="DV7">
        <v>0.6</v>
      </c>
      <c r="DW7">
        <v>1.2</v>
      </c>
      <c r="DX7">
        <v>5.734249713631157</v>
      </c>
      <c r="DY7">
        <v>1.0466880000000036</v>
      </c>
      <c r="DZ7">
        <v>5.137075610538373</v>
      </c>
      <c r="EA7">
        <v>1757</v>
      </c>
      <c r="EB7">
        <v>5.0881439064107985</v>
      </c>
      <c r="EC7">
        <v>5</v>
      </c>
      <c r="ED7">
        <v>4.5496853678020852E-2</v>
      </c>
      <c r="EE7">
        <v>0.24370529267023514</v>
      </c>
      <c r="EF7" s="29">
        <v>1.54E-2</v>
      </c>
      <c r="EG7">
        <v>1.61E-2</v>
      </c>
      <c r="EH7">
        <v>86.186688000000004</v>
      </c>
      <c r="EI7" t="s">
        <v>244</v>
      </c>
      <c r="EJ7">
        <v>1</v>
      </c>
      <c r="EK7">
        <v>0</v>
      </c>
      <c r="EL7" s="31">
        <v>44946</v>
      </c>
      <c r="EM7" s="32">
        <v>1.43E-2</v>
      </c>
      <c r="EN7" s="32">
        <v>-0.31</v>
      </c>
      <c r="EO7" s="32">
        <v>0.06</v>
      </c>
      <c r="EP7" s="32">
        <v>0.43</v>
      </c>
      <c r="EQ7" s="32">
        <v>7.0000000000000007E-2</v>
      </c>
    </row>
    <row r="8" spans="1:147" ht="96">
      <c r="B8" s="24"/>
      <c r="C8" s="24"/>
      <c r="D8" s="24" t="s">
        <v>3348</v>
      </c>
      <c r="E8" t="s">
        <v>3073</v>
      </c>
      <c r="F8" t="s">
        <v>3074</v>
      </c>
      <c r="G8">
        <v>49.06</v>
      </c>
      <c r="H8">
        <v>5.1900000000000002E-2</v>
      </c>
      <c r="I8" t="s">
        <v>3075</v>
      </c>
      <c r="J8">
        <v>14981310000</v>
      </c>
      <c r="K8">
        <v>7.56</v>
      </c>
      <c r="L8">
        <v>4.87</v>
      </c>
      <c r="M8" t="s">
        <v>169</v>
      </c>
      <c r="N8" t="s">
        <v>3317</v>
      </c>
      <c r="O8" t="s">
        <v>3318</v>
      </c>
      <c r="P8" t="s">
        <v>3319</v>
      </c>
      <c r="Q8">
        <v>48.12</v>
      </c>
      <c r="R8" t="s">
        <v>3320</v>
      </c>
      <c r="S8">
        <v>1688829700</v>
      </c>
      <c r="T8" s="25">
        <v>2.2189999999999999</v>
      </c>
      <c r="U8" t="s">
        <v>3321</v>
      </c>
      <c r="V8">
        <v>297000000</v>
      </c>
      <c r="W8">
        <v>305367100</v>
      </c>
      <c r="X8">
        <v>2.0299999999999998</v>
      </c>
      <c r="Y8">
        <v>1.19</v>
      </c>
      <c r="Z8">
        <v>23.79</v>
      </c>
      <c r="AA8" t="s">
        <v>3322</v>
      </c>
      <c r="AB8" t="s">
        <v>3323</v>
      </c>
      <c r="AC8" t="s">
        <v>3324</v>
      </c>
      <c r="AD8" t="s">
        <v>273</v>
      </c>
      <c r="AE8" t="s">
        <v>837</v>
      </c>
      <c r="AF8">
        <v>-132785322</v>
      </c>
      <c r="AG8" t="s">
        <v>3325</v>
      </c>
      <c r="AH8" t="s">
        <v>3326</v>
      </c>
      <c r="AI8" t="s">
        <v>3327</v>
      </c>
      <c r="AJ8" t="s">
        <v>3328</v>
      </c>
      <c r="AK8" t="s">
        <v>3329</v>
      </c>
      <c r="AL8" t="s">
        <v>3330</v>
      </c>
      <c r="AM8" t="s">
        <v>3331</v>
      </c>
      <c r="AN8" t="s">
        <v>198</v>
      </c>
      <c r="AO8" t="s">
        <v>3332</v>
      </c>
      <c r="AP8" t="s">
        <v>578</v>
      </c>
      <c r="AQ8" t="s">
        <v>1787</v>
      </c>
      <c r="AR8" t="s">
        <v>495</v>
      </c>
      <c r="AS8" t="s">
        <v>3333</v>
      </c>
      <c r="AT8" t="s">
        <v>3334</v>
      </c>
      <c r="AU8" t="s">
        <v>2013</v>
      </c>
      <c r="AV8" t="s">
        <v>3335</v>
      </c>
      <c r="AW8" t="s">
        <v>381</v>
      </c>
      <c r="AX8" t="s">
        <v>3336</v>
      </c>
      <c r="AY8" t="s">
        <v>3337</v>
      </c>
      <c r="AZ8" t="s">
        <v>1635</v>
      </c>
      <c r="BA8" t="s">
        <v>3338</v>
      </c>
      <c r="BB8" t="s">
        <v>3339</v>
      </c>
      <c r="BC8" t="s">
        <v>2857</v>
      </c>
      <c r="BD8" t="s">
        <v>2667</v>
      </c>
      <c r="BE8" t="s">
        <v>1531</v>
      </c>
      <c r="BF8" t="s">
        <v>2207</v>
      </c>
      <c r="BG8" t="s">
        <v>296</v>
      </c>
      <c r="BH8" t="s">
        <v>3340</v>
      </c>
      <c r="BI8" t="s">
        <v>3341</v>
      </c>
      <c r="BJ8" t="s">
        <v>3342</v>
      </c>
      <c r="BK8" t="s">
        <v>3343</v>
      </c>
      <c r="BL8" t="s">
        <v>3344</v>
      </c>
      <c r="BM8" t="s">
        <v>3345</v>
      </c>
      <c r="BN8" t="s">
        <v>356</v>
      </c>
      <c r="BO8">
        <v>29.9</v>
      </c>
      <c r="BP8">
        <v>13.27</v>
      </c>
      <c r="BQ8">
        <v>13.63</v>
      </c>
      <c r="BR8">
        <v>36.68</v>
      </c>
      <c r="BS8">
        <v>16.3</v>
      </c>
      <c r="BT8">
        <v>15.62</v>
      </c>
      <c r="BU8" t="s">
        <v>775</v>
      </c>
      <c r="BV8" t="s">
        <v>3091</v>
      </c>
      <c r="BW8">
        <v>34.75</v>
      </c>
      <c r="BX8">
        <v>16.600000000000001</v>
      </c>
      <c r="BY8">
        <v>17.09</v>
      </c>
      <c r="BZ8">
        <v>23.45</v>
      </c>
      <c r="CA8">
        <v>6.72</v>
      </c>
      <c r="CB8">
        <v>6.26</v>
      </c>
      <c r="CC8">
        <v>8.32</v>
      </c>
      <c r="CD8">
        <v>6.65</v>
      </c>
      <c r="CE8" t="s">
        <v>3346</v>
      </c>
      <c r="CF8" t="s">
        <v>3347</v>
      </c>
      <c r="CG8" s="26">
        <v>0.13933591463414635</v>
      </c>
      <c r="CH8" s="27">
        <v>1.1827050458715596</v>
      </c>
      <c r="CI8" s="26">
        <v>0.26615890860557556</v>
      </c>
      <c r="CJ8" s="26">
        <v>7.1114771068096161E-2</v>
      </c>
      <c r="CK8" s="26">
        <v>0.21933187544345856</v>
      </c>
      <c r="CL8" s="26">
        <v>7.6901949942111969E-2</v>
      </c>
      <c r="CM8" s="26">
        <v>-0.23363505303859711</v>
      </c>
      <c r="CN8" s="27">
        <v>1.4358209371566772</v>
      </c>
      <c r="CO8" s="27">
        <v>0.11666666716337204</v>
      </c>
      <c r="CP8" s="27">
        <v>-0.23469388484954834</v>
      </c>
      <c r="CQ8" s="27">
        <v>0.57429718971252441</v>
      </c>
      <c r="CR8" s="27">
        <v>3.7536864280700684</v>
      </c>
      <c r="CS8">
        <v>2.3105043183220233</v>
      </c>
      <c r="CT8">
        <v>212791090.6862745</v>
      </c>
      <c r="CU8">
        <v>0</v>
      </c>
      <c r="CV8" s="26">
        <v>7.9974490404129031E-2</v>
      </c>
      <c r="CW8" s="27">
        <v>1.1291554674506188</v>
      </c>
      <c r="CX8">
        <v>0.06</v>
      </c>
      <c r="CY8">
        <v>18.142572454507263</v>
      </c>
      <c r="CZ8">
        <v>831376588.83940494</v>
      </c>
      <c r="DA8">
        <v>7.9974490404129031E-2</v>
      </c>
      <c r="DB8">
        <v>5.9794274455571852</v>
      </c>
      <c r="DC8">
        <v>2522534161.8965797</v>
      </c>
      <c r="DD8">
        <v>7.5975765883922575E-2</v>
      </c>
      <c r="DE8">
        <v>2.9770504181215296</v>
      </c>
      <c r="DF8">
        <v>5066528234.8551302</v>
      </c>
      <c r="DG8">
        <v>7.037755155563355E-2</v>
      </c>
      <c r="DH8">
        <v>1.8106331274457117</v>
      </c>
      <c r="DI8">
        <v>8330406514.3656464</v>
      </c>
      <c r="DJ8">
        <v>6.3979592323303233E-2</v>
      </c>
      <c r="DK8">
        <v>0.96158998945789365</v>
      </c>
      <c r="DL8">
        <v>15685801812.998671</v>
      </c>
      <c r="DM8">
        <v>5.598214328289032E-2</v>
      </c>
      <c r="DN8">
        <v>816000000</v>
      </c>
      <c r="DO8">
        <v>7.9974490404129031E-2</v>
      </c>
      <c r="DP8">
        <v>15083310000</v>
      </c>
      <c r="DQ8">
        <v>1545917900</v>
      </c>
      <c r="DR8">
        <v>3056</v>
      </c>
      <c r="DS8">
        <v>5.9361424230017321E-2</v>
      </c>
      <c r="DT8">
        <v>5.3549578420940769E-2</v>
      </c>
      <c r="DU8" s="28">
        <v>0.6</v>
      </c>
      <c r="DV8">
        <v>0.6</v>
      </c>
      <c r="DW8">
        <v>1.2</v>
      </c>
      <c r="DX8">
        <v>5.7992788461538458</v>
      </c>
      <c r="DY8">
        <v>1.0410275867660492</v>
      </c>
      <c r="DZ8">
        <v>5.1446915206723807</v>
      </c>
      <c r="EA8">
        <v>176</v>
      </c>
      <c r="EB8">
        <v>5.1395176670278584</v>
      </c>
      <c r="EC8">
        <v>5</v>
      </c>
      <c r="ED8">
        <v>5.7792735366711083E-2</v>
      </c>
      <c r="EE8">
        <v>0.31924820977767421</v>
      </c>
      <c r="EF8" s="29">
        <v>3.9199999999999999E-2</v>
      </c>
      <c r="EG8">
        <v>3.9718999999999997E-2</v>
      </c>
      <c r="EH8">
        <v>86.181027586766049</v>
      </c>
      <c r="EI8">
        <v>-1</v>
      </c>
      <c r="EJ8">
        <v>1</v>
      </c>
      <c r="EK8">
        <v>1</v>
      </c>
      <c r="EL8" s="31">
        <v>44946</v>
      </c>
      <c r="EM8" s="32">
        <v>1.15E-2</v>
      </c>
      <c r="EN8" s="32">
        <v>0.17</v>
      </c>
      <c r="EO8" s="32">
        <v>0.52</v>
      </c>
      <c r="EP8" s="32">
        <v>1.1100000000000001</v>
      </c>
      <c r="EQ8" s="32">
        <v>5.1900000000000002E-2</v>
      </c>
    </row>
    <row r="9" spans="1:147" ht="96">
      <c r="B9" s="24"/>
      <c r="C9" s="24"/>
      <c r="D9" s="24" t="s">
        <v>3381</v>
      </c>
      <c r="E9" t="s">
        <v>3076</v>
      </c>
      <c r="F9" t="s">
        <v>3077</v>
      </c>
      <c r="G9">
        <v>18.690000000000001</v>
      </c>
      <c r="H9">
        <v>1.9099999999999999E-2</v>
      </c>
      <c r="I9" t="s">
        <v>3078</v>
      </c>
      <c r="J9">
        <v>14960172000</v>
      </c>
      <c r="K9">
        <v>7.66</v>
      </c>
      <c r="L9">
        <v>2.06</v>
      </c>
      <c r="M9" t="s">
        <v>169</v>
      </c>
      <c r="N9" t="s">
        <v>3349</v>
      </c>
      <c r="O9" t="s">
        <v>3350</v>
      </c>
      <c r="P9" t="s">
        <v>3351</v>
      </c>
      <c r="Q9">
        <v>80.92</v>
      </c>
      <c r="R9" t="s">
        <v>3352</v>
      </c>
      <c r="S9">
        <v>1492099800</v>
      </c>
      <c r="T9" s="25">
        <v>1.4390000000000001</v>
      </c>
      <c r="U9" t="s">
        <v>758</v>
      </c>
      <c r="V9">
        <v>797466120</v>
      </c>
      <c r="W9">
        <v>800437230</v>
      </c>
      <c r="X9">
        <v>1.64</v>
      </c>
      <c r="Y9">
        <v>0.7</v>
      </c>
      <c r="Z9">
        <v>21.6</v>
      </c>
      <c r="AA9" t="s">
        <v>3353</v>
      </c>
      <c r="AB9" t="s">
        <v>3354</v>
      </c>
      <c r="AC9" t="s">
        <v>3355</v>
      </c>
      <c r="AD9" t="s">
        <v>481</v>
      </c>
      <c r="AE9" t="s">
        <v>419</v>
      </c>
      <c r="AF9">
        <v>-104496660</v>
      </c>
      <c r="AG9" t="s">
        <v>3356</v>
      </c>
      <c r="AH9" t="s">
        <v>3357</v>
      </c>
      <c r="AI9" t="s">
        <v>3358</v>
      </c>
      <c r="AJ9" t="s">
        <v>3359</v>
      </c>
      <c r="AK9" t="s">
        <v>3360</v>
      </c>
      <c r="AL9" t="s">
        <v>198</v>
      </c>
      <c r="AM9" t="s">
        <v>3361</v>
      </c>
      <c r="AN9" t="s">
        <v>198</v>
      </c>
      <c r="AO9" t="s">
        <v>3362</v>
      </c>
      <c r="AP9" t="s">
        <v>3363</v>
      </c>
      <c r="AQ9" t="s">
        <v>3364</v>
      </c>
      <c r="AR9" t="s">
        <v>3365</v>
      </c>
      <c r="AS9" t="s">
        <v>3366</v>
      </c>
      <c r="AT9" t="s">
        <v>3367</v>
      </c>
      <c r="AU9" t="s">
        <v>605</v>
      </c>
      <c r="AV9" t="s">
        <v>1365</v>
      </c>
      <c r="AW9" t="s">
        <v>3368</v>
      </c>
      <c r="AX9" t="s">
        <v>3369</v>
      </c>
      <c r="AY9" t="s">
        <v>3370</v>
      </c>
      <c r="AZ9" t="s">
        <v>1032</v>
      </c>
      <c r="BA9" t="s">
        <v>3371</v>
      </c>
      <c r="BB9" t="s">
        <v>3372</v>
      </c>
      <c r="BC9" t="s">
        <v>3373</v>
      </c>
      <c r="BD9" t="s">
        <v>3374</v>
      </c>
      <c r="BE9" t="s">
        <v>1826</v>
      </c>
      <c r="BF9" t="s">
        <v>1277</v>
      </c>
      <c r="BG9" t="s">
        <v>964</v>
      </c>
      <c r="BH9" t="s">
        <v>884</v>
      </c>
      <c r="BI9" t="s">
        <v>3375</v>
      </c>
      <c r="BJ9" t="s">
        <v>3376</v>
      </c>
      <c r="BK9" t="s">
        <v>3377</v>
      </c>
      <c r="BL9" t="s">
        <v>3378</v>
      </c>
      <c r="BM9" t="s">
        <v>3374</v>
      </c>
      <c r="BN9" t="s">
        <v>491</v>
      </c>
      <c r="BO9">
        <v>16.48</v>
      </c>
      <c r="BP9">
        <v>11.75</v>
      </c>
      <c r="BQ9">
        <v>8</v>
      </c>
      <c r="BR9">
        <v>24.12</v>
      </c>
      <c r="BS9">
        <v>16.7</v>
      </c>
      <c r="BT9">
        <v>9.64</v>
      </c>
      <c r="BU9" t="s">
        <v>3379</v>
      </c>
      <c r="BV9" t="s">
        <v>3091</v>
      </c>
      <c r="BW9">
        <v>33.68</v>
      </c>
      <c r="BX9">
        <v>28.95</v>
      </c>
      <c r="BY9">
        <v>25.86</v>
      </c>
      <c r="BZ9">
        <v>22.9</v>
      </c>
      <c r="CA9">
        <v>13.5</v>
      </c>
      <c r="CB9">
        <v>9.2799999999999994</v>
      </c>
      <c r="CC9">
        <v>3.2</v>
      </c>
      <c r="CD9">
        <v>-6.32</v>
      </c>
      <c r="CE9" t="s">
        <v>3380</v>
      </c>
      <c r="CF9" t="s">
        <v>249</v>
      </c>
      <c r="CG9" s="26">
        <v>1.3790041964285724</v>
      </c>
      <c r="CH9" s="27">
        <v>3.1504654205607476</v>
      </c>
      <c r="CI9" s="26">
        <v>0.30690282583236694</v>
      </c>
      <c r="CJ9" s="26">
        <v>0.19332371652126312</v>
      </c>
      <c r="CK9" s="26">
        <v>3.4020345658063889E-2</v>
      </c>
      <c r="CL9" s="26">
        <v>0.30577173829078674</v>
      </c>
      <c r="CM9" s="26">
        <v>0.55600404739379883</v>
      </c>
      <c r="CN9" s="27">
        <v>0.75163400173187256</v>
      </c>
      <c r="CO9" s="27">
        <v>0.96784567832946777</v>
      </c>
      <c r="CP9" s="27">
        <v>-0.46193772554397583</v>
      </c>
      <c r="CQ9" s="27">
        <v>0.43781095743179321</v>
      </c>
      <c r="CR9" s="27">
        <v>0.93269228935241699</v>
      </c>
      <c r="CS9">
        <v>2.3036914074530337</v>
      </c>
      <c r="CT9">
        <v>138491791.04477611</v>
      </c>
      <c r="CU9">
        <v>2.6752273943285179</v>
      </c>
      <c r="CV9" s="26">
        <v>0.27920453473925588</v>
      </c>
      <c r="CW9" s="27">
        <v>0.52560904026031496</v>
      </c>
      <c r="CX9">
        <v>0.06</v>
      </c>
      <c r="CY9">
        <v>9.5318114980124555</v>
      </c>
      <c r="CZ9">
        <v>1293686095.5098891</v>
      </c>
      <c r="DA9">
        <v>0.27920453473925588</v>
      </c>
      <c r="DB9">
        <v>2.663347894448902</v>
      </c>
      <c r="DC9">
        <v>4629951658.0996857</v>
      </c>
      <c r="DD9">
        <v>0.26524430800229309</v>
      </c>
      <c r="DE9">
        <v>1.0493198641993002</v>
      </c>
      <c r="DF9">
        <v>11751585403.760075</v>
      </c>
      <c r="DG9">
        <v>0.24569999057054517</v>
      </c>
      <c r="DH9">
        <v>0.48111296378356505</v>
      </c>
      <c r="DI9">
        <v>25630512848.84383</v>
      </c>
      <c r="DJ9">
        <v>0.22336362779140473</v>
      </c>
      <c r="DK9">
        <v>0.12931929536322476</v>
      </c>
      <c r="DL9">
        <v>95354463271.431366</v>
      </c>
      <c r="DM9">
        <v>0.1954431743174791</v>
      </c>
      <c r="DN9">
        <v>1072000000.0000001</v>
      </c>
      <c r="DO9">
        <v>0.27920453473925588</v>
      </c>
      <c r="DP9">
        <v>12331172000</v>
      </c>
      <c r="DQ9">
        <v>1847805900</v>
      </c>
      <c r="DR9">
        <v>763</v>
      </c>
      <c r="DS9">
        <v>1.0997996616893166</v>
      </c>
      <c r="DT9">
        <v>2.6248563803004328</v>
      </c>
      <c r="DU9" s="28">
        <v>0.6</v>
      </c>
      <c r="DV9">
        <v>0.6</v>
      </c>
      <c r="DW9">
        <v>1.2</v>
      </c>
      <c r="DX9">
        <v>6.3361344537815123</v>
      </c>
      <c r="DY9">
        <v>0.46860133333333454</v>
      </c>
      <c r="DZ9">
        <v>6.0633954061624653</v>
      </c>
      <c r="EA9">
        <v>101</v>
      </c>
      <c r="EB9">
        <v>6.0620945252152065</v>
      </c>
      <c r="EC9">
        <v>6</v>
      </c>
      <c r="ED9">
        <v>5.3015150232329895E-2</v>
      </c>
      <c r="EE9">
        <v>0.28109637029252127</v>
      </c>
      <c r="EF9" s="29">
        <v>1.5309999999999997E-2</v>
      </c>
      <c r="EG9">
        <v>1.5118999999999999E-2</v>
      </c>
      <c r="EH9">
        <v>28.188601333333335</v>
      </c>
      <c r="EI9">
        <v>-1</v>
      </c>
      <c r="EJ9">
        <v>0</v>
      </c>
      <c r="EK9">
        <v>1</v>
      </c>
      <c r="EL9" s="31">
        <v>44946</v>
      </c>
      <c r="EM9" s="32">
        <v>9.9000000000000008E-3</v>
      </c>
      <c r="EN9" s="32">
        <v>-0.38</v>
      </c>
      <c r="EO9" s="32">
        <v>0.22</v>
      </c>
      <c r="EP9" s="32">
        <v>0.44</v>
      </c>
      <c r="EQ9" s="32">
        <v>1.9099999999999999E-2</v>
      </c>
    </row>
    <row r="10" spans="1:147" ht="96">
      <c r="D10" s="24" t="s">
        <v>3410</v>
      </c>
      <c r="E10" t="s">
        <v>3079</v>
      </c>
      <c r="F10" t="s">
        <v>3080</v>
      </c>
      <c r="G10">
        <v>11.41</v>
      </c>
      <c r="H10">
        <v>1.6E-2</v>
      </c>
      <c r="I10" t="s">
        <v>3081</v>
      </c>
      <c r="J10">
        <v>10991361100</v>
      </c>
      <c r="K10">
        <v>51.69</v>
      </c>
      <c r="L10">
        <v>4.66</v>
      </c>
      <c r="M10" t="s">
        <v>169</v>
      </c>
      <c r="N10" t="s">
        <v>3382</v>
      </c>
      <c r="O10" t="s">
        <v>3383</v>
      </c>
      <c r="P10" t="s">
        <v>3384</v>
      </c>
      <c r="Q10">
        <v>-0.24</v>
      </c>
      <c r="R10" t="s">
        <v>3385</v>
      </c>
      <c r="S10">
        <v>181529640</v>
      </c>
      <c r="T10" s="25">
        <v>0.20419999999999999</v>
      </c>
      <c r="U10" t="s">
        <v>887</v>
      </c>
      <c r="V10">
        <v>949545080</v>
      </c>
      <c r="W10">
        <v>963309470</v>
      </c>
      <c r="X10">
        <v>1.67</v>
      </c>
      <c r="Y10">
        <v>0.4</v>
      </c>
      <c r="Z10">
        <v>12.12</v>
      </c>
      <c r="AA10" t="s">
        <v>3386</v>
      </c>
      <c r="AB10" t="s">
        <v>3387</v>
      </c>
      <c r="AC10" t="s">
        <v>3388</v>
      </c>
      <c r="AD10" t="s">
        <v>1778</v>
      </c>
      <c r="AE10" t="s">
        <v>3389</v>
      </c>
      <c r="AF10">
        <v>-28468689</v>
      </c>
      <c r="AG10" t="s">
        <v>3390</v>
      </c>
      <c r="AH10" t="s">
        <v>3391</v>
      </c>
      <c r="AI10" t="s">
        <v>3392</v>
      </c>
      <c r="AJ10" t="s">
        <v>3393</v>
      </c>
      <c r="AK10" t="s">
        <v>3394</v>
      </c>
      <c r="AL10" t="s">
        <v>3395</v>
      </c>
      <c r="AM10" t="s">
        <v>3396</v>
      </c>
      <c r="AN10" t="s">
        <v>198</v>
      </c>
      <c r="AO10" t="s">
        <v>242</v>
      </c>
      <c r="AP10" t="s">
        <v>1031</v>
      </c>
      <c r="AQ10" t="s">
        <v>546</v>
      </c>
      <c r="AR10" t="s">
        <v>814</v>
      </c>
      <c r="AS10" t="s">
        <v>198</v>
      </c>
      <c r="AT10" t="s">
        <v>3344</v>
      </c>
      <c r="AU10" t="s">
        <v>3397</v>
      </c>
      <c r="AV10" t="s">
        <v>3398</v>
      </c>
      <c r="AW10" t="s">
        <v>3399</v>
      </c>
      <c r="AX10" t="s">
        <v>3400</v>
      </c>
      <c r="AY10" t="s">
        <v>3401</v>
      </c>
      <c r="AZ10" t="s">
        <v>3402</v>
      </c>
      <c r="BA10" t="s">
        <v>3403</v>
      </c>
      <c r="BB10" t="s">
        <v>3404</v>
      </c>
      <c r="BC10" t="s">
        <v>194</v>
      </c>
      <c r="BD10" t="s">
        <v>2383</v>
      </c>
      <c r="BE10" t="s">
        <v>3405</v>
      </c>
      <c r="BF10" t="s">
        <v>2383</v>
      </c>
      <c r="BG10" t="s">
        <v>3406</v>
      </c>
      <c r="BH10" t="s">
        <v>3407</v>
      </c>
      <c r="BI10" t="s">
        <v>1366</v>
      </c>
      <c r="BJ10" t="s">
        <v>3408</v>
      </c>
      <c r="BK10" t="s">
        <v>2336</v>
      </c>
      <c r="BL10" t="s">
        <v>578</v>
      </c>
      <c r="BM10" t="s">
        <v>223</v>
      </c>
      <c r="BN10" t="s">
        <v>483</v>
      </c>
      <c r="BO10">
        <v>6.82</v>
      </c>
      <c r="BP10">
        <v>6.1</v>
      </c>
      <c r="BQ10">
        <v>4.22</v>
      </c>
      <c r="BR10">
        <v>8.6199999999999992</v>
      </c>
      <c r="BS10">
        <v>8</v>
      </c>
      <c r="BT10">
        <v>4.0999999999999996</v>
      </c>
      <c r="BU10" t="s">
        <v>775</v>
      </c>
      <c r="BV10" t="s">
        <v>3091</v>
      </c>
      <c r="BW10">
        <v>28.8</v>
      </c>
      <c r="BX10">
        <v>26.84</v>
      </c>
      <c r="BY10">
        <v>28.93</v>
      </c>
      <c r="BZ10">
        <v>12.67</v>
      </c>
      <c r="CA10">
        <v>8.61</v>
      </c>
      <c r="CB10">
        <v>6.29</v>
      </c>
      <c r="CC10">
        <v>0.8</v>
      </c>
      <c r="CD10">
        <v>-5.31</v>
      </c>
      <c r="CE10" t="s">
        <v>3409</v>
      </c>
      <c r="CF10" t="s">
        <v>2226</v>
      </c>
      <c r="CG10" s="26">
        <v>0.1313314606741573</v>
      </c>
      <c r="CH10" s="27">
        <v>9.8470434782608696E-2</v>
      </c>
      <c r="CI10" s="26">
        <v>3.4448295831680298E-2</v>
      </c>
      <c r="CJ10" s="26">
        <v>0.20372599363327026</v>
      </c>
      <c r="CK10" s="26">
        <v>-7.862679660320282E-2</v>
      </c>
      <c r="CL10" s="26">
        <v>0.49503311514854431</v>
      </c>
      <c r="CM10" s="26">
        <v>0.82477343082427979</v>
      </c>
      <c r="CN10" s="27">
        <v>0.1304347813129425</v>
      </c>
      <c r="CO10" s="27">
        <v>0.97198325395584106</v>
      </c>
      <c r="CP10" s="27">
        <v>-0.49289628863334656</v>
      </c>
      <c r="CQ10" s="27">
        <v>1.2003793716430664</v>
      </c>
      <c r="CR10" s="27">
        <v>3.5151679515838623</v>
      </c>
      <c r="CS10">
        <v>5.3047109555984555</v>
      </c>
      <c r="CT10">
        <v>111526186.81318681</v>
      </c>
      <c r="CU10">
        <v>0</v>
      </c>
      <c r="CV10" s="26">
        <v>0.29587080776691438</v>
      </c>
      <c r="CW10" s="27">
        <v>1.0650138139724732</v>
      </c>
      <c r="CX10">
        <v>0.06</v>
      </c>
      <c r="CY10">
        <v>45.67832044383546</v>
      </c>
      <c r="CZ10">
        <v>222498572.65431926</v>
      </c>
      <c r="DA10">
        <v>0.29587080776691438</v>
      </c>
      <c r="DB10">
        <v>12.592919132362026</v>
      </c>
      <c r="DC10">
        <v>807069512.09442735</v>
      </c>
      <c r="DD10">
        <v>0.28107726737856864</v>
      </c>
      <c r="DE10">
        <v>4.8622169064413399</v>
      </c>
      <c r="DF10">
        <v>2090273078.2199042</v>
      </c>
      <c r="DG10">
        <v>0.26036631083488465</v>
      </c>
      <c r="DH10">
        <v>2.1723956313221207</v>
      </c>
      <c r="DI10">
        <v>4678411682.2286997</v>
      </c>
      <c r="DJ10">
        <v>0.23669664621353151</v>
      </c>
      <c r="DK10">
        <v>0.54649857168034077</v>
      </c>
      <c r="DL10">
        <v>18597232685.806133</v>
      </c>
      <c r="DM10">
        <v>0.20710956543684006</v>
      </c>
      <c r="DN10">
        <v>182000000</v>
      </c>
      <c r="DO10">
        <v>0.29587080776691438</v>
      </c>
      <c r="DP10">
        <v>10163361100</v>
      </c>
      <c r="DQ10">
        <v>727335000</v>
      </c>
      <c r="DR10">
        <v>1755</v>
      </c>
      <c r="DS10">
        <v>-0.16453934709275708</v>
      </c>
      <c r="DT10">
        <v>-0.96654337918986455</v>
      </c>
      <c r="DU10" s="28">
        <v>0</v>
      </c>
      <c r="DV10">
        <v>0.6</v>
      </c>
      <c r="DW10">
        <v>0.6</v>
      </c>
      <c r="DX10">
        <v>-1.0530999999999999</v>
      </c>
      <c r="DY10">
        <v>0.35328261587301596</v>
      </c>
      <c r="DZ10">
        <v>-1.0028293069028571</v>
      </c>
      <c r="EA10">
        <v>607</v>
      </c>
      <c r="EB10">
        <v>-1.0024803858768445</v>
      </c>
      <c r="EC10">
        <v>1</v>
      </c>
      <c r="ED10">
        <v>6.9693179700600266E-2</v>
      </c>
      <c r="EE10">
        <v>1.307990878569895</v>
      </c>
      <c r="EF10" s="29">
        <v>-1.0643</v>
      </c>
      <c r="EG10">
        <v>-1.06446</v>
      </c>
      <c r="EH10">
        <v>30.053282615873016</v>
      </c>
      <c r="EI10" t="s">
        <v>341</v>
      </c>
      <c r="EJ10">
        <v>0</v>
      </c>
      <c r="EK10">
        <v>1</v>
      </c>
      <c r="EL10" s="31">
        <v>44946</v>
      </c>
      <c r="EM10" s="32">
        <v>6.1999999999999998E-3</v>
      </c>
      <c r="EN10" s="32">
        <v>-0.7</v>
      </c>
      <c r="EO10" s="32">
        <v>-0.53</v>
      </c>
      <c r="EP10" s="32">
        <v>-0.18</v>
      </c>
      <c r="EQ10" s="32">
        <v>1.6E-2</v>
      </c>
    </row>
    <row r="11" spans="1:147" ht="96">
      <c r="B11" s="24"/>
      <c r="C11" s="24"/>
      <c r="D11" s="24" t="s">
        <v>3438</v>
      </c>
      <c r="E11" t="s">
        <v>3082</v>
      </c>
      <c r="F11" t="s">
        <v>3083</v>
      </c>
      <c r="G11">
        <v>26.95</v>
      </c>
      <c r="H11">
        <v>2.12E-2</v>
      </c>
      <c r="I11" t="s">
        <v>3084</v>
      </c>
      <c r="J11">
        <v>9169210500</v>
      </c>
      <c r="K11">
        <v>16.11</v>
      </c>
      <c r="L11">
        <v>2.89</v>
      </c>
      <c r="M11" t="s">
        <v>169</v>
      </c>
      <c r="N11" t="s">
        <v>3411</v>
      </c>
      <c r="O11" t="s">
        <v>3412</v>
      </c>
      <c r="P11" t="s">
        <v>3413</v>
      </c>
      <c r="Q11">
        <v>47.2</v>
      </c>
      <c r="R11" t="s">
        <v>199</v>
      </c>
      <c r="S11">
        <v>430591860</v>
      </c>
      <c r="T11" s="25">
        <v>0.3841</v>
      </c>
      <c r="U11" t="s">
        <v>233</v>
      </c>
      <c r="V11">
        <v>334595670</v>
      </c>
      <c r="W11">
        <v>340667870</v>
      </c>
      <c r="X11">
        <v>2.0099999999999998</v>
      </c>
      <c r="Y11">
        <v>0.66</v>
      </c>
      <c r="Z11">
        <v>11.32</v>
      </c>
      <c r="AA11" t="s">
        <v>3414</v>
      </c>
      <c r="AB11" t="s">
        <v>3415</v>
      </c>
      <c r="AC11" t="s">
        <v>1080</v>
      </c>
      <c r="AD11" t="s">
        <v>528</v>
      </c>
      <c r="AE11" t="s">
        <v>210</v>
      </c>
      <c r="AF11">
        <v>-98945136</v>
      </c>
      <c r="AG11" t="s">
        <v>3416</v>
      </c>
      <c r="AH11" t="s">
        <v>3417</v>
      </c>
      <c r="AI11" t="s">
        <v>3418</v>
      </c>
      <c r="AJ11" t="s">
        <v>3419</v>
      </c>
      <c r="AK11" t="s">
        <v>3420</v>
      </c>
      <c r="AL11" t="s">
        <v>198</v>
      </c>
      <c r="AM11" t="s">
        <v>3421</v>
      </c>
      <c r="AN11" t="s">
        <v>198</v>
      </c>
      <c r="AO11" t="s">
        <v>3422</v>
      </c>
      <c r="AP11" t="s">
        <v>2009</v>
      </c>
      <c r="AQ11" t="s">
        <v>1475</v>
      </c>
      <c r="AR11" t="s">
        <v>1679</v>
      </c>
      <c r="AS11" t="s">
        <v>198</v>
      </c>
      <c r="AT11" t="s">
        <v>3423</v>
      </c>
      <c r="AU11" t="s">
        <v>198</v>
      </c>
      <c r="AV11" t="s">
        <v>2575</v>
      </c>
      <c r="AW11" t="s">
        <v>3424</v>
      </c>
      <c r="AX11" t="s">
        <v>461</v>
      </c>
      <c r="AY11" t="s">
        <v>3425</v>
      </c>
      <c r="AZ11" t="s">
        <v>539</v>
      </c>
      <c r="BA11" t="s">
        <v>3426</v>
      </c>
      <c r="BB11" t="s">
        <v>3427</v>
      </c>
      <c r="BC11" t="s">
        <v>3428</v>
      </c>
      <c r="BD11" t="s">
        <v>3429</v>
      </c>
      <c r="BE11" t="s">
        <v>2775</v>
      </c>
      <c r="BF11" t="s">
        <v>2599</v>
      </c>
      <c r="BG11" t="s">
        <v>3430</v>
      </c>
      <c r="BH11" t="s">
        <v>364</v>
      </c>
      <c r="BI11" t="s">
        <v>3431</v>
      </c>
      <c r="BJ11" t="s">
        <v>3432</v>
      </c>
      <c r="BK11" t="s">
        <v>3433</v>
      </c>
      <c r="BL11" t="s">
        <v>3434</v>
      </c>
      <c r="BM11" t="s">
        <v>1826</v>
      </c>
      <c r="BN11" t="s">
        <v>465</v>
      </c>
      <c r="BO11">
        <v>14.55</v>
      </c>
      <c r="BP11">
        <v>15.54</v>
      </c>
      <c r="BQ11">
        <v>13.49</v>
      </c>
      <c r="BR11">
        <v>15.93</v>
      </c>
      <c r="BS11">
        <v>16.829999999999998</v>
      </c>
      <c r="BT11">
        <v>15.16</v>
      </c>
      <c r="BU11" t="s">
        <v>3435</v>
      </c>
      <c r="BV11" t="s">
        <v>3091</v>
      </c>
      <c r="BW11">
        <v>27.21</v>
      </c>
      <c r="BX11">
        <v>29.89</v>
      </c>
      <c r="BY11">
        <v>31.99</v>
      </c>
      <c r="BZ11">
        <v>11.71</v>
      </c>
      <c r="CA11">
        <v>12.6</v>
      </c>
      <c r="CB11">
        <v>12.8</v>
      </c>
      <c r="CC11">
        <v>4.74</v>
      </c>
      <c r="CD11">
        <v>5.69</v>
      </c>
      <c r="CE11" t="s">
        <v>3436</v>
      </c>
      <c r="CF11" t="s">
        <v>3437</v>
      </c>
      <c r="CG11" s="26">
        <v>0.58902259615384611</v>
      </c>
      <c r="CH11" s="27">
        <v>0.22399831325301162</v>
      </c>
      <c r="CI11" s="26">
        <v>0.14626587927341461</v>
      </c>
      <c r="CJ11" s="26">
        <v>0.30806645750999451</v>
      </c>
      <c r="CK11" s="26">
        <v>0.12596987187862396</v>
      </c>
      <c r="CL11" s="26">
        <v>0.37885472178459167</v>
      </c>
      <c r="CM11" s="26">
        <v>0.54873287677764893</v>
      </c>
      <c r="CN11" s="27">
        <v>0.10565110296010971</v>
      </c>
      <c r="CO11" s="27">
        <v>0.28797468543052673</v>
      </c>
      <c r="CP11" s="27">
        <v>-0.13896457850933075</v>
      </c>
      <c r="CQ11" s="27">
        <v>0.28321677446365356</v>
      </c>
      <c r="CR11" s="27">
        <v>0.95890408754348755</v>
      </c>
      <c r="CS11">
        <v>2.4788349553933497</v>
      </c>
      <c r="CT11">
        <v>107184677.77777778</v>
      </c>
      <c r="CU11">
        <v>3.710575139146568</v>
      </c>
      <c r="CV11" s="26">
        <v>0.30157796144485471</v>
      </c>
      <c r="CW11" s="27">
        <v>0.29935641437768934</v>
      </c>
      <c r="CX11">
        <v>0.06</v>
      </c>
      <c r="CY11">
        <v>16.644827225592795</v>
      </c>
      <c r="CZ11">
        <v>552556681.74545717</v>
      </c>
      <c r="DA11">
        <v>0.30157796144485471</v>
      </c>
      <c r="DB11">
        <v>4.5677567402538113</v>
      </c>
      <c r="DC11">
        <v>2013507072.0707753</v>
      </c>
      <c r="DD11">
        <v>0.28649906337261194</v>
      </c>
      <c r="DE11">
        <v>1.7514635058855266</v>
      </c>
      <c r="DF11">
        <v>5251157371.5890589</v>
      </c>
      <c r="DG11">
        <v>0.26538860607147213</v>
      </c>
      <c r="DH11">
        <v>0.77559353747699666</v>
      </c>
      <c r="DI11">
        <v>11858286661.230438</v>
      </c>
      <c r="DJ11">
        <v>0.24126236915588378</v>
      </c>
      <c r="DK11">
        <v>0.19069748484123092</v>
      </c>
      <c r="DL11">
        <v>48229322519.158157</v>
      </c>
      <c r="DM11">
        <v>0.21110457301139829</v>
      </c>
      <c r="DN11">
        <v>450000000</v>
      </c>
      <c r="DO11">
        <v>0.30157796144485471</v>
      </c>
      <c r="DP11">
        <v>9197210500</v>
      </c>
      <c r="DQ11">
        <v>697035600</v>
      </c>
      <c r="DR11">
        <v>4106</v>
      </c>
      <c r="DS11">
        <v>0.2874446347089914</v>
      </c>
      <c r="DT11">
        <v>-7.5358101124677723E-2</v>
      </c>
      <c r="DU11" s="28">
        <v>0.6</v>
      </c>
      <c r="DV11">
        <v>0.6</v>
      </c>
      <c r="DW11">
        <v>1.2</v>
      </c>
      <c r="DX11">
        <v>8.8330404217926191</v>
      </c>
      <c r="DY11">
        <v>0.46303345763582743</v>
      </c>
      <c r="DZ11">
        <v>8.102491843443552</v>
      </c>
      <c r="EA11">
        <v>1110</v>
      </c>
      <c r="EB11">
        <v>8.0793780794812715</v>
      </c>
      <c r="EC11">
        <v>8</v>
      </c>
      <c r="ED11">
        <v>1.110847348181089E-2</v>
      </c>
      <c r="EE11">
        <v>9.0288232934911061E-2</v>
      </c>
      <c r="EF11" s="29">
        <v>9.7100000000000006E-2</v>
      </c>
      <c r="EG11">
        <v>9.731200000000001E-2</v>
      </c>
      <c r="EH11">
        <v>34.123033457635827</v>
      </c>
      <c r="EI11">
        <v>-1</v>
      </c>
      <c r="EJ11">
        <v>0</v>
      </c>
      <c r="EK11">
        <v>1</v>
      </c>
      <c r="EL11" s="31">
        <v>44946</v>
      </c>
      <c r="EM11" s="32">
        <v>2.2200000000000001E-2</v>
      </c>
      <c r="EN11" s="32">
        <v>-0.15</v>
      </c>
      <c r="EO11" s="32">
        <v>0.91</v>
      </c>
      <c r="EP11" s="32">
        <v>-0.42</v>
      </c>
      <c r="EQ11" s="32">
        <v>2.12E-2</v>
      </c>
    </row>
    <row r="12" spans="1:147" ht="96">
      <c r="D12" s="24" t="s">
        <v>3463</v>
      </c>
      <c r="E12" t="s">
        <v>3085</v>
      </c>
      <c r="F12" t="s">
        <v>3086</v>
      </c>
      <c r="G12">
        <v>22.56</v>
      </c>
      <c r="H12">
        <v>-4.8999999999999998E-3</v>
      </c>
      <c r="I12" t="s">
        <v>3087</v>
      </c>
      <c r="J12">
        <v>6994931000</v>
      </c>
      <c r="K12">
        <v>18.09</v>
      </c>
      <c r="L12">
        <v>3.64</v>
      </c>
      <c r="M12" t="s">
        <v>169</v>
      </c>
      <c r="N12" t="s">
        <v>3439</v>
      </c>
      <c r="O12" t="s">
        <v>3440</v>
      </c>
      <c r="P12" t="s">
        <v>3441</v>
      </c>
      <c r="Q12">
        <v>43.55</v>
      </c>
      <c r="R12" t="s">
        <v>259</v>
      </c>
      <c r="S12">
        <v>299409850</v>
      </c>
      <c r="T12" s="25">
        <v>1.369</v>
      </c>
      <c r="U12" t="s">
        <v>357</v>
      </c>
      <c r="V12">
        <v>224440510</v>
      </c>
      <c r="W12">
        <v>310059000</v>
      </c>
      <c r="X12">
        <v>1.94</v>
      </c>
      <c r="Y12">
        <v>0.63</v>
      </c>
      <c r="Z12">
        <v>14</v>
      </c>
      <c r="AA12" t="s">
        <v>1582</v>
      </c>
      <c r="AB12" t="s">
        <v>3442</v>
      </c>
      <c r="AC12" t="s">
        <v>3443</v>
      </c>
      <c r="AD12" t="s">
        <v>483</v>
      </c>
      <c r="AE12" t="s">
        <v>3444</v>
      </c>
      <c r="AF12">
        <v>-35648606</v>
      </c>
      <c r="AG12" t="s">
        <v>3445</v>
      </c>
      <c r="AH12" t="s">
        <v>3446</v>
      </c>
      <c r="AI12" t="s">
        <v>3447</v>
      </c>
      <c r="AJ12" t="s">
        <v>426</v>
      </c>
      <c r="AK12" t="s">
        <v>3448</v>
      </c>
      <c r="AL12" t="s">
        <v>198</v>
      </c>
      <c r="AM12" t="s">
        <v>3449</v>
      </c>
      <c r="AN12" t="s">
        <v>198</v>
      </c>
      <c r="AO12" t="s">
        <v>3450</v>
      </c>
      <c r="AP12" t="s">
        <v>3451</v>
      </c>
      <c r="AQ12" t="s">
        <v>2789</v>
      </c>
      <c r="AR12" t="s">
        <v>2308</v>
      </c>
      <c r="AS12" t="s">
        <v>198</v>
      </c>
      <c r="AT12" t="s">
        <v>1079</v>
      </c>
      <c r="AU12" t="s">
        <v>2361</v>
      </c>
      <c r="AV12" t="s">
        <v>2254</v>
      </c>
      <c r="AW12" t="s">
        <v>3452</v>
      </c>
      <c r="AX12" t="s">
        <v>366</v>
      </c>
      <c r="AY12" t="s">
        <v>3453</v>
      </c>
      <c r="AZ12" t="s">
        <v>603</v>
      </c>
      <c r="BA12" t="s">
        <v>3454</v>
      </c>
      <c r="BB12" t="s">
        <v>3455</v>
      </c>
      <c r="BC12" t="s">
        <v>3456</v>
      </c>
      <c r="BD12" t="s">
        <v>2600</v>
      </c>
      <c r="BE12" t="s">
        <v>794</v>
      </c>
      <c r="BF12" t="s">
        <v>770</v>
      </c>
      <c r="BG12" t="s">
        <v>490</v>
      </c>
      <c r="BH12" t="s">
        <v>3457</v>
      </c>
      <c r="BI12" t="s">
        <v>2951</v>
      </c>
      <c r="BJ12" t="s">
        <v>2896</v>
      </c>
      <c r="BK12" t="s">
        <v>3458</v>
      </c>
      <c r="BL12" t="s">
        <v>1854</v>
      </c>
      <c r="BM12" t="s">
        <v>453</v>
      </c>
      <c r="BN12" t="s">
        <v>3459</v>
      </c>
      <c r="BO12">
        <v>9.6300000000000008</v>
      </c>
      <c r="BP12">
        <v>10.28</v>
      </c>
      <c r="BQ12">
        <v>9.02</v>
      </c>
      <c r="BR12">
        <v>13.99</v>
      </c>
      <c r="BS12">
        <v>14.37</v>
      </c>
      <c r="BT12">
        <v>12.18</v>
      </c>
      <c r="BU12" t="s">
        <v>3460</v>
      </c>
      <c r="BV12" t="s">
        <v>3091</v>
      </c>
      <c r="BW12">
        <v>23.8</v>
      </c>
      <c r="BX12">
        <v>23.25</v>
      </c>
      <c r="BY12">
        <v>23.58</v>
      </c>
      <c r="BZ12">
        <v>13.6</v>
      </c>
      <c r="CA12">
        <v>10.52</v>
      </c>
      <c r="CB12">
        <v>9.35</v>
      </c>
      <c r="CC12">
        <v>1.67</v>
      </c>
      <c r="CD12">
        <v>5.42</v>
      </c>
      <c r="CE12" t="s">
        <v>3461</v>
      </c>
      <c r="CF12" t="s">
        <v>3462</v>
      </c>
      <c r="CG12" s="26">
        <v>0.37828860971524286</v>
      </c>
      <c r="CH12" s="27">
        <v>2.5732682640203697</v>
      </c>
      <c r="CI12" s="26">
        <v>0.17776580154895782</v>
      </c>
      <c r="CJ12" s="26">
        <v>0.18674319982528687</v>
      </c>
      <c r="CK12" s="26">
        <v>-4.9090947955846786E-2</v>
      </c>
      <c r="CL12" s="26">
        <v>0.27413120865821838</v>
      </c>
      <c r="CM12" s="26">
        <v>0.4420936107635498</v>
      </c>
      <c r="CN12" s="27">
        <v>9.1836735606193542E-2</v>
      </c>
      <c r="CO12" s="27">
        <v>0.30666667222976685</v>
      </c>
      <c r="CP12" s="27">
        <v>-0.28229665756225586</v>
      </c>
      <c r="CQ12" s="27">
        <v>0.78632479906082153</v>
      </c>
      <c r="CR12" s="27">
        <v>0.51634353399276733</v>
      </c>
      <c r="CS12">
        <v>3.1896630186958506</v>
      </c>
      <c r="CT12">
        <v>144230107.47663552</v>
      </c>
      <c r="CU12">
        <v>1.3297872340425532</v>
      </c>
      <c r="CV12" s="26">
        <v>0.20632857456803322</v>
      </c>
      <c r="CW12" s="27">
        <v>0.28377501666545868</v>
      </c>
      <c r="CX12">
        <v>0.06</v>
      </c>
      <c r="CY12">
        <v>28.208425883554149</v>
      </c>
      <c r="CZ12">
        <v>243541806.56373501</v>
      </c>
      <c r="DA12">
        <v>0.20632857456803322</v>
      </c>
      <c r="DB12">
        <v>8.3647047111663113</v>
      </c>
      <c r="DC12">
        <v>821299882.92702186</v>
      </c>
      <c r="DD12">
        <v>0.19601214583963156</v>
      </c>
      <c r="DE12">
        <v>3.5967619739601036</v>
      </c>
      <c r="DF12">
        <v>1910032148.286998</v>
      </c>
      <c r="DG12">
        <v>0.18156914561986923</v>
      </c>
      <c r="DH12">
        <v>1.8404231556670783</v>
      </c>
      <c r="DI12">
        <v>3732799698.1813297</v>
      </c>
      <c r="DJ12">
        <v>0.16506285965442657</v>
      </c>
      <c r="DK12">
        <v>0.65227291840304458</v>
      </c>
      <c r="DL12">
        <v>10532295311.017366</v>
      </c>
      <c r="DM12">
        <v>0.14443000219762325</v>
      </c>
      <c r="DN12">
        <v>214000000</v>
      </c>
      <c r="DO12">
        <v>0.20632857456803322</v>
      </c>
      <c r="DP12">
        <v>6869931000</v>
      </c>
      <c r="DQ12">
        <v>556778200</v>
      </c>
      <c r="DR12">
        <v>2059</v>
      </c>
      <c r="DS12">
        <v>0.17196003514720964</v>
      </c>
      <c r="DT12">
        <v>2.289493247354911</v>
      </c>
      <c r="DU12" s="28">
        <v>0.6</v>
      </c>
      <c r="DV12">
        <v>0.6</v>
      </c>
      <c r="DW12">
        <v>1.2</v>
      </c>
      <c r="DX12">
        <v>1.0542</v>
      </c>
      <c r="DY12">
        <v>0.35342233162469494</v>
      </c>
      <c r="DZ12">
        <v>1.0077734903740585</v>
      </c>
      <c r="EA12">
        <v>238</v>
      </c>
      <c r="EB12">
        <v>1.0073976084746221</v>
      </c>
      <c r="EC12">
        <v>1</v>
      </c>
      <c r="ED12">
        <v>2.6458512734673079E-2</v>
      </c>
      <c r="EE12">
        <v>0.18447972805175789</v>
      </c>
      <c r="EF12" s="29">
        <v>2.8300000000000002E-2</v>
      </c>
      <c r="EG12">
        <v>2.8250999999999998E-2</v>
      </c>
      <c r="EH12">
        <v>21.143422331624695</v>
      </c>
      <c r="EI12">
        <v>-1</v>
      </c>
      <c r="EJ12">
        <v>0</v>
      </c>
      <c r="EK12">
        <v>1</v>
      </c>
      <c r="EL12" s="31">
        <v>44946</v>
      </c>
      <c r="EM12" s="32">
        <v>2.0299999999999999E-2</v>
      </c>
      <c r="EN12" s="32">
        <v>0.13</v>
      </c>
      <c r="EO12" s="32">
        <v>-1.72</v>
      </c>
      <c r="EP12" s="32">
        <v>1.75</v>
      </c>
      <c r="EQ12" s="32">
        <v>-4.8999999999999998E-3</v>
      </c>
    </row>
    <row r="13" spans="1:147" ht="96">
      <c r="B13" s="24"/>
      <c r="C13" s="24"/>
      <c r="D13" s="24" t="s">
        <v>3498</v>
      </c>
      <c r="E13" t="s">
        <v>3088</v>
      </c>
      <c r="F13" t="s">
        <v>3089</v>
      </c>
      <c r="G13">
        <v>11.65</v>
      </c>
      <c r="H13">
        <v>0</v>
      </c>
      <c r="I13" t="s">
        <v>3090</v>
      </c>
      <c r="J13">
        <v>6766004000</v>
      </c>
      <c r="L13">
        <v>4.55</v>
      </c>
      <c r="M13" t="s">
        <v>169</v>
      </c>
      <c r="N13" t="s">
        <v>3464</v>
      </c>
      <c r="O13" t="s">
        <v>3465</v>
      </c>
      <c r="P13" t="s">
        <v>3466</v>
      </c>
      <c r="Q13">
        <v>77.08</v>
      </c>
      <c r="R13" t="s">
        <v>3467</v>
      </c>
      <c r="S13">
        <v>945722390</v>
      </c>
      <c r="T13" s="3">
        <v>25.04</v>
      </c>
      <c r="U13" t="s">
        <v>3468</v>
      </c>
      <c r="V13">
        <v>574514830</v>
      </c>
      <c r="W13">
        <v>580772870</v>
      </c>
      <c r="X13">
        <v>6.4</v>
      </c>
      <c r="Y13">
        <v>0.54</v>
      </c>
      <c r="Z13">
        <v>17.43</v>
      </c>
      <c r="AA13" t="s">
        <v>3469</v>
      </c>
      <c r="AB13" t="s">
        <v>3470</v>
      </c>
      <c r="AC13" t="s">
        <v>3471</v>
      </c>
      <c r="AD13" t="s">
        <v>1057</v>
      </c>
      <c r="AE13" t="s">
        <v>472</v>
      </c>
      <c r="AF13">
        <v>315654140</v>
      </c>
      <c r="AG13" t="s">
        <v>3472</v>
      </c>
      <c r="AH13" t="s">
        <v>3473</v>
      </c>
      <c r="AI13" t="s">
        <v>3474</v>
      </c>
      <c r="AJ13" t="s">
        <v>543</v>
      </c>
      <c r="AK13" t="s">
        <v>3475</v>
      </c>
      <c r="AL13" t="s">
        <v>198</v>
      </c>
      <c r="AM13" t="s">
        <v>3476</v>
      </c>
      <c r="AN13" t="s">
        <v>198</v>
      </c>
      <c r="AO13" t="s">
        <v>367</v>
      </c>
      <c r="AP13" t="s">
        <v>3477</v>
      </c>
      <c r="AQ13" t="s">
        <v>198</v>
      </c>
      <c r="AR13" t="s">
        <v>3478</v>
      </c>
      <c r="AS13" t="s">
        <v>198</v>
      </c>
      <c r="AT13" t="s">
        <v>3479</v>
      </c>
      <c r="AU13" t="s">
        <v>1087</v>
      </c>
      <c r="AV13" t="s">
        <v>3480</v>
      </c>
      <c r="AW13" t="s">
        <v>3481</v>
      </c>
      <c r="AX13" t="s">
        <v>3482</v>
      </c>
      <c r="AY13" t="s">
        <v>3483</v>
      </c>
      <c r="AZ13" t="s">
        <v>3484</v>
      </c>
      <c r="BA13" t="s">
        <v>3485</v>
      </c>
      <c r="BB13" t="s">
        <v>3486</v>
      </c>
      <c r="BC13" t="s">
        <v>3487</v>
      </c>
      <c r="BD13" t="s">
        <v>3488</v>
      </c>
      <c r="BE13" t="s">
        <v>3489</v>
      </c>
      <c r="BF13" t="s">
        <v>3490</v>
      </c>
      <c r="BG13" t="s">
        <v>3491</v>
      </c>
      <c r="BH13" t="s">
        <v>453</v>
      </c>
      <c r="BI13" t="s">
        <v>3492</v>
      </c>
      <c r="BJ13" t="s">
        <v>3493</v>
      </c>
      <c r="BK13" t="s">
        <v>3494</v>
      </c>
      <c r="BL13" t="s">
        <v>2043</v>
      </c>
      <c r="BM13" t="s">
        <v>3495</v>
      </c>
      <c r="BN13" t="s">
        <v>3496</v>
      </c>
      <c r="BO13">
        <v>-38.5</v>
      </c>
      <c r="BP13">
        <v>1.35</v>
      </c>
      <c r="BQ13">
        <v>-0.78</v>
      </c>
      <c r="BR13">
        <v>-174.73</v>
      </c>
      <c r="BS13">
        <v>-3.64</v>
      </c>
      <c r="BT13">
        <v>-7.67</v>
      </c>
      <c r="BU13" t="s">
        <v>775</v>
      </c>
      <c r="BV13" t="s">
        <v>3091</v>
      </c>
      <c r="BW13">
        <v>40.43</v>
      </c>
      <c r="BX13">
        <v>18.63</v>
      </c>
      <c r="BY13">
        <v>21.4</v>
      </c>
      <c r="BZ13">
        <v>17.43</v>
      </c>
      <c r="CA13">
        <v>-3.71</v>
      </c>
      <c r="CB13">
        <v>-7.3</v>
      </c>
      <c r="CC13">
        <v>-4.9800000000000004</v>
      </c>
      <c r="CD13">
        <v>0</v>
      </c>
      <c r="CE13" t="s">
        <v>3497</v>
      </c>
      <c r="CF13" t="s">
        <v>296</v>
      </c>
      <c r="CG13" s="26">
        <v>0.77375728971962576</v>
      </c>
      <c r="CH13" s="27">
        <v>55.573855950434556</v>
      </c>
      <c r="CI13" s="26">
        <v>0.16434600949287415</v>
      </c>
      <c r="CJ13" s="26">
        <v>-0.12830515205860138</v>
      </c>
      <c r="CK13" s="26">
        <v>-0.21902500092983246</v>
      </c>
      <c r="CL13" s="26">
        <v>0.16482645273208618</v>
      </c>
      <c r="CM13" s="26">
        <v>0.4335782527923584</v>
      </c>
      <c r="CN13" s="27">
        <v>-23.311689376831055</v>
      </c>
      <c r="CO13" s="27">
        <v>0.5470588207244873</v>
      </c>
      <c r="CP13" s="27">
        <v>-1.5337519645690918</v>
      </c>
      <c r="CQ13" s="27">
        <v>-0.10784313827753067</v>
      </c>
      <c r="CR13" s="27">
        <v>4.6666665077209473</v>
      </c>
      <c r="CS13">
        <v>1.4448011958146487</v>
      </c>
      <c r="CT13">
        <v>-26212265.758547008</v>
      </c>
      <c r="CU13">
        <v>0</v>
      </c>
      <c r="CV13" s="26">
        <v>8.3084112405776983E-2</v>
      </c>
      <c r="CW13" s="27">
        <v>-3.9479118302464484</v>
      </c>
      <c r="CX13">
        <v>0.06</v>
      </c>
      <c r="CY13" t="e">
        <v>#VALUE!</v>
      </c>
      <c r="CZ13" t="s">
        <v>216</v>
      </c>
      <c r="DA13">
        <v>8.3084112405776983E-2</v>
      </c>
      <c r="DB13" t="e">
        <v>#VALUE!</v>
      </c>
      <c r="DC13" t="s">
        <v>216</v>
      </c>
      <c r="DD13">
        <v>7.8929906785488127E-2</v>
      </c>
      <c r="DE13" t="e">
        <v>#VALUE!</v>
      </c>
      <c r="DF13" t="s">
        <v>216</v>
      </c>
      <c r="DG13">
        <v>7.3114018917083745E-2</v>
      </c>
      <c r="DH13" t="e">
        <v>#VALUE!</v>
      </c>
      <c r="DI13" t="s">
        <v>216</v>
      </c>
      <c r="DJ13">
        <v>6.6467289924621586E-2</v>
      </c>
      <c r="DK13" t="e">
        <v>#VALUE!</v>
      </c>
      <c r="DL13" t="s">
        <v>216</v>
      </c>
      <c r="DM13">
        <v>5.8158878684043881E-2</v>
      </c>
      <c r="DN13">
        <v>-3744000000</v>
      </c>
      <c r="DO13">
        <v>8.3084112405776983E-2</v>
      </c>
      <c r="DP13">
        <v>13788004000</v>
      </c>
      <c r="DQ13">
        <v>-1583866599.999999</v>
      </c>
      <c r="DR13">
        <v>116</v>
      </c>
      <c r="DS13">
        <v>0.69067317731384881</v>
      </c>
      <c r="DT13">
        <v>59.521767780681003</v>
      </c>
      <c r="DU13" s="28">
        <v>0.6</v>
      </c>
      <c r="DV13" t="e">
        <v>#VALUE!</v>
      </c>
      <c r="DW13" t="e">
        <v>#VALUE!</v>
      </c>
      <c r="DX13">
        <v>-4</v>
      </c>
      <c r="DY13">
        <v>0.37607791164658694</v>
      </c>
      <c r="DZ13">
        <v>-4</v>
      </c>
      <c r="EA13">
        <v>3274</v>
      </c>
      <c r="EB13">
        <v>-4</v>
      </c>
      <c r="EC13">
        <v>4</v>
      </c>
      <c r="ED13">
        <v>7.5491473973293546E-2</v>
      </c>
      <c r="EE13">
        <v>0.42873903527897234</v>
      </c>
      <c r="EF13" s="29">
        <v>9.1209999999999999E-2</v>
      </c>
      <c r="EG13">
        <v>9.1209999999999999E-2</v>
      </c>
      <c r="EH13">
        <v>20.176077911646587</v>
      </c>
      <c r="EI13">
        <v>-1</v>
      </c>
      <c r="EJ13">
        <v>0</v>
      </c>
      <c r="EK13">
        <v>0</v>
      </c>
      <c r="EL13" s="31">
        <v>44946</v>
      </c>
      <c r="EM13" s="32">
        <v>-7.3000000000000001E-3</v>
      </c>
      <c r="EN13" s="32">
        <v>-1.73</v>
      </c>
      <c r="EO13" s="32">
        <v>1.34</v>
      </c>
      <c r="EP13" s="32">
        <v>-3.88</v>
      </c>
      <c r="EQ13" s="32">
        <v>0</v>
      </c>
    </row>
    <row r="14" spans="1:147" ht="96">
      <c r="B14" s="24"/>
      <c r="C14" s="24"/>
      <c r="D14" s="24" t="s">
        <v>3530</v>
      </c>
      <c r="E14" t="s">
        <v>3092</v>
      </c>
      <c r="F14" t="s">
        <v>3093</v>
      </c>
      <c r="G14">
        <v>5.58</v>
      </c>
      <c r="H14">
        <v>3.5999999999999999E-3</v>
      </c>
      <c r="I14" t="s">
        <v>3094</v>
      </c>
      <c r="J14">
        <v>5552331200</v>
      </c>
      <c r="K14">
        <v>20.09</v>
      </c>
      <c r="L14">
        <v>1.73</v>
      </c>
      <c r="M14" t="s">
        <v>169</v>
      </c>
      <c r="N14" t="s">
        <v>3499</v>
      </c>
      <c r="O14" t="s">
        <v>3500</v>
      </c>
      <c r="P14" t="s">
        <v>3501</v>
      </c>
      <c r="Q14">
        <v>-2.91</v>
      </c>
      <c r="R14" t="s">
        <v>3502</v>
      </c>
      <c r="S14">
        <v>301583630</v>
      </c>
      <c r="T14" s="25">
        <v>-8.77E-2</v>
      </c>
      <c r="U14" t="s">
        <v>404</v>
      </c>
      <c r="V14">
        <v>790743830</v>
      </c>
      <c r="W14">
        <v>989541430</v>
      </c>
      <c r="X14">
        <v>2.23</v>
      </c>
      <c r="Y14">
        <v>0.38</v>
      </c>
      <c r="Z14">
        <v>9.82</v>
      </c>
      <c r="AA14" t="s">
        <v>3503</v>
      </c>
      <c r="AB14" t="s">
        <v>545</v>
      </c>
      <c r="AC14" t="s">
        <v>3504</v>
      </c>
      <c r="AD14" t="s">
        <v>419</v>
      </c>
      <c r="AE14" t="s">
        <v>3505</v>
      </c>
      <c r="AF14">
        <v>63254394</v>
      </c>
      <c r="AG14" t="s">
        <v>3506</v>
      </c>
      <c r="AH14" t="s">
        <v>3507</v>
      </c>
      <c r="AI14" t="s">
        <v>3508</v>
      </c>
      <c r="AJ14" t="s">
        <v>849</v>
      </c>
      <c r="AK14" t="s">
        <v>3509</v>
      </c>
      <c r="AL14" t="s">
        <v>3510</v>
      </c>
      <c r="AM14" t="s">
        <v>3511</v>
      </c>
      <c r="AN14" t="s">
        <v>198</v>
      </c>
      <c r="AO14" t="s">
        <v>940</v>
      </c>
      <c r="AP14" t="s">
        <v>3512</v>
      </c>
      <c r="AQ14" t="s">
        <v>1021</v>
      </c>
      <c r="AR14" t="s">
        <v>3513</v>
      </c>
      <c r="AS14">
        <v>2734.15</v>
      </c>
      <c r="AT14" t="s">
        <v>3514</v>
      </c>
      <c r="AU14" t="s">
        <v>3515</v>
      </c>
      <c r="AV14" t="s">
        <v>3516</v>
      </c>
      <c r="AW14" t="s">
        <v>3517</v>
      </c>
      <c r="AX14" t="s">
        <v>3518</v>
      </c>
      <c r="AY14" t="s">
        <v>3519</v>
      </c>
      <c r="AZ14" t="s">
        <v>3520</v>
      </c>
      <c r="BA14" t="s">
        <v>3521</v>
      </c>
      <c r="BB14" t="s">
        <v>3522</v>
      </c>
      <c r="BC14" t="s">
        <v>3523</v>
      </c>
      <c r="BD14" t="s">
        <v>1369</v>
      </c>
      <c r="BE14" t="s">
        <v>1441</v>
      </c>
      <c r="BF14" t="s">
        <v>3434</v>
      </c>
      <c r="BG14" t="s">
        <v>814</v>
      </c>
      <c r="BH14" t="s">
        <v>3524</v>
      </c>
      <c r="BI14" t="s">
        <v>3525</v>
      </c>
      <c r="BJ14" t="s">
        <v>3526</v>
      </c>
      <c r="BK14" t="s">
        <v>3527</v>
      </c>
      <c r="BL14" t="s">
        <v>3528</v>
      </c>
      <c r="BM14" t="s">
        <v>460</v>
      </c>
      <c r="BN14" t="s">
        <v>2575</v>
      </c>
      <c r="BO14">
        <v>7.24</v>
      </c>
      <c r="BP14">
        <v>5.16</v>
      </c>
      <c r="BQ14">
        <v>6.76</v>
      </c>
      <c r="BR14">
        <v>11.82</v>
      </c>
      <c r="BS14">
        <v>6.79</v>
      </c>
      <c r="BT14">
        <v>10.19</v>
      </c>
      <c r="BU14" t="s">
        <v>1085</v>
      </c>
      <c r="BV14" t="s">
        <v>3091</v>
      </c>
      <c r="BW14">
        <v>28.64</v>
      </c>
      <c r="BX14">
        <v>25.28</v>
      </c>
      <c r="BY14">
        <v>26.14</v>
      </c>
      <c r="BZ14">
        <v>12.89</v>
      </c>
      <c r="CA14">
        <v>4.2300000000000004</v>
      </c>
      <c r="CB14">
        <v>6.18</v>
      </c>
      <c r="CC14">
        <v>2.95</v>
      </c>
      <c r="CD14">
        <v>-1.76</v>
      </c>
      <c r="CE14" t="s">
        <v>3529</v>
      </c>
      <c r="CF14" t="s">
        <v>296</v>
      </c>
      <c r="CG14" s="26">
        <v>-0.16828853868194898</v>
      </c>
      <c r="CH14" s="27">
        <v>-1.6934417857142856</v>
      </c>
      <c r="CI14" s="26">
        <v>8.9566722512245178E-2</v>
      </c>
      <c r="CJ14" s="26">
        <v>1.7989205196499825E-2</v>
      </c>
      <c r="CK14" s="26">
        <v>1.3233442790806293E-2</v>
      </c>
      <c r="CL14" s="26">
        <v>0.41920614242553711</v>
      </c>
      <c r="CM14" s="26">
        <v>0.43759554624557495</v>
      </c>
      <c r="CN14" s="27">
        <v>0.82634729146957397</v>
      </c>
      <c r="CO14" s="27">
        <v>-0.29237288236618042</v>
      </c>
      <c r="CP14" s="27">
        <v>-0.28267475962638855</v>
      </c>
      <c r="CQ14" s="27">
        <v>6.4724922180175781E-2</v>
      </c>
      <c r="CR14" s="27">
        <v>2.1195652484893799</v>
      </c>
      <c r="CS14">
        <v>1.2335772495001112</v>
      </c>
      <c r="CT14">
        <v>83661816.393442616</v>
      </c>
      <c r="CU14">
        <v>3.5842293906810037</v>
      </c>
      <c r="CV14" s="26">
        <v>0.19551821183413268</v>
      </c>
      <c r="CW14" s="27">
        <v>0.48711796402931212</v>
      </c>
      <c r="CX14">
        <v>0.06</v>
      </c>
      <c r="CY14">
        <v>18.783297305112832</v>
      </c>
      <c r="CZ14">
        <v>343993447.74472684</v>
      </c>
      <c r="DA14">
        <v>0.19551821183413268</v>
      </c>
      <c r="DB14">
        <v>5.6197207693135107</v>
      </c>
      <c r="DC14">
        <v>1149760186.5349083</v>
      </c>
      <c r="DD14">
        <v>0.18574230124242602</v>
      </c>
      <c r="DE14">
        <v>2.447632341553144</v>
      </c>
      <c r="DF14">
        <v>2639829148.4823103</v>
      </c>
      <c r="DG14">
        <v>0.17205602641403675</v>
      </c>
      <c r="DH14">
        <v>1.2722971947810442</v>
      </c>
      <c r="DI14">
        <v>5078476339.100914</v>
      </c>
      <c r="DJ14">
        <v>0.15641456946730614</v>
      </c>
      <c r="DK14">
        <v>0.4687583966431495</v>
      </c>
      <c r="DL14">
        <v>13783926317.417629</v>
      </c>
      <c r="DM14">
        <v>0.13686274828389286</v>
      </c>
      <c r="DN14">
        <v>305000000</v>
      </c>
      <c r="DO14">
        <v>0.19551821183413268</v>
      </c>
      <c r="DP14">
        <v>6461331200</v>
      </c>
      <c r="DQ14">
        <v>-129341100</v>
      </c>
      <c r="DR14">
        <v>722</v>
      </c>
      <c r="DS14">
        <v>-0.36380675051608169</v>
      </c>
      <c r="DT14">
        <v>-2.1805597497435976</v>
      </c>
      <c r="DU14" s="28">
        <v>0</v>
      </c>
      <c r="DV14">
        <v>0</v>
      </c>
      <c r="DW14">
        <v>0</v>
      </c>
      <c r="DX14">
        <v>4.5966101694915258</v>
      </c>
      <c r="DY14">
        <v>0.36131807228915563</v>
      </c>
      <c r="DZ14">
        <v>4.0962440024504803</v>
      </c>
      <c r="EA14">
        <v>2016</v>
      </c>
      <c r="EB14">
        <v>4.0568234602033924</v>
      </c>
      <c r="EC14">
        <v>4</v>
      </c>
      <c r="ED14">
        <v>4.0592742034055107E-2</v>
      </c>
      <c r="EE14">
        <v>0.25163170783056554</v>
      </c>
      <c r="EF14" s="29">
        <v>3.9399999999999998E-2</v>
      </c>
      <c r="EG14">
        <v>3.9435999999999999E-2</v>
      </c>
      <c r="EH14">
        <v>20.161318072289156</v>
      </c>
      <c r="EI14">
        <v>-1</v>
      </c>
      <c r="EJ14">
        <v>0</v>
      </c>
      <c r="EK14">
        <v>0</v>
      </c>
      <c r="EL14" s="31">
        <v>44946</v>
      </c>
      <c r="EM14" s="32">
        <v>9.1999999999999998E-3</v>
      </c>
      <c r="EN14" s="32">
        <v>-0.37</v>
      </c>
      <c r="EO14" s="32">
        <v>0</v>
      </c>
      <c r="EP14" s="32">
        <v>2.02</v>
      </c>
      <c r="EQ14" s="32">
        <v>3.5999999999999999E-3</v>
      </c>
    </row>
    <row r="15" spans="1:147" ht="96">
      <c r="B15" s="24"/>
      <c r="C15" s="24"/>
      <c r="D15" s="24" t="s">
        <v>3558</v>
      </c>
      <c r="E15" t="s">
        <v>3095</v>
      </c>
      <c r="F15" t="s">
        <v>3096</v>
      </c>
      <c r="G15">
        <v>28.5</v>
      </c>
      <c r="H15">
        <v>2.2200000000000001E-2</v>
      </c>
      <c r="I15" t="s">
        <v>3097</v>
      </c>
      <c r="J15">
        <v>5472002700</v>
      </c>
      <c r="K15">
        <v>26.99</v>
      </c>
      <c r="L15">
        <v>4.28</v>
      </c>
      <c r="M15" t="s">
        <v>169</v>
      </c>
      <c r="N15" t="s">
        <v>3193</v>
      </c>
      <c r="O15" t="s">
        <v>542</v>
      </c>
      <c r="P15" t="s">
        <v>3531</v>
      </c>
      <c r="Q15">
        <v>29.56</v>
      </c>
      <c r="R15" t="s">
        <v>3532</v>
      </c>
      <c r="S15">
        <v>169341950</v>
      </c>
      <c r="T15" s="25">
        <v>0.23710000000000001</v>
      </c>
      <c r="U15" t="s">
        <v>446</v>
      </c>
      <c r="V15">
        <v>192000100</v>
      </c>
      <c r="W15">
        <v>192000100</v>
      </c>
      <c r="X15">
        <v>4.63</v>
      </c>
      <c r="Y15">
        <v>1.7</v>
      </c>
      <c r="Z15">
        <v>2.19</v>
      </c>
      <c r="AA15" t="s">
        <v>3533</v>
      </c>
      <c r="AB15" t="s">
        <v>3534</v>
      </c>
      <c r="AC15" t="s">
        <v>583</v>
      </c>
      <c r="AD15" t="s">
        <v>3535</v>
      </c>
      <c r="AE15" t="s">
        <v>3536</v>
      </c>
      <c r="AF15">
        <v>51378454</v>
      </c>
      <c r="AG15" t="s">
        <v>3537</v>
      </c>
      <c r="AH15" t="s">
        <v>3538</v>
      </c>
      <c r="AI15" t="s">
        <v>3539</v>
      </c>
      <c r="AJ15" t="s">
        <v>3540</v>
      </c>
      <c r="AK15" t="s">
        <v>3541</v>
      </c>
      <c r="AL15" t="s">
        <v>198</v>
      </c>
      <c r="AM15" t="s">
        <v>3542</v>
      </c>
      <c r="AN15" t="s">
        <v>198</v>
      </c>
      <c r="AO15">
        <v>0</v>
      </c>
      <c r="AP15" t="s">
        <v>573</v>
      </c>
      <c r="AQ15" t="s">
        <v>3543</v>
      </c>
      <c r="AR15" t="s">
        <v>3544</v>
      </c>
      <c r="AS15" t="s">
        <v>198</v>
      </c>
      <c r="AT15" t="s">
        <v>3545</v>
      </c>
      <c r="AU15" t="s">
        <v>1524</v>
      </c>
      <c r="AV15" t="s">
        <v>377</v>
      </c>
      <c r="AW15" t="s">
        <v>3546</v>
      </c>
      <c r="AX15" t="s">
        <v>3547</v>
      </c>
      <c r="AY15" t="s">
        <v>3548</v>
      </c>
      <c r="AZ15" t="s">
        <v>1775</v>
      </c>
      <c r="BA15" t="s">
        <v>804</v>
      </c>
      <c r="BB15" t="s">
        <v>3549</v>
      </c>
      <c r="BC15" t="s">
        <v>3550</v>
      </c>
      <c r="BD15" t="s">
        <v>2761</v>
      </c>
      <c r="BE15" t="s">
        <v>530</v>
      </c>
      <c r="BF15" t="s">
        <v>209</v>
      </c>
      <c r="BG15" t="s">
        <v>3551</v>
      </c>
      <c r="BH15" t="s">
        <v>3552</v>
      </c>
      <c r="BI15" t="s">
        <v>3553</v>
      </c>
      <c r="BJ15" t="s">
        <v>3554</v>
      </c>
      <c r="BK15" t="s">
        <v>3555</v>
      </c>
      <c r="BL15" t="s">
        <v>1778</v>
      </c>
      <c r="BM15" t="s">
        <v>261</v>
      </c>
      <c r="BN15" t="s">
        <v>592</v>
      </c>
      <c r="BO15">
        <v>8.8800000000000008</v>
      </c>
      <c r="BP15">
        <v>10.130000000000001</v>
      </c>
      <c r="BQ15">
        <v>8.5399999999999991</v>
      </c>
      <c r="BR15">
        <v>15.63</v>
      </c>
      <c r="BS15">
        <v>13.27</v>
      </c>
      <c r="BT15">
        <v>13.14</v>
      </c>
      <c r="BU15" t="s">
        <v>1802</v>
      </c>
      <c r="BV15" t="s">
        <v>3091</v>
      </c>
      <c r="BW15">
        <v>6.59</v>
      </c>
      <c r="BX15">
        <v>8.0399999999999991</v>
      </c>
      <c r="BY15">
        <v>10.26</v>
      </c>
      <c r="BZ15">
        <v>2.61</v>
      </c>
      <c r="CA15">
        <v>2.33</v>
      </c>
      <c r="CB15">
        <v>2.87</v>
      </c>
      <c r="CC15">
        <v>0.53</v>
      </c>
      <c r="CD15">
        <v>-1.55</v>
      </c>
      <c r="CE15" t="s">
        <v>3556</v>
      </c>
      <c r="CF15" t="s">
        <v>3557</v>
      </c>
      <c r="CG15" s="26">
        <v>0.38200604311008468</v>
      </c>
      <c r="CH15" s="27">
        <v>0.21367800000000073</v>
      </c>
      <c r="CI15" s="26">
        <v>0.32841435074806213</v>
      </c>
      <c r="CJ15" s="26">
        <v>0.52947944402694702</v>
      </c>
      <c r="CK15" s="26">
        <v>0.16251674294471741</v>
      </c>
      <c r="CL15" s="26">
        <v>6.6228948533535004E-2</v>
      </c>
      <c r="CM15" s="26">
        <v>3.0900588259100914E-2</v>
      </c>
      <c r="CN15" s="27">
        <v>0.28787878155708313</v>
      </c>
      <c r="CO15" s="27">
        <v>0.10924369841814041</v>
      </c>
      <c r="CP15" s="27">
        <v>3.4782607108354568E-2</v>
      </c>
      <c r="CQ15" s="27">
        <v>0.2731069028377533</v>
      </c>
      <c r="CR15" s="27">
        <v>0.10540138930082321</v>
      </c>
      <c r="CS15">
        <v>0.62026781908864204</v>
      </c>
      <c r="CT15">
        <v>94817147.058823526</v>
      </c>
      <c r="CU15">
        <v>1.2280701754385965</v>
      </c>
      <c r="CV15" s="26">
        <v>0.22350801490247249</v>
      </c>
      <c r="CW15" s="27">
        <v>0.16208267584443092</v>
      </c>
      <c r="CX15">
        <v>0.06</v>
      </c>
      <c r="CY15">
        <v>47.216704861470845</v>
      </c>
      <c r="CZ15">
        <v>196222983.52209464</v>
      </c>
      <c r="DA15">
        <v>0.22350801490247249</v>
      </c>
      <c r="DB15">
        <v>13.805027280589085</v>
      </c>
      <c r="DC15">
        <v>671132516.55991268</v>
      </c>
      <c r="DD15">
        <v>0.21233261415734886</v>
      </c>
      <c r="DE15">
        <v>5.8157900557406066</v>
      </c>
      <c r="DF15">
        <v>1593077227.8918099</v>
      </c>
      <c r="DG15">
        <v>0.19668705311417578</v>
      </c>
      <c r="DH15">
        <v>2.9014573426568564</v>
      </c>
      <c r="DI15">
        <v>3193223820.2461605</v>
      </c>
      <c r="DJ15">
        <v>0.17880641192197799</v>
      </c>
      <c r="DK15">
        <v>0.96557336914502601</v>
      </c>
      <c r="DL15">
        <v>9595337854.2365608</v>
      </c>
      <c r="DM15">
        <v>0.15645561043173073</v>
      </c>
      <c r="DN15">
        <v>170000000</v>
      </c>
      <c r="DO15">
        <v>0.22350801490247249</v>
      </c>
      <c r="DP15">
        <v>9265002700</v>
      </c>
      <c r="DQ15">
        <v>1348217000</v>
      </c>
      <c r="DR15">
        <v>4283</v>
      </c>
      <c r="DS15">
        <v>0.15849802820761219</v>
      </c>
      <c r="DT15">
        <v>5.1595324155569805E-2</v>
      </c>
      <c r="DU15" s="28">
        <v>0.6</v>
      </c>
      <c r="DV15">
        <v>0.6</v>
      </c>
      <c r="DW15">
        <v>1.2</v>
      </c>
      <c r="DX15">
        <v>-1.55E-2</v>
      </c>
      <c r="DY15">
        <v>0.41995134825743946</v>
      </c>
      <c r="DZ15">
        <v>-1.7042458979903332E-3</v>
      </c>
      <c r="EA15">
        <v>1301</v>
      </c>
      <c r="EB15">
        <v>-1.2537737498218196E-3</v>
      </c>
      <c r="EC15">
        <v>0</v>
      </c>
      <c r="ED15">
        <v>2.8814568325745665E-2</v>
      </c>
      <c r="EE15">
        <v>0.2620665301736822</v>
      </c>
      <c r="EF15" s="29">
        <v>7.6099999999999996E-3</v>
      </c>
      <c r="EG15">
        <v>7.3879999999999996E-3</v>
      </c>
      <c r="EH15">
        <v>31.109951348257439</v>
      </c>
      <c r="EI15" t="s">
        <v>244</v>
      </c>
      <c r="EJ15">
        <v>0</v>
      </c>
      <c r="EK15">
        <v>1</v>
      </c>
      <c r="EL15" s="31">
        <v>44946</v>
      </c>
      <c r="EM15" s="32">
        <v>-2.5000000000000001E-3</v>
      </c>
      <c r="EN15" s="32">
        <v>-0.99</v>
      </c>
      <c r="EO15" s="32">
        <v>0</v>
      </c>
      <c r="EP15" s="32">
        <v>-0.43</v>
      </c>
      <c r="EQ15" s="32">
        <v>2.2200000000000001E-2</v>
      </c>
    </row>
    <row r="16" spans="1:147" ht="96">
      <c r="B16" s="24"/>
      <c r="C16" s="24"/>
      <c r="D16" s="24" t="s">
        <v>3586</v>
      </c>
      <c r="E16" t="s">
        <v>3098</v>
      </c>
      <c r="F16" t="s">
        <v>3099</v>
      </c>
      <c r="G16">
        <v>7.55</v>
      </c>
      <c r="H16">
        <v>8.0000000000000002E-3</v>
      </c>
      <c r="I16" t="s">
        <v>3100</v>
      </c>
      <c r="J16">
        <v>4904423800</v>
      </c>
      <c r="K16">
        <v>15.63</v>
      </c>
      <c r="L16">
        <v>1.05</v>
      </c>
      <c r="M16" t="s">
        <v>169</v>
      </c>
      <c r="N16" t="s">
        <v>3559</v>
      </c>
      <c r="O16" t="s">
        <v>3560</v>
      </c>
      <c r="P16" t="s">
        <v>3561</v>
      </c>
      <c r="Q16">
        <v>26.56</v>
      </c>
      <c r="R16" t="s">
        <v>3562</v>
      </c>
      <c r="S16">
        <v>301145770</v>
      </c>
      <c r="T16" s="25">
        <v>0.27710000000000001</v>
      </c>
      <c r="U16" t="s">
        <v>296</v>
      </c>
      <c r="V16">
        <v>461854810</v>
      </c>
      <c r="W16">
        <v>649592550</v>
      </c>
      <c r="X16">
        <v>1.63</v>
      </c>
      <c r="Y16">
        <v>0.45</v>
      </c>
      <c r="Z16">
        <v>9.2100000000000009</v>
      </c>
      <c r="AA16" t="s">
        <v>3563</v>
      </c>
      <c r="AB16" t="s">
        <v>3564</v>
      </c>
      <c r="AC16" t="s">
        <v>3565</v>
      </c>
      <c r="AD16" t="s">
        <v>238</v>
      </c>
      <c r="AE16" t="s">
        <v>3566</v>
      </c>
      <c r="AF16">
        <v>3860572</v>
      </c>
      <c r="AG16" t="s">
        <v>3567</v>
      </c>
      <c r="AH16" t="s">
        <v>3568</v>
      </c>
      <c r="AI16" t="s">
        <v>3569</v>
      </c>
      <c r="AJ16" t="s">
        <v>337</v>
      </c>
      <c r="AK16" t="s">
        <v>3570</v>
      </c>
      <c r="AL16" t="s">
        <v>198</v>
      </c>
      <c r="AM16" t="s">
        <v>3571</v>
      </c>
      <c r="AN16" t="s">
        <v>198</v>
      </c>
      <c r="AO16" t="s">
        <v>1367</v>
      </c>
      <c r="AP16" t="s">
        <v>3572</v>
      </c>
      <c r="AQ16" t="s">
        <v>3573</v>
      </c>
      <c r="AR16" t="s">
        <v>3574</v>
      </c>
      <c r="AS16" t="s">
        <v>198</v>
      </c>
      <c r="AT16" t="s">
        <v>3575</v>
      </c>
      <c r="AU16" t="s">
        <v>379</v>
      </c>
      <c r="AV16" t="s">
        <v>2080</v>
      </c>
      <c r="AW16" t="s">
        <v>3576</v>
      </c>
      <c r="AX16" t="s">
        <v>3577</v>
      </c>
      <c r="AY16" t="s">
        <v>3578</v>
      </c>
      <c r="AZ16" t="s">
        <v>569</v>
      </c>
      <c r="BA16" t="s">
        <v>3579</v>
      </c>
      <c r="BB16" t="s">
        <v>3580</v>
      </c>
      <c r="BC16" t="s">
        <v>3581</v>
      </c>
      <c r="BD16" t="s">
        <v>1268</v>
      </c>
      <c r="BE16" t="s">
        <v>585</v>
      </c>
      <c r="BF16" t="s">
        <v>510</v>
      </c>
      <c r="BG16" t="s">
        <v>465</v>
      </c>
      <c r="BH16" t="s">
        <v>358</v>
      </c>
      <c r="BI16" t="s">
        <v>3582</v>
      </c>
      <c r="BJ16" t="s">
        <v>3583</v>
      </c>
      <c r="BK16" t="s">
        <v>1510</v>
      </c>
      <c r="BL16" t="s">
        <v>920</v>
      </c>
      <c r="BM16" t="s">
        <v>1441</v>
      </c>
      <c r="BN16" t="s">
        <v>358</v>
      </c>
      <c r="BO16">
        <v>4.68</v>
      </c>
      <c r="BP16">
        <v>3.97</v>
      </c>
      <c r="BQ16">
        <v>9.4</v>
      </c>
      <c r="BR16">
        <v>5.63</v>
      </c>
      <c r="BS16">
        <v>4.7300000000000004</v>
      </c>
      <c r="BT16">
        <v>10.89</v>
      </c>
      <c r="BU16" t="s">
        <v>1085</v>
      </c>
      <c r="BV16" t="s">
        <v>3091</v>
      </c>
      <c r="BW16">
        <v>20.64</v>
      </c>
      <c r="BX16">
        <v>18.28</v>
      </c>
      <c r="BY16">
        <v>25.15</v>
      </c>
      <c r="BZ16">
        <v>9.59</v>
      </c>
      <c r="CA16">
        <v>6.5</v>
      </c>
      <c r="CB16">
        <v>11</v>
      </c>
      <c r="CC16">
        <v>3</v>
      </c>
      <c r="CD16">
        <v>0.4</v>
      </c>
      <c r="CE16" t="s">
        <v>3584</v>
      </c>
      <c r="CF16" t="s">
        <v>3585</v>
      </c>
      <c r="CG16" s="26">
        <v>0.5367891534391539</v>
      </c>
      <c r="CH16" s="27">
        <v>0.35816123287671231</v>
      </c>
      <c r="CI16" s="26">
        <v>0.25166222453117371</v>
      </c>
      <c r="CJ16" s="26">
        <v>-0.10926856100559235</v>
      </c>
      <c r="CK16" s="26">
        <v>0.12529157102108002</v>
      </c>
      <c r="CL16" s="26">
        <v>0.33674833178520203</v>
      </c>
      <c r="CM16" s="26">
        <v>0.22476814687252045</v>
      </c>
      <c r="CN16" s="27">
        <v>0.27692309021949768</v>
      </c>
      <c r="CO16" s="27">
        <v>-0.47439351677894592</v>
      </c>
      <c r="CP16" s="27">
        <v>0.1630094051361084</v>
      </c>
      <c r="CQ16" s="27">
        <v>0.39912280440330505</v>
      </c>
      <c r="CR16" s="27">
        <v>0.39877301454544067</v>
      </c>
      <c r="CS16">
        <v>1.3026358034528553</v>
      </c>
      <c r="CT16">
        <v>119990192.77108432</v>
      </c>
      <c r="CU16">
        <v>2.6490066225165565</v>
      </c>
      <c r="CV16" s="26">
        <v>0.16584034264087677</v>
      </c>
      <c r="CW16" s="27">
        <v>0.15268695950508118</v>
      </c>
      <c r="CX16">
        <v>0.06</v>
      </c>
      <c r="CY16">
        <v>11.594956780206557</v>
      </c>
      <c r="CZ16">
        <v>273862495.58262104</v>
      </c>
      <c r="DA16">
        <v>0.16584034264087677</v>
      </c>
      <c r="DB16">
        <v>3.5554397726009603</v>
      </c>
      <c r="DC16">
        <v>893117027.17355776</v>
      </c>
      <c r="DD16">
        <v>0.15754832550883294</v>
      </c>
      <c r="DE16">
        <v>1.6036661943430273</v>
      </c>
      <c r="DF16">
        <v>1980102724.1213832</v>
      </c>
      <c r="DG16">
        <v>0.14593950152397156</v>
      </c>
      <c r="DH16">
        <v>0.86968662396764629</v>
      </c>
      <c r="DI16">
        <v>3651227594.5020523</v>
      </c>
      <c r="DJ16">
        <v>0.13267227411270141</v>
      </c>
      <c r="DK16">
        <v>0.35515834147931341</v>
      </c>
      <c r="DL16">
        <v>8940867858.4702644</v>
      </c>
      <c r="DM16">
        <v>0.11608823984861373</v>
      </c>
      <c r="DN16">
        <v>249000000.00000003</v>
      </c>
      <c r="DO16">
        <v>0.16584034264087677</v>
      </c>
      <c r="DP16">
        <v>3175423800</v>
      </c>
      <c r="DQ16">
        <v>1284439400</v>
      </c>
      <c r="DR16">
        <v>894</v>
      </c>
      <c r="DS16">
        <v>0.37094881079827713</v>
      </c>
      <c r="DT16">
        <v>0.20547427337163113</v>
      </c>
      <c r="DU16" s="28">
        <v>0.6</v>
      </c>
      <c r="DV16">
        <v>0.6</v>
      </c>
      <c r="DW16">
        <v>1.2</v>
      </c>
      <c r="DX16">
        <v>4.1333333333333337</v>
      </c>
      <c r="DY16">
        <v>0.44442627775131527</v>
      </c>
      <c r="DZ16">
        <v>4.0259235037001755</v>
      </c>
      <c r="EA16">
        <v>1261</v>
      </c>
      <c r="EB16">
        <v>4.0192819884287569</v>
      </c>
      <c r="EC16">
        <v>4</v>
      </c>
      <c r="ED16">
        <v>2.7517710909707938E-2</v>
      </c>
      <c r="EE16">
        <v>0.14153287318335164</v>
      </c>
      <c r="EF16" s="29">
        <v>3.9199999999999999E-2</v>
      </c>
      <c r="EG16">
        <v>3.9279999999999995E-2</v>
      </c>
      <c r="EH16">
        <v>25.194426277751315</v>
      </c>
      <c r="EI16" t="s">
        <v>244</v>
      </c>
      <c r="EJ16">
        <v>0</v>
      </c>
      <c r="EK16">
        <v>1</v>
      </c>
      <c r="EL16" s="31">
        <v>44946</v>
      </c>
      <c r="EM16" s="32">
        <v>9.4999999999999998E-3</v>
      </c>
      <c r="EN16" s="32">
        <v>0.95</v>
      </c>
      <c r="EO16" s="32">
        <v>0.4</v>
      </c>
      <c r="EP16" s="32">
        <v>-0.13</v>
      </c>
      <c r="EQ16" s="32">
        <v>8.0000000000000002E-3</v>
      </c>
    </row>
    <row r="17" spans="2:147" ht="96">
      <c r="B17" s="24"/>
      <c r="C17" s="24"/>
      <c r="D17" s="24" t="s">
        <v>3607</v>
      </c>
      <c r="E17" t="s">
        <v>3101</v>
      </c>
      <c r="F17" t="s">
        <v>3102</v>
      </c>
      <c r="G17">
        <v>17.5</v>
      </c>
      <c r="H17">
        <v>-6.1999999999999998E-3</v>
      </c>
      <c r="I17" t="s">
        <v>3103</v>
      </c>
      <c r="J17">
        <v>4531660000</v>
      </c>
      <c r="K17">
        <v>10.63</v>
      </c>
      <c r="L17">
        <v>3.25</v>
      </c>
      <c r="M17" t="s">
        <v>169</v>
      </c>
      <c r="N17" t="s">
        <v>807</v>
      </c>
      <c r="O17" t="s">
        <v>3587</v>
      </c>
      <c r="P17" t="s">
        <v>3588</v>
      </c>
      <c r="Q17">
        <v>45.1</v>
      </c>
      <c r="R17" t="s">
        <v>1084</v>
      </c>
      <c r="S17">
        <v>336012650</v>
      </c>
      <c r="T17" s="25">
        <v>1.0980000000000001</v>
      </c>
      <c r="U17" t="s">
        <v>541</v>
      </c>
      <c r="V17">
        <v>255418400</v>
      </c>
      <c r="W17">
        <v>258952000</v>
      </c>
      <c r="X17">
        <v>1.25</v>
      </c>
      <c r="Y17">
        <v>0.59</v>
      </c>
      <c r="Z17">
        <v>33.47</v>
      </c>
      <c r="AA17" t="s">
        <v>549</v>
      </c>
      <c r="AB17" t="s">
        <v>3589</v>
      </c>
      <c r="AC17" t="s">
        <v>3590</v>
      </c>
      <c r="AD17" t="s">
        <v>3591</v>
      </c>
      <c r="AE17" t="s">
        <v>3592</v>
      </c>
      <c r="AF17">
        <v>-23031449</v>
      </c>
      <c r="AG17" t="s">
        <v>3593</v>
      </c>
      <c r="AH17" t="s">
        <v>3594</v>
      </c>
      <c r="AI17" t="s">
        <v>3595</v>
      </c>
      <c r="AJ17" t="s">
        <v>3430</v>
      </c>
      <c r="AK17" t="s">
        <v>3596</v>
      </c>
      <c r="AL17" t="s">
        <v>198</v>
      </c>
      <c r="AM17" t="s">
        <v>3597</v>
      </c>
      <c r="AN17" t="s">
        <v>198</v>
      </c>
      <c r="AO17" t="s">
        <v>3598</v>
      </c>
      <c r="AP17" t="s">
        <v>3599</v>
      </c>
      <c r="AQ17" t="s">
        <v>198</v>
      </c>
      <c r="AR17" t="s">
        <v>263</v>
      </c>
      <c r="AS17" t="s">
        <v>198</v>
      </c>
      <c r="AT17" t="s">
        <v>399</v>
      </c>
      <c r="AU17" t="s">
        <v>198</v>
      </c>
      <c r="AV17" t="s">
        <v>883</v>
      </c>
      <c r="AW17" t="s">
        <v>1789</v>
      </c>
      <c r="AX17" t="s">
        <v>370</v>
      </c>
      <c r="AY17" t="s">
        <v>3600</v>
      </c>
      <c r="AZ17" t="s">
        <v>3601</v>
      </c>
      <c r="BA17" t="s">
        <v>227</v>
      </c>
      <c r="BB17" t="s">
        <v>3602</v>
      </c>
      <c r="BC17" t="s">
        <v>571</v>
      </c>
      <c r="BD17" t="s">
        <v>2301</v>
      </c>
      <c r="BE17" t="s">
        <v>356</v>
      </c>
      <c r="BF17" t="s">
        <v>604</v>
      </c>
      <c r="BG17" t="s">
        <v>1232</v>
      </c>
      <c r="BH17" t="s">
        <v>3603</v>
      </c>
      <c r="BI17" t="s">
        <v>1797</v>
      </c>
      <c r="BJ17" t="s">
        <v>3604</v>
      </c>
      <c r="BK17" t="s">
        <v>220</v>
      </c>
      <c r="BL17" t="s">
        <v>465</v>
      </c>
      <c r="BM17" t="s">
        <v>242</v>
      </c>
      <c r="BN17" t="s">
        <v>919</v>
      </c>
      <c r="BO17">
        <v>18.899999999999999</v>
      </c>
      <c r="BP17">
        <v>18.079999999999998</v>
      </c>
      <c r="BQ17">
        <v>33.590000000000003</v>
      </c>
      <c r="BR17">
        <v>25.12</v>
      </c>
      <c r="BS17">
        <v>20.74</v>
      </c>
      <c r="BT17">
        <v>33.5</v>
      </c>
      <c r="BU17" t="s">
        <v>775</v>
      </c>
      <c r="BV17" t="s">
        <v>3091</v>
      </c>
      <c r="BW17">
        <v>53.4</v>
      </c>
      <c r="BX17">
        <v>55.2</v>
      </c>
      <c r="BY17">
        <v>60.92</v>
      </c>
      <c r="BZ17">
        <v>34.46</v>
      </c>
      <c r="CA17">
        <v>29.59</v>
      </c>
      <c r="CB17">
        <v>35.19</v>
      </c>
      <c r="CC17">
        <v>1.8</v>
      </c>
      <c r="CD17">
        <v>4.0999999999999996</v>
      </c>
      <c r="CE17" t="s">
        <v>3605</v>
      </c>
      <c r="CF17" t="s">
        <v>3606</v>
      </c>
      <c r="CG17" s="26">
        <v>0.5852608755760369</v>
      </c>
      <c r="CH17" s="27">
        <v>1.9192608108108116</v>
      </c>
      <c r="CI17" s="26">
        <v>0.34133332967758179</v>
      </c>
      <c r="CJ17" s="26">
        <v>-0.13990825414657593</v>
      </c>
      <c r="CK17" s="26">
        <v>0.65151512622833252</v>
      </c>
      <c r="CL17" s="26">
        <v>0.28780487179756165</v>
      </c>
      <c r="CM17" s="26">
        <v>5.3984574973583221E-2</v>
      </c>
      <c r="CN17" s="27">
        <v>0.12612612545490265</v>
      </c>
      <c r="CO17" s="27">
        <v>-0.27687296271324158</v>
      </c>
      <c r="CP17" s="27">
        <v>1.117241382598877</v>
      </c>
      <c r="CQ17" s="27">
        <v>0.44999998807907104</v>
      </c>
      <c r="CR17" s="27">
        <v>1.7569351941347122E-2</v>
      </c>
      <c r="CS17">
        <v>4.5046322067594433</v>
      </c>
      <c r="CT17">
        <v>134459360</v>
      </c>
      <c r="CU17">
        <v>0</v>
      </c>
      <c r="CV17" s="26">
        <v>0.23894592970609665</v>
      </c>
      <c r="CW17" s="27">
        <v>0.28681277707219122</v>
      </c>
      <c r="CX17">
        <v>0.06</v>
      </c>
      <c r="CY17">
        <v>11.945959904409191</v>
      </c>
      <c r="CZ17">
        <v>292204228.7042681</v>
      </c>
      <c r="DA17">
        <v>0.23894592970609665</v>
      </c>
      <c r="DB17">
        <v>3.448869615898944</v>
      </c>
      <c r="DC17">
        <v>1012117124.9583941</v>
      </c>
      <c r="DD17">
        <v>0.22699863322079181</v>
      </c>
      <c r="DE17">
        <v>1.4263415583750543</v>
      </c>
      <c r="DF17">
        <v>2447281984.8120394</v>
      </c>
      <c r="DG17">
        <v>0.21027241814136505</v>
      </c>
      <c r="DH17">
        <v>0.69536811224581463</v>
      </c>
      <c r="DI17">
        <v>5019873558.3751383</v>
      </c>
      <c r="DJ17">
        <v>0.19115674376487735</v>
      </c>
      <c r="DK17">
        <v>0.21840543412340582</v>
      </c>
      <c r="DL17">
        <v>15982477789.575827</v>
      </c>
      <c r="DM17">
        <v>0.16726215079426765</v>
      </c>
      <c r="DN17">
        <v>250000000</v>
      </c>
      <c r="DO17">
        <v>0.23894592970609665</v>
      </c>
      <c r="DP17">
        <v>3490660000</v>
      </c>
      <c r="DQ17">
        <v>507951450</v>
      </c>
      <c r="DR17">
        <v>3995</v>
      </c>
      <c r="DS17">
        <v>0.34631494586994027</v>
      </c>
      <c r="DT17">
        <v>1.6324480337386205</v>
      </c>
      <c r="DU17" s="28">
        <v>0.6</v>
      </c>
      <c r="DV17">
        <v>0.6</v>
      </c>
      <c r="DW17">
        <v>1.2</v>
      </c>
      <c r="DX17">
        <v>1.0409999999999999</v>
      </c>
      <c r="DY17">
        <v>0.33239634116908917</v>
      </c>
      <c r="DZ17">
        <v>1.0058382499879326</v>
      </c>
      <c r="EA17">
        <v>639</v>
      </c>
      <c r="EB17">
        <v>1.0050802975819413</v>
      </c>
      <c r="EC17">
        <v>1</v>
      </c>
      <c r="ED17">
        <v>4.5568676820414593E-2</v>
      </c>
      <c r="EE17">
        <v>0.32001297537767615</v>
      </c>
      <c r="EF17" s="29">
        <v>9.4299999999999995E-2</v>
      </c>
      <c r="EG17">
        <v>9.4237999999999988E-2</v>
      </c>
      <c r="EH17">
        <v>19.142396341169089</v>
      </c>
      <c r="EI17">
        <v>-1</v>
      </c>
      <c r="EJ17">
        <v>0</v>
      </c>
      <c r="EK17">
        <v>1</v>
      </c>
      <c r="EL17" s="31">
        <v>44946</v>
      </c>
      <c r="EM17" s="32">
        <v>1.9199999999999998E-2</v>
      </c>
      <c r="EN17" s="32">
        <v>0.86</v>
      </c>
      <c r="EO17" s="32">
        <v>-0.17</v>
      </c>
      <c r="EP17" s="32">
        <v>-0.17</v>
      </c>
      <c r="EQ17" s="32">
        <v>-6.1999999999999998E-3</v>
      </c>
    </row>
    <row r="18" spans="2:147" ht="96">
      <c r="B18" s="24"/>
      <c r="C18" s="24"/>
      <c r="D18" s="24" t="s">
        <v>3637</v>
      </c>
      <c r="E18" t="s">
        <v>3104</v>
      </c>
      <c r="F18" t="s">
        <v>3105</v>
      </c>
      <c r="G18">
        <v>22.03</v>
      </c>
      <c r="H18">
        <v>3.5999999999999999E-3</v>
      </c>
      <c r="I18" t="s">
        <v>3106</v>
      </c>
      <c r="J18">
        <v>4419987500</v>
      </c>
      <c r="K18">
        <v>34.729999999999997</v>
      </c>
      <c r="L18">
        <v>2.82</v>
      </c>
      <c r="M18" t="s">
        <v>169</v>
      </c>
      <c r="N18" t="s">
        <v>1126</v>
      </c>
      <c r="O18" t="s">
        <v>2758</v>
      </c>
      <c r="P18" t="s">
        <v>3608</v>
      </c>
      <c r="Q18">
        <v>52.41</v>
      </c>
      <c r="R18" t="s">
        <v>1680</v>
      </c>
      <c r="S18">
        <v>114848693</v>
      </c>
      <c r="T18" s="25">
        <v>1.611</v>
      </c>
      <c r="U18" t="s">
        <v>3609</v>
      </c>
      <c r="V18">
        <v>200634930</v>
      </c>
      <c r="W18">
        <v>200634930</v>
      </c>
      <c r="X18">
        <v>1.21</v>
      </c>
      <c r="Y18">
        <v>0.33</v>
      </c>
      <c r="Z18">
        <v>21.59</v>
      </c>
      <c r="AA18" t="s">
        <v>337</v>
      </c>
      <c r="AB18" t="s">
        <v>2067</v>
      </c>
      <c r="AC18" t="s">
        <v>3610</v>
      </c>
      <c r="AD18" t="s">
        <v>3611</v>
      </c>
      <c r="AE18" t="s">
        <v>3612</v>
      </c>
      <c r="AF18">
        <v>-12083100</v>
      </c>
      <c r="AG18" t="s">
        <v>3613</v>
      </c>
      <c r="AH18" t="s">
        <v>3614</v>
      </c>
      <c r="AI18" t="s">
        <v>3615</v>
      </c>
      <c r="AJ18" t="s">
        <v>3616</v>
      </c>
      <c r="AK18" t="s">
        <v>3617</v>
      </c>
      <c r="AL18" t="s">
        <v>198</v>
      </c>
      <c r="AM18" t="s">
        <v>3618</v>
      </c>
      <c r="AN18" t="s">
        <v>198</v>
      </c>
      <c r="AO18" t="s">
        <v>1930</v>
      </c>
      <c r="AP18" t="s">
        <v>1232</v>
      </c>
      <c r="AQ18" t="s">
        <v>3619</v>
      </c>
      <c r="AR18" t="s">
        <v>3620</v>
      </c>
      <c r="AS18" t="s">
        <v>198</v>
      </c>
      <c r="AT18" t="s">
        <v>226</v>
      </c>
      <c r="AU18" t="s">
        <v>3621</v>
      </c>
      <c r="AV18" t="s">
        <v>1369</v>
      </c>
      <c r="AW18" t="s">
        <v>3622</v>
      </c>
      <c r="AX18" t="s">
        <v>3623</v>
      </c>
      <c r="AY18" t="s">
        <v>337</v>
      </c>
      <c r="AZ18" t="s">
        <v>519</v>
      </c>
      <c r="BA18" t="s">
        <v>1658</v>
      </c>
      <c r="BB18" t="s">
        <v>1896</v>
      </c>
      <c r="BC18" t="s">
        <v>3624</v>
      </c>
      <c r="BD18" t="s">
        <v>3625</v>
      </c>
      <c r="BE18" t="s">
        <v>3626</v>
      </c>
      <c r="BF18" t="s">
        <v>3627</v>
      </c>
      <c r="BG18" t="s">
        <v>3628</v>
      </c>
      <c r="BH18" t="s">
        <v>3629</v>
      </c>
      <c r="BI18" t="s">
        <v>568</v>
      </c>
      <c r="BJ18" t="s">
        <v>349</v>
      </c>
      <c r="BK18" t="s">
        <v>3630</v>
      </c>
      <c r="BL18" t="s">
        <v>3631</v>
      </c>
      <c r="BM18" t="s">
        <v>3632</v>
      </c>
      <c r="BN18" t="s">
        <v>3633</v>
      </c>
      <c r="BO18">
        <v>4.63</v>
      </c>
      <c r="BP18">
        <v>3.32</v>
      </c>
      <c r="BQ18">
        <v>8.02</v>
      </c>
      <c r="BR18">
        <v>5.4</v>
      </c>
      <c r="BS18">
        <v>3.77</v>
      </c>
      <c r="BT18">
        <v>10.5</v>
      </c>
      <c r="BU18" t="s">
        <v>3634</v>
      </c>
      <c r="BV18" t="s">
        <v>3091</v>
      </c>
      <c r="BW18">
        <v>36.54</v>
      </c>
      <c r="BX18">
        <v>26.26</v>
      </c>
      <c r="BY18">
        <v>28.48</v>
      </c>
      <c r="BZ18">
        <v>20.6</v>
      </c>
      <c r="CA18">
        <v>9.44</v>
      </c>
      <c r="CB18">
        <v>13.17</v>
      </c>
      <c r="CC18">
        <v>8.15</v>
      </c>
      <c r="CD18">
        <v>-0.99</v>
      </c>
      <c r="CE18" t="s">
        <v>3635</v>
      </c>
      <c r="CF18" t="s">
        <v>3636</v>
      </c>
      <c r="CG18" s="26">
        <v>1.1021775903614457</v>
      </c>
      <c r="CH18" s="27">
        <v>5.1203059947500149</v>
      </c>
      <c r="CI18" s="26">
        <v>0.30864197015762329</v>
      </c>
      <c r="CJ18" s="26">
        <v>-0.18016193807125092</v>
      </c>
      <c r="CK18" s="26">
        <v>6.2365591526031494E-2</v>
      </c>
      <c r="CL18" s="26">
        <v>7.1428574621677399E-2</v>
      </c>
      <c r="CM18" s="26">
        <v>0.28402367234230042</v>
      </c>
      <c r="CN18" s="27">
        <v>0.46814626455307007</v>
      </c>
      <c r="CO18" s="27">
        <v>-0.39654657244682312</v>
      </c>
      <c r="CP18" s="27">
        <v>-0.18343596160411835</v>
      </c>
      <c r="CQ18" s="27">
        <v>6.5334267914295197E-2</v>
      </c>
      <c r="CR18" s="27">
        <v>0.98240602016448975</v>
      </c>
      <c r="CS18">
        <v>8.3395990566037739</v>
      </c>
      <c r="CT18">
        <v>198322997.07236803</v>
      </c>
      <c r="CU18">
        <v>0.27235587834770764</v>
      </c>
      <c r="CV18" s="26">
        <v>0.10925957411527634</v>
      </c>
      <c r="CW18" s="27">
        <v>0.1871808037161827</v>
      </c>
      <c r="CX18">
        <v>0.06</v>
      </c>
      <c r="CY18">
        <v>53.647722001927093</v>
      </c>
      <c r="CZ18">
        <v>59014388.344136469</v>
      </c>
      <c r="DA18">
        <v>0.10925957411527634</v>
      </c>
      <c r="DB18">
        <v>17.248594743393866</v>
      </c>
      <c r="DC18">
        <v>183550460.02878344</v>
      </c>
      <c r="DD18">
        <v>0.10379659540951253</v>
      </c>
      <c r="DE18">
        <v>8.3069797698498995</v>
      </c>
      <c r="DF18">
        <v>381123776.35622996</v>
      </c>
      <c r="DG18">
        <v>9.6148425221443179E-2</v>
      </c>
      <c r="DH18">
        <v>4.8655948593174667</v>
      </c>
      <c r="DI18">
        <v>650688680.73494244</v>
      </c>
      <c r="DJ18">
        <v>8.7407659292221079E-2</v>
      </c>
      <c r="DK18">
        <v>2.3777867371206405</v>
      </c>
      <c r="DL18">
        <v>1331485053.1271043</v>
      </c>
      <c r="DM18">
        <v>7.6481701880693434E-2</v>
      </c>
      <c r="DN18">
        <v>56393700</v>
      </c>
      <c r="DO18">
        <v>0.10925957411527634</v>
      </c>
      <c r="DP18">
        <v>3165987500</v>
      </c>
      <c r="DQ18">
        <v>777556890</v>
      </c>
      <c r="DR18">
        <v>2270</v>
      </c>
      <c r="DS18">
        <v>0.99291801624616938</v>
      </c>
      <c r="DT18">
        <v>4.9331251910338318</v>
      </c>
      <c r="DU18" s="28">
        <v>0.6</v>
      </c>
      <c r="DV18">
        <v>0.6</v>
      </c>
      <c r="DW18">
        <v>1.2</v>
      </c>
      <c r="DX18">
        <v>5.1214723926380366</v>
      </c>
      <c r="DY18">
        <v>0.39365675070175399</v>
      </c>
      <c r="DZ18">
        <v>5.0332417402692924</v>
      </c>
      <c r="EA18">
        <v>925</v>
      </c>
      <c r="EB18">
        <v>5.0269945623438366</v>
      </c>
      <c r="EC18">
        <v>5</v>
      </c>
      <c r="ED18">
        <v>0.13479108548047938</v>
      </c>
      <c r="EE18">
        <v>0.49255530928737079</v>
      </c>
      <c r="EF18" s="29">
        <v>1.2E-2</v>
      </c>
      <c r="EG18">
        <v>1.2036E-2</v>
      </c>
      <c r="EH18">
        <v>12.273656750701754</v>
      </c>
      <c r="EI18">
        <v>-1</v>
      </c>
      <c r="EJ18">
        <v>1</v>
      </c>
      <c r="EK18">
        <v>1</v>
      </c>
      <c r="EL18" s="31">
        <v>44946</v>
      </c>
      <c r="EM18" s="32">
        <v>6.4799999999999996E-2</v>
      </c>
      <c r="EN18" s="32">
        <v>0.09</v>
      </c>
      <c r="EO18" s="32">
        <v>0</v>
      </c>
      <c r="EP18" s="32">
        <v>1.1100000000000001</v>
      </c>
      <c r="EQ18" s="32">
        <v>3.5999999999999999E-3</v>
      </c>
    </row>
    <row r="19" spans="2:147" ht="96">
      <c r="B19" s="24"/>
      <c r="C19" s="24"/>
      <c r="D19" s="24" t="s">
        <v>3662</v>
      </c>
      <c r="E19" t="s">
        <v>3107</v>
      </c>
      <c r="F19" t="s">
        <v>3108</v>
      </c>
      <c r="G19">
        <v>9.39</v>
      </c>
      <c r="H19">
        <v>2.0999999999999999E-3</v>
      </c>
      <c r="I19" t="s">
        <v>3109</v>
      </c>
      <c r="J19">
        <v>4088993700</v>
      </c>
      <c r="K19">
        <v>22.53</v>
      </c>
      <c r="L19">
        <v>2.86</v>
      </c>
      <c r="M19" t="s">
        <v>169</v>
      </c>
      <c r="N19" t="s">
        <v>3638</v>
      </c>
      <c r="O19" t="s">
        <v>3639</v>
      </c>
      <c r="P19" t="s">
        <v>3640</v>
      </c>
      <c r="Q19">
        <v>30.23</v>
      </c>
      <c r="R19" t="s">
        <v>3641</v>
      </c>
      <c r="S19">
        <v>163700320</v>
      </c>
      <c r="T19" s="25">
        <v>-0.13109999999999999</v>
      </c>
      <c r="U19" t="s">
        <v>547</v>
      </c>
      <c r="V19">
        <v>399246460</v>
      </c>
      <c r="W19">
        <v>435462580</v>
      </c>
      <c r="X19">
        <v>1.38</v>
      </c>
      <c r="Y19">
        <v>0.57999999999999996</v>
      </c>
      <c r="Z19">
        <v>13.72</v>
      </c>
      <c r="AA19" t="s">
        <v>3642</v>
      </c>
      <c r="AB19" t="s">
        <v>1219</v>
      </c>
      <c r="AC19" t="s">
        <v>250</v>
      </c>
      <c r="AD19" t="s">
        <v>3643</v>
      </c>
      <c r="AE19" t="s">
        <v>3644</v>
      </c>
      <c r="AF19">
        <v>841909</v>
      </c>
      <c r="AG19" t="s">
        <v>3645</v>
      </c>
      <c r="AH19" t="s">
        <v>3646</v>
      </c>
      <c r="AI19" t="s">
        <v>3647</v>
      </c>
      <c r="AJ19" t="s">
        <v>2310</v>
      </c>
      <c r="AK19" t="s">
        <v>3648</v>
      </c>
      <c r="AL19" t="s">
        <v>3649</v>
      </c>
      <c r="AM19" t="s">
        <v>3650</v>
      </c>
      <c r="AN19" t="s">
        <v>198</v>
      </c>
      <c r="AO19" t="s">
        <v>3651</v>
      </c>
      <c r="AP19" t="s">
        <v>3652</v>
      </c>
      <c r="AQ19" t="s">
        <v>3653</v>
      </c>
      <c r="AR19" t="s">
        <v>3654</v>
      </c>
      <c r="AS19" t="s">
        <v>198</v>
      </c>
      <c r="AT19" t="s">
        <v>515</v>
      </c>
      <c r="AU19" t="s">
        <v>198</v>
      </c>
      <c r="AV19" t="s">
        <v>3655</v>
      </c>
      <c r="AW19" t="s">
        <v>3656</v>
      </c>
      <c r="AX19" t="s">
        <v>3657</v>
      </c>
      <c r="AY19" t="s">
        <v>1920</v>
      </c>
      <c r="AZ19" t="s">
        <v>3658</v>
      </c>
      <c r="BA19" t="s">
        <v>2958</v>
      </c>
      <c r="BB19" t="s">
        <v>2258</v>
      </c>
      <c r="BC19" t="s">
        <v>321</v>
      </c>
      <c r="BD19" t="s">
        <v>443</v>
      </c>
      <c r="BE19" t="s">
        <v>528</v>
      </c>
      <c r="BF19" t="s">
        <v>522</v>
      </c>
      <c r="BG19" t="s">
        <v>369</v>
      </c>
      <c r="BH19" t="s">
        <v>1778</v>
      </c>
      <c r="BI19" t="s">
        <v>729</v>
      </c>
      <c r="BJ19" t="s">
        <v>2177</v>
      </c>
      <c r="BK19" t="s">
        <v>2107</v>
      </c>
      <c r="BL19" t="s">
        <v>472</v>
      </c>
      <c r="BM19" t="s">
        <v>2605</v>
      </c>
      <c r="BN19" t="s">
        <v>364</v>
      </c>
      <c r="BO19">
        <v>10.9</v>
      </c>
      <c r="BP19">
        <v>11.24</v>
      </c>
      <c r="BQ19">
        <v>16.32</v>
      </c>
      <c r="BR19">
        <v>15.52</v>
      </c>
      <c r="BS19">
        <v>14.9</v>
      </c>
      <c r="BT19">
        <v>19.66</v>
      </c>
      <c r="BU19" t="s">
        <v>3659</v>
      </c>
      <c r="BV19" t="s">
        <v>3091</v>
      </c>
      <c r="BW19">
        <v>40</v>
      </c>
      <c r="BX19">
        <v>47.28</v>
      </c>
      <c r="BY19">
        <v>45.87</v>
      </c>
      <c r="BZ19">
        <v>16.850000000000001</v>
      </c>
      <c r="CA19">
        <v>14.69</v>
      </c>
      <c r="CB19">
        <v>19.829999999999998</v>
      </c>
      <c r="CC19">
        <v>4.33</v>
      </c>
      <c r="CD19">
        <v>-1.47</v>
      </c>
      <c r="CE19" t="s">
        <v>3660</v>
      </c>
      <c r="CF19" t="s">
        <v>3661</v>
      </c>
      <c r="CG19" s="26">
        <v>0.21948913333333381</v>
      </c>
      <c r="CH19" s="27">
        <v>-0.43570666666666669</v>
      </c>
      <c r="CI19" s="26">
        <v>0.170689657330513</v>
      </c>
      <c r="CJ19" s="26">
        <v>0.14398421347141266</v>
      </c>
      <c r="CK19" s="26">
        <v>0.17225433886051178</v>
      </c>
      <c r="CL19" s="26">
        <v>0.17367707192897797</v>
      </c>
      <c r="CM19" s="26">
        <v>0.20032572746276855</v>
      </c>
      <c r="CN19" s="27">
        <v>0.20467835664749146</v>
      </c>
      <c r="CO19" s="27">
        <v>-0.1492537260055542</v>
      </c>
      <c r="CP19" s="27">
        <v>-0.14468085765838623</v>
      </c>
      <c r="CQ19" s="27">
        <v>0.27027025818824768</v>
      </c>
      <c r="CR19" s="27">
        <v>0.33093523979187012</v>
      </c>
      <c r="CS19">
        <v>3.0110410162002945</v>
      </c>
      <c r="CT19">
        <v>73905165.048543692</v>
      </c>
      <c r="CU19">
        <v>2.3429179978700745</v>
      </c>
      <c r="CV19" s="26">
        <v>0.1721862018108368</v>
      </c>
      <c r="CW19" s="27">
        <v>0.10238985419273376</v>
      </c>
      <c r="CX19">
        <v>0.06</v>
      </c>
      <c r="CY19">
        <v>13.48096451555323</v>
      </c>
      <c r="CZ19">
        <v>227802224.12550226</v>
      </c>
      <c r="DA19">
        <v>0.1721862018108368</v>
      </c>
      <c r="DB19">
        <v>4.1120145938315975</v>
      </c>
      <c r="DC19">
        <v>746834338.72213757</v>
      </c>
      <c r="DD19">
        <v>0.16357689172029494</v>
      </c>
      <c r="DE19">
        <v>1.840945424076347</v>
      </c>
      <c r="DF19">
        <v>1668161184.9198637</v>
      </c>
      <c r="DG19">
        <v>0.15152385759353637</v>
      </c>
      <c r="DH19">
        <v>0.9894650206475174</v>
      </c>
      <c r="DI19">
        <v>3103691020.8208332</v>
      </c>
      <c r="DJ19">
        <v>0.13774896144866944</v>
      </c>
      <c r="DK19">
        <v>0.39546121431735137</v>
      </c>
      <c r="DL19">
        <v>7765600237.9428701</v>
      </c>
      <c r="DM19">
        <v>0.12053034126758574</v>
      </c>
      <c r="DN19">
        <v>206000000</v>
      </c>
      <c r="DO19">
        <v>0.1721862018108368</v>
      </c>
      <c r="DP19">
        <v>3070993700</v>
      </c>
      <c r="DQ19">
        <v>1168200100</v>
      </c>
      <c r="DR19">
        <v>1235</v>
      </c>
      <c r="DS19">
        <v>4.730293152249701E-2</v>
      </c>
      <c r="DT19">
        <v>-0.53809652085940041</v>
      </c>
      <c r="DU19" s="28">
        <v>0.6</v>
      </c>
      <c r="DV19">
        <v>0</v>
      </c>
      <c r="DW19">
        <v>0.6</v>
      </c>
      <c r="DX19">
        <v>4.3394919168591226</v>
      </c>
      <c r="DY19">
        <v>0.38034741002704436</v>
      </c>
      <c r="DZ19">
        <v>4.0646214070992501</v>
      </c>
      <c r="EA19">
        <v>1382</v>
      </c>
      <c r="EB19">
        <v>4.0464769973854828</v>
      </c>
      <c r="EC19">
        <v>4</v>
      </c>
      <c r="ED19">
        <v>1.4708496881637912E-2</v>
      </c>
      <c r="EE19">
        <v>7.7271851923533821E-2</v>
      </c>
      <c r="EF19" s="29">
        <v>4.1999999999999997E-3</v>
      </c>
      <c r="EG19">
        <v>4.2209999999999999E-3</v>
      </c>
      <c r="EH19">
        <v>19.190347410027044</v>
      </c>
      <c r="EI19">
        <v>-1</v>
      </c>
      <c r="EJ19">
        <v>0</v>
      </c>
      <c r="EK19">
        <v>1</v>
      </c>
      <c r="EL19" s="31">
        <v>44946</v>
      </c>
      <c r="EM19" s="32">
        <v>2.2200000000000001E-2</v>
      </c>
      <c r="EN19" s="32">
        <v>-0.54</v>
      </c>
      <c r="EO19" s="32">
        <v>1.64</v>
      </c>
      <c r="EP19" s="32">
        <v>0.75</v>
      </c>
      <c r="EQ19" s="32">
        <v>2.0999999999999999E-3</v>
      </c>
    </row>
    <row r="20" spans="2:147" ht="96">
      <c r="B20" s="24"/>
      <c r="C20" s="24"/>
      <c r="D20" s="24" t="s">
        <v>3690</v>
      </c>
      <c r="E20" t="s">
        <v>3110</v>
      </c>
      <c r="F20" t="s">
        <v>3111</v>
      </c>
      <c r="G20">
        <v>12.77</v>
      </c>
      <c r="H20">
        <v>-5.5500000000000001E-2</v>
      </c>
      <c r="I20" t="s">
        <v>3112</v>
      </c>
      <c r="J20">
        <v>3966527500</v>
      </c>
      <c r="K20">
        <v>9.48</v>
      </c>
      <c r="L20">
        <v>1.87</v>
      </c>
      <c r="M20" t="s">
        <v>169</v>
      </c>
      <c r="N20" t="s">
        <v>439</v>
      </c>
      <c r="O20" t="s">
        <v>3663</v>
      </c>
      <c r="P20" t="s">
        <v>3664</v>
      </c>
      <c r="Q20">
        <v>63.54</v>
      </c>
      <c r="R20" t="s">
        <v>3665</v>
      </c>
      <c r="S20">
        <v>324750870</v>
      </c>
      <c r="T20" s="25">
        <v>2.8769999999999998</v>
      </c>
      <c r="U20" t="s">
        <v>454</v>
      </c>
      <c r="V20">
        <v>309303680</v>
      </c>
      <c r="W20">
        <v>310612960</v>
      </c>
      <c r="X20">
        <v>1.69</v>
      </c>
      <c r="Y20">
        <v>0.78</v>
      </c>
      <c r="Z20">
        <v>13.15</v>
      </c>
      <c r="AA20" t="s">
        <v>3666</v>
      </c>
      <c r="AB20" t="s">
        <v>3667</v>
      </c>
      <c r="AC20" t="s">
        <v>3668</v>
      </c>
      <c r="AD20" t="s">
        <v>825</v>
      </c>
      <c r="AE20" t="s">
        <v>3669</v>
      </c>
      <c r="AF20">
        <v>-62822860</v>
      </c>
      <c r="AG20" t="s">
        <v>3670</v>
      </c>
      <c r="AH20" t="s">
        <v>3671</v>
      </c>
      <c r="AI20" t="s">
        <v>3672</v>
      </c>
      <c r="AJ20" t="s">
        <v>3673</v>
      </c>
      <c r="AK20" t="s">
        <v>3674</v>
      </c>
      <c r="AL20" t="s">
        <v>3675</v>
      </c>
      <c r="AM20" t="s">
        <v>3676</v>
      </c>
      <c r="AN20" t="s">
        <v>198</v>
      </c>
      <c r="AO20" t="s">
        <v>837</v>
      </c>
      <c r="AP20" t="s">
        <v>239</v>
      </c>
      <c r="AQ20" t="s">
        <v>3677</v>
      </c>
      <c r="AR20" t="s">
        <v>339</v>
      </c>
      <c r="AS20" t="s">
        <v>198</v>
      </c>
      <c r="AT20" t="s">
        <v>1523</v>
      </c>
      <c r="AU20" t="s">
        <v>198</v>
      </c>
      <c r="AV20" t="s">
        <v>3678</v>
      </c>
      <c r="AW20" t="s">
        <v>3679</v>
      </c>
      <c r="AX20" t="s">
        <v>3680</v>
      </c>
      <c r="AY20" t="s">
        <v>3681</v>
      </c>
      <c r="AZ20" t="s">
        <v>3518</v>
      </c>
      <c r="BA20" t="s">
        <v>3682</v>
      </c>
      <c r="BB20" t="s">
        <v>3683</v>
      </c>
      <c r="BC20" t="s">
        <v>3684</v>
      </c>
      <c r="BD20" t="s">
        <v>419</v>
      </c>
      <c r="BE20" t="s">
        <v>1310</v>
      </c>
      <c r="BF20" t="s">
        <v>1395</v>
      </c>
      <c r="BG20" t="s">
        <v>239</v>
      </c>
      <c r="BH20" t="s">
        <v>3685</v>
      </c>
      <c r="BI20" t="s">
        <v>3402</v>
      </c>
      <c r="BJ20" t="s">
        <v>3686</v>
      </c>
      <c r="BK20" t="s">
        <v>599</v>
      </c>
      <c r="BL20" t="s">
        <v>607</v>
      </c>
      <c r="BM20" t="s">
        <v>3687</v>
      </c>
      <c r="BN20" t="s">
        <v>3688</v>
      </c>
      <c r="BO20">
        <v>9.4700000000000006</v>
      </c>
      <c r="BP20">
        <v>10.45</v>
      </c>
      <c r="BQ20">
        <v>13</v>
      </c>
      <c r="BR20">
        <v>10.050000000000001</v>
      </c>
      <c r="BS20">
        <v>10.81</v>
      </c>
      <c r="BT20">
        <v>14.02</v>
      </c>
      <c r="BU20" t="s">
        <v>2429</v>
      </c>
      <c r="BV20" t="s">
        <v>3091</v>
      </c>
      <c r="BW20">
        <v>25.31</v>
      </c>
      <c r="BX20">
        <v>27.82</v>
      </c>
      <c r="BY20">
        <v>35.24</v>
      </c>
      <c r="BZ20">
        <v>11.89</v>
      </c>
      <c r="CA20">
        <v>9.2899999999999991</v>
      </c>
      <c r="CB20">
        <v>13</v>
      </c>
      <c r="CC20">
        <v>-4.63</v>
      </c>
      <c r="CD20">
        <v>-7.4</v>
      </c>
      <c r="CE20" t="s">
        <v>3689</v>
      </c>
      <c r="CF20" t="s">
        <v>523</v>
      </c>
      <c r="CG20" s="26">
        <v>0.70780190677966148</v>
      </c>
      <c r="CH20" s="27">
        <v>4.1718583471384623</v>
      </c>
      <c r="CI20" s="26">
        <v>0.16191986203193665</v>
      </c>
      <c r="CJ20" s="26">
        <v>0.2038094699382782</v>
      </c>
      <c r="CK20" s="26">
        <v>-3.7286024540662766E-2</v>
      </c>
      <c r="CL20" s="26">
        <v>0.46201956272125244</v>
      </c>
      <c r="CM20" s="26">
        <v>0.29214787483215332</v>
      </c>
      <c r="CN20" s="27">
        <v>5.681818351149559E-3</v>
      </c>
      <c r="CO20" s="27">
        <v>-0.14146341383457184</v>
      </c>
      <c r="CP20" s="27">
        <v>-0.18326693773269653</v>
      </c>
      <c r="CQ20" s="27">
        <v>1.281818151473999</v>
      </c>
      <c r="CR20" s="27">
        <v>0.1198573112487793</v>
      </c>
      <c r="CS20">
        <v>1.8005118020880617</v>
      </c>
      <c r="CT20">
        <v>213871711.86440679</v>
      </c>
      <c r="CU20">
        <v>1.9577133907595929</v>
      </c>
      <c r="CV20" s="26">
        <v>0.21652214899659156</v>
      </c>
      <c r="CW20" s="27">
        <v>0.21652538590133191</v>
      </c>
      <c r="CX20">
        <v>0.06</v>
      </c>
      <c r="CY20">
        <v>16.326616107546101</v>
      </c>
      <c r="CZ20">
        <v>203136245.6343365</v>
      </c>
      <c r="DA20">
        <v>0.21652214899659156</v>
      </c>
      <c r="DB20">
        <v>4.8009516089455113</v>
      </c>
      <c r="DC20">
        <v>690806275.53512192</v>
      </c>
      <c r="DD20">
        <v>0.20569604154676197</v>
      </c>
      <c r="DE20">
        <v>2.0394779100563651</v>
      </c>
      <c r="DF20">
        <v>1626164953.1219199</v>
      </c>
      <c r="DG20">
        <v>0.19053949111700058</v>
      </c>
      <c r="DH20">
        <v>1.0280595487872268</v>
      </c>
      <c r="DI20">
        <v>3226007193.758781</v>
      </c>
      <c r="DJ20">
        <v>0.17321771919727325</v>
      </c>
      <c r="DK20">
        <v>0.35106450167815734</v>
      </c>
      <c r="DL20">
        <v>9447060252.8775959</v>
      </c>
      <c r="DM20">
        <v>0.15156550429761409</v>
      </c>
      <c r="DN20">
        <v>177000000</v>
      </c>
      <c r="DO20">
        <v>0.21652214899659156</v>
      </c>
      <c r="DP20">
        <v>3316527500</v>
      </c>
      <c r="DQ20">
        <v>928738900</v>
      </c>
      <c r="DR20">
        <v>3818</v>
      </c>
      <c r="DS20">
        <v>0.49127975778306993</v>
      </c>
      <c r="DT20">
        <v>3.9553329612371302</v>
      </c>
      <c r="DU20" s="28">
        <v>0.6</v>
      </c>
      <c r="DV20">
        <v>0.6</v>
      </c>
      <c r="DW20">
        <v>1.2</v>
      </c>
      <c r="DX20">
        <v>-8.6256756756756765</v>
      </c>
      <c r="DY20">
        <v>1.7121812030075159</v>
      </c>
      <c r="DZ20">
        <v>-8.1828106716114615</v>
      </c>
      <c r="EA20">
        <v>425</v>
      </c>
      <c r="EB20">
        <v>-8.1670255160984855</v>
      </c>
      <c r="EC20">
        <v>8</v>
      </c>
      <c r="ED20">
        <v>0.12510778687405702</v>
      </c>
      <c r="EE20">
        <v>0.42818561080001299</v>
      </c>
      <c r="EF20" s="29">
        <v>2.5400000000000002E-2</v>
      </c>
      <c r="EG20">
        <v>2.4844999999999999E-2</v>
      </c>
      <c r="EH20">
        <v>142.29218120300752</v>
      </c>
      <c r="EI20">
        <v>-1</v>
      </c>
      <c r="EJ20">
        <v>0</v>
      </c>
      <c r="EK20">
        <v>1</v>
      </c>
      <c r="EL20" s="31">
        <v>44946</v>
      </c>
      <c r="EM20" s="32">
        <v>1.2699999999999999E-2</v>
      </c>
      <c r="EN20" s="32">
        <v>-0.88</v>
      </c>
      <c r="EO20" s="32">
        <v>1.79</v>
      </c>
      <c r="EP20" s="32">
        <v>-1.17</v>
      </c>
      <c r="EQ20" s="32">
        <v>-5.5500000000000001E-2</v>
      </c>
    </row>
    <row r="21" spans="2:147" ht="96">
      <c r="B21" s="24"/>
      <c r="C21" s="24"/>
      <c r="D21" s="24" t="s">
        <v>3714</v>
      </c>
      <c r="E21" t="s">
        <v>3113</v>
      </c>
      <c r="F21" t="s">
        <v>3114</v>
      </c>
      <c r="G21">
        <v>8.36</v>
      </c>
      <c r="H21">
        <v>1.1999999999999999E-3</v>
      </c>
      <c r="I21" t="s">
        <v>3115</v>
      </c>
      <c r="J21">
        <v>3860560300</v>
      </c>
      <c r="K21">
        <v>10.85</v>
      </c>
      <c r="L21">
        <v>1.93</v>
      </c>
      <c r="M21" t="s">
        <v>169</v>
      </c>
      <c r="N21" t="s">
        <v>3691</v>
      </c>
      <c r="O21" t="s">
        <v>3582</v>
      </c>
      <c r="P21" t="s">
        <v>3692</v>
      </c>
      <c r="Q21">
        <v>26.58</v>
      </c>
      <c r="R21" t="s">
        <v>3693</v>
      </c>
      <c r="S21">
        <v>296748260</v>
      </c>
      <c r="T21" s="25">
        <v>0.41760000000000003</v>
      </c>
      <c r="U21" t="s">
        <v>254</v>
      </c>
      <c r="V21">
        <v>461029760</v>
      </c>
      <c r="W21">
        <v>461789510</v>
      </c>
      <c r="X21">
        <v>1.73</v>
      </c>
      <c r="Y21">
        <v>0.65</v>
      </c>
      <c r="Z21">
        <v>13.6</v>
      </c>
      <c r="AA21" t="s">
        <v>995</v>
      </c>
      <c r="AB21" t="s">
        <v>3694</v>
      </c>
      <c r="AC21" t="s">
        <v>3695</v>
      </c>
      <c r="AD21" t="s">
        <v>3696</v>
      </c>
      <c r="AE21" t="s">
        <v>3697</v>
      </c>
      <c r="AF21">
        <v>2353115</v>
      </c>
      <c r="AG21" t="s">
        <v>3698</v>
      </c>
      <c r="AH21" t="s">
        <v>3699</v>
      </c>
      <c r="AI21" t="s">
        <v>3700</v>
      </c>
      <c r="AJ21" t="s">
        <v>330</v>
      </c>
      <c r="AK21" t="s">
        <v>3701</v>
      </c>
      <c r="AL21" t="s">
        <v>437</v>
      </c>
      <c r="AM21" t="s">
        <v>3702</v>
      </c>
      <c r="AN21" t="s">
        <v>198</v>
      </c>
      <c r="AO21" t="s">
        <v>419</v>
      </c>
      <c r="AP21" t="s">
        <v>1524</v>
      </c>
      <c r="AQ21" t="s">
        <v>1778</v>
      </c>
      <c r="AR21" t="s">
        <v>963</v>
      </c>
      <c r="AS21" t="s">
        <v>3703</v>
      </c>
      <c r="AT21" t="s">
        <v>3456</v>
      </c>
      <c r="AU21" t="s">
        <v>1057</v>
      </c>
      <c r="AV21" t="s">
        <v>3704</v>
      </c>
      <c r="AW21" t="s">
        <v>447</v>
      </c>
      <c r="AX21" t="s">
        <v>3705</v>
      </c>
      <c r="AY21" t="s">
        <v>258</v>
      </c>
      <c r="AZ21" t="s">
        <v>3706</v>
      </c>
      <c r="BA21" t="s">
        <v>2763</v>
      </c>
      <c r="BB21" t="s">
        <v>494</v>
      </c>
      <c r="BC21" t="s">
        <v>3228</v>
      </c>
      <c r="BD21" t="s">
        <v>577</v>
      </c>
      <c r="BE21" t="s">
        <v>336</v>
      </c>
      <c r="BF21" t="s">
        <v>3707</v>
      </c>
      <c r="BG21" t="s">
        <v>3708</v>
      </c>
      <c r="BH21" t="s">
        <v>3709</v>
      </c>
      <c r="BI21" t="s">
        <v>3710</v>
      </c>
      <c r="BJ21" t="s">
        <v>3711</v>
      </c>
      <c r="BK21" t="s">
        <v>3712</v>
      </c>
      <c r="BL21" t="s">
        <v>369</v>
      </c>
      <c r="BM21" t="s">
        <v>770</v>
      </c>
      <c r="BN21" t="s">
        <v>261</v>
      </c>
      <c r="BO21">
        <v>12.3</v>
      </c>
      <c r="BP21">
        <v>15.52</v>
      </c>
      <c r="BQ21">
        <v>9.08</v>
      </c>
      <c r="BR21">
        <v>16.3</v>
      </c>
      <c r="BS21">
        <v>21.94</v>
      </c>
      <c r="BT21">
        <v>9.0299999999999994</v>
      </c>
      <c r="BU21" t="s">
        <v>775</v>
      </c>
      <c r="BV21" t="s">
        <v>3091</v>
      </c>
      <c r="BW21">
        <v>25.62</v>
      </c>
      <c r="BX21">
        <v>30.84</v>
      </c>
      <c r="BY21">
        <v>27</v>
      </c>
      <c r="BZ21">
        <v>13.54</v>
      </c>
      <c r="CA21">
        <v>14.84</v>
      </c>
      <c r="CB21">
        <v>5.15</v>
      </c>
      <c r="CC21">
        <v>2.33</v>
      </c>
      <c r="CD21">
        <v>3.98</v>
      </c>
      <c r="CE21" t="s">
        <v>3713</v>
      </c>
      <c r="CF21" t="s">
        <v>2776</v>
      </c>
      <c r="CG21" s="26">
        <v>0.4685293286219081</v>
      </c>
      <c r="CH21" s="27">
        <v>0.55205916666666666</v>
      </c>
      <c r="CI21" s="26">
        <v>0.23774623870849609</v>
      </c>
      <c r="CJ21" s="26">
        <v>1.5821373090147972E-2</v>
      </c>
      <c r="CK21" s="26">
        <v>0.3200245201587677</v>
      </c>
      <c r="CL21" s="26">
        <v>0.33661741018295288</v>
      </c>
      <c r="CM21" s="26">
        <v>7.6923012733459473E-2</v>
      </c>
      <c r="CN21" s="27">
        <v>-9.4594597816467285E-2</v>
      </c>
      <c r="CO21" s="27">
        <v>1.9306930303573608</v>
      </c>
      <c r="CP21" s="27">
        <v>0.96122598648071289</v>
      </c>
      <c r="CQ21" s="27">
        <v>0.2353380024433136</v>
      </c>
      <c r="CR21" s="27">
        <v>1.9450865983963013</v>
      </c>
      <c r="CS21">
        <v>1.4287787934863065</v>
      </c>
      <c r="CT21">
        <v>107221686.56716417</v>
      </c>
      <c r="CU21">
        <v>0</v>
      </c>
      <c r="CV21" s="26">
        <v>0.19742651097476482</v>
      </c>
      <c r="CW21" s="27">
        <v>0.99554980397224424</v>
      </c>
      <c r="CX21">
        <v>0.06</v>
      </c>
      <c r="CY21">
        <v>10.852546223586456</v>
      </c>
      <c r="CZ21">
        <v>302745570.6992802</v>
      </c>
      <c r="DA21">
        <v>0.19742651097476482</v>
      </c>
      <c r="DB21">
        <v>3.241831450309212</v>
      </c>
      <c r="DC21">
        <v>1013488933.7589148</v>
      </c>
      <c r="DD21">
        <v>0.18755518542602656</v>
      </c>
      <c r="DE21">
        <v>1.4087695372557161</v>
      </c>
      <c r="DF21">
        <v>2332219865.0038056</v>
      </c>
      <c r="DG21">
        <v>0.17373532965779304</v>
      </c>
      <c r="DH21">
        <v>0.73026494798375374</v>
      </c>
      <c r="DI21">
        <v>4499134607.3385601</v>
      </c>
      <c r="DJ21">
        <v>0.15794120877981188</v>
      </c>
      <c r="DK21">
        <v>0.26723149073905816</v>
      </c>
      <c r="DL21">
        <v>12294809608.378939</v>
      </c>
      <c r="DM21">
        <v>0.13819855768233535</v>
      </c>
      <c r="DN21">
        <v>268000000.00000003</v>
      </c>
      <c r="DO21">
        <v>0.19742651097476482</v>
      </c>
      <c r="DP21">
        <v>3285560300</v>
      </c>
      <c r="DQ21">
        <v>1093453100</v>
      </c>
      <c r="DR21">
        <v>3325</v>
      </c>
      <c r="DS21">
        <v>0.27110281764714328</v>
      </c>
      <c r="DT21">
        <v>-0.44349063730557758</v>
      </c>
      <c r="DU21" s="28">
        <v>0.6</v>
      </c>
      <c r="DV21">
        <v>0.6</v>
      </c>
      <c r="DW21">
        <v>1.2</v>
      </c>
      <c r="DX21">
        <v>1.0398000000000001</v>
      </c>
      <c r="DY21">
        <v>0.33913620071684658</v>
      </c>
      <c r="DZ21">
        <v>1.0051396207885304</v>
      </c>
      <c r="EA21">
        <v>215</v>
      </c>
      <c r="EB21">
        <v>1.0049151148012216</v>
      </c>
      <c r="EC21">
        <v>1</v>
      </c>
      <c r="ED21">
        <v>7.8020395049683999E-2</v>
      </c>
      <c r="EE21">
        <v>0.6041713680330244</v>
      </c>
      <c r="EF21" s="29">
        <v>2.5610000000000001E-2</v>
      </c>
      <c r="EG21">
        <v>2.5597999999999999E-2</v>
      </c>
      <c r="EH21">
        <v>21.129136200716847</v>
      </c>
      <c r="EI21" t="s">
        <v>244</v>
      </c>
      <c r="EJ21">
        <v>0</v>
      </c>
      <c r="EK21">
        <v>1</v>
      </c>
      <c r="EL21" s="31">
        <v>44946</v>
      </c>
      <c r="EM21" s="32">
        <v>2.3999999999999998E-3</v>
      </c>
      <c r="EN21" s="32">
        <v>2.08</v>
      </c>
      <c r="EO21" s="32">
        <v>-0.12</v>
      </c>
      <c r="EP21" s="32">
        <v>0</v>
      </c>
      <c r="EQ21" s="32">
        <v>1.1999999999999999E-3</v>
      </c>
    </row>
    <row r="22" spans="2:147" ht="96">
      <c r="B22" s="24"/>
      <c r="C22" s="24"/>
      <c r="D22" s="24" t="s">
        <v>3740</v>
      </c>
      <c r="E22" t="s">
        <v>3116</v>
      </c>
      <c r="F22" t="s">
        <v>3117</v>
      </c>
      <c r="G22">
        <v>10.33</v>
      </c>
      <c r="H22">
        <v>5.7999999999999996E-3</v>
      </c>
      <c r="I22" t="s">
        <v>3118</v>
      </c>
      <c r="J22">
        <v>3848597300</v>
      </c>
      <c r="K22">
        <v>17.82</v>
      </c>
      <c r="L22">
        <v>1.49</v>
      </c>
      <c r="M22" t="s">
        <v>169</v>
      </c>
      <c r="N22" t="s">
        <v>3715</v>
      </c>
      <c r="O22" t="s">
        <v>3716</v>
      </c>
      <c r="P22" t="s">
        <v>3717</v>
      </c>
      <c r="Q22">
        <v>9.2100000000000009</v>
      </c>
      <c r="R22" t="s">
        <v>535</v>
      </c>
      <c r="S22">
        <v>179010270</v>
      </c>
      <c r="T22" s="25">
        <v>-0.33689999999999998</v>
      </c>
      <c r="U22" t="s">
        <v>356</v>
      </c>
      <c r="V22">
        <v>324855120</v>
      </c>
      <c r="W22">
        <v>372564900</v>
      </c>
      <c r="X22">
        <v>2.82</v>
      </c>
      <c r="Y22">
        <v>0.55000000000000004</v>
      </c>
      <c r="Z22">
        <v>4.57</v>
      </c>
      <c r="AA22" t="s">
        <v>3718</v>
      </c>
      <c r="AB22" t="s">
        <v>3719</v>
      </c>
      <c r="AC22" t="s">
        <v>200</v>
      </c>
      <c r="AD22" t="s">
        <v>324</v>
      </c>
      <c r="AE22" t="s">
        <v>3720</v>
      </c>
      <c r="AF22">
        <v>11697350</v>
      </c>
      <c r="AG22" t="s">
        <v>3721</v>
      </c>
      <c r="AH22" t="s">
        <v>3722</v>
      </c>
      <c r="AI22" t="s">
        <v>3723</v>
      </c>
      <c r="AJ22" t="s">
        <v>3724</v>
      </c>
      <c r="AK22" t="s">
        <v>3725</v>
      </c>
      <c r="AL22" t="s">
        <v>1193</v>
      </c>
      <c r="AM22" t="s">
        <v>3726</v>
      </c>
      <c r="AN22" t="s">
        <v>198</v>
      </c>
      <c r="AO22" t="s">
        <v>3727</v>
      </c>
      <c r="AP22" t="s">
        <v>3728</v>
      </c>
      <c r="AQ22" t="s">
        <v>195</v>
      </c>
      <c r="AR22" t="s">
        <v>561</v>
      </c>
      <c r="AS22" t="s">
        <v>3729</v>
      </c>
      <c r="AT22" t="s">
        <v>3730</v>
      </c>
      <c r="AU22" t="s">
        <v>2572</v>
      </c>
      <c r="AV22" t="s">
        <v>1051</v>
      </c>
      <c r="AW22" t="s">
        <v>3731</v>
      </c>
      <c r="AX22" t="s">
        <v>516</v>
      </c>
      <c r="AY22" t="s">
        <v>3732</v>
      </c>
      <c r="AZ22" t="s">
        <v>3733</v>
      </c>
      <c r="BA22" t="s">
        <v>531</v>
      </c>
      <c r="BB22" t="s">
        <v>3734</v>
      </c>
      <c r="BC22" t="s">
        <v>1920</v>
      </c>
      <c r="BD22" t="s">
        <v>1829</v>
      </c>
      <c r="BE22" t="s">
        <v>467</v>
      </c>
      <c r="BF22" t="s">
        <v>547</v>
      </c>
      <c r="BG22" t="s">
        <v>261</v>
      </c>
      <c r="BH22" t="s">
        <v>247</v>
      </c>
      <c r="BI22" t="s">
        <v>3735</v>
      </c>
      <c r="BJ22" t="s">
        <v>3736</v>
      </c>
      <c r="BK22" t="s">
        <v>3737</v>
      </c>
      <c r="BL22" t="s">
        <v>223</v>
      </c>
      <c r="BM22" t="s">
        <v>2391</v>
      </c>
      <c r="BN22" t="s">
        <v>409</v>
      </c>
      <c r="BO22">
        <v>7.48</v>
      </c>
      <c r="BP22">
        <v>11.78</v>
      </c>
      <c r="BQ22">
        <v>12.04</v>
      </c>
      <c r="BR22">
        <v>11.93</v>
      </c>
      <c r="BS22">
        <v>17.48</v>
      </c>
      <c r="BT22">
        <v>17.399999999999999</v>
      </c>
      <c r="BU22" t="s">
        <v>2834</v>
      </c>
      <c r="BV22" t="s">
        <v>3091</v>
      </c>
      <c r="BW22">
        <v>18.38</v>
      </c>
      <c r="BX22">
        <v>24.74</v>
      </c>
      <c r="BY22">
        <v>26.7</v>
      </c>
      <c r="BZ22">
        <v>5.67</v>
      </c>
      <c r="CA22">
        <v>9.7899999999999991</v>
      </c>
      <c r="CB22">
        <v>12.22</v>
      </c>
      <c r="CC22">
        <v>6.39</v>
      </c>
      <c r="CD22">
        <v>2.79</v>
      </c>
      <c r="CE22" t="s">
        <v>3738</v>
      </c>
      <c r="CF22" t="s">
        <v>3739</v>
      </c>
      <c r="CG22" s="26">
        <v>6.2096124031007754E-2</v>
      </c>
      <c r="CH22" s="27">
        <v>0.21783782608695809</v>
      </c>
      <c r="CI22" s="26">
        <v>7.9763025045394897E-2</v>
      </c>
      <c r="CJ22" s="26">
        <v>0.54888802766799927</v>
      </c>
      <c r="CK22" s="26">
        <v>0.86504268646240234</v>
      </c>
      <c r="CL22" s="26">
        <v>6.7463099956512451E-2</v>
      </c>
      <c r="CM22" s="26">
        <v>0.22672419250011444</v>
      </c>
      <c r="CN22" s="27">
        <v>-0.20466321706771851</v>
      </c>
      <c r="CO22" s="27">
        <v>0.19875776767730713</v>
      </c>
      <c r="CP22" s="27">
        <v>0.56310677528381348</v>
      </c>
      <c r="CQ22" s="27">
        <v>0.50364965200424194</v>
      </c>
      <c r="CR22" s="27">
        <v>0.21238937973976135</v>
      </c>
      <c r="CS22">
        <v>0.8122830941325454</v>
      </c>
      <c r="CT22">
        <v>51995791.530944623</v>
      </c>
      <c r="CU22">
        <v>2.9041626331074539</v>
      </c>
      <c r="CV22" s="26">
        <v>0.35757620632648468</v>
      </c>
      <c r="CW22" s="27">
        <v>0.25464807152748109</v>
      </c>
      <c r="CX22">
        <v>0.06</v>
      </c>
      <c r="CY22">
        <v>15.637932065740554</v>
      </c>
      <c r="CZ22">
        <v>393184806.92663282</v>
      </c>
      <c r="DA22">
        <v>0.35757620632648468</v>
      </c>
      <c r="DB22">
        <v>4.1040450873124374</v>
      </c>
      <c r="DC22">
        <v>1498179763.9134738</v>
      </c>
      <c r="DD22">
        <v>0.33969739601016041</v>
      </c>
      <c r="DE22">
        <v>1.4697669998754193</v>
      </c>
      <c r="DF22">
        <v>4183382332.3840914</v>
      </c>
      <c r="DG22">
        <v>0.31466706156730651</v>
      </c>
      <c r="DH22">
        <v>0.59555517878595587</v>
      </c>
      <c r="DI22">
        <v>10324143788.88278</v>
      </c>
      <c r="DJ22">
        <v>0.28606096506118778</v>
      </c>
      <c r="DK22">
        <v>0.11645555525974671</v>
      </c>
      <c r="DL22">
        <v>52797801584.355034</v>
      </c>
      <c r="DM22">
        <v>0.25030334442853924</v>
      </c>
      <c r="DN22">
        <v>307000000</v>
      </c>
      <c r="DO22">
        <v>0.35757620632648468</v>
      </c>
      <c r="DP22">
        <v>6148597300</v>
      </c>
      <c r="DQ22">
        <v>-321087100</v>
      </c>
      <c r="DR22">
        <v>1221</v>
      </c>
      <c r="DS22">
        <v>-0.29548008229547695</v>
      </c>
      <c r="DT22">
        <v>-3.6810245440522998E-2</v>
      </c>
      <c r="DU22" s="28">
        <v>0.6</v>
      </c>
      <c r="DV22">
        <v>-0.22</v>
      </c>
      <c r="DW22">
        <v>0.38</v>
      </c>
      <c r="DX22">
        <v>5.436619718309859</v>
      </c>
      <c r="DY22">
        <v>0.53957439132898288</v>
      </c>
      <c r="DZ22">
        <v>5.0653071286084286</v>
      </c>
      <c r="EA22">
        <v>2283</v>
      </c>
      <c r="EB22">
        <v>5.0350153418117927</v>
      </c>
      <c r="EC22">
        <v>5</v>
      </c>
      <c r="ED22">
        <v>2.7029384679018342E-2</v>
      </c>
      <c r="EE22">
        <v>0.18070864968761147</v>
      </c>
      <c r="EF22" s="29">
        <v>3.2810000000000006E-2</v>
      </c>
      <c r="EG22">
        <v>3.2752000000000003E-2</v>
      </c>
      <c r="EH22">
        <v>39.149574391328983</v>
      </c>
      <c r="EI22" t="s">
        <v>244</v>
      </c>
      <c r="EJ22">
        <v>1</v>
      </c>
      <c r="EK22">
        <v>0</v>
      </c>
      <c r="EL22" s="31">
        <v>44946</v>
      </c>
      <c r="EM22" s="32">
        <v>2.8799999999999999E-2</v>
      </c>
      <c r="EN22" s="32">
        <v>0.9</v>
      </c>
      <c r="EO22" s="32">
        <v>0.5</v>
      </c>
      <c r="EP22" s="32">
        <v>1.38</v>
      </c>
      <c r="EQ22" s="32">
        <v>5.7999999999999996E-3</v>
      </c>
    </row>
    <row r="23" spans="2:147" ht="96">
      <c r="B23" s="24"/>
      <c r="C23" s="24"/>
      <c r="D23" s="24" t="s">
        <v>3765</v>
      </c>
      <c r="E23" t="s">
        <v>3119</v>
      </c>
      <c r="F23" t="s">
        <v>3120</v>
      </c>
      <c r="G23">
        <v>25.13</v>
      </c>
      <c r="H23">
        <v>0.01</v>
      </c>
      <c r="I23" t="s">
        <v>3121</v>
      </c>
      <c r="J23">
        <v>3580522400</v>
      </c>
      <c r="K23">
        <v>33.32</v>
      </c>
      <c r="L23">
        <v>2.16</v>
      </c>
      <c r="M23" t="s">
        <v>169</v>
      </c>
      <c r="N23" t="s">
        <v>817</v>
      </c>
      <c r="O23" t="s">
        <v>1858</v>
      </c>
      <c r="P23" t="s">
        <v>3741</v>
      </c>
      <c r="Q23">
        <v>27.64</v>
      </c>
      <c r="R23" t="s">
        <v>3540</v>
      </c>
      <c r="S23">
        <v>55177820</v>
      </c>
      <c r="T23" s="25">
        <v>0.191</v>
      </c>
      <c r="U23" t="s">
        <v>3742</v>
      </c>
      <c r="V23">
        <v>68111745</v>
      </c>
      <c r="W23">
        <v>142480000</v>
      </c>
      <c r="X23">
        <v>2.0299999999999998</v>
      </c>
      <c r="Y23">
        <v>0.46</v>
      </c>
      <c r="Z23">
        <v>3.66</v>
      </c>
      <c r="AA23" t="s">
        <v>542</v>
      </c>
      <c r="AB23" t="s">
        <v>2940</v>
      </c>
      <c r="AC23" t="s">
        <v>3743</v>
      </c>
      <c r="AD23" t="s">
        <v>262</v>
      </c>
      <c r="AE23" t="s">
        <v>3744</v>
      </c>
      <c r="AF23">
        <v>7806923</v>
      </c>
      <c r="AG23" t="s">
        <v>3745</v>
      </c>
      <c r="AH23" t="s">
        <v>3746</v>
      </c>
      <c r="AI23" t="s">
        <v>3747</v>
      </c>
      <c r="AJ23" t="s">
        <v>1535</v>
      </c>
      <c r="AK23" t="s">
        <v>3748</v>
      </c>
      <c r="AL23" t="s">
        <v>3749</v>
      </c>
      <c r="AM23" t="s">
        <v>3750</v>
      </c>
      <c r="AN23" t="s">
        <v>198</v>
      </c>
      <c r="AO23" t="s">
        <v>920</v>
      </c>
      <c r="AP23" t="s">
        <v>559</v>
      </c>
      <c r="AQ23" t="s">
        <v>296</v>
      </c>
      <c r="AR23" t="s">
        <v>1057</v>
      </c>
      <c r="AS23" t="s">
        <v>198</v>
      </c>
      <c r="AT23" t="s">
        <v>3751</v>
      </c>
      <c r="AU23" t="s">
        <v>3752</v>
      </c>
      <c r="AV23" t="s">
        <v>1253</v>
      </c>
      <c r="AW23" t="s">
        <v>3753</v>
      </c>
      <c r="AX23" t="s">
        <v>239</v>
      </c>
      <c r="AY23" t="s">
        <v>3754</v>
      </c>
      <c r="AZ23" t="s">
        <v>3755</v>
      </c>
      <c r="BA23" t="s">
        <v>3710</v>
      </c>
      <c r="BB23" t="s">
        <v>598</v>
      </c>
      <c r="BC23" t="s">
        <v>3756</v>
      </c>
      <c r="BD23" t="s">
        <v>366</v>
      </c>
      <c r="BE23" t="s">
        <v>1930</v>
      </c>
      <c r="BF23" t="s">
        <v>525</v>
      </c>
      <c r="BG23" t="s">
        <v>2116</v>
      </c>
      <c r="BH23" t="s">
        <v>3757</v>
      </c>
      <c r="BI23" t="s">
        <v>3572</v>
      </c>
      <c r="BJ23" t="s">
        <v>3758</v>
      </c>
      <c r="BK23" t="s">
        <v>3759</v>
      </c>
      <c r="BL23" t="s">
        <v>3760</v>
      </c>
      <c r="BM23" t="s">
        <v>3761</v>
      </c>
      <c r="BN23" t="s">
        <v>3762</v>
      </c>
      <c r="BO23">
        <v>5.21</v>
      </c>
      <c r="BP23">
        <v>7.69</v>
      </c>
      <c r="BQ23">
        <v>11.23</v>
      </c>
      <c r="BR23">
        <v>6.81</v>
      </c>
      <c r="BS23">
        <v>10.73</v>
      </c>
      <c r="BT23" t="s">
        <v>198</v>
      </c>
      <c r="BU23" t="s">
        <v>3763</v>
      </c>
      <c r="BV23" t="s">
        <v>3091</v>
      </c>
      <c r="BW23">
        <v>21.88</v>
      </c>
      <c r="BX23">
        <v>25.1</v>
      </c>
      <c r="BY23">
        <v>35.85</v>
      </c>
      <c r="BZ23">
        <v>4.0999999999999996</v>
      </c>
      <c r="CA23">
        <v>6.6</v>
      </c>
      <c r="CB23">
        <v>10.77</v>
      </c>
      <c r="CC23">
        <v>0.68</v>
      </c>
      <c r="CD23">
        <v>0.48</v>
      </c>
      <c r="CE23" t="s">
        <v>3764</v>
      </c>
      <c r="CF23" t="s">
        <v>2047</v>
      </c>
      <c r="CG23" s="26">
        <v>0.34298915989159889</v>
      </c>
      <c r="CH23" s="27">
        <v>-0.42930539957164132</v>
      </c>
      <c r="CI23" s="26">
        <v>3.6352001130580902E-2</v>
      </c>
      <c r="CJ23" s="26">
        <v>0.14703725278377533</v>
      </c>
      <c r="CK23" s="26">
        <v>-3.2554760575294495E-2</v>
      </c>
      <c r="CL23" s="26">
        <v>0.25935822725296021</v>
      </c>
      <c r="CM23" s="26">
        <v>0.1785714328289032</v>
      </c>
      <c r="CN23" s="27">
        <v>-5.1972154527902603E-2</v>
      </c>
      <c r="CO23" s="27">
        <v>-0.29251700639724731</v>
      </c>
      <c r="CP23" s="27">
        <v>-0.39754098653793335</v>
      </c>
      <c r="CQ23" s="27">
        <v>1.3018867969512939</v>
      </c>
      <c r="CR23" s="27">
        <v>0.4540865421295166</v>
      </c>
      <c r="CS23">
        <v>2.2033984000000002</v>
      </c>
      <c r="CT23">
        <v>56099587.301168725</v>
      </c>
      <c r="CU23">
        <v>0.79586152009550337</v>
      </c>
      <c r="CV23" s="26">
        <v>0.11775283068418503</v>
      </c>
      <c r="CW23" s="27">
        <v>0.20278863832354546</v>
      </c>
      <c r="CX23">
        <v>0.06</v>
      </c>
      <c r="CY23">
        <v>34.881568096208994</v>
      </c>
      <c r="CZ23">
        <v>103966725.06228694</v>
      </c>
      <c r="DA23">
        <v>0.11775283068418503</v>
      </c>
      <c r="DB23">
        <v>11.135041381414364</v>
      </c>
      <c r="DC23">
        <v>325685579.04536158</v>
      </c>
      <c r="DD23">
        <v>0.11186518914997577</v>
      </c>
      <c r="DE23">
        <v>5.3107237982566158</v>
      </c>
      <c r="DF23">
        <v>682867823.25047684</v>
      </c>
      <c r="DG23">
        <v>0.10362249100208283</v>
      </c>
      <c r="DH23">
        <v>3.0759281453993377</v>
      </c>
      <c r="DI23">
        <v>1179001013.2142344</v>
      </c>
      <c r="DJ23">
        <v>9.4202264547348036E-2</v>
      </c>
      <c r="DK23">
        <v>1.4654525989937333</v>
      </c>
      <c r="DL23">
        <v>2474677381.233747</v>
      </c>
      <c r="DM23">
        <v>8.2426981478929517E-2</v>
      </c>
      <c r="DN23">
        <v>98594900</v>
      </c>
      <c r="DO23">
        <v>0.11775283068418503</v>
      </c>
      <c r="DP23">
        <v>3626522400</v>
      </c>
      <c r="DQ23">
        <v>232194200</v>
      </c>
      <c r="DR23">
        <v>1504</v>
      </c>
      <c r="DS23">
        <v>0.22523632920741388</v>
      </c>
      <c r="DT23">
        <v>-0.63209403789518681</v>
      </c>
      <c r="DU23" s="28">
        <v>0.6</v>
      </c>
      <c r="DV23">
        <v>0.44</v>
      </c>
      <c r="DW23">
        <v>1.04</v>
      </c>
      <c r="DX23">
        <v>4.7999999999999996E-3</v>
      </c>
      <c r="DY23">
        <v>0.2269652173913029</v>
      </c>
      <c r="DZ23">
        <v>3.214330434782608E-4</v>
      </c>
      <c r="EA23">
        <v>1450</v>
      </c>
      <c r="EB23">
        <v>2.267402533434623E-4</v>
      </c>
      <c r="EC23">
        <v>0</v>
      </c>
      <c r="ED23">
        <v>0.18376895002807411</v>
      </c>
      <c r="EE23">
        <v>2.7442448062886018</v>
      </c>
      <c r="EF23" s="29">
        <v>1.0443</v>
      </c>
      <c r="EG23">
        <v>1.0444</v>
      </c>
      <c r="EH23">
        <v>16.066965217391303</v>
      </c>
      <c r="EI23" t="s">
        <v>316</v>
      </c>
      <c r="EJ23">
        <v>0</v>
      </c>
      <c r="EK23">
        <v>1</v>
      </c>
      <c r="EL23" s="31">
        <v>44946</v>
      </c>
      <c r="EM23" s="32">
        <v>-2.8E-3</v>
      </c>
      <c r="EN23" s="32">
        <v>0.08</v>
      </c>
      <c r="EO23" s="32">
        <v>2.17</v>
      </c>
      <c r="EP23" s="32">
        <v>-2.2400000000000002</v>
      </c>
      <c r="EQ23" s="32">
        <v>0.01</v>
      </c>
    </row>
    <row r="24" spans="2:147" ht="96">
      <c r="B24" s="30"/>
      <c r="C24" s="30"/>
      <c r="D24" s="24" t="s">
        <v>3797</v>
      </c>
      <c r="E24" t="s">
        <v>3122</v>
      </c>
      <c r="F24" t="s">
        <v>3123</v>
      </c>
      <c r="G24">
        <v>2.2999999999999998</v>
      </c>
      <c r="H24">
        <v>2.6800000000000001E-2</v>
      </c>
      <c r="I24" t="s">
        <v>3124</v>
      </c>
      <c r="J24">
        <v>3467456300</v>
      </c>
      <c r="L24">
        <v>1.48</v>
      </c>
      <c r="M24" t="s">
        <v>169</v>
      </c>
      <c r="N24" t="s">
        <v>3766</v>
      </c>
      <c r="O24" t="s">
        <v>3582</v>
      </c>
      <c r="P24" t="s">
        <v>3767</v>
      </c>
      <c r="Q24">
        <v>-78.81</v>
      </c>
      <c r="R24" t="s">
        <v>1231</v>
      </c>
      <c r="S24">
        <v>-66262475</v>
      </c>
      <c r="T24" s="25">
        <v>-1.1240000000000001</v>
      </c>
      <c r="U24" t="s">
        <v>1334</v>
      </c>
      <c r="V24">
        <v>1140395280</v>
      </c>
      <c r="W24">
        <v>1507589700</v>
      </c>
      <c r="X24">
        <v>1.73</v>
      </c>
      <c r="Y24">
        <v>0.05</v>
      </c>
      <c r="Z24">
        <v>-46.44</v>
      </c>
      <c r="AA24" t="s">
        <v>2379</v>
      </c>
      <c r="AB24" t="s">
        <v>578</v>
      </c>
      <c r="AC24" t="s">
        <v>3768</v>
      </c>
      <c r="AD24" t="s">
        <v>3769</v>
      </c>
      <c r="AE24" t="s">
        <v>3770</v>
      </c>
      <c r="AF24">
        <v>17478132</v>
      </c>
      <c r="AG24" t="s">
        <v>3771</v>
      </c>
      <c r="AH24" t="s">
        <v>3772</v>
      </c>
      <c r="AI24" t="s">
        <v>3773</v>
      </c>
      <c r="AJ24" t="s">
        <v>1268</v>
      </c>
      <c r="AK24" t="s">
        <v>3774</v>
      </c>
      <c r="AL24" t="s">
        <v>198</v>
      </c>
      <c r="AM24" t="s">
        <v>3775</v>
      </c>
      <c r="AN24" t="s">
        <v>198</v>
      </c>
      <c r="AO24" t="s">
        <v>3776</v>
      </c>
      <c r="AP24" t="s">
        <v>3528</v>
      </c>
      <c r="AQ24" t="s">
        <v>3777</v>
      </c>
      <c r="AR24" t="s">
        <v>1142</v>
      </c>
      <c r="AS24" t="s">
        <v>198</v>
      </c>
      <c r="AT24" t="s">
        <v>591</v>
      </c>
      <c r="AU24" t="s">
        <v>198</v>
      </c>
      <c r="AV24" t="s">
        <v>3778</v>
      </c>
      <c r="AW24" t="s">
        <v>3779</v>
      </c>
      <c r="AX24" t="s">
        <v>3780</v>
      </c>
      <c r="AY24" t="s">
        <v>3781</v>
      </c>
      <c r="AZ24" t="s">
        <v>3782</v>
      </c>
      <c r="BA24" t="s">
        <v>3783</v>
      </c>
      <c r="BB24" t="s">
        <v>3784</v>
      </c>
      <c r="BC24" t="s">
        <v>2278</v>
      </c>
      <c r="BD24" t="s">
        <v>3785</v>
      </c>
      <c r="BE24" t="s">
        <v>3786</v>
      </c>
      <c r="BF24" t="s">
        <v>3787</v>
      </c>
      <c r="BG24" t="s">
        <v>608</v>
      </c>
      <c r="BH24" t="s">
        <v>358</v>
      </c>
      <c r="BI24" t="s">
        <v>261</v>
      </c>
      <c r="BJ24" t="s">
        <v>3788</v>
      </c>
      <c r="BK24" t="s">
        <v>1354</v>
      </c>
      <c r="BL24" t="s">
        <v>3789</v>
      </c>
      <c r="BM24" t="s">
        <v>518</v>
      </c>
      <c r="BN24" t="s">
        <v>3790</v>
      </c>
      <c r="BO24">
        <v>7.2</v>
      </c>
      <c r="BP24">
        <v>-7.38</v>
      </c>
      <c r="BQ24">
        <v>-9.39</v>
      </c>
      <c r="BR24">
        <v>12.54</v>
      </c>
      <c r="BS24">
        <v>-11.61</v>
      </c>
      <c r="BT24">
        <v>-16.66</v>
      </c>
      <c r="BU24" t="s">
        <v>775</v>
      </c>
      <c r="BV24" t="s">
        <v>3091</v>
      </c>
      <c r="BW24">
        <v>35.130000000000003</v>
      </c>
      <c r="BX24">
        <v>25.69</v>
      </c>
      <c r="BY24">
        <v>31.66</v>
      </c>
      <c r="BZ24">
        <v>-34.86</v>
      </c>
      <c r="CA24">
        <v>-21.53</v>
      </c>
      <c r="CB24">
        <v>-47.81</v>
      </c>
      <c r="CC24">
        <v>2.2200000000000002</v>
      </c>
      <c r="CD24">
        <v>-5.74</v>
      </c>
      <c r="CE24" t="s">
        <v>3791</v>
      </c>
      <c r="CF24" t="s">
        <v>231</v>
      </c>
      <c r="CG24" s="26">
        <v>-0.58461081761006284</v>
      </c>
      <c r="CH24" s="27">
        <v>-2.4799718750000261</v>
      </c>
      <c r="CI24" s="26">
        <v>-0.35168731212615967</v>
      </c>
      <c r="CJ24" s="26">
        <v>0.37765085697174072</v>
      </c>
      <c r="CK24" s="26">
        <v>-0.51329892873764038</v>
      </c>
      <c r="CL24" s="26">
        <v>-0.36260119080543518</v>
      </c>
      <c r="CM24" s="26">
        <v>-0.32328766584396362</v>
      </c>
      <c r="CN24" s="27">
        <v>2.0807018280029297</v>
      </c>
      <c r="CO24" s="27">
        <v>0.4345238208770752</v>
      </c>
      <c r="CP24" s="27">
        <v>7.8610606491565704E-2</v>
      </c>
      <c r="CQ24" s="27">
        <v>-2.3406863212585449</v>
      </c>
      <c r="CR24" s="27">
        <v>1.5030674934387207</v>
      </c>
      <c r="CS24">
        <v>3.1666267579908678</v>
      </c>
      <c r="CT24">
        <v>-33977650</v>
      </c>
      <c r="CU24">
        <v>0</v>
      </c>
      <c r="CV24" s="26">
        <v>-0.23464484810829161</v>
      </c>
      <c r="CW24" s="27">
        <v>0.35124348551034928</v>
      </c>
      <c r="CX24">
        <v>0.06</v>
      </c>
      <c r="CY24" t="e">
        <v>#VALUE!</v>
      </c>
      <c r="CZ24" t="s">
        <v>3792</v>
      </c>
      <c r="DA24">
        <v>-0.23464484810829161</v>
      </c>
      <c r="DB24">
        <v>3.1227882034632035</v>
      </c>
      <c r="DC24" t="s">
        <v>3793</v>
      </c>
      <c r="DD24">
        <v>-0.22291260570287702</v>
      </c>
      <c r="DE24">
        <v>1.5613941017316018</v>
      </c>
      <c r="DF24" t="s">
        <v>3794</v>
      </c>
      <c r="DG24">
        <v>-0.20648746633529663</v>
      </c>
      <c r="DH24">
        <v>0.93683646103896101</v>
      </c>
      <c r="DI24" t="s">
        <v>3795</v>
      </c>
      <c r="DJ24">
        <v>-0.18771587848663329</v>
      </c>
      <c r="DK24">
        <v>0.46841823051948051</v>
      </c>
      <c r="DL24" t="s">
        <v>3796</v>
      </c>
      <c r="DM24">
        <v>-0.16425139367580413</v>
      </c>
      <c r="DN24">
        <v>308000000</v>
      </c>
      <c r="DO24">
        <v>-0.23464484810829161</v>
      </c>
      <c r="DP24">
        <v>2885456300</v>
      </c>
      <c r="DQ24">
        <v>-449155150</v>
      </c>
      <c r="DR24">
        <v>994</v>
      </c>
      <c r="DS24">
        <v>-0.34996596950177122</v>
      </c>
      <c r="DT24">
        <v>-2.8312153605103756</v>
      </c>
      <c r="DU24" s="28">
        <v>-0.44</v>
      </c>
      <c r="DV24">
        <v>-0.89833333333333332</v>
      </c>
      <c r="DW24">
        <v>-1.3383333333333334</v>
      </c>
      <c r="DX24">
        <v>-1.0573999999999999</v>
      </c>
      <c r="DY24">
        <v>0.5401384615384629</v>
      </c>
      <c r="DZ24">
        <v>-1.0080439476923078</v>
      </c>
      <c r="EA24">
        <v>4788</v>
      </c>
      <c r="EB24">
        <v>-1.0002189941062107</v>
      </c>
      <c r="EC24">
        <v>1</v>
      </c>
      <c r="ED24">
        <v>3.3835731300101084E-2</v>
      </c>
      <c r="EE24">
        <v>0.24144500323927656</v>
      </c>
      <c r="EF24" s="29">
        <v>4.5410000000000006E-2</v>
      </c>
      <c r="EG24">
        <v>4.5142000000000009E-2</v>
      </c>
      <c r="EH24">
        <v>40.140138461538463</v>
      </c>
      <c r="EI24">
        <v>-1</v>
      </c>
      <c r="EJ24">
        <v>0</v>
      </c>
      <c r="EK24">
        <v>0</v>
      </c>
      <c r="EL24" s="31">
        <v>44946</v>
      </c>
      <c r="EM24" s="32">
        <v>4.4000000000000003E-3</v>
      </c>
      <c r="EN24" s="32">
        <v>-0.88</v>
      </c>
      <c r="EO24" s="32">
        <v>0.45</v>
      </c>
      <c r="EP24" s="32">
        <v>-0.44</v>
      </c>
      <c r="EQ24" s="32">
        <v>2.6800000000000001E-2</v>
      </c>
    </row>
    <row r="25" spans="2:147" ht="96">
      <c r="B25" s="24"/>
      <c r="C25" s="24"/>
      <c r="D25" s="24" t="s">
        <v>3825</v>
      </c>
      <c r="E25" t="s">
        <v>3125</v>
      </c>
      <c r="F25" t="s">
        <v>3126</v>
      </c>
      <c r="G25">
        <v>19.02</v>
      </c>
      <c r="H25">
        <v>-1.1000000000000001E-3</v>
      </c>
      <c r="I25" t="s">
        <v>3127</v>
      </c>
      <c r="J25">
        <v>3423636500</v>
      </c>
      <c r="K25">
        <v>9.56</v>
      </c>
      <c r="L25">
        <v>1.42</v>
      </c>
      <c r="M25" t="s">
        <v>169</v>
      </c>
      <c r="N25" t="s">
        <v>3798</v>
      </c>
      <c r="O25" t="s">
        <v>3799</v>
      </c>
      <c r="P25" t="s">
        <v>3800</v>
      </c>
      <c r="Q25">
        <v>54.49</v>
      </c>
      <c r="R25" t="s">
        <v>2740</v>
      </c>
      <c r="S25">
        <v>265109610</v>
      </c>
      <c r="T25" s="25">
        <v>0.90349999999999997</v>
      </c>
      <c r="U25" t="s">
        <v>1087</v>
      </c>
      <c r="V25">
        <v>180001920</v>
      </c>
      <c r="W25">
        <v>180001920</v>
      </c>
      <c r="X25">
        <v>1.6</v>
      </c>
      <c r="Y25">
        <v>0.53</v>
      </c>
      <c r="Z25">
        <v>13.67</v>
      </c>
      <c r="AA25" t="s">
        <v>840</v>
      </c>
      <c r="AB25" t="s">
        <v>3801</v>
      </c>
      <c r="AC25" t="s">
        <v>3802</v>
      </c>
      <c r="AD25" t="s">
        <v>3803</v>
      </c>
      <c r="AE25" t="s">
        <v>3804</v>
      </c>
      <c r="AF25">
        <v>-45907622</v>
      </c>
      <c r="AG25" t="s">
        <v>3805</v>
      </c>
      <c r="AH25" t="s">
        <v>3806</v>
      </c>
      <c r="AI25" t="s">
        <v>3807</v>
      </c>
      <c r="AJ25" t="s">
        <v>3808</v>
      </c>
      <c r="AK25" t="s">
        <v>3809</v>
      </c>
      <c r="AL25" t="s">
        <v>198</v>
      </c>
      <c r="AM25" t="s">
        <v>3810</v>
      </c>
      <c r="AN25" t="s">
        <v>198</v>
      </c>
      <c r="AO25" t="s">
        <v>3811</v>
      </c>
      <c r="AP25" t="s">
        <v>3812</v>
      </c>
      <c r="AQ25" t="s">
        <v>3264</v>
      </c>
      <c r="AR25" t="s">
        <v>1193</v>
      </c>
      <c r="AS25" t="s">
        <v>198</v>
      </c>
      <c r="AT25" t="s">
        <v>1079</v>
      </c>
      <c r="AU25" t="s">
        <v>3813</v>
      </c>
      <c r="AV25" t="s">
        <v>401</v>
      </c>
      <c r="AW25" t="s">
        <v>3814</v>
      </c>
      <c r="AX25" t="s">
        <v>3815</v>
      </c>
      <c r="AY25" t="s">
        <v>3816</v>
      </c>
      <c r="AZ25" t="s">
        <v>3817</v>
      </c>
      <c r="BA25" t="s">
        <v>3818</v>
      </c>
      <c r="BB25" t="s">
        <v>3819</v>
      </c>
      <c r="BC25" t="s">
        <v>3386</v>
      </c>
      <c r="BD25" t="s">
        <v>347</v>
      </c>
      <c r="BE25" t="s">
        <v>2575</v>
      </c>
      <c r="BF25" t="s">
        <v>393</v>
      </c>
      <c r="BG25" t="s">
        <v>249</v>
      </c>
      <c r="BH25" t="s">
        <v>369</v>
      </c>
      <c r="BI25" t="s">
        <v>3820</v>
      </c>
      <c r="BJ25" t="s">
        <v>2939</v>
      </c>
      <c r="BK25" t="s">
        <v>3821</v>
      </c>
      <c r="BL25" t="s">
        <v>437</v>
      </c>
      <c r="BM25" t="s">
        <v>1778</v>
      </c>
      <c r="BN25" t="s">
        <v>3822</v>
      </c>
      <c r="BO25">
        <v>8.7799999999999994</v>
      </c>
      <c r="BP25">
        <v>7.3</v>
      </c>
      <c r="BQ25">
        <v>14.51</v>
      </c>
      <c r="BR25">
        <v>11.01</v>
      </c>
      <c r="BS25">
        <v>8.75</v>
      </c>
      <c r="BT25">
        <v>16.28</v>
      </c>
      <c r="BU25" t="s">
        <v>1476</v>
      </c>
      <c r="BV25" t="s">
        <v>3091</v>
      </c>
      <c r="BW25">
        <v>24.91</v>
      </c>
      <c r="BX25">
        <v>26.94</v>
      </c>
      <c r="BY25">
        <v>36.6</v>
      </c>
      <c r="BZ25">
        <v>15.59</v>
      </c>
      <c r="CA25">
        <v>14.05</v>
      </c>
      <c r="CB25">
        <v>22.51</v>
      </c>
      <c r="CC25">
        <v>2.09</v>
      </c>
      <c r="CD25">
        <v>-2.2599999999999998</v>
      </c>
      <c r="CE25" t="s">
        <v>3823</v>
      </c>
      <c r="CF25" t="s">
        <v>3824</v>
      </c>
      <c r="CG25" s="26">
        <v>0.31507308970099668</v>
      </c>
      <c r="CH25" s="27">
        <v>0.57101599779471868</v>
      </c>
      <c r="CI25" s="26">
        <v>0.47017312049865723</v>
      </c>
      <c r="CJ25" s="26">
        <v>-0.14009921252727509</v>
      </c>
      <c r="CK25" s="26">
        <v>0.10145804286003113</v>
      </c>
      <c r="CL25" s="26">
        <v>0.12971864640712738</v>
      </c>
      <c r="CM25" s="26">
        <v>7.8460298478603363E-2</v>
      </c>
      <c r="CN25" s="27">
        <v>0.32571429014205933</v>
      </c>
      <c r="CO25" s="27">
        <v>-0.42244225740432739</v>
      </c>
      <c r="CP25" s="27">
        <v>-2.8846153989434242E-2</v>
      </c>
      <c r="CQ25" s="27">
        <v>0.38666665554046631</v>
      </c>
      <c r="CR25" s="27">
        <v>0.21621622145175934</v>
      </c>
      <c r="CS25">
        <v>1.493733202443281</v>
      </c>
      <c r="CT25">
        <v>113070129.31034485</v>
      </c>
      <c r="CU25">
        <v>2.1030494216614093</v>
      </c>
      <c r="CV25" s="26">
        <v>0.12794217914342881</v>
      </c>
      <c r="CW25" s="27">
        <v>9.5461751148104665E-2</v>
      </c>
      <c r="CX25">
        <v>0.06</v>
      </c>
      <c r="CY25">
        <v>8.5455235211911731</v>
      </c>
      <c r="CZ25">
        <v>246870363.73705226</v>
      </c>
      <c r="DA25">
        <v>0.12794217914342881</v>
      </c>
      <c r="DB25">
        <v>2.7046786010290922</v>
      </c>
      <c r="DC25">
        <v>779995264.20526028</v>
      </c>
      <c r="DD25">
        <v>0.12154507018625736</v>
      </c>
      <c r="DE25">
        <v>1.2749208810975032</v>
      </c>
      <c r="DF25">
        <v>1654719544.7798615</v>
      </c>
      <c r="DG25">
        <v>0.11258911764621736</v>
      </c>
      <c r="DH25">
        <v>0.72843398476166132</v>
      </c>
      <c r="DI25">
        <v>2896125859.2159991</v>
      </c>
      <c r="DJ25">
        <v>0.10235374331474306</v>
      </c>
      <c r="DK25">
        <v>0.33637043408855627</v>
      </c>
      <c r="DL25">
        <v>6271765548.3495808</v>
      </c>
      <c r="DM25">
        <v>8.9559525400400158E-2</v>
      </c>
      <c r="DN25">
        <v>231999999.99999997</v>
      </c>
      <c r="DO25">
        <v>0.12794217914342881</v>
      </c>
      <c r="DP25">
        <v>2109636500.0000005</v>
      </c>
      <c r="DQ25">
        <v>2239970200</v>
      </c>
      <c r="DR25">
        <v>4070</v>
      </c>
      <c r="DS25">
        <v>0.18713091055756786</v>
      </c>
      <c r="DT25">
        <v>0.475554246646614</v>
      </c>
      <c r="DU25" s="28">
        <v>0.6</v>
      </c>
      <c r="DV25">
        <v>0.6</v>
      </c>
      <c r="DW25">
        <v>1.2</v>
      </c>
      <c r="DX25">
        <v>-2.2599999999999999E-2</v>
      </c>
      <c r="DY25">
        <v>0.49544866873197918</v>
      </c>
      <c r="DZ25">
        <v>-4.1911399133427469E-3</v>
      </c>
      <c r="EA25">
        <v>650</v>
      </c>
      <c r="EB25">
        <v>-3.637657397358841E-3</v>
      </c>
      <c r="EC25">
        <v>0</v>
      </c>
      <c r="ED25">
        <v>1.9188684209590655E-2</v>
      </c>
      <c r="EE25">
        <v>0.10347167407992093</v>
      </c>
      <c r="EF25" s="29">
        <v>1.091E-2</v>
      </c>
      <c r="EG25">
        <v>1.0921E-2</v>
      </c>
      <c r="EH25">
        <v>31.185448668731979</v>
      </c>
      <c r="EI25">
        <v>-1</v>
      </c>
      <c r="EJ25">
        <v>0</v>
      </c>
      <c r="EK25">
        <v>1</v>
      </c>
      <c r="EL25" s="31">
        <v>44946</v>
      </c>
      <c r="EM25" s="32">
        <v>9.1000000000000004E-3</v>
      </c>
      <c r="EN25" s="32">
        <v>0.53</v>
      </c>
      <c r="EO25" s="32">
        <v>0.11</v>
      </c>
      <c r="EP25" s="32">
        <v>0.63</v>
      </c>
      <c r="EQ25" s="32">
        <v>-1.1000000000000001E-3</v>
      </c>
    </row>
    <row r="26" spans="2:147" ht="96">
      <c r="B26" s="24"/>
      <c r="C26" s="24"/>
      <c r="D26" s="24" t="s">
        <v>3857</v>
      </c>
      <c r="E26" t="s">
        <v>3128</v>
      </c>
      <c r="F26" t="s">
        <v>3129</v>
      </c>
      <c r="G26">
        <v>17.75</v>
      </c>
      <c r="H26">
        <v>1.2500000000000001E-2</v>
      </c>
      <c r="I26" t="s">
        <v>3130</v>
      </c>
      <c r="J26">
        <v>2880716400</v>
      </c>
      <c r="K26">
        <v>24.61</v>
      </c>
      <c r="L26">
        <v>1.92</v>
      </c>
      <c r="M26" t="s">
        <v>169</v>
      </c>
      <c r="N26" t="s">
        <v>758</v>
      </c>
      <c r="O26" t="s">
        <v>505</v>
      </c>
      <c r="P26" t="s">
        <v>3826</v>
      </c>
      <c r="Q26">
        <v>19.54</v>
      </c>
      <c r="R26" t="s">
        <v>3827</v>
      </c>
      <c r="S26">
        <v>92096321</v>
      </c>
      <c r="T26" s="25">
        <v>2.58E-2</v>
      </c>
      <c r="U26" t="s">
        <v>209</v>
      </c>
      <c r="V26">
        <v>160690800</v>
      </c>
      <c r="W26">
        <v>162293880</v>
      </c>
      <c r="X26">
        <v>1.66</v>
      </c>
      <c r="Y26">
        <v>0.59</v>
      </c>
      <c r="Z26">
        <v>6.65</v>
      </c>
      <c r="AA26" t="s">
        <v>3828</v>
      </c>
      <c r="AB26" t="s">
        <v>3829</v>
      </c>
      <c r="AC26" t="s">
        <v>3830</v>
      </c>
      <c r="AD26" t="s">
        <v>3831</v>
      </c>
      <c r="AE26" t="s">
        <v>3832</v>
      </c>
      <c r="AF26">
        <v>-18966795</v>
      </c>
      <c r="AG26" t="s">
        <v>3833</v>
      </c>
      <c r="AH26" t="s">
        <v>3834</v>
      </c>
      <c r="AI26" t="s">
        <v>3835</v>
      </c>
      <c r="AJ26" t="s">
        <v>3836</v>
      </c>
      <c r="AK26" t="s">
        <v>3837</v>
      </c>
      <c r="AL26" t="s">
        <v>198</v>
      </c>
      <c r="AM26" t="s">
        <v>3838</v>
      </c>
      <c r="AN26" t="s">
        <v>198</v>
      </c>
      <c r="AO26" t="s">
        <v>3839</v>
      </c>
      <c r="AP26" t="s">
        <v>3840</v>
      </c>
      <c r="AQ26" t="s">
        <v>532</v>
      </c>
      <c r="AR26" t="s">
        <v>453</v>
      </c>
      <c r="AS26" t="s">
        <v>198</v>
      </c>
      <c r="AT26" t="s">
        <v>3841</v>
      </c>
      <c r="AU26" t="s">
        <v>198</v>
      </c>
      <c r="AV26" t="s">
        <v>3842</v>
      </c>
      <c r="AW26" t="s">
        <v>3843</v>
      </c>
      <c r="AX26" t="s">
        <v>1687</v>
      </c>
      <c r="AY26" t="s">
        <v>3844</v>
      </c>
      <c r="AZ26" t="s">
        <v>3684</v>
      </c>
      <c r="BA26" t="s">
        <v>3845</v>
      </c>
      <c r="BB26" t="s">
        <v>3846</v>
      </c>
      <c r="BC26" t="s">
        <v>3847</v>
      </c>
      <c r="BD26" t="s">
        <v>1441</v>
      </c>
      <c r="BE26" t="s">
        <v>3848</v>
      </c>
      <c r="BF26" t="s">
        <v>1778</v>
      </c>
      <c r="BG26" t="s">
        <v>373</v>
      </c>
      <c r="BH26" t="s">
        <v>3849</v>
      </c>
      <c r="BI26" t="s">
        <v>3850</v>
      </c>
      <c r="BJ26" t="s">
        <v>3851</v>
      </c>
      <c r="BK26" t="s">
        <v>1335</v>
      </c>
      <c r="BL26" t="s">
        <v>3852</v>
      </c>
      <c r="BM26" t="s">
        <v>3853</v>
      </c>
      <c r="BN26" t="s">
        <v>3854</v>
      </c>
      <c r="BO26">
        <v>8.0399999999999991</v>
      </c>
      <c r="BP26">
        <v>18.89</v>
      </c>
      <c r="BQ26">
        <v>3.03</v>
      </c>
      <c r="BR26">
        <v>8.39</v>
      </c>
      <c r="BS26">
        <v>19.420000000000002</v>
      </c>
      <c r="BT26">
        <v>3.15</v>
      </c>
      <c r="BU26" t="s">
        <v>3855</v>
      </c>
      <c r="BV26" t="s">
        <v>3091</v>
      </c>
      <c r="BW26">
        <v>16.37</v>
      </c>
      <c r="BX26">
        <v>30.54</v>
      </c>
      <c r="BY26">
        <v>28.16</v>
      </c>
      <c r="BZ26">
        <v>7.3</v>
      </c>
      <c r="CA26">
        <v>15.77</v>
      </c>
      <c r="CB26">
        <v>4.01</v>
      </c>
      <c r="CC26">
        <v>4.1100000000000003</v>
      </c>
      <c r="CD26">
        <v>-16.12</v>
      </c>
      <c r="CE26" t="s">
        <v>3856</v>
      </c>
      <c r="CF26" t="s">
        <v>825</v>
      </c>
      <c r="CG26" s="26">
        <v>0.19416970684039089</v>
      </c>
      <c r="CH26" s="27">
        <v>1.578523673257024</v>
      </c>
      <c r="CI26" s="26">
        <v>1.6064256429672241E-2</v>
      </c>
      <c r="CJ26" s="26">
        <v>0.7251732349395752</v>
      </c>
      <c r="CK26" s="26">
        <v>-0.34244492650032043</v>
      </c>
      <c r="CL26" s="26">
        <v>4.6068202704191208E-2</v>
      </c>
      <c r="CM26" s="26">
        <v>0.23552508652210236</v>
      </c>
      <c r="CN26" s="27">
        <v>-0.51271188259124756</v>
      </c>
      <c r="CO26" s="27">
        <v>5.7896280288696289</v>
      </c>
      <c r="CP26" s="27">
        <v>-0.74993598461151123</v>
      </c>
      <c r="CQ26" s="27">
        <v>0.29906541109085083</v>
      </c>
      <c r="CR26" s="27">
        <v>0.48762354254722595</v>
      </c>
      <c r="CS26">
        <v>1.897705138339921</v>
      </c>
      <c r="CT26">
        <v>71872997.391304359</v>
      </c>
      <c r="CU26">
        <v>0.9971830985915493</v>
      </c>
      <c r="CV26" s="26">
        <v>0.13607717081904411</v>
      </c>
      <c r="CW26" s="27">
        <v>1.0627338230609893</v>
      </c>
      <c r="CX26">
        <v>0.06</v>
      </c>
      <c r="CY26">
        <v>18.901803714157126</v>
      </c>
      <c r="CZ26">
        <v>123253655.32470758</v>
      </c>
      <c r="DA26">
        <v>0.13607717081904411</v>
      </c>
      <c r="DB26">
        <v>5.9417941281280147</v>
      </c>
      <c r="DC26">
        <v>392089720.67397869</v>
      </c>
      <c r="DD26">
        <v>0.12927331227809188</v>
      </c>
      <c r="DE26">
        <v>2.7746037804491697</v>
      </c>
      <c r="DF26">
        <v>839657329.24318707</v>
      </c>
      <c r="DG26">
        <v>0.11974791032075882</v>
      </c>
      <c r="DH26">
        <v>1.5679411738532649</v>
      </c>
      <c r="DI26">
        <v>1485844264.3448467</v>
      </c>
      <c r="DJ26">
        <v>0.1088617366552353</v>
      </c>
      <c r="DK26">
        <v>0.70579670692130769</v>
      </c>
      <c r="DL26">
        <v>3300832062.7652774</v>
      </c>
      <c r="DM26">
        <v>9.5254019573330864E-2</v>
      </c>
      <c r="DN26">
        <v>114999999.99999999</v>
      </c>
      <c r="DO26">
        <v>0.13607717081904411</v>
      </c>
      <c r="DP26">
        <v>2329716400</v>
      </c>
      <c r="DQ26">
        <v>1242734200</v>
      </c>
      <c r="DR26">
        <v>4194</v>
      </c>
      <c r="DS26">
        <v>5.8092536021346786E-2</v>
      </c>
      <c r="DT26">
        <v>0.51578985019603474</v>
      </c>
      <c r="DU26" s="28">
        <v>0.6</v>
      </c>
      <c r="DV26">
        <v>0.6</v>
      </c>
      <c r="DW26">
        <v>1.2</v>
      </c>
      <c r="DX26">
        <v>6.2031636183885315</v>
      </c>
      <c r="DY26">
        <v>0.28101635220125615</v>
      </c>
      <c r="DZ26">
        <v>6.0205228476296178</v>
      </c>
      <c r="EA26">
        <v>2339</v>
      </c>
      <c r="EB26">
        <v>6.0107701169092449</v>
      </c>
      <c r="EC26">
        <v>6</v>
      </c>
      <c r="ED26">
        <v>9.896614709069744E-2</v>
      </c>
      <c r="EE26">
        <v>0.97970422544583935</v>
      </c>
      <c r="EF26" s="29">
        <v>2.7810000000000001E-2</v>
      </c>
      <c r="EG26">
        <v>2.7684999999999998E-2</v>
      </c>
      <c r="EH26">
        <v>18.101016352201256</v>
      </c>
      <c r="EI26" t="s">
        <v>244</v>
      </c>
      <c r="EJ26">
        <v>0</v>
      </c>
      <c r="EK26">
        <v>0</v>
      </c>
      <c r="EL26" s="31">
        <v>44946</v>
      </c>
      <c r="EM26" s="32">
        <v>-2.3E-3</v>
      </c>
      <c r="EN26" s="32">
        <v>3.7</v>
      </c>
      <c r="EO26" s="32">
        <v>-0.11</v>
      </c>
      <c r="EP26" s="32">
        <v>-0.51</v>
      </c>
      <c r="EQ26" s="32">
        <v>1.2500000000000001E-2</v>
      </c>
    </row>
    <row r="27" spans="2:147" ht="96">
      <c r="B27" s="24"/>
      <c r="C27" s="24"/>
      <c r="D27" s="24" t="s">
        <v>3878</v>
      </c>
      <c r="E27" t="s">
        <v>3131</v>
      </c>
      <c r="F27" t="s">
        <v>3132</v>
      </c>
      <c r="G27">
        <v>17.03</v>
      </c>
      <c r="H27">
        <v>4.7000000000000002E-3</v>
      </c>
      <c r="I27" t="s">
        <v>3133</v>
      </c>
      <c r="J27">
        <v>2656680000</v>
      </c>
      <c r="K27">
        <v>19.04</v>
      </c>
      <c r="L27">
        <v>2.23</v>
      </c>
      <c r="M27" t="s">
        <v>169</v>
      </c>
      <c r="N27" t="s">
        <v>195</v>
      </c>
      <c r="O27" t="s">
        <v>2102</v>
      </c>
      <c r="P27" t="s">
        <v>3858</v>
      </c>
      <c r="Q27">
        <v>17.12</v>
      </c>
      <c r="R27" t="s">
        <v>1610</v>
      </c>
      <c r="S27">
        <v>119678202</v>
      </c>
      <c r="T27" s="25">
        <v>1.4E-2</v>
      </c>
      <c r="U27" t="s">
        <v>264</v>
      </c>
      <c r="V27">
        <v>137934150</v>
      </c>
      <c r="W27">
        <v>156000000</v>
      </c>
      <c r="X27">
        <v>1.44</v>
      </c>
      <c r="Y27">
        <v>0.62</v>
      </c>
      <c r="Z27">
        <v>11.76</v>
      </c>
      <c r="AA27" t="s">
        <v>3859</v>
      </c>
      <c r="AB27" t="s">
        <v>3365</v>
      </c>
      <c r="AC27" t="s">
        <v>3860</v>
      </c>
      <c r="AD27" t="s">
        <v>3861</v>
      </c>
      <c r="AE27" t="s">
        <v>3862</v>
      </c>
      <c r="AF27">
        <v>-12185643</v>
      </c>
      <c r="AG27" t="s">
        <v>3863</v>
      </c>
      <c r="AH27" t="s">
        <v>3864</v>
      </c>
      <c r="AI27" t="s">
        <v>3865</v>
      </c>
      <c r="AJ27" t="s">
        <v>446</v>
      </c>
      <c r="AK27" t="s">
        <v>3866</v>
      </c>
      <c r="AL27" t="s">
        <v>198</v>
      </c>
      <c r="AM27" t="s">
        <v>3867</v>
      </c>
      <c r="AN27" t="s">
        <v>198</v>
      </c>
      <c r="AO27" t="s">
        <v>3868</v>
      </c>
      <c r="AP27" t="s">
        <v>198</v>
      </c>
      <c r="AQ27" t="s">
        <v>541</v>
      </c>
      <c r="AR27" t="s">
        <v>1854</v>
      </c>
      <c r="AS27" t="s">
        <v>198</v>
      </c>
      <c r="AT27" t="s">
        <v>1681</v>
      </c>
      <c r="AU27" t="s">
        <v>198</v>
      </c>
      <c r="AV27" t="s">
        <v>1081</v>
      </c>
      <c r="AW27" t="s">
        <v>3869</v>
      </c>
      <c r="AX27" t="s">
        <v>3870</v>
      </c>
      <c r="AY27" t="s">
        <v>2371</v>
      </c>
      <c r="AZ27" t="s">
        <v>1788</v>
      </c>
      <c r="BA27" t="s">
        <v>3871</v>
      </c>
      <c r="BB27" t="s">
        <v>798</v>
      </c>
      <c r="BC27" t="s">
        <v>2335</v>
      </c>
      <c r="BD27" t="s">
        <v>347</v>
      </c>
      <c r="BE27" t="s">
        <v>1061</v>
      </c>
      <c r="BF27" t="s">
        <v>602</v>
      </c>
      <c r="BG27" t="s">
        <v>3872</v>
      </c>
      <c r="BH27" t="s">
        <v>3873</v>
      </c>
      <c r="BI27" t="s">
        <v>2158</v>
      </c>
      <c r="BJ27" t="s">
        <v>562</v>
      </c>
      <c r="BK27" t="s">
        <v>2043</v>
      </c>
      <c r="BL27" t="s">
        <v>3874</v>
      </c>
      <c r="BM27" t="s">
        <v>380</v>
      </c>
      <c r="BN27" t="s">
        <v>3875</v>
      </c>
      <c r="BO27">
        <v>11.79</v>
      </c>
      <c r="BP27">
        <v>16.77</v>
      </c>
      <c r="BQ27">
        <v>17.05</v>
      </c>
      <c r="BR27">
        <v>12.34</v>
      </c>
      <c r="BS27">
        <v>17.66</v>
      </c>
      <c r="BT27">
        <v>18.100000000000001</v>
      </c>
      <c r="BU27" t="s">
        <v>972</v>
      </c>
      <c r="BV27" t="s">
        <v>3091</v>
      </c>
      <c r="BW27">
        <v>29.66</v>
      </c>
      <c r="BX27">
        <v>30.8</v>
      </c>
      <c r="BY27">
        <v>31.04</v>
      </c>
      <c r="BZ27">
        <v>14.1</v>
      </c>
      <c r="CA27">
        <v>14.68</v>
      </c>
      <c r="CB27">
        <v>14.23</v>
      </c>
      <c r="CC27">
        <v>3.71</v>
      </c>
      <c r="CD27">
        <v>-6.02</v>
      </c>
      <c r="CE27" t="s">
        <v>3876</v>
      </c>
      <c r="CF27" t="s">
        <v>3877</v>
      </c>
      <c r="CG27" s="26">
        <v>0.25409365079365082</v>
      </c>
      <c r="CH27" s="27">
        <v>-0.16110115536882869</v>
      </c>
      <c r="CI27" s="26">
        <v>-2.596309594810009E-2</v>
      </c>
      <c r="CJ27" s="26">
        <v>9.944751113653183E-2</v>
      </c>
      <c r="CK27" s="26">
        <v>0.12306101620197296</v>
      </c>
      <c r="CL27" s="26">
        <v>0.19678217172622681</v>
      </c>
      <c r="CM27" s="26">
        <v>0.34891486167907715</v>
      </c>
      <c r="CN27" s="27">
        <v>-0.21142856776714325</v>
      </c>
      <c r="CO27" s="27">
        <v>0.12903225421905518</v>
      </c>
      <c r="CP27" s="27">
        <v>0.2109375</v>
      </c>
      <c r="CQ27" s="27">
        <v>0.68383389711380005</v>
      </c>
      <c r="CR27" s="27">
        <v>0.95570796728134155</v>
      </c>
      <c r="CS27">
        <v>2.2843336199484092</v>
      </c>
      <c r="CT27">
        <v>80159878.260869563</v>
      </c>
      <c r="CU27">
        <v>2.935995302407516</v>
      </c>
      <c r="CV27" s="26">
        <v>0.14844849295914173</v>
      </c>
      <c r="CW27" s="27">
        <v>0.35361661016941071</v>
      </c>
      <c r="CX27">
        <v>0.06</v>
      </c>
      <c r="CY27">
        <v>13.294185198660815</v>
      </c>
      <c r="CZ27">
        <v>149514992.47958636</v>
      </c>
      <c r="DA27">
        <v>0.14844849295914173</v>
      </c>
      <c r="DB27">
        <v>4.1360105295729772</v>
      </c>
      <c r="DC27">
        <v>480579047.31814557</v>
      </c>
      <c r="DD27">
        <v>0.14102606831118464</v>
      </c>
      <c r="DE27">
        <v>1.9038216864334254</v>
      </c>
      <c r="DF27">
        <v>1044047357.0419679</v>
      </c>
      <c r="DG27">
        <v>0.13063467380404473</v>
      </c>
      <c r="DH27">
        <v>1.0577849649153006</v>
      </c>
      <c r="DI27">
        <v>1879096476.058495</v>
      </c>
      <c r="DJ27">
        <v>0.11875879436731339</v>
      </c>
      <c r="DK27">
        <v>0.45761120766226132</v>
      </c>
      <c r="DL27">
        <v>4343599909.0892057</v>
      </c>
      <c r="DM27">
        <v>0.1039139450713992</v>
      </c>
      <c r="DN27">
        <v>138000000</v>
      </c>
      <c r="DO27">
        <v>0.14844849295914173</v>
      </c>
      <c r="DP27">
        <v>1987680000</v>
      </c>
      <c r="DQ27">
        <v>461792890</v>
      </c>
      <c r="DR27">
        <v>1412</v>
      </c>
      <c r="DS27">
        <v>0.10564515783450909</v>
      </c>
      <c r="DT27">
        <v>-0.51471776553823934</v>
      </c>
      <c r="DU27" s="28">
        <v>0.6</v>
      </c>
      <c r="DV27">
        <v>0.6</v>
      </c>
      <c r="DW27">
        <v>1.2</v>
      </c>
      <c r="DX27">
        <v>6.3812949640287773</v>
      </c>
      <c r="DY27">
        <v>0.3877241472293389</v>
      </c>
      <c r="DZ27">
        <v>6.0448876244831284</v>
      </c>
      <c r="EA27">
        <v>1905</v>
      </c>
      <c r="EB27">
        <v>6.0275144175265334</v>
      </c>
      <c r="EC27">
        <v>6</v>
      </c>
      <c r="ED27">
        <v>1.3992948717948718E-2</v>
      </c>
      <c r="EE27">
        <v>0.11886217948717949</v>
      </c>
      <c r="EF27" s="29">
        <v>4.1110000000000001E-2</v>
      </c>
      <c r="EG27">
        <v>4.1063000000000002E-2</v>
      </c>
      <c r="EH27">
        <v>27.117724147229339</v>
      </c>
      <c r="EI27" t="s">
        <v>244</v>
      </c>
      <c r="EJ27">
        <v>0</v>
      </c>
      <c r="EK27">
        <v>0</v>
      </c>
      <c r="EL27" s="31">
        <v>44946</v>
      </c>
      <c r="EM27" s="32">
        <v>9.7000000000000003E-3</v>
      </c>
      <c r="EN27" s="32">
        <v>0.42</v>
      </c>
      <c r="EO27" s="32">
        <v>0.84</v>
      </c>
      <c r="EP27" s="32">
        <v>0.95</v>
      </c>
      <c r="EQ27" s="32">
        <v>4.7000000000000002E-3</v>
      </c>
    </row>
    <row r="28" spans="2:147" ht="96">
      <c r="D28" s="24" t="s">
        <v>3908</v>
      </c>
      <c r="E28" t="s">
        <v>3134</v>
      </c>
      <c r="F28" t="s">
        <v>3135</v>
      </c>
      <c r="G28">
        <v>17.91</v>
      </c>
      <c r="H28">
        <v>1.6999999999999999E-3</v>
      </c>
      <c r="I28" t="s">
        <v>3136</v>
      </c>
      <c r="J28">
        <v>2467872600</v>
      </c>
      <c r="K28">
        <v>14.2</v>
      </c>
      <c r="L28">
        <v>2.2799999999999998</v>
      </c>
      <c r="M28" t="s">
        <v>169</v>
      </c>
      <c r="N28" t="s">
        <v>3574</v>
      </c>
      <c r="O28" t="s">
        <v>576</v>
      </c>
      <c r="P28" t="s">
        <v>3879</v>
      </c>
      <c r="Q28">
        <v>24.27</v>
      </c>
      <c r="R28" t="s">
        <v>3880</v>
      </c>
      <c r="S28">
        <v>111774980</v>
      </c>
      <c r="T28" s="25">
        <v>0.75390000000000001</v>
      </c>
      <c r="U28" t="s">
        <v>453</v>
      </c>
      <c r="V28">
        <v>33800000</v>
      </c>
      <c r="W28">
        <v>137793000</v>
      </c>
      <c r="X28">
        <v>1.5</v>
      </c>
      <c r="Y28">
        <v>0.44</v>
      </c>
      <c r="Z28">
        <v>16.34</v>
      </c>
      <c r="AA28" t="s">
        <v>2571</v>
      </c>
      <c r="AB28" t="s">
        <v>2047</v>
      </c>
      <c r="AC28" t="s">
        <v>3881</v>
      </c>
      <c r="AD28" t="s">
        <v>3882</v>
      </c>
      <c r="AE28" t="s">
        <v>3883</v>
      </c>
      <c r="AF28">
        <v>-1267461</v>
      </c>
      <c r="AG28" t="s">
        <v>3884</v>
      </c>
      <c r="AH28" t="s">
        <v>3885</v>
      </c>
      <c r="AI28" t="s">
        <v>3886</v>
      </c>
      <c r="AJ28" t="s">
        <v>280</v>
      </c>
      <c r="AK28" t="s">
        <v>3887</v>
      </c>
      <c r="AL28" t="s">
        <v>3888</v>
      </c>
      <c r="AM28" t="s">
        <v>3889</v>
      </c>
      <c r="AN28" t="s">
        <v>198</v>
      </c>
      <c r="AO28" t="s">
        <v>3890</v>
      </c>
      <c r="AP28" t="s">
        <v>3891</v>
      </c>
      <c r="AQ28" t="s">
        <v>225</v>
      </c>
      <c r="AR28" t="s">
        <v>3892</v>
      </c>
      <c r="AS28" t="s">
        <v>198</v>
      </c>
      <c r="AT28" t="s">
        <v>3893</v>
      </c>
      <c r="AU28" t="s">
        <v>198</v>
      </c>
      <c r="AV28" t="s">
        <v>3894</v>
      </c>
      <c r="AW28" t="s">
        <v>3895</v>
      </c>
      <c r="AX28" t="s">
        <v>3896</v>
      </c>
      <c r="AY28" t="s">
        <v>859</v>
      </c>
      <c r="AZ28" t="s">
        <v>1949</v>
      </c>
      <c r="BA28" t="s">
        <v>593</v>
      </c>
      <c r="BB28" t="s">
        <v>1980</v>
      </c>
      <c r="BC28" t="s">
        <v>198</v>
      </c>
      <c r="BD28" t="s">
        <v>3897</v>
      </c>
      <c r="BE28" t="s">
        <v>3898</v>
      </c>
      <c r="BF28" t="s">
        <v>3899</v>
      </c>
      <c r="BG28" t="s">
        <v>3900</v>
      </c>
      <c r="BH28" t="s">
        <v>198</v>
      </c>
      <c r="BI28" t="s">
        <v>962</v>
      </c>
      <c r="BJ28" t="s">
        <v>3901</v>
      </c>
      <c r="BK28" t="s">
        <v>3902</v>
      </c>
      <c r="BL28" t="s">
        <v>490</v>
      </c>
      <c r="BM28" t="s">
        <v>3903</v>
      </c>
      <c r="BN28" t="s">
        <v>3904</v>
      </c>
      <c r="BO28">
        <v>16.54</v>
      </c>
      <c r="BP28">
        <v>17.739999999999998</v>
      </c>
      <c r="BQ28">
        <v>20.98</v>
      </c>
      <c r="BR28">
        <v>20.61</v>
      </c>
      <c r="BS28">
        <v>19.2</v>
      </c>
      <c r="BT28" t="s">
        <v>198</v>
      </c>
      <c r="BU28" t="s">
        <v>3905</v>
      </c>
      <c r="BV28" t="s">
        <v>3091</v>
      </c>
      <c r="BW28">
        <v>42.86</v>
      </c>
      <c r="BX28">
        <v>36.35</v>
      </c>
      <c r="BY28">
        <v>39.08</v>
      </c>
      <c r="BZ28">
        <v>18.940000000000001</v>
      </c>
      <c r="CA28">
        <v>13.85</v>
      </c>
      <c r="CB28">
        <v>14.79</v>
      </c>
      <c r="CC28">
        <v>3.65</v>
      </c>
      <c r="CD28">
        <v>-6.48</v>
      </c>
      <c r="CE28" t="s">
        <v>3906</v>
      </c>
      <c r="CF28" t="s">
        <v>3907</v>
      </c>
      <c r="CG28" s="26">
        <v>-0.10780905405405405</v>
      </c>
      <c r="CH28" s="27">
        <v>8.5063388667086917E-2</v>
      </c>
      <c r="CI28" s="26">
        <v>0.47978910803794861</v>
      </c>
      <c r="CJ28" s="26">
        <v>0.10271317511796951</v>
      </c>
      <c r="CK28" s="26">
        <v>0.17539863288402557</v>
      </c>
      <c r="CL28" s="26">
        <v>4.0284361690282822E-2</v>
      </c>
      <c r="CM28" s="26" t="s">
        <v>198</v>
      </c>
      <c r="CN28" s="27">
        <v>0.60031896829605103</v>
      </c>
      <c r="CO28" s="27">
        <v>3.2486248761415482E-2</v>
      </c>
      <c r="CP28" s="27">
        <v>0.28529387712478638</v>
      </c>
      <c r="CQ28" s="27">
        <v>-3.0941709876060486E-2</v>
      </c>
      <c r="CR28" s="27" t="s">
        <v>198</v>
      </c>
      <c r="CS28">
        <v>2.9309650831353919</v>
      </c>
      <c r="CT28">
        <v>78913172.222222224</v>
      </c>
      <c r="CU28">
        <v>1.0608598548297039</v>
      </c>
      <c r="CV28" s="26">
        <v>0.19954631943255663</v>
      </c>
      <c r="CW28" s="27">
        <v>0.2217893460765481</v>
      </c>
      <c r="CX28">
        <v>0.06</v>
      </c>
      <c r="CY28">
        <v>13.485554503217147</v>
      </c>
      <c r="CZ28">
        <v>142587581.36651146</v>
      </c>
      <c r="DA28">
        <v>0.19954631943255663</v>
      </c>
      <c r="DB28">
        <v>4.0213144695663843</v>
      </c>
      <c r="DC28">
        <v>478170164.147183</v>
      </c>
      <c r="DD28">
        <v>0.18956900346092878</v>
      </c>
      <c r="DE28">
        <v>1.7431152232569704</v>
      </c>
      <c r="DF28">
        <v>1103124207.9379911</v>
      </c>
      <c r="DG28">
        <v>0.17560076110064984</v>
      </c>
      <c r="DH28">
        <v>0.90080131819841536</v>
      </c>
      <c r="DI28">
        <v>2134624540.5654011</v>
      </c>
      <c r="DJ28">
        <v>0.15963705554604532</v>
      </c>
      <c r="DK28">
        <v>0.32714848162750976</v>
      </c>
      <c r="DL28">
        <v>5877675453.1582289</v>
      </c>
      <c r="DM28">
        <v>0.13968242360278962</v>
      </c>
      <c r="DN28">
        <v>126000000</v>
      </c>
      <c r="DO28">
        <v>0.19954631943255663</v>
      </c>
      <c r="DP28">
        <v>1922872600</v>
      </c>
      <c r="DQ28">
        <v>904026170</v>
      </c>
      <c r="DR28">
        <v>4316</v>
      </c>
      <c r="DS28">
        <v>-0.30735537348661068</v>
      </c>
      <c r="DT28">
        <v>-0.1367259574094612</v>
      </c>
      <c r="DU28" s="28">
        <v>0.6</v>
      </c>
      <c r="DV28">
        <v>0.6</v>
      </c>
      <c r="DW28">
        <v>1.2</v>
      </c>
      <c r="DX28">
        <v>6.360315893385982</v>
      </c>
      <c r="DY28">
        <v>0.45245672447965574</v>
      </c>
      <c r="DZ28">
        <v>6.0549325808835874</v>
      </c>
      <c r="EA28">
        <v>358</v>
      </c>
      <c r="EB28">
        <v>6.0509370782512581</v>
      </c>
      <c r="EC28">
        <v>6</v>
      </c>
      <c r="ED28">
        <v>1.9705645424658722E-2</v>
      </c>
      <c r="EE28">
        <v>0.12925402596648597</v>
      </c>
      <c r="EF28" s="29">
        <v>2.8510000000000001E-2</v>
      </c>
      <c r="EG28">
        <v>2.8493000000000001E-2</v>
      </c>
      <c r="EH28">
        <v>30.152456724479656</v>
      </c>
      <c r="EI28" t="s">
        <v>244</v>
      </c>
      <c r="EJ28">
        <v>0</v>
      </c>
      <c r="EK28">
        <v>1</v>
      </c>
      <c r="EL28" s="31">
        <v>44946</v>
      </c>
      <c r="EM28" s="32">
        <v>1.2200000000000001E-2</v>
      </c>
      <c r="EN28" s="32">
        <v>0.63</v>
      </c>
      <c r="EO28" s="32">
        <v>0.28000000000000003</v>
      </c>
      <c r="EP28" s="32">
        <v>1.3</v>
      </c>
      <c r="EQ28" s="32">
        <v>1.6999999999999999E-3</v>
      </c>
    </row>
    <row r="29" spans="2:147" ht="96">
      <c r="B29" s="24"/>
      <c r="C29" s="24"/>
      <c r="D29" s="24" t="s">
        <v>3934</v>
      </c>
      <c r="E29" t="s">
        <v>3137</v>
      </c>
      <c r="F29" t="s">
        <v>3138</v>
      </c>
      <c r="G29">
        <v>23.3</v>
      </c>
      <c r="H29">
        <v>8.2000000000000007E-3</v>
      </c>
      <c r="I29" t="s">
        <v>3139</v>
      </c>
      <c r="J29">
        <v>2330000000</v>
      </c>
      <c r="K29">
        <v>27.14</v>
      </c>
      <c r="L29">
        <v>2.66</v>
      </c>
      <c r="M29" t="s">
        <v>169</v>
      </c>
      <c r="N29" t="s">
        <v>761</v>
      </c>
      <c r="O29" t="s">
        <v>3859</v>
      </c>
      <c r="P29" t="s">
        <v>3909</v>
      </c>
      <c r="Q29">
        <v>18.149999999999999</v>
      </c>
      <c r="R29" t="s">
        <v>3790</v>
      </c>
      <c r="S29">
        <v>59747412</v>
      </c>
      <c r="T29" s="25">
        <v>5.9299999999999999E-2</v>
      </c>
      <c r="U29" t="s">
        <v>3910</v>
      </c>
      <c r="V29">
        <v>25000000</v>
      </c>
      <c r="W29">
        <v>100000000</v>
      </c>
      <c r="X29">
        <v>1.38</v>
      </c>
      <c r="Y29">
        <v>0.5</v>
      </c>
      <c r="Z29">
        <v>12.51</v>
      </c>
      <c r="AA29" t="s">
        <v>1801</v>
      </c>
      <c r="AB29" t="s">
        <v>1826</v>
      </c>
      <c r="AC29" t="s">
        <v>3911</v>
      </c>
      <c r="AD29" t="s">
        <v>3912</v>
      </c>
      <c r="AE29" t="s">
        <v>3913</v>
      </c>
      <c r="AF29">
        <v>-2311770</v>
      </c>
      <c r="AG29" t="s">
        <v>3914</v>
      </c>
      <c r="AH29" t="s">
        <v>3915</v>
      </c>
      <c r="AI29" t="s">
        <v>3916</v>
      </c>
      <c r="AJ29" t="s">
        <v>3917</v>
      </c>
      <c r="AK29" t="s">
        <v>3918</v>
      </c>
      <c r="AL29" t="s">
        <v>198</v>
      </c>
      <c r="AM29" t="s">
        <v>3919</v>
      </c>
      <c r="AN29" t="s">
        <v>198</v>
      </c>
      <c r="AO29" t="s">
        <v>369</v>
      </c>
      <c r="AP29" t="s">
        <v>198</v>
      </c>
      <c r="AQ29" t="s">
        <v>3920</v>
      </c>
      <c r="AR29" t="s">
        <v>3921</v>
      </c>
      <c r="AS29" t="s">
        <v>198</v>
      </c>
      <c r="AT29" t="s">
        <v>2253</v>
      </c>
      <c r="AU29" t="s">
        <v>3922</v>
      </c>
      <c r="AV29" t="s">
        <v>3923</v>
      </c>
      <c r="AW29" t="s">
        <v>3924</v>
      </c>
      <c r="AX29" t="s">
        <v>3925</v>
      </c>
      <c r="AY29" t="s">
        <v>343</v>
      </c>
      <c r="AZ29" t="s">
        <v>560</v>
      </c>
      <c r="BA29" t="s">
        <v>309</v>
      </c>
      <c r="BB29" t="s">
        <v>198</v>
      </c>
      <c r="BC29" t="s">
        <v>198</v>
      </c>
      <c r="BD29" t="s">
        <v>3926</v>
      </c>
      <c r="BE29" t="s">
        <v>3927</v>
      </c>
      <c r="BF29" t="s">
        <v>3928</v>
      </c>
      <c r="BG29" t="s">
        <v>198</v>
      </c>
      <c r="BH29" t="s">
        <v>198</v>
      </c>
      <c r="BI29" t="s">
        <v>2978</v>
      </c>
      <c r="BJ29" t="s">
        <v>2789</v>
      </c>
      <c r="BK29" t="s">
        <v>2621</v>
      </c>
      <c r="BL29" t="s">
        <v>3929</v>
      </c>
      <c r="BM29" t="s">
        <v>3930</v>
      </c>
      <c r="BN29" t="s">
        <v>3931</v>
      </c>
      <c r="BO29">
        <v>18.43</v>
      </c>
      <c r="BP29">
        <v>19.5</v>
      </c>
      <c r="BQ29">
        <v>19.55</v>
      </c>
      <c r="BR29">
        <v>21.62</v>
      </c>
      <c r="BS29" t="s">
        <v>198</v>
      </c>
      <c r="BT29" t="s">
        <v>198</v>
      </c>
      <c r="BU29" t="s">
        <v>198</v>
      </c>
      <c r="BV29" t="s">
        <v>3091</v>
      </c>
      <c r="BW29">
        <v>33.96</v>
      </c>
      <c r="BX29">
        <v>36.01</v>
      </c>
      <c r="BY29">
        <v>38.19</v>
      </c>
      <c r="BZ29">
        <v>16.649999999999999</v>
      </c>
      <c r="CA29">
        <v>14.21</v>
      </c>
      <c r="CB29">
        <v>11.75</v>
      </c>
      <c r="CC29">
        <v>3.23</v>
      </c>
      <c r="CD29">
        <v>-5.86</v>
      </c>
      <c r="CE29" t="s">
        <v>3932</v>
      </c>
      <c r="CF29" t="s">
        <v>3933</v>
      </c>
      <c r="CG29" s="26">
        <v>0.25110343750000003</v>
      </c>
      <c r="CH29" s="27">
        <v>-0.26163782951354503</v>
      </c>
      <c r="CI29" s="26">
        <v>0.13333334028720856</v>
      </c>
      <c r="CJ29" s="26">
        <v>2.1276595070958138E-2</v>
      </c>
      <c r="CK29" s="26">
        <v>0.15763546526432037</v>
      </c>
      <c r="CL29" s="26" t="s">
        <v>198</v>
      </c>
      <c r="CM29" s="26" t="s">
        <v>198</v>
      </c>
      <c r="CN29" s="27">
        <v>0.21105761826038361</v>
      </c>
      <c r="CO29" s="27">
        <v>0.23465384542942047</v>
      </c>
      <c r="CP29" s="27">
        <v>0.51339662075042725</v>
      </c>
      <c r="CQ29" s="27" t="s">
        <v>198</v>
      </c>
      <c r="CR29" s="27" t="s">
        <v>198</v>
      </c>
      <c r="CS29">
        <v>4.2830882352941178</v>
      </c>
      <c r="CT29">
        <v>67354616.383969903</v>
      </c>
      <c r="CU29">
        <v>0</v>
      </c>
      <c r="CV29" s="26">
        <v>0.10408180020749569</v>
      </c>
      <c r="CW29" s="27">
        <v>0.31970269481341046</v>
      </c>
      <c r="CX29">
        <v>0.06</v>
      </c>
      <c r="CY29">
        <v>20.664063339199636</v>
      </c>
      <c r="CZ29">
        <v>85946310.30920893</v>
      </c>
      <c r="DA29">
        <v>0.10408180020749569</v>
      </c>
      <c r="DB29">
        <v>6.6729066446317029</v>
      </c>
      <c r="DC29">
        <v>266150883.65259492</v>
      </c>
      <c r="DD29">
        <v>9.8877710197120897E-2</v>
      </c>
      <c r="DE29">
        <v>3.232757240771345</v>
      </c>
      <c r="DF29">
        <v>549376234.50384462</v>
      </c>
      <c r="DG29">
        <v>9.1591984182596203E-2</v>
      </c>
      <c r="DH29">
        <v>1.9063707776153354</v>
      </c>
      <c r="DI29">
        <v>931613105.30661035</v>
      </c>
      <c r="DJ29">
        <v>8.326544016599656E-2</v>
      </c>
      <c r="DK29">
        <v>0.94591753092804542</v>
      </c>
      <c r="DL29">
        <v>1877542113.2723439</v>
      </c>
      <c r="DM29">
        <v>7.2857260145246974E-2</v>
      </c>
      <c r="DN29">
        <v>82514800</v>
      </c>
      <c r="DO29">
        <v>0.10408180020749569</v>
      </c>
      <c r="DP29">
        <v>1776000000</v>
      </c>
      <c r="DQ29">
        <v>620513390</v>
      </c>
      <c r="DR29">
        <v>468</v>
      </c>
      <c r="DS29">
        <v>0.14702163729250434</v>
      </c>
      <c r="DT29">
        <v>-0.58134052432695549</v>
      </c>
      <c r="DU29" s="28">
        <v>0.6</v>
      </c>
      <c r="DV29">
        <v>0.6</v>
      </c>
      <c r="DW29">
        <v>1.2</v>
      </c>
      <c r="DX29">
        <v>6.3553355335533555</v>
      </c>
      <c r="DY29">
        <v>0.51580076941505071</v>
      </c>
      <c r="DZ29">
        <v>6.0447014835215187</v>
      </c>
      <c r="EA29">
        <v>1233</v>
      </c>
      <c r="EB29">
        <v>6.0335034077023328</v>
      </c>
      <c r="EC29">
        <v>6</v>
      </c>
      <c r="ED29">
        <v>4.4636000000000002E-2</v>
      </c>
      <c r="EE29">
        <v>0.35481499999999999</v>
      </c>
      <c r="EF29" s="29">
        <v>2.2110000000000001E-2</v>
      </c>
      <c r="EG29">
        <v>2.2028000000000002E-2</v>
      </c>
      <c r="EH29">
        <v>39.125800769415051</v>
      </c>
      <c r="EI29">
        <v>-1</v>
      </c>
      <c r="EJ29">
        <v>0</v>
      </c>
      <c r="EK29">
        <v>1</v>
      </c>
      <c r="EL29" s="31">
        <v>44946</v>
      </c>
      <c r="EM29" s="32">
        <v>1.24E-2</v>
      </c>
      <c r="EN29" s="32">
        <v>-0.09</v>
      </c>
      <c r="EO29" s="32">
        <v>0.39</v>
      </c>
      <c r="EP29" s="32">
        <v>0.83</v>
      </c>
      <c r="EQ29" s="32">
        <v>8.2000000000000007E-3</v>
      </c>
    </row>
    <row r="30" spans="2:147" ht="96">
      <c r="B30" s="30"/>
      <c r="C30" s="30"/>
      <c r="D30" s="24" t="s">
        <v>3964</v>
      </c>
      <c r="E30" t="s">
        <v>3140</v>
      </c>
      <c r="F30" t="s">
        <v>3141</v>
      </c>
      <c r="G30">
        <v>5.47</v>
      </c>
      <c r="H30">
        <v>2.4299999999999999E-2</v>
      </c>
      <c r="I30" t="s">
        <v>3142</v>
      </c>
      <c r="J30">
        <v>2045431400</v>
      </c>
      <c r="L30">
        <v>3</v>
      </c>
      <c r="M30" t="s">
        <v>169</v>
      </c>
      <c r="N30" t="s">
        <v>2108</v>
      </c>
      <c r="O30" t="s">
        <v>3935</v>
      </c>
      <c r="P30" t="s">
        <v>3936</v>
      </c>
      <c r="Q30">
        <v>14.07</v>
      </c>
      <c r="R30" t="s">
        <v>1523</v>
      </c>
      <c r="S30">
        <v>673458</v>
      </c>
      <c r="T30" s="25">
        <v>1.016</v>
      </c>
      <c r="U30" t="s">
        <v>3937</v>
      </c>
      <c r="V30">
        <v>314415830</v>
      </c>
      <c r="W30">
        <v>373936280</v>
      </c>
      <c r="X30">
        <v>3.09</v>
      </c>
      <c r="Y30">
        <v>0.65</v>
      </c>
      <c r="Z30">
        <v>0.05</v>
      </c>
      <c r="AA30" t="s">
        <v>3938</v>
      </c>
      <c r="AB30" t="s">
        <v>485</v>
      </c>
      <c r="AC30" t="s">
        <v>3939</v>
      </c>
      <c r="AD30" t="s">
        <v>3940</v>
      </c>
      <c r="AE30" t="s">
        <v>3941</v>
      </c>
      <c r="AF30">
        <v>-1016402</v>
      </c>
      <c r="AG30" t="s">
        <v>1136</v>
      </c>
      <c r="AH30" t="s">
        <v>3942</v>
      </c>
      <c r="AI30" t="s">
        <v>3943</v>
      </c>
      <c r="AJ30" t="s">
        <v>3944</v>
      </c>
      <c r="AK30" t="s">
        <v>3945</v>
      </c>
      <c r="AL30" t="s">
        <v>198</v>
      </c>
      <c r="AM30" t="s">
        <v>3946</v>
      </c>
      <c r="AN30" t="s">
        <v>198</v>
      </c>
      <c r="AO30" t="s">
        <v>534</v>
      </c>
      <c r="AP30" t="s">
        <v>3947</v>
      </c>
      <c r="AQ30" t="s">
        <v>3948</v>
      </c>
      <c r="AR30" t="s">
        <v>3949</v>
      </c>
      <c r="AS30" t="s">
        <v>198</v>
      </c>
      <c r="AT30" t="s">
        <v>1408</v>
      </c>
      <c r="AU30" t="s">
        <v>198</v>
      </c>
      <c r="AV30" t="s">
        <v>3950</v>
      </c>
      <c r="AW30" t="s">
        <v>3951</v>
      </c>
      <c r="AX30" t="s">
        <v>3952</v>
      </c>
      <c r="AY30" t="s">
        <v>2951</v>
      </c>
      <c r="AZ30" t="s">
        <v>3953</v>
      </c>
      <c r="BA30" t="s">
        <v>3954</v>
      </c>
      <c r="BB30" t="s">
        <v>3955</v>
      </c>
      <c r="BC30" t="s">
        <v>3819</v>
      </c>
      <c r="BD30" t="s">
        <v>3956</v>
      </c>
      <c r="BE30" t="s">
        <v>3957</v>
      </c>
      <c r="BF30" t="s">
        <v>3958</v>
      </c>
      <c r="BG30" t="s">
        <v>3959</v>
      </c>
      <c r="BH30" t="s">
        <v>373</v>
      </c>
      <c r="BI30" t="s">
        <v>3450</v>
      </c>
      <c r="BJ30" t="s">
        <v>1788</v>
      </c>
      <c r="BK30" t="s">
        <v>2214</v>
      </c>
      <c r="BL30" t="s">
        <v>3960</v>
      </c>
      <c r="BM30" t="s">
        <v>3961</v>
      </c>
      <c r="BN30" t="s">
        <v>3962</v>
      </c>
      <c r="BO30">
        <v>-34.700000000000003</v>
      </c>
      <c r="BP30">
        <v>1.54</v>
      </c>
      <c r="BQ30">
        <v>-18.46</v>
      </c>
      <c r="BR30">
        <v>-53.78</v>
      </c>
      <c r="BS30">
        <v>1.3</v>
      </c>
      <c r="BT30">
        <v>-37</v>
      </c>
      <c r="BU30" t="s">
        <v>775</v>
      </c>
      <c r="BV30" t="s">
        <v>3091</v>
      </c>
      <c r="BW30">
        <v>5.52</v>
      </c>
      <c r="BX30">
        <v>13.72</v>
      </c>
      <c r="BY30">
        <v>22.21</v>
      </c>
      <c r="BZ30">
        <v>0.28000000000000003</v>
      </c>
      <c r="CA30">
        <v>1.1000000000000001</v>
      </c>
      <c r="CB30">
        <v>-34.340000000000003</v>
      </c>
      <c r="CC30">
        <v>4.59</v>
      </c>
      <c r="CD30">
        <v>-5.03</v>
      </c>
      <c r="CE30" t="s">
        <v>3963</v>
      </c>
      <c r="CF30" t="s">
        <v>523</v>
      </c>
      <c r="CG30" s="26">
        <v>-0.20540230941704035</v>
      </c>
      <c r="CH30" s="27">
        <v>0.9378815247061445</v>
      </c>
      <c r="CI30" s="26">
        <v>7.6005958020687103E-2</v>
      </c>
      <c r="CJ30" s="26">
        <v>-0.1077127680182457</v>
      </c>
      <c r="CK30" s="26">
        <v>1.5530090779066086E-2</v>
      </c>
      <c r="CL30" s="26">
        <v>-0.19989201426506042</v>
      </c>
      <c r="CM30" s="26">
        <v>0.27041876316070557</v>
      </c>
      <c r="CN30" s="27">
        <v>-34.122859954833984</v>
      </c>
      <c r="CO30" s="27">
        <v>1.0286723375320435</v>
      </c>
      <c r="CP30" s="27">
        <v>0.40914285182952881</v>
      </c>
      <c r="CQ30" s="27">
        <v>-25.684879302978516</v>
      </c>
      <c r="CR30" s="27">
        <v>-0.66872149705886841</v>
      </c>
      <c r="CS30">
        <v>1.4165037396121885</v>
      </c>
      <c r="CT30">
        <v>1111705.9063136457</v>
      </c>
      <c r="CU30">
        <v>0</v>
      </c>
      <c r="CV30" s="26">
        <v>1.0870005935430527E-2</v>
      </c>
      <c r="CW30" s="27">
        <v>-11.80772911310196</v>
      </c>
      <c r="CX30">
        <v>0.06</v>
      </c>
      <c r="CY30" t="e">
        <v>#VALUE!</v>
      </c>
      <c r="CZ30" t="s">
        <v>216</v>
      </c>
      <c r="DA30">
        <v>1.0870005935430527E-2</v>
      </c>
      <c r="DB30" t="e">
        <v>#VALUE!</v>
      </c>
      <c r="DC30" t="s">
        <v>216</v>
      </c>
      <c r="DD30">
        <v>1.0326505638659E-2</v>
      </c>
      <c r="DE30" t="e">
        <v>#VALUE!</v>
      </c>
      <c r="DF30" t="s">
        <v>216</v>
      </c>
      <c r="DG30">
        <v>9.5656052231788639E-3</v>
      </c>
      <c r="DH30" t="e">
        <v>#VALUE!</v>
      </c>
      <c r="DI30" t="s">
        <v>216</v>
      </c>
      <c r="DJ30">
        <v>8.6960047483444214E-3</v>
      </c>
      <c r="DK30" t="e">
        <v>#VALUE!</v>
      </c>
      <c r="DL30" t="s">
        <v>216</v>
      </c>
      <c r="DM30">
        <v>7.6090041548013678E-3</v>
      </c>
      <c r="DN30">
        <v>-491000000</v>
      </c>
      <c r="DO30">
        <v>1.0870005935430527E-2</v>
      </c>
      <c r="DP30">
        <v>2785431400</v>
      </c>
      <c r="DQ30">
        <v>-714202420</v>
      </c>
      <c r="DR30">
        <v>1010</v>
      </c>
      <c r="DS30">
        <v>-0.21627231535247088</v>
      </c>
      <c r="DT30">
        <v>12.745610637808104</v>
      </c>
      <c r="DU30" s="28">
        <v>0.6</v>
      </c>
      <c r="DV30" t="e">
        <v>#VALUE!</v>
      </c>
      <c r="DW30" t="e">
        <v>#VALUE!</v>
      </c>
      <c r="DX30">
        <v>6.4771309771309769</v>
      </c>
      <c r="DY30">
        <v>0.44289473684210678</v>
      </c>
      <c r="DZ30">
        <v>6.082493434730277</v>
      </c>
      <c r="EA30">
        <v>4413</v>
      </c>
      <c r="EB30">
        <v>6.008530913912578</v>
      </c>
      <c r="EC30">
        <v>6</v>
      </c>
      <c r="ED30">
        <v>6.1494434292387996E-2</v>
      </c>
      <c r="EE30">
        <v>0.3556755712497327</v>
      </c>
      <c r="EF30" s="29">
        <v>5.5800000000000002E-2</v>
      </c>
      <c r="EG30">
        <v>5.6043000000000003E-2</v>
      </c>
      <c r="EH30">
        <v>27.172894736842107</v>
      </c>
      <c r="EI30">
        <v>-1</v>
      </c>
      <c r="EJ30">
        <v>0</v>
      </c>
      <c r="EK30">
        <v>0</v>
      </c>
      <c r="EL30" s="31">
        <v>44946</v>
      </c>
      <c r="EM30" s="32">
        <v>7.6E-3</v>
      </c>
      <c r="EN30" s="32">
        <v>-1.71</v>
      </c>
      <c r="EO30" s="32">
        <v>3.09</v>
      </c>
      <c r="EP30" s="32">
        <v>0</v>
      </c>
      <c r="EQ30" s="32">
        <v>2.4299999999999999E-2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EK68"/>
  <sheetViews>
    <sheetView workbookViewId="0">
      <selection activeCell="D2" sqref="D2"/>
    </sheetView>
  </sheetViews>
  <sheetFormatPr defaultRowHeight="14"/>
  <cols>
    <col min="1" max="1" width="11.453125" customWidth="1"/>
    <col min="2" max="2" width="38.36328125" customWidth="1"/>
    <col min="3" max="3" width="30.54296875" customWidth="1"/>
    <col min="4" max="4" width="40.81640625" customWidth="1"/>
  </cols>
  <sheetData>
    <row r="1" spans="1:141"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1" s="14" customFormat="1" ht="71.5" customHeight="1">
      <c r="A2" s="21"/>
      <c r="B2" s="22"/>
      <c r="C2" s="23">
        <v>3</v>
      </c>
      <c r="D2" s="23">
        <v>68</v>
      </c>
      <c r="T2" s="16"/>
      <c r="U2" s="16"/>
      <c r="V2" s="16"/>
      <c r="AB2" s="17"/>
    </row>
    <row r="3" spans="1:141">
      <c r="E3" t="s">
        <v>3965</v>
      </c>
      <c r="F3" t="s">
        <v>3966</v>
      </c>
      <c r="G3">
        <v>17.79</v>
      </c>
      <c r="H3">
        <v>1.1399999999999999</v>
      </c>
      <c r="I3" t="s">
        <v>3967</v>
      </c>
      <c r="J3">
        <v>59933978000</v>
      </c>
      <c r="K3">
        <v>12.57</v>
      </c>
      <c r="L3">
        <v>2.84</v>
      </c>
      <c r="M3" t="s">
        <v>169</v>
      </c>
    </row>
    <row r="4" spans="1:141">
      <c r="E4" t="s">
        <v>3968</v>
      </c>
      <c r="F4" t="s">
        <v>3969</v>
      </c>
      <c r="G4">
        <v>65.92</v>
      </c>
      <c r="H4">
        <v>0.2</v>
      </c>
      <c r="I4" t="s">
        <v>3970</v>
      </c>
      <c r="J4">
        <v>38449699000</v>
      </c>
      <c r="K4">
        <v>62.2</v>
      </c>
      <c r="L4">
        <v>3.53</v>
      </c>
      <c r="M4" t="s">
        <v>169</v>
      </c>
    </row>
    <row r="5" spans="1:141">
      <c r="E5" t="s">
        <v>3971</v>
      </c>
      <c r="F5" t="s">
        <v>3972</v>
      </c>
      <c r="G5">
        <v>37.72</v>
      </c>
      <c r="H5">
        <v>0.11</v>
      </c>
      <c r="I5" t="s">
        <v>3973</v>
      </c>
      <c r="J5">
        <v>37136906000</v>
      </c>
      <c r="K5">
        <v>26.28</v>
      </c>
      <c r="L5">
        <v>4.58</v>
      </c>
      <c r="M5" t="s">
        <v>169</v>
      </c>
    </row>
    <row r="6" spans="1:141">
      <c r="E6" t="s">
        <v>3974</v>
      </c>
      <c r="F6" t="s">
        <v>3975</v>
      </c>
      <c r="G6">
        <v>7.02</v>
      </c>
      <c r="H6">
        <v>1.45</v>
      </c>
      <c r="I6" t="s">
        <v>3976</v>
      </c>
      <c r="J6">
        <v>25224900000</v>
      </c>
      <c r="K6">
        <v>23.78</v>
      </c>
      <c r="L6">
        <v>1.46</v>
      </c>
      <c r="M6" t="s">
        <v>169</v>
      </c>
    </row>
    <row r="7" spans="1:141">
      <c r="E7" t="s">
        <v>3977</v>
      </c>
      <c r="F7" t="s">
        <v>3978</v>
      </c>
      <c r="G7">
        <v>132.66</v>
      </c>
      <c r="H7">
        <v>-0.85</v>
      </c>
      <c r="I7" t="s">
        <v>3979</v>
      </c>
      <c r="J7">
        <v>19899000000</v>
      </c>
      <c r="K7">
        <v>46.38</v>
      </c>
      <c r="L7">
        <v>8.0399999999999991</v>
      </c>
      <c r="M7" t="s">
        <v>169</v>
      </c>
    </row>
    <row r="8" spans="1:141">
      <c r="E8" t="s">
        <v>3980</v>
      </c>
      <c r="F8" t="s">
        <v>3981</v>
      </c>
      <c r="G8">
        <v>25.2</v>
      </c>
      <c r="H8">
        <v>0.48</v>
      </c>
      <c r="I8" t="s">
        <v>3982</v>
      </c>
      <c r="J8">
        <v>14239988000</v>
      </c>
      <c r="K8">
        <v>16.47</v>
      </c>
      <c r="L8">
        <v>3.04</v>
      </c>
      <c r="M8" t="s">
        <v>169</v>
      </c>
    </row>
    <row r="9" spans="1:141">
      <c r="E9" t="s">
        <v>3983</v>
      </c>
      <c r="F9" t="s">
        <v>3984</v>
      </c>
      <c r="G9">
        <v>150.80000000000001</v>
      </c>
      <c r="H9">
        <v>-3.9</v>
      </c>
      <c r="I9" t="s">
        <v>3985</v>
      </c>
      <c r="J9">
        <v>12678005700</v>
      </c>
      <c r="K9">
        <v>82.17</v>
      </c>
      <c r="L9">
        <v>4.7300000000000004</v>
      </c>
      <c r="M9" t="s">
        <v>169</v>
      </c>
    </row>
    <row r="10" spans="1:141">
      <c r="E10" t="s">
        <v>3986</v>
      </c>
      <c r="F10" t="s">
        <v>3987</v>
      </c>
      <c r="G10">
        <v>55.19</v>
      </c>
      <c r="H10">
        <v>0.49</v>
      </c>
      <c r="I10" t="s">
        <v>3988</v>
      </c>
      <c r="J10">
        <v>12672709400</v>
      </c>
      <c r="K10">
        <v>22.92</v>
      </c>
      <c r="L10">
        <v>3.4</v>
      </c>
      <c r="M10" t="s">
        <v>169</v>
      </c>
    </row>
    <row r="11" spans="1:141">
      <c r="E11" t="s">
        <v>3989</v>
      </c>
      <c r="F11" t="s">
        <v>3990</v>
      </c>
      <c r="G11">
        <v>8.65</v>
      </c>
      <c r="H11">
        <v>1.17</v>
      </c>
      <c r="I11" t="s">
        <v>3991</v>
      </c>
      <c r="J11">
        <v>12126826000</v>
      </c>
      <c r="K11">
        <v>6.48</v>
      </c>
      <c r="L11">
        <v>1.28</v>
      </c>
      <c r="M11" t="s">
        <v>169</v>
      </c>
    </row>
    <row r="12" spans="1:141">
      <c r="E12" t="s">
        <v>3992</v>
      </c>
      <c r="F12" t="s">
        <v>3993</v>
      </c>
      <c r="G12">
        <v>84</v>
      </c>
      <c r="H12">
        <v>-0.83</v>
      </c>
      <c r="I12" t="s">
        <v>3994</v>
      </c>
      <c r="J12">
        <v>10979136000</v>
      </c>
      <c r="K12">
        <v>51.92</v>
      </c>
      <c r="L12">
        <v>11.89</v>
      </c>
      <c r="M12" t="s">
        <v>169</v>
      </c>
    </row>
    <row r="13" spans="1:141">
      <c r="E13" t="s">
        <v>3995</v>
      </c>
      <c r="F13" t="s">
        <v>3996</v>
      </c>
      <c r="G13">
        <v>12.28</v>
      </c>
      <c r="H13">
        <v>-1.6</v>
      </c>
      <c r="I13" t="s">
        <v>3997</v>
      </c>
      <c r="J13">
        <v>10846169900</v>
      </c>
      <c r="L13">
        <v>5.51</v>
      </c>
      <c r="M13" t="s">
        <v>169</v>
      </c>
    </row>
    <row r="14" spans="1:141">
      <c r="E14" t="s">
        <v>3998</v>
      </c>
      <c r="F14" t="s">
        <v>3999</v>
      </c>
      <c r="G14">
        <v>25.33</v>
      </c>
      <c r="H14">
        <v>0.12</v>
      </c>
      <c r="I14" t="s">
        <v>4000</v>
      </c>
      <c r="J14">
        <v>10134533000</v>
      </c>
      <c r="K14">
        <v>78.040000000000006</v>
      </c>
      <c r="L14">
        <v>6.54</v>
      </c>
      <c r="M14" t="s">
        <v>169</v>
      </c>
    </row>
    <row r="15" spans="1:141">
      <c r="E15" t="s">
        <v>4001</v>
      </c>
      <c r="F15" t="s">
        <v>4002</v>
      </c>
      <c r="G15">
        <v>4.29</v>
      </c>
      <c r="H15">
        <v>0.94</v>
      </c>
      <c r="I15" t="s">
        <v>4003</v>
      </c>
      <c r="J15">
        <v>10080300100</v>
      </c>
      <c r="K15">
        <v>47.93</v>
      </c>
      <c r="L15">
        <v>1.33</v>
      </c>
      <c r="M15" t="s">
        <v>169</v>
      </c>
    </row>
    <row r="16" spans="1:141">
      <c r="E16" t="s">
        <v>4004</v>
      </c>
      <c r="F16" t="s">
        <v>4005</v>
      </c>
      <c r="G16">
        <v>15.06</v>
      </c>
      <c r="H16">
        <v>0.53</v>
      </c>
      <c r="I16" t="s">
        <v>4006</v>
      </c>
      <c r="J16">
        <v>8865822000</v>
      </c>
      <c r="K16">
        <v>19.22</v>
      </c>
      <c r="L16">
        <v>3.53</v>
      </c>
      <c r="M16" t="s">
        <v>169</v>
      </c>
    </row>
    <row r="17" spans="5:13">
      <c r="E17" t="s">
        <v>4007</v>
      </c>
      <c r="F17" t="s">
        <v>4008</v>
      </c>
      <c r="G17">
        <v>24.94</v>
      </c>
      <c r="H17">
        <v>2.13</v>
      </c>
      <c r="I17" t="s">
        <v>4009</v>
      </c>
      <c r="J17">
        <v>8540604200</v>
      </c>
      <c r="K17">
        <v>23.81</v>
      </c>
      <c r="L17">
        <v>4.68</v>
      </c>
      <c r="M17" t="s">
        <v>169</v>
      </c>
    </row>
    <row r="18" spans="5:13">
      <c r="E18" t="s">
        <v>4010</v>
      </c>
      <c r="F18" t="s">
        <v>4011</v>
      </c>
      <c r="G18">
        <v>12.86</v>
      </c>
      <c r="H18">
        <v>1.34</v>
      </c>
      <c r="I18" t="s">
        <v>4012</v>
      </c>
      <c r="J18">
        <v>7581980700</v>
      </c>
      <c r="K18">
        <v>15.64</v>
      </c>
      <c r="L18">
        <v>1.93</v>
      </c>
      <c r="M18" t="s">
        <v>169</v>
      </c>
    </row>
    <row r="19" spans="5:13">
      <c r="E19" t="s">
        <v>4013</v>
      </c>
      <c r="F19" t="s">
        <v>4014</v>
      </c>
      <c r="G19">
        <v>8</v>
      </c>
      <c r="H19">
        <v>1.1399999999999999</v>
      </c>
      <c r="I19" t="s">
        <v>4015</v>
      </c>
      <c r="J19">
        <v>7563406500</v>
      </c>
      <c r="K19">
        <v>41.14</v>
      </c>
      <c r="L19">
        <v>1.19</v>
      </c>
      <c r="M19" t="s">
        <v>169</v>
      </c>
    </row>
    <row r="20" spans="5:13">
      <c r="E20" t="s">
        <v>4016</v>
      </c>
      <c r="F20" t="s">
        <v>4017</v>
      </c>
      <c r="G20">
        <v>20.73</v>
      </c>
      <c r="H20">
        <v>-1.33</v>
      </c>
      <c r="I20" t="s">
        <v>4018</v>
      </c>
      <c r="J20">
        <v>7533693700</v>
      </c>
      <c r="K20">
        <v>33.869999999999997</v>
      </c>
      <c r="L20">
        <v>3.38</v>
      </c>
      <c r="M20" t="s">
        <v>169</v>
      </c>
    </row>
    <row r="21" spans="5:13">
      <c r="E21" t="s">
        <v>4019</v>
      </c>
      <c r="F21" t="s">
        <v>4020</v>
      </c>
      <c r="G21">
        <v>62.71</v>
      </c>
      <c r="H21">
        <v>1.82</v>
      </c>
      <c r="I21" t="s">
        <v>4021</v>
      </c>
      <c r="J21">
        <v>7525200000</v>
      </c>
      <c r="K21">
        <v>13.09</v>
      </c>
      <c r="L21">
        <v>2.72</v>
      </c>
      <c r="M21" t="s">
        <v>169</v>
      </c>
    </row>
    <row r="22" spans="5:13">
      <c r="E22" t="s">
        <v>4022</v>
      </c>
      <c r="F22" t="s">
        <v>4023</v>
      </c>
      <c r="G22">
        <v>53.87</v>
      </c>
      <c r="H22">
        <v>7.44</v>
      </c>
      <c r="I22" t="s">
        <v>4024</v>
      </c>
      <c r="J22">
        <v>7189849400</v>
      </c>
      <c r="K22">
        <v>54</v>
      </c>
      <c r="L22">
        <v>4.8499999999999996</v>
      </c>
      <c r="M22" t="s">
        <v>169</v>
      </c>
    </row>
    <row r="23" spans="5:13">
      <c r="E23" t="s">
        <v>4025</v>
      </c>
      <c r="F23" t="s">
        <v>4026</v>
      </c>
      <c r="G23">
        <v>53.3</v>
      </c>
      <c r="H23">
        <v>-2.88</v>
      </c>
      <c r="I23" t="s">
        <v>4027</v>
      </c>
      <c r="J23">
        <v>7106670200</v>
      </c>
      <c r="K23">
        <v>38.53</v>
      </c>
      <c r="L23">
        <v>7.07</v>
      </c>
      <c r="M23" t="s">
        <v>169</v>
      </c>
    </row>
    <row r="24" spans="5:13">
      <c r="E24" t="s">
        <v>486</v>
      </c>
      <c r="F24" t="s">
        <v>487</v>
      </c>
      <c r="G24">
        <v>113.72</v>
      </c>
      <c r="H24">
        <v>-2.17</v>
      </c>
      <c r="I24" t="s">
        <v>4028</v>
      </c>
      <c r="J24">
        <v>6760636600</v>
      </c>
      <c r="K24">
        <v>32.18</v>
      </c>
      <c r="L24">
        <v>4.58</v>
      </c>
      <c r="M24" t="s">
        <v>169</v>
      </c>
    </row>
    <row r="25" spans="5:13">
      <c r="E25" t="s">
        <v>4029</v>
      </c>
      <c r="F25" t="s">
        <v>4030</v>
      </c>
      <c r="G25">
        <v>32.31</v>
      </c>
      <c r="H25">
        <v>-0.57999999999999996</v>
      </c>
      <c r="I25" t="s">
        <v>4031</v>
      </c>
      <c r="J25">
        <v>6727148800</v>
      </c>
      <c r="K25">
        <v>13.91</v>
      </c>
      <c r="L25">
        <v>2.3199999999999998</v>
      </c>
      <c r="M25" t="s">
        <v>169</v>
      </c>
    </row>
    <row r="26" spans="5:13">
      <c r="E26" t="s">
        <v>4032</v>
      </c>
      <c r="F26" t="s">
        <v>4033</v>
      </c>
      <c r="G26">
        <v>15.91</v>
      </c>
      <c r="H26">
        <v>2.12</v>
      </c>
      <c r="I26" t="s">
        <v>4034</v>
      </c>
      <c r="J26">
        <v>6687113000</v>
      </c>
      <c r="K26">
        <v>16.66</v>
      </c>
      <c r="L26">
        <v>1.67</v>
      </c>
      <c r="M26" t="s">
        <v>169</v>
      </c>
    </row>
    <row r="27" spans="5:13">
      <c r="E27" t="s">
        <v>4035</v>
      </c>
      <c r="F27" t="s">
        <v>4036</v>
      </c>
      <c r="G27">
        <v>70.22</v>
      </c>
      <c r="H27">
        <v>1.86</v>
      </c>
      <c r="I27" t="s">
        <v>4037</v>
      </c>
      <c r="J27">
        <v>6552860200</v>
      </c>
      <c r="K27">
        <v>49.09</v>
      </c>
      <c r="L27">
        <v>4.84</v>
      </c>
      <c r="M27" t="s">
        <v>169</v>
      </c>
    </row>
    <row r="28" spans="5:13">
      <c r="E28" t="s">
        <v>4038</v>
      </c>
      <c r="F28" t="s">
        <v>4039</v>
      </c>
      <c r="G28">
        <v>33.909999999999997</v>
      </c>
      <c r="H28">
        <v>1.22</v>
      </c>
      <c r="I28" t="s">
        <v>4040</v>
      </c>
      <c r="J28">
        <v>6260725300</v>
      </c>
      <c r="K28">
        <v>18.690000000000001</v>
      </c>
      <c r="L28">
        <v>3.39</v>
      </c>
      <c r="M28" t="s">
        <v>169</v>
      </c>
    </row>
    <row r="29" spans="5:13">
      <c r="E29" t="s">
        <v>4041</v>
      </c>
      <c r="F29" t="s">
        <v>4042</v>
      </c>
      <c r="G29">
        <v>9.99</v>
      </c>
      <c r="H29">
        <v>1.73</v>
      </c>
      <c r="I29" t="s">
        <v>4043</v>
      </c>
      <c r="J29">
        <v>5925720000</v>
      </c>
      <c r="K29">
        <v>26.51</v>
      </c>
      <c r="L29">
        <v>2.78</v>
      </c>
      <c r="M29" t="s">
        <v>169</v>
      </c>
    </row>
    <row r="30" spans="5:13">
      <c r="E30" t="s">
        <v>4044</v>
      </c>
      <c r="F30" t="s">
        <v>4045</v>
      </c>
      <c r="G30">
        <v>12.51</v>
      </c>
      <c r="H30">
        <v>1.05</v>
      </c>
      <c r="I30" t="s">
        <v>198</v>
      </c>
      <c r="J30">
        <v>5884716500</v>
      </c>
      <c r="K30">
        <v>21.99</v>
      </c>
      <c r="L30">
        <v>1.55</v>
      </c>
      <c r="M30" t="s">
        <v>169</v>
      </c>
    </row>
    <row r="31" spans="5:13">
      <c r="E31" t="s">
        <v>4046</v>
      </c>
      <c r="F31" t="s">
        <v>4047</v>
      </c>
      <c r="G31">
        <v>40</v>
      </c>
      <c r="H31">
        <v>-0.5</v>
      </c>
      <c r="I31" t="s">
        <v>198</v>
      </c>
      <c r="J31">
        <v>5652358800</v>
      </c>
      <c r="K31">
        <v>59.27</v>
      </c>
      <c r="L31">
        <v>6.34</v>
      </c>
      <c r="M31" t="s">
        <v>169</v>
      </c>
    </row>
    <row r="32" spans="5:13">
      <c r="E32" t="s">
        <v>4048</v>
      </c>
      <c r="F32" t="s">
        <v>4049</v>
      </c>
      <c r="G32">
        <v>19</v>
      </c>
      <c r="H32">
        <v>-1.04</v>
      </c>
      <c r="I32" t="s">
        <v>198</v>
      </c>
      <c r="J32">
        <v>5624190000</v>
      </c>
      <c r="K32">
        <v>46.75</v>
      </c>
      <c r="L32">
        <v>4.57</v>
      </c>
      <c r="M32" t="s">
        <v>169</v>
      </c>
    </row>
    <row r="33" spans="5:13">
      <c r="E33" t="s">
        <v>4050</v>
      </c>
      <c r="F33" t="s">
        <v>4051</v>
      </c>
      <c r="G33">
        <v>16.89</v>
      </c>
      <c r="H33">
        <v>4.3899999999999997</v>
      </c>
      <c r="I33" t="s">
        <v>198</v>
      </c>
      <c r="J33">
        <v>5158256200</v>
      </c>
      <c r="L33">
        <v>1.76</v>
      </c>
      <c r="M33" t="s">
        <v>169</v>
      </c>
    </row>
    <row r="34" spans="5:13">
      <c r="E34" t="s">
        <v>4052</v>
      </c>
      <c r="F34" t="s">
        <v>4053</v>
      </c>
      <c r="G34">
        <v>7.26</v>
      </c>
      <c r="H34">
        <v>2.69</v>
      </c>
      <c r="I34" t="s">
        <v>198</v>
      </c>
      <c r="J34">
        <v>4972256200</v>
      </c>
      <c r="K34">
        <v>84.1</v>
      </c>
      <c r="L34">
        <v>6.67</v>
      </c>
      <c r="M34" t="s">
        <v>169</v>
      </c>
    </row>
    <row r="35" spans="5:13">
      <c r="E35" t="s">
        <v>4054</v>
      </c>
      <c r="F35" t="s">
        <v>4055</v>
      </c>
      <c r="G35">
        <v>22.55</v>
      </c>
      <c r="H35">
        <v>1.17</v>
      </c>
      <c r="I35" t="s">
        <v>198</v>
      </c>
      <c r="J35">
        <v>4902595500</v>
      </c>
      <c r="K35">
        <v>10.06</v>
      </c>
      <c r="L35">
        <v>2.06</v>
      </c>
      <c r="M35" t="s">
        <v>169</v>
      </c>
    </row>
    <row r="36" spans="5:13">
      <c r="E36" t="s">
        <v>4056</v>
      </c>
      <c r="F36" t="s">
        <v>4057</v>
      </c>
      <c r="G36">
        <v>23.82</v>
      </c>
      <c r="H36">
        <v>1.36</v>
      </c>
      <c r="I36" t="s">
        <v>198</v>
      </c>
      <c r="J36">
        <v>4764000000</v>
      </c>
      <c r="K36">
        <v>56.97</v>
      </c>
      <c r="L36">
        <v>2.2799999999999998</v>
      </c>
      <c r="M36" t="s">
        <v>169</v>
      </c>
    </row>
    <row r="37" spans="5:13">
      <c r="E37" t="s">
        <v>4058</v>
      </c>
      <c r="F37" t="s">
        <v>4059</v>
      </c>
      <c r="G37">
        <v>11.07</v>
      </c>
      <c r="H37">
        <v>1.28</v>
      </c>
      <c r="I37" t="s">
        <v>198</v>
      </c>
      <c r="J37">
        <v>4760100200</v>
      </c>
      <c r="K37">
        <v>36.18</v>
      </c>
      <c r="L37">
        <v>2.96</v>
      </c>
      <c r="M37" t="s">
        <v>169</v>
      </c>
    </row>
    <row r="38" spans="5:13">
      <c r="E38" t="s">
        <v>4060</v>
      </c>
      <c r="F38" t="s">
        <v>4061</v>
      </c>
      <c r="G38">
        <v>18.12</v>
      </c>
      <c r="H38">
        <v>2.72</v>
      </c>
      <c r="I38" t="s">
        <v>198</v>
      </c>
      <c r="J38">
        <v>4694223300</v>
      </c>
      <c r="K38">
        <v>25.76</v>
      </c>
      <c r="L38">
        <v>2.71</v>
      </c>
      <c r="M38" t="s">
        <v>169</v>
      </c>
    </row>
    <row r="39" spans="5:13">
      <c r="E39" t="s">
        <v>4062</v>
      </c>
      <c r="F39" t="s">
        <v>4063</v>
      </c>
      <c r="G39">
        <v>23.77</v>
      </c>
      <c r="H39">
        <v>0.51</v>
      </c>
      <c r="I39" t="s">
        <v>198</v>
      </c>
      <c r="J39">
        <v>4543157000</v>
      </c>
      <c r="K39">
        <v>16.87</v>
      </c>
      <c r="L39">
        <v>1.87</v>
      </c>
      <c r="M39" t="s">
        <v>169</v>
      </c>
    </row>
    <row r="40" spans="5:13">
      <c r="E40" t="s">
        <v>4064</v>
      </c>
      <c r="F40" t="s">
        <v>4065</v>
      </c>
      <c r="G40">
        <v>55.73</v>
      </c>
      <c r="H40">
        <v>-0.73</v>
      </c>
      <c r="I40" t="s">
        <v>198</v>
      </c>
      <c r="J40">
        <v>4458400000</v>
      </c>
      <c r="K40">
        <v>50.93</v>
      </c>
      <c r="L40">
        <v>3.23</v>
      </c>
      <c r="M40" t="s">
        <v>169</v>
      </c>
    </row>
    <row r="41" spans="5:13">
      <c r="E41" t="s">
        <v>4066</v>
      </c>
      <c r="F41" t="s">
        <v>4067</v>
      </c>
      <c r="G41">
        <v>25.27</v>
      </c>
      <c r="H41">
        <v>1.28</v>
      </c>
      <c r="I41" t="s">
        <v>198</v>
      </c>
      <c r="J41">
        <v>3996183900</v>
      </c>
      <c r="L41">
        <v>31.05</v>
      </c>
      <c r="M41" t="s">
        <v>169</v>
      </c>
    </row>
    <row r="42" spans="5:13">
      <c r="E42" t="s">
        <v>4068</v>
      </c>
      <c r="F42" t="s">
        <v>4069</v>
      </c>
      <c r="G42">
        <v>36.5</v>
      </c>
      <c r="H42">
        <v>1.1599999999999999</v>
      </c>
      <c r="I42" t="s">
        <v>198</v>
      </c>
      <c r="J42">
        <v>3942000000</v>
      </c>
      <c r="K42">
        <v>24.53</v>
      </c>
      <c r="L42">
        <v>3.1</v>
      </c>
      <c r="M42" t="s">
        <v>169</v>
      </c>
    </row>
    <row r="43" spans="5:13">
      <c r="E43" t="s">
        <v>4070</v>
      </c>
      <c r="F43" t="s">
        <v>4071</v>
      </c>
      <c r="G43">
        <v>23.63</v>
      </c>
      <c r="H43">
        <v>0.04</v>
      </c>
      <c r="I43" t="s">
        <v>198</v>
      </c>
      <c r="J43">
        <v>3840583900</v>
      </c>
      <c r="K43">
        <v>8.3699999999999992</v>
      </c>
      <c r="L43">
        <v>1.98</v>
      </c>
      <c r="M43" t="s">
        <v>169</v>
      </c>
    </row>
    <row r="44" spans="5:13">
      <c r="E44" t="s">
        <v>4072</v>
      </c>
      <c r="F44" t="s">
        <v>4073</v>
      </c>
      <c r="G44">
        <v>5.05</v>
      </c>
      <c r="H44">
        <v>1.2</v>
      </c>
      <c r="I44" t="s">
        <v>198</v>
      </c>
      <c r="J44">
        <v>3809362800</v>
      </c>
      <c r="K44">
        <v>29.05</v>
      </c>
      <c r="L44">
        <v>1.1299999999999999</v>
      </c>
      <c r="M44" t="s">
        <v>169</v>
      </c>
    </row>
    <row r="45" spans="5:13">
      <c r="E45" t="s">
        <v>4074</v>
      </c>
      <c r="F45" t="s">
        <v>4075</v>
      </c>
      <c r="G45">
        <v>33.799999999999997</v>
      </c>
      <c r="H45">
        <v>0.42</v>
      </c>
      <c r="I45" t="s">
        <v>4076</v>
      </c>
      <c r="J45">
        <v>3759465800</v>
      </c>
      <c r="K45">
        <v>23.02</v>
      </c>
      <c r="L45">
        <v>1.35</v>
      </c>
      <c r="M45" t="s">
        <v>169</v>
      </c>
    </row>
    <row r="46" spans="5:13">
      <c r="E46" t="s">
        <v>4077</v>
      </c>
      <c r="F46" t="s">
        <v>4078</v>
      </c>
      <c r="G46">
        <v>41.88</v>
      </c>
      <c r="H46">
        <v>4.13</v>
      </c>
      <c r="I46" t="s">
        <v>4079</v>
      </c>
      <c r="J46">
        <v>3682822500</v>
      </c>
      <c r="K46">
        <v>27.05</v>
      </c>
      <c r="L46">
        <v>4.99</v>
      </c>
      <c r="M46" t="s">
        <v>169</v>
      </c>
    </row>
    <row r="47" spans="5:13">
      <c r="E47" t="s">
        <v>4080</v>
      </c>
      <c r="F47" t="s">
        <v>4081</v>
      </c>
      <c r="G47">
        <v>6.89</v>
      </c>
      <c r="H47">
        <v>1.32</v>
      </c>
      <c r="I47" t="s">
        <v>4082</v>
      </c>
      <c r="J47">
        <v>3641937800</v>
      </c>
      <c r="K47">
        <v>29.67</v>
      </c>
      <c r="L47">
        <v>1.21</v>
      </c>
      <c r="M47" t="s">
        <v>169</v>
      </c>
    </row>
    <row r="48" spans="5:13">
      <c r="E48" t="s">
        <v>4083</v>
      </c>
      <c r="F48" t="s">
        <v>4084</v>
      </c>
      <c r="G48">
        <v>41.74</v>
      </c>
      <c r="H48">
        <v>2.33</v>
      </c>
      <c r="I48" t="s">
        <v>4085</v>
      </c>
      <c r="J48">
        <v>3579704500</v>
      </c>
      <c r="K48">
        <v>22.16</v>
      </c>
      <c r="L48">
        <v>2.82</v>
      </c>
      <c r="M48" t="s">
        <v>169</v>
      </c>
    </row>
    <row r="49" spans="5:13">
      <c r="E49" t="s">
        <v>4086</v>
      </c>
      <c r="F49" t="s">
        <v>4087</v>
      </c>
      <c r="G49">
        <v>21.63</v>
      </c>
      <c r="H49">
        <v>-0.46</v>
      </c>
      <c r="I49" t="s">
        <v>4088</v>
      </c>
      <c r="J49">
        <v>3460800000</v>
      </c>
      <c r="K49">
        <v>41.91</v>
      </c>
      <c r="L49">
        <v>2.94</v>
      </c>
      <c r="M49" t="s">
        <v>169</v>
      </c>
    </row>
    <row r="50" spans="5:13">
      <c r="E50" t="s">
        <v>4089</v>
      </c>
      <c r="F50" t="s">
        <v>4090</v>
      </c>
      <c r="G50">
        <v>6.77</v>
      </c>
      <c r="H50">
        <v>1.5</v>
      </c>
      <c r="I50" t="s">
        <v>4091</v>
      </c>
      <c r="J50">
        <v>3160253700</v>
      </c>
      <c r="K50">
        <v>14.54</v>
      </c>
      <c r="L50">
        <v>1.28</v>
      </c>
      <c r="M50" t="s">
        <v>169</v>
      </c>
    </row>
    <row r="51" spans="5:13">
      <c r="E51" t="s">
        <v>4092</v>
      </c>
      <c r="F51" t="s">
        <v>4093</v>
      </c>
      <c r="G51">
        <v>39.479999999999997</v>
      </c>
      <c r="H51">
        <v>-1.1299999999999999</v>
      </c>
      <c r="I51" t="s">
        <v>4094</v>
      </c>
      <c r="J51">
        <v>3158400000</v>
      </c>
      <c r="K51">
        <v>57.15</v>
      </c>
      <c r="L51">
        <v>3.45</v>
      </c>
      <c r="M51" t="s">
        <v>169</v>
      </c>
    </row>
    <row r="52" spans="5:13">
      <c r="E52" t="s">
        <v>4095</v>
      </c>
      <c r="F52" t="s">
        <v>4096</v>
      </c>
      <c r="G52">
        <v>38.36</v>
      </c>
      <c r="H52">
        <v>1.62</v>
      </c>
      <c r="I52" t="s">
        <v>4097</v>
      </c>
      <c r="J52">
        <v>2969352900</v>
      </c>
      <c r="K52">
        <v>44.52</v>
      </c>
      <c r="L52">
        <v>2.68</v>
      </c>
      <c r="M52" t="s">
        <v>169</v>
      </c>
    </row>
    <row r="53" spans="5:13">
      <c r="E53" t="s">
        <v>4098</v>
      </c>
      <c r="F53" t="s">
        <v>4099</v>
      </c>
      <c r="G53">
        <v>13.59</v>
      </c>
      <c r="H53">
        <v>0</v>
      </c>
      <c r="I53" t="s">
        <v>4100</v>
      </c>
      <c r="J53">
        <v>2892998400</v>
      </c>
      <c r="K53">
        <v>19.53</v>
      </c>
      <c r="L53">
        <v>2.63</v>
      </c>
      <c r="M53" t="s">
        <v>169</v>
      </c>
    </row>
    <row r="54" spans="5:13">
      <c r="E54" t="s">
        <v>4101</v>
      </c>
      <c r="F54" t="s">
        <v>4102</v>
      </c>
      <c r="G54">
        <v>27.09</v>
      </c>
      <c r="H54">
        <v>0.63</v>
      </c>
      <c r="I54" t="s">
        <v>4103</v>
      </c>
      <c r="J54">
        <v>2803273200</v>
      </c>
      <c r="K54">
        <v>32</v>
      </c>
      <c r="L54">
        <v>2.68</v>
      </c>
      <c r="M54" t="s">
        <v>169</v>
      </c>
    </row>
    <row r="55" spans="5:13">
      <c r="E55" t="s">
        <v>4104</v>
      </c>
      <c r="F55" t="s">
        <v>4105</v>
      </c>
      <c r="G55">
        <v>22.91</v>
      </c>
      <c r="H55">
        <v>0.39</v>
      </c>
      <c r="I55" t="s">
        <v>4106</v>
      </c>
      <c r="J55">
        <v>2749200000</v>
      </c>
      <c r="K55">
        <v>28.51</v>
      </c>
      <c r="L55">
        <v>2.31</v>
      </c>
      <c r="M55" t="s">
        <v>169</v>
      </c>
    </row>
    <row r="56" spans="5:13">
      <c r="E56" t="s">
        <v>4107</v>
      </c>
      <c r="F56" t="s">
        <v>4108</v>
      </c>
      <c r="G56">
        <v>17.14</v>
      </c>
      <c r="H56">
        <v>2.4500000000000002</v>
      </c>
      <c r="I56" t="s">
        <v>4109</v>
      </c>
      <c r="J56">
        <v>2742400000</v>
      </c>
      <c r="K56">
        <v>61.86</v>
      </c>
      <c r="L56">
        <v>4.21</v>
      </c>
      <c r="M56" t="s">
        <v>169</v>
      </c>
    </row>
    <row r="57" spans="5:13">
      <c r="E57" t="s">
        <v>4110</v>
      </c>
      <c r="F57" t="s">
        <v>4111</v>
      </c>
      <c r="G57">
        <v>20.91</v>
      </c>
      <c r="H57">
        <v>0.28999999999999998</v>
      </c>
      <c r="I57" t="s">
        <v>4112</v>
      </c>
      <c r="J57">
        <v>2634528300</v>
      </c>
      <c r="K57">
        <v>20.71</v>
      </c>
      <c r="L57">
        <v>1.31</v>
      </c>
      <c r="M57" t="s">
        <v>169</v>
      </c>
    </row>
    <row r="58" spans="5:13">
      <c r="E58" t="s">
        <v>4113</v>
      </c>
      <c r="F58" t="s">
        <v>4114</v>
      </c>
      <c r="G58">
        <v>5.29</v>
      </c>
      <c r="H58">
        <v>0.56999999999999995</v>
      </c>
      <c r="I58" t="s">
        <v>4115</v>
      </c>
      <c r="J58">
        <v>2590007700</v>
      </c>
      <c r="K58">
        <v>26.62</v>
      </c>
      <c r="L58">
        <v>1.72</v>
      </c>
      <c r="M58" t="s">
        <v>169</v>
      </c>
    </row>
    <row r="59" spans="5:13">
      <c r="E59" t="s">
        <v>4116</v>
      </c>
      <c r="F59" t="s">
        <v>4117</v>
      </c>
      <c r="G59">
        <v>18.54</v>
      </c>
      <c r="H59">
        <v>-0.27</v>
      </c>
      <c r="I59" t="s">
        <v>4118</v>
      </c>
      <c r="J59">
        <v>2264661000</v>
      </c>
      <c r="K59">
        <v>21.36</v>
      </c>
      <c r="L59">
        <v>1.65</v>
      </c>
      <c r="M59" t="s">
        <v>169</v>
      </c>
    </row>
    <row r="60" spans="5:13">
      <c r="E60" t="s">
        <v>4119</v>
      </c>
      <c r="F60" t="s">
        <v>4120</v>
      </c>
      <c r="G60">
        <v>7.11</v>
      </c>
      <c r="H60">
        <v>1.43</v>
      </c>
      <c r="I60" t="s">
        <v>4121</v>
      </c>
      <c r="J60">
        <v>2134418300</v>
      </c>
      <c r="L60">
        <v>2.77</v>
      </c>
      <c r="M60" t="s">
        <v>169</v>
      </c>
    </row>
    <row r="61" spans="5:13">
      <c r="E61" t="s">
        <v>4122</v>
      </c>
      <c r="F61" t="s">
        <v>4123</v>
      </c>
      <c r="G61">
        <v>10.15</v>
      </c>
      <c r="H61">
        <v>0</v>
      </c>
      <c r="I61" t="s">
        <v>4124</v>
      </c>
      <c r="J61">
        <v>2120676900</v>
      </c>
      <c r="K61">
        <v>25.04</v>
      </c>
      <c r="L61">
        <v>1.42</v>
      </c>
      <c r="M61" t="s">
        <v>169</v>
      </c>
    </row>
    <row r="62" spans="5:13">
      <c r="E62" t="s">
        <v>4125</v>
      </c>
      <c r="F62" t="s">
        <v>4126</v>
      </c>
      <c r="G62">
        <v>14.9</v>
      </c>
      <c r="H62">
        <v>0.88</v>
      </c>
      <c r="I62" t="s">
        <v>4127</v>
      </c>
      <c r="J62">
        <v>2089461300</v>
      </c>
      <c r="K62">
        <v>23.51</v>
      </c>
      <c r="L62">
        <v>3.15</v>
      </c>
      <c r="M62" t="s">
        <v>169</v>
      </c>
    </row>
    <row r="63" spans="5:13">
      <c r="E63" t="s">
        <v>4128</v>
      </c>
      <c r="F63" t="s">
        <v>4129</v>
      </c>
      <c r="G63">
        <v>8.5500000000000007</v>
      </c>
      <c r="H63">
        <v>1.3</v>
      </c>
      <c r="I63" t="s">
        <v>4130</v>
      </c>
      <c r="J63">
        <v>1856674200</v>
      </c>
      <c r="K63">
        <v>450.1</v>
      </c>
      <c r="L63">
        <v>1.91</v>
      </c>
      <c r="M63" t="s">
        <v>169</v>
      </c>
    </row>
    <row r="64" spans="5:13">
      <c r="E64" t="s">
        <v>4131</v>
      </c>
      <c r="F64" t="s">
        <v>4132</v>
      </c>
      <c r="G64">
        <v>7</v>
      </c>
      <c r="H64">
        <v>0.72</v>
      </c>
      <c r="I64" t="s">
        <v>4133</v>
      </c>
      <c r="J64">
        <v>1643250900</v>
      </c>
      <c r="K64">
        <v>153</v>
      </c>
      <c r="L64">
        <v>2.14</v>
      </c>
      <c r="M64" t="s">
        <v>169</v>
      </c>
    </row>
    <row r="65" spans="5:13">
      <c r="E65" t="s">
        <v>4134</v>
      </c>
      <c r="F65" t="s">
        <v>4135</v>
      </c>
      <c r="G65">
        <v>5.49</v>
      </c>
      <c r="H65">
        <v>0.55000000000000004</v>
      </c>
      <c r="I65" t="s">
        <v>4136</v>
      </c>
      <c r="J65">
        <v>1587762400</v>
      </c>
      <c r="L65">
        <v>2.19</v>
      </c>
      <c r="M65" t="s">
        <v>169</v>
      </c>
    </row>
    <row r="66" spans="5:13">
      <c r="E66" t="s">
        <v>4137</v>
      </c>
      <c r="F66" t="s">
        <v>4138</v>
      </c>
      <c r="G66">
        <v>7.42</v>
      </c>
      <c r="H66">
        <v>1.0900000000000001</v>
      </c>
      <c r="I66" t="s">
        <v>4139</v>
      </c>
      <c r="J66">
        <v>1541653400</v>
      </c>
      <c r="L66">
        <v>2.17</v>
      </c>
      <c r="M66" t="s">
        <v>169</v>
      </c>
    </row>
    <row r="67" spans="5:13">
      <c r="E67" t="s">
        <v>4140</v>
      </c>
      <c r="F67" t="s">
        <v>4141</v>
      </c>
      <c r="G67">
        <v>4.6100000000000003</v>
      </c>
      <c r="H67">
        <v>3.13</v>
      </c>
      <c r="I67" t="s">
        <v>4142</v>
      </c>
      <c r="J67">
        <v>1502787800</v>
      </c>
      <c r="L67">
        <v>3.55</v>
      </c>
      <c r="M67" t="s">
        <v>169</v>
      </c>
    </row>
    <row r="68" spans="5:13">
      <c r="E68" t="s">
        <v>4143</v>
      </c>
      <c r="F68" t="s">
        <v>4144</v>
      </c>
      <c r="G68">
        <v>13.5</v>
      </c>
      <c r="H68">
        <v>0.45</v>
      </c>
      <c r="I68" t="s">
        <v>4145</v>
      </c>
      <c r="J68">
        <v>1411865700</v>
      </c>
      <c r="K68">
        <v>79.92</v>
      </c>
      <c r="L68">
        <v>1.54</v>
      </c>
      <c r="M68" t="s">
        <v>169</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Q21"/>
  <sheetViews>
    <sheetView workbookViewId="0">
      <selection activeCell="D21" sqref="D21"/>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c r="B2" s="22"/>
      <c r="C2" s="23">
        <v>3</v>
      </c>
      <c r="D2" s="23">
        <v>21</v>
      </c>
      <c r="T2" s="16"/>
      <c r="U2" s="16"/>
      <c r="V2" s="16"/>
      <c r="AB2" s="17"/>
    </row>
    <row r="3" spans="1:147" ht="216">
      <c r="B3" s="24" t="s">
        <v>4808</v>
      </c>
      <c r="C3" s="24"/>
      <c r="D3" s="24" t="s">
        <v>4809</v>
      </c>
      <c r="E3" t="s">
        <v>4146</v>
      </c>
      <c r="F3" t="s">
        <v>4147</v>
      </c>
      <c r="G3">
        <v>10.67</v>
      </c>
      <c r="H3">
        <v>-3.7000000000000002E-3</v>
      </c>
      <c r="I3" t="s">
        <v>4148</v>
      </c>
      <c r="J3">
        <v>32463106000</v>
      </c>
      <c r="K3">
        <v>7.27</v>
      </c>
      <c r="L3">
        <v>2.59</v>
      </c>
      <c r="M3" t="s">
        <v>169</v>
      </c>
      <c r="N3" t="s">
        <v>2596</v>
      </c>
      <c r="O3" t="s">
        <v>4269</v>
      </c>
      <c r="P3" t="s">
        <v>4270</v>
      </c>
      <c r="Q3">
        <v>27.86</v>
      </c>
      <c r="R3" t="s">
        <v>4271</v>
      </c>
      <c r="S3">
        <v>3443502700</v>
      </c>
      <c r="T3" s="25">
        <v>1.595</v>
      </c>
      <c r="U3" t="s">
        <v>4272</v>
      </c>
      <c r="V3">
        <v>3042465400</v>
      </c>
      <c r="W3">
        <v>3042465400</v>
      </c>
      <c r="X3">
        <v>1.77</v>
      </c>
      <c r="Y3">
        <v>0.97</v>
      </c>
      <c r="Z3">
        <v>16.54</v>
      </c>
      <c r="AA3" t="s">
        <v>4273</v>
      </c>
      <c r="AB3" t="s">
        <v>4274</v>
      </c>
      <c r="AC3" t="s">
        <v>761</v>
      </c>
      <c r="AD3" t="s">
        <v>276</v>
      </c>
      <c r="AE3" t="s">
        <v>551</v>
      </c>
      <c r="AF3">
        <v>53270835</v>
      </c>
      <c r="AG3" t="s">
        <v>4275</v>
      </c>
      <c r="AH3" t="s">
        <v>4276</v>
      </c>
      <c r="AI3" t="s">
        <v>4277</v>
      </c>
      <c r="AJ3" t="s">
        <v>4278</v>
      </c>
      <c r="AK3" t="s">
        <v>4279</v>
      </c>
      <c r="AL3" t="s">
        <v>198</v>
      </c>
      <c r="AM3" t="s">
        <v>4280</v>
      </c>
      <c r="AN3" t="s">
        <v>198</v>
      </c>
      <c r="AO3" t="s">
        <v>4281</v>
      </c>
      <c r="AP3" t="s">
        <v>2959</v>
      </c>
      <c r="AQ3" t="s">
        <v>3829</v>
      </c>
      <c r="AR3" t="s">
        <v>3233</v>
      </c>
      <c r="AS3" t="s">
        <v>198</v>
      </c>
      <c r="AT3" t="s">
        <v>4282</v>
      </c>
      <c r="AU3" t="s">
        <v>4283</v>
      </c>
      <c r="AV3" t="s">
        <v>4284</v>
      </c>
      <c r="AW3" t="s">
        <v>4285</v>
      </c>
      <c r="AX3" t="s">
        <v>4286</v>
      </c>
      <c r="AY3" t="s">
        <v>4287</v>
      </c>
      <c r="AZ3" t="s">
        <v>4288</v>
      </c>
      <c r="BA3" t="s">
        <v>4289</v>
      </c>
      <c r="BB3" t="s">
        <v>4290</v>
      </c>
      <c r="BC3" t="s">
        <v>4291</v>
      </c>
      <c r="BD3" t="s">
        <v>1629</v>
      </c>
      <c r="BE3" t="s">
        <v>4292</v>
      </c>
      <c r="BF3" t="s">
        <v>4293</v>
      </c>
      <c r="BG3" t="s">
        <v>2760</v>
      </c>
      <c r="BH3" t="s">
        <v>4294</v>
      </c>
      <c r="BI3" t="s">
        <v>4295</v>
      </c>
      <c r="BJ3" t="s">
        <v>4296</v>
      </c>
      <c r="BK3" t="s">
        <v>4297</v>
      </c>
      <c r="BL3" t="s">
        <v>4298</v>
      </c>
      <c r="BM3" t="s">
        <v>1145</v>
      </c>
      <c r="BN3" t="s">
        <v>1922</v>
      </c>
      <c r="BO3">
        <v>15.94</v>
      </c>
      <c r="BP3">
        <v>7.54</v>
      </c>
      <c r="BQ3">
        <v>7.65</v>
      </c>
      <c r="BR3">
        <v>26.32</v>
      </c>
      <c r="BS3">
        <v>10.99</v>
      </c>
      <c r="BT3">
        <v>10.68</v>
      </c>
      <c r="BU3" t="s">
        <v>1476</v>
      </c>
      <c r="BV3" t="s">
        <v>4299</v>
      </c>
      <c r="BW3">
        <v>26.97</v>
      </c>
      <c r="BX3">
        <v>14.67</v>
      </c>
      <c r="BY3">
        <v>22.58</v>
      </c>
      <c r="BZ3">
        <v>18.11</v>
      </c>
      <c r="CA3">
        <v>5.9</v>
      </c>
      <c r="CB3">
        <v>6.9</v>
      </c>
      <c r="CC3">
        <v>3.09</v>
      </c>
      <c r="CD3">
        <v>4.71</v>
      </c>
      <c r="CE3" t="s">
        <v>1959</v>
      </c>
      <c r="CF3" t="s">
        <v>1976</v>
      </c>
      <c r="CG3" s="26">
        <v>0.25545188284518866</v>
      </c>
      <c r="CH3" s="27">
        <v>1.6888628482972126</v>
      </c>
      <c r="CI3" s="26">
        <v>0.33941346406936646</v>
      </c>
      <c r="CJ3" s="26">
        <v>0.17149923741817474</v>
      </c>
      <c r="CK3" s="26">
        <v>0.15069584548473358</v>
      </c>
      <c r="CL3" s="26">
        <v>0.13618390262126923</v>
      </c>
      <c r="CM3" s="26">
        <v>3.5157364327460527E-3</v>
      </c>
      <c r="CN3" s="27">
        <v>1.3940937519073486</v>
      </c>
      <c r="CO3" s="27">
        <v>-7.0778564549982548E-3</v>
      </c>
      <c r="CP3" s="27">
        <v>-1.2974051758646965E-2</v>
      </c>
      <c r="CQ3" s="27">
        <v>-0.14650766551494598</v>
      </c>
      <c r="CR3" s="27">
        <v>0.12667946517467499</v>
      </c>
      <c r="CS3">
        <v>1.4215135963567893</v>
      </c>
      <c r="CT3">
        <v>143942322.41599318</v>
      </c>
      <c r="CU3">
        <v>3.7488284910965324</v>
      </c>
      <c r="CV3" s="26">
        <v>0.16026163720525802</v>
      </c>
      <c r="CW3" s="27">
        <v>0.27084272867068648</v>
      </c>
      <c r="CX3">
        <v>0.06</v>
      </c>
      <c r="CY3">
        <v>11.506341653915134</v>
      </c>
      <c r="CZ3">
        <v>2573372744.4052472</v>
      </c>
      <c r="DA3">
        <v>0.16026163720525802</v>
      </c>
      <c r="DB3">
        <v>3.5446879395875448</v>
      </c>
      <c r="DC3">
        <v>8353374543.7251081</v>
      </c>
      <c r="DD3">
        <v>0.1522485553449951</v>
      </c>
      <c r="DE3">
        <v>1.6092949419247813</v>
      </c>
      <c r="DF3">
        <v>18399427742.303799</v>
      </c>
      <c r="DG3">
        <v>0.14103024074062706</v>
      </c>
      <c r="DH3">
        <v>0.87959308601825004</v>
      </c>
      <c r="DI3">
        <v>33663413765.607567</v>
      </c>
      <c r="DJ3">
        <v>0.12820930976420641</v>
      </c>
      <c r="DK3">
        <v>0.36599104431927004</v>
      </c>
      <c r="DL3">
        <v>80903908605.396927</v>
      </c>
      <c r="DM3">
        <v>0.1121831460436806</v>
      </c>
      <c r="DN3">
        <v>2351000000</v>
      </c>
      <c r="DO3">
        <v>0.16026163720525802</v>
      </c>
      <c r="DP3">
        <v>29610106000</v>
      </c>
      <c r="DQ3">
        <v>3282777200</v>
      </c>
      <c r="DR3">
        <v>3451</v>
      </c>
      <c r="DS3">
        <v>9.5190245639930643E-2</v>
      </c>
      <c r="DT3">
        <v>1.4180201196265261</v>
      </c>
      <c r="DU3" s="28">
        <v>0.6</v>
      </c>
      <c r="DV3">
        <v>0.6</v>
      </c>
      <c r="DW3">
        <v>1.2</v>
      </c>
      <c r="DX3">
        <v>8.6560509554140133</v>
      </c>
      <c r="DY3">
        <v>0.29324324324324469</v>
      </c>
      <c r="DZ3">
        <v>8.0808538474780516</v>
      </c>
      <c r="EA3">
        <v>642</v>
      </c>
      <c r="EB3">
        <v>8.070307693459176</v>
      </c>
      <c r="EC3">
        <v>8</v>
      </c>
      <c r="ED3">
        <v>3.7469612637172467E-2</v>
      </c>
      <c r="EE3">
        <v>0.30402975166126789</v>
      </c>
      <c r="EF3" s="29">
        <v>2.1410000000000002E-2</v>
      </c>
      <c r="EG3">
        <v>2.1446999999999997E-2</v>
      </c>
      <c r="EH3">
        <v>17.123243243243245</v>
      </c>
      <c r="EI3">
        <v>-1</v>
      </c>
      <c r="EJ3">
        <v>0</v>
      </c>
      <c r="EK3">
        <v>1</v>
      </c>
      <c r="EL3" s="31">
        <v>44946</v>
      </c>
      <c r="EM3" s="32">
        <v>2.8000000000000001E-2</v>
      </c>
      <c r="EN3" s="32">
        <v>-1.03</v>
      </c>
      <c r="EO3" s="32">
        <v>0.19</v>
      </c>
      <c r="EP3" s="32">
        <v>1.52</v>
      </c>
      <c r="EQ3" s="32">
        <v>-3.7000000000000002E-3</v>
      </c>
    </row>
    <row r="4" spans="1:147" ht="204">
      <c r="B4" s="24"/>
      <c r="C4" s="24"/>
      <c r="D4" s="24" t="s">
        <v>4810</v>
      </c>
      <c r="E4" t="s">
        <v>4149</v>
      </c>
      <c r="F4" t="s">
        <v>4150</v>
      </c>
      <c r="G4">
        <v>8.7799999999999994</v>
      </c>
      <c r="H4">
        <v>2.3E-3</v>
      </c>
      <c r="I4" t="s">
        <v>4151</v>
      </c>
      <c r="J4">
        <v>23547093000</v>
      </c>
      <c r="K4">
        <v>17.25</v>
      </c>
      <c r="L4">
        <v>1.64</v>
      </c>
      <c r="M4" t="s">
        <v>169</v>
      </c>
      <c r="N4" t="s">
        <v>1006</v>
      </c>
      <c r="O4" t="s">
        <v>4300</v>
      </c>
      <c r="P4" t="s">
        <v>4301</v>
      </c>
      <c r="Q4">
        <v>15.6</v>
      </c>
      <c r="R4" t="s">
        <v>4302</v>
      </c>
      <c r="S4">
        <v>1143688530</v>
      </c>
      <c r="T4" s="25">
        <v>-8.5500000000000007E-2</v>
      </c>
      <c r="U4" t="s">
        <v>4303</v>
      </c>
      <c r="V4">
        <v>2681901300</v>
      </c>
      <c r="W4">
        <v>2681901300</v>
      </c>
      <c r="X4">
        <v>1.52</v>
      </c>
      <c r="Y4">
        <v>0.51</v>
      </c>
      <c r="Z4">
        <v>10.62</v>
      </c>
      <c r="AA4" t="s">
        <v>4304</v>
      </c>
      <c r="AB4" t="s">
        <v>4305</v>
      </c>
      <c r="AC4" t="s">
        <v>2279</v>
      </c>
      <c r="AD4" t="s">
        <v>277</v>
      </c>
      <c r="AE4" t="s">
        <v>567</v>
      </c>
      <c r="AF4">
        <v>15875691</v>
      </c>
      <c r="AG4" t="s">
        <v>4306</v>
      </c>
      <c r="AH4" t="s">
        <v>4307</v>
      </c>
      <c r="AI4" t="s">
        <v>4308</v>
      </c>
      <c r="AJ4" t="s">
        <v>4309</v>
      </c>
      <c r="AK4" t="s">
        <v>4310</v>
      </c>
      <c r="AL4" t="s">
        <v>4311</v>
      </c>
      <c r="AM4" t="s">
        <v>4312</v>
      </c>
      <c r="AN4" t="s">
        <v>198</v>
      </c>
      <c r="AO4" t="s">
        <v>3917</v>
      </c>
      <c r="AP4" t="s">
        <v>4313</v>
      </c>
      <c r="AQ4" t="s">
        <v>198</v>
      </c>
      <c r="AR4" t="s">
        <v>2758</v>
      </c>
      <c r="AS4" t="s">
        <v>198</v>
      </c>
      <c r="AT4" t="s">
        <v>4314</v>
      </c>
      <c r="AU4" t="s">
        <v>251</v>
      </c>
      <c r="AV4" t="s">
        <v>4315</v>
      </c>
      <c r="AW4" t="s">
        <v>4316</v>
      </c>
      <c r="AX4" t="s">
        <v>4317</v>
      </c>
      <c r="AY4" t="s">
        <v>4318</v>
      </c>
      <c r="AZ4" t="s">
        <v>2494</v>
      </c>
      <c r="BA4" t="s">
        <v>4319</v>
      </c>
      <c r="BB4" t="s">
        <v>4320</v>
      </c>
      <c r="BC4" t="s">
        <v>4321</v>
      </c>
      <c r="BD4" t="s">
        <v>434</v>
      </c>
      <c r="BE4" t="s">
        <v>3419</v>
      </c>
      <c r="BF4" t="s">
        <v>4322</v>
      </c>
      <c r="BG4" t="s">
        <v>4323</v>
      </c>
      <c r="BH4" t="s">
        <v>203</v>
      </c>
      <c r="BI4" t="s">
        <v>4324</v>
      </c>
      <c r="BJ4" t="s">
        <v>4325</v>
      </c>
      <c r="BK4" t="s">
        <v>4326</v>
      </c>
      <c r="BL4" t="s">
        <v>562</v>
      </c>
      <c r="BM4" t="s">
        <v>867</v>
      </c>
      <c r="BN4" t="s">
        <v>3321</v>
      </c>
      <c r="BO4">
        <v>9.3699999999999992</v>
      </c>
      <c r="BP4">
        <v>8.65</v>
      </c>
      <c r="BQ4">
        <v>6.96</v>
      </c>
      <c r="BR4">
        <v>10.54</v>
      </c>
      <c r="BS4">
        <v>9.9700000000000006</v>
      </c>
      <c r="BT4">
        <v>7.24</v>
      </c>
      <c r="BU4" t="s">
        <v>4327</v>
      </c>
      <c r="BV4" t="s">
        <v>4299</v>
      </c>
      <c r="BW4">
        <v>31.52</v>
      </c>
      <c r="BX4">
        <v>37.950000000000003</v>
      </c>
      <c r="BY4">
        <v>33.93</v>
      </c>
      <c r="BZ4">
        <v>12.13</v>
      </c>
      <c r="CA4">
        <v>12.4</v>
      </c>
      <c r="CB4">
        <v>11.29</v>
      </c>
      <c r="CC4">
        <v>2.21</v>
      </c>
      <c r="CD4">
        <v>-3.09</v>
      </c>
      <c r="CE4" t="s">
        <v>4328</v>
      </c>
      <c r="CF4" t="s">
        <v>523</v>
      </c>
      <c r="CG4" s="26">
        <v>7.1690428061831152E-2</v>
      </c>
      <c r="CH4" s="27">
        <v>-0.36853211494252874</v>
      </c>
      <c r="CI4" s="26">
        <v>8.0520622432231903E-2</v>
      </c>
      <c r="CJ4" s="26">
        <v>6.9600366055965424E-2</v>
      </c>
      <c r="CK4" s="26">
        <v>-2.4785498157143593E-2</v>
      </c>
      <c r="CL4" s="26">
        <v>9.8095811903476715E-2</v>
      </c>
      <c r="CM4" s="26">
        <v>-2.7133220806717873E-2</v>
      </c>
      <c r="CN4" s="27">
        <v>8.875739574432373E-2</v>
      </c>
      <c r="CO4" s="27">
        <v>0.36290323734283447</v>
      </c>
      <c r="CP4" s="27">
        <v>7.1274295449256897E-2</v>
      </c>
      <c r="CQ4" s="27">
        <v>-0.30007562041282654</v>
      </c>
      <c r="CR4" s="27">
        <v>-0.29061657190322876</v>
      </c>
      <c r="CS4">
        <v>1.8297531276711476</v>
      </c>
      <c r="CT4">
        <v>77397353.940217391</v>
      </c>
      <c r="CU4">
        <v>2.0273348519362187</v>
      </c>
      <c r="CV4" s="26">
        <v>3.9259616285562515E-2</v>
      </c>
      <c r="CW4" s="27">
        <v>-1.3551452755928039E-2</v>
      </c>
      <c r="CX4">
        <v>0.06</v>
      </c>
      <c r="CY4">
        <v>11.556342234408151</v>
      </c>
      <c r="CZ4">
        <v>1443198259.5965545</v>
      </c>
      <c r="DA4">
        <v>3.9259616285562515E-2</v>
      </c>
      <c r="DB4">
        <v>3.9432586129688132</v>
      </c>
      <c r="DC4">
        <v>4229520464.4068084</v>
      </c>
      <c r="DD4">
        <v>3.7296635471284388E-2</v>
      </c>
      <c r="DE4">
        <v>2.0542622528586221</v>
      </c>
      <c r="DF4">
        <v>8118774989.3137999</v>
      </c>
      <c r="DG4">
        <v>3.4548462331295014E-2</v>
      </c>
      <c r="DH4">
        <v>1.3128501708976836</v>
      </c>
      <c r="DI4">
        <v>12703729160.956785</v>
      </c>
      <c r="DJ4">
        <v>3.1407693028450014E-2</v>
      </c>
      <c r="DK4">
        <v>0.77322368793882157</v>
      </c>
      <c r="DL4">
        <v>21569557762.073624</v>
      </c>
      <c r="DM4">
        <v>2.7481731399893759E-2</v>
      </c>
      <c r="DN4">
        <v>1472000000</v>
      </c>
      <c r="DO4">
        <v>3.9259616285562515E-2</v>
      </c>
      <c r="DP4">
        <v>16678093000.000002</v>
      </c>
      <c r="DQ4">
        <v>1624192800</v>
      </c>
      <c r="DR4">
        <v>2981</v>
      </c>
      <c r="DS4">
        <v>3.2430811776268637E-2</v>
      </c>
      <c r="DT4">
        <v>-0.35498066218660068</v>
      </c>
      <c r="DU4" s="28">
        <v>0.6</v>
      </c>
      <c r="DV4">
        <v>0</v>
      </c>
      <c r="DW4">
        <v>0.6</v>
      </c>
      <c r="DX4">
        <v>-1.0308999999999999</v>
      </c>
      <c r="DY4">
        <v>0.38835789473684046</v>
      </c>
      <c r="DZ4">
        <v>-1.0039662589473684</v>
      </c>
      <c r="EA4">
        <v>2480</v>
      </c>
      <c r="EB4">
        <v>-1.001967818843859</v>
      </c>
      <c r="EC4">
        <v>1</v>
      </c>
      <c r="ED4">
        <v>6.3654840690818863E-3</v>
      </c>
      <c r="EE4">
        <v>4.959168333301453E-2</v>
      </c>
      <c r="EF4" s="29">
        <v>4.5010000000000001E-2</v>
      </c>
      <c r="EG4">
        <v>4.4986999999999999E-2</v>
      </c>
      <c r="EH4">
        <v>26.12835789473684</v>
      </c>
      <c r="EI4" t="s">
        <v>244</v>
      </c>
      <c r="EJ4">
        <v>0</v>
      </c>
      <c r="EK4">
        <v>0</v>
      </c>
      <c r="EL4" s="31">
        <v>44946</v>
      </c>
      <c r="EM4" s="32">
        <v>4.7000000000000002E-3</v>
      </c>
      <c r="EN4" s="32">
        <v>0.35</v>
      </c>
      <c r="EO4" s="32">
        <v>0.23</v>
      </c>
      <c r="EP4" s="32">
        <v>0.92</v>
      </c>
      <c r="EQ4" s="32">
        <v>2.3E-3</v>
      </c>
    </row>
    <row r="5" spans="1:147" ht="264">
      <c r="B5" s="24" t="s">
        <v>4329</v>
      </c>
      <c r="C5" s="24"/>
      <c r="D5" s="24" t="s">
        <v>4359</v>
      </c>
      <c r="E5" t="s">
        <v>4152</v>
      </c>
      <c r="F5" t="s">
        <v>4153</v>
      </c>
      <c r="G5">
        <v>33.06</v>
      </c>
      <c r="H5">
        <v>4.5999999999999999E-3</v>
      </c>
      <c r="I5" t="s">
        <v>4154</v>
      </c>
      <c r="J5">
        <v>18543956000</v>
      </c>
      <c r="K5">
        <v>10.32</v>
      </c>
      <c r="L5">
        <v>2.86</v>
      </c>
      <c r="M5" t="s">
        <v>169</v>
      </c>
      <c r="N5" t="s">
        <v>4330</v>
      </c>
      <c r="O5" t="s">
        <v>4331</v>
      </c>
      <c r="P5" t="s">
        <v>4332</v>
      </c>
      <c r="Q5">
        <v>37.54</v>
      </c>
      <c r="R5" t="s">
        <v>4333</v>
      </c>
      <c r="S5">
        <v>1332560950</v>
      </c>
      <c r="T5" s="25">
        <v>0.8679</v>
      </c>
      <c r="U5" t="s">
        <v>4334</v>
      </c>
      <c r="V5">
        <v>557046450</v>
      </c>
      <c r="W5">
        <v>560918200</v>
      </c>
      <c r="X5">
        <v>1.51</v>
      </c>
      <c r="Y5">
        <v>0.59</v>
      </c>
      <c r="Z5">
        <v>24.1</v>
      </c>
      <c r="AA5" t="s">
        <v>4335</v>
      </c>
      <c r="AB5" t="s">
        <v>4336</v>
      </c>
      <c r="AC5" t="s">
        <v>4337</v>
      </c>
      <c r="AD5" t="s">
        <v>2116</v>
      </c>
      <c r="AE5" t="s">
        <v>373</v>
      </c>
      <c r="AF5">
        <v>-60025325</v>
      </c>
      <c r="AG5" t="s">
        <v>4338</v>
      </c>
      <c r="AH5" t="s">
        <v>4339</v>
      </c>
      <c r="AI5" t="s">
        <v>4340</v>
      </c>
      <c r="AJ5" t="s">
        <v>4341</v>
      </c>
      <c r="AK5" t="s">
        <v>4342</v>
      </c>
      <c r="AL5" t="s">
        <v>198</v>
      </c>
      <c r="AM5" t="s">
        <v>4343</v>
      </c>
      <c r="AN5" t="s">
        <v>198</v>
      </c>
      <c r="AO5" t="s">
        <v>500</v>
      </c>
      <c r="AP5" t="s">
        <v>833</v>
      </c>
      <c r="AQ5" t="s">
        <v>3836</v>
      </c>
      <c r="AR5" t="s">
        <v>4344</v>
      </c>
      <c r="AS5" t="s">
        <v>198</v>
      </c>
      <c r="AT5" t="s">
        <v>2396</v>
      </c>
      <c r="AU5" t="s">
        <v>3480</v>
      </c>
      <c r="AV5" t="s">
        <v>4345</v>
      </c>
      <c r="AW5" t="s">
        <v>4346</v>
      </c>
      <c r="AX5" t="s">
        <v>4347</v>
      </c>
      <c r="AY5" t="s">
        <v>4348</v>
      </c>
      <c r="AZ5" t="s">
        <v>4349</v>
      </c>
      <c r="BA5" t="s">
        <v>4350</v>
      </c>
      <c r="BB5" t="s">
        <v>4351</v>
      </c>
      <c r="BC5" t="s">
        <v>4352</v>
      </c>
      <c r="BD5" t="s">
        <v>3616</v>
      </c>
      <c r="BE5" t="s">
        <v>2311</v>
      </c>
      <c r="BF5" t="s">
        <v>1011</v>
      </c>
      <c r="BG5" t="s">
        <v>4353</v>
      </c>
      <c r="BH5" t="s">
        <v>4354</v>
      </c>
      <c r="BI5" t="s">
        <v>4355</v>
      </c>
      <c r="BJ5" t="s">
        <v>4356</v>
      </c>
      <c r="BK5" t="s">
        <v>1760</v>
      </c>
      <c r="BL5" t="s">
        <v>2698</v>
      </c>
      <c r="BM5" t="s">
        <v>4357</v>
      </c>
      <c r="BN5" t="s">
        <v>593</v>
      </c>
      <c r="BO5">
        <v>18.170000000000002</v>
      </c>
      <c r="BP5">
        <v>12.85</v>
      </c>
      <c r="BQ5">
        <v>16.350000000000001</v>
      </c>
      <c r="BR5">
        <v>22.09</v>
      </c>
      <c r="BS5">
        <v>15.5</v>
      </c>
      <c r="BT5">
        <v>19.420000000000002</v>
      </c>
      <c r="BU5" t="s">
        <v>3175</v>
      </c>
      <c r="BV5" t="s">
        <v>4299</v>
      </c>
      <c r="BW5">
        <v>34.92</v>
      </c>
      <c r="BX5">
        <v>27.06</v>
      </c>
      <c r="BY5">
        <v>31.28</v>
      </c>
      <c r="BZ5">
        <v>23.71</v>
      </c>
      <c r="CA5">
        <v>19.600000000000001</v>
      </c>
      <c r="CB5">
        <v>20.350000000000001</v>
      </c>
      <c r="CC5">
        <v>-0.56999999999999995</v>
      </c>
      <c r="CD5">
        <v>-8.6999999999999993</v>
      </c>
      <c r="CE5" t="s">
        <v>4358</v>
      </c>
      <c r="CF5" t="s">
        <v>332</v>
      </c>
      <c r="CG5" s="26">
        <v>0.24814103559870551</v>
      </c>
      <c r="CH5" s="27">
        <v>0.74657281021897814</v>
      </c>
      <c r="CI5" s="26">
        <v>0.59438091516494751</v>
      </c>
      <c r="CJ5" s="26">
        <v>-7.7039308845996857E-2</v>
      </c>
      <c r="CK5" s="26">
        <v>-3.8954738527536392E-2</v>
      </c>
      <c r="CL5" s="26">
        <v>-7.7455371618270874E-2</v>
      </c>
      <c r="CM5" s="26">
        <v>0.19307588040828705</v>
      </c>
      <c r="CN5" s="27">
        <v>0.63699573278427124</v>
      </c>
      <c r="CO5" s="27">
        <v>-0.11124845594167709</v>
      </c>
      <c r="CP5" s="27">
        <v>-0.11293859779834747</v>
      </c>
      <c r="CQ5" s="27">
        <v>-0.10763209313154221</v>
      </c>
      <c r="CR5" s="27">
        <v>0.8548094630241394</v>
      </c>
      <c r="CS5">
        <v>3.1726186484174508</v>
      </c>
      <c r="CT5">
        <v>113749842.82073067</v>
      </c>
      <c r="CU5">
        <v>1.9661222020568663</v>
      </c>
      <c r="CV5" s="26">
        <v>0.11880147531628608</v>
      </c>
      <c r="CW5" s="27">
        <v>0.23199720978736876</v>
      </c>
      <c r="CX5">
        <v>0.06</v>
      </c>
      <c r="CY5">
        <v>12.323960980231289</v>
      </c>
      <c r="CZ5">
        <v>1242291826.8370459</v>
      </c>
      <c r="DA5">
        <v>0.11880147531628608</v>
      </c>
      <c r="DB5">
        <v>3.930637662033384</v>
      </c>
      <c r="DC5">
        <v>3895031116.1675243</v>
      </c>
      <c r="DD5">
        <v>0.11286140155047178</v>
      </c>
      <c r="DE5">
        <v>1.8724133331763604</v>
      </c>
      <c r="DF5">
        <v>8176589927.4110613</v>
      </c>
      <c r="DG5">
        <v>0.10454529827833176</v>
      </c>
      <c r="DH5">
        <v>1.0829764629659597</v>
      </c>
      <c r="DI5">
        <v>14136924045.487057</v>
      </c>
      <c r="DJ5">
        <v>9.5041180253028879E-2</v>
      </c>
      <c r="DK5">
        <v>0.51432104997760486</v>
      </c>
      <c r="DL5">
        <v>29767313627.677971</v>
      </c>
      <c r="DM5">
        <v>8.3161032721400255E-2</v>
      </c>
      <c r="DN5">
        <v>1177000000</v>
      </c>
      <c r="DO5">
        <v>0.11880147531628608</v>
      </c>
      <c r="DP5">
        <v>15309956000</v>
      </c>
      <c r="DQ5">
        <v>4466212400</v>
      </c>
      <c r="DR5">
        <v>1093</v>
      </c>
      <c r="DS5">
        <v>0.12933956028241944</v>
      </c>
      <c r="DT5">
        <v>0.51457560043160933</v>
      </c>
      <c r="DU5" s="28">
        <v>0.6</v>
      </c>
      <c r="DV5">
        <v>0.6</v>
      </c>
      <c r="DW5">
        <v>1.2</v>
      </c>
      <c r="DX5">
        <v>-2.0870000000000002</v>
      </c>
      <c r="DY5">
        <v>0.51668437500000075</v>
      </c>
      <c r="DZ5">
        <v>-2.0153715406249999</v>
      </c>
      <c r="EA5">
        <v>294</v>
      </c>
      <c r="EB5">
        <v>-2.0144533705836043</v>
      </c>
      <c r="EC5">
        <v>2</v>
      </c>
      <c r="ED5">
        <v>6.0478337126518629E-2</v>
      </c>
      <c r="EE5">
        <v>0.3422958998299574</v>
      </c>
      <c r="EF5" s="29">
        <v>3.4810000000000001E-2</v>
      </c>
      <c r="EG5">
        <v>3.4764000000000003E-2</v>
      </c>
      <c r="EH5">
        <v>34.176684375000001</v>
      </c>
      <c r="EI5" t="s">
        <v>244</v>
      </c>
      <c r="EJ5">
        <v>0</v>
      </c>
      <c r="EK5">
        <v>1</v>
      </c>
      <c r="EL5" s="31">
        <v>44946</v>
      </c>
      <c r="EM5" s="32">
        <v>-3.0000000000000001E-3</v>
      </c>
      <c r="EN5" s="32">
        <v>-0.45</v>
      </c>
      <c r="EO5" s="32">
        <v>0</v>
      </c>
      <c r="EP5" s="32">
        <v>-0.27</v>
      </c>
      <c r="EQ5" s="32">
        <v>4.5999999999999999E-3</v>
      </c>
    </row>
    <row r="6" spans="1:147" ht="168">
      <c r="B6" s="24" t="s">
        <v>4360</v>
      </c>
      <c r="C6" s="24" t="s">
        <v>4811</v>
      </c>
      <c r="D6" s="24" t="s">
        <v>4383</v>
      </c>
      <c r="E6" t="s">
        <v>4155</v>
      </c>
      <c r="F6" t="s">
        <v>4156</v>
      </c>
      <c r="G6">
        <v>164.84</v>
      </c>
      <c r="H6">
        <v>5.1999999999999998E-3</v>
      </c>
      <c r="I6" t="s">
        <v>4157</v>
      </c>
      <c r="J6">
        <v>17868656000</v>
      </c>
      <c r="K6">
        <v>63.1</v>
      </c>
      <c r="L6">
        <v>13.06</v>
      </c>
      <c r="M6" t="s">
        <v>169</v>
      </c>
      <c r="N6" t="s">
        <v>1483</v>
      </c>
      <c r="O6" t="s">
        <v>466</v>
      </c>
      <c r="P6" t="s">
        <v>4361</v>
      </c>
      <c r="Q6">
        <v>58.38</v>
      </c>
      <c r="R6" t="s">
        <v>205</v>
      </c>
      <c r="S6">
        <v>217034020</v>
      </c>
      <c r="T6" s="25">
        <v>1.1259999999999999</v>
      </c>
      <c r="U6" t="s">
        <v>1259</v>
      </c>
      <c r="V6">
        <v>63461846</v>
      </c>
      <c r="W6">
        <v>108400000</v>
      </c>
      <c r="X6">
        <v>1.31</v>
      </c>
      <c r="Y6">
        <v>0.6</v>
      </c>
      <c r="Z6">
        <v>22.06</v>
      </c>
      <c r="AA6" t="s">
        <v>2007</v>
      </c>
      <c r="AB6" t="s">
        <v>1161</v>
      </c>
      <c r="AC6" t="s">
        <v>4362</v>
      </c>
      <c r="AD6" t="s">
        <v>4363</v>
      </c>
      <c r="AE6" t="s">
        <v>4364</v>
      </c>
      <c r="AF6">
        <v>-9148858</v>
      </c>
      <c r="AG6" t="s">
        <v>4365</v>
      </c>
      <c r="AH6" t="s">
        <v>4366</v>
      </c>
      <c r="AI6" t="s">
        <v>4367</v>
      </c>
      <c r="AJ6" t="s">
        <v>3397</v>
      </c>
      <c r="AK6" t="s">
        <v>4368</v>
      </c>
      <c r="AL6" t="s">
        <v>4369</v>
      </c>
      <c r="AM6" t="s">
        <v>4370</v>
      </c>
      <c r="AN6" t="s">
        <v>198</v>
      </c>
      <c r="AO6" t="s">
        <v>2505</v>
      </c>
      <c r="AP6" t="s">
        <v>4371</v>
      </c>
      <c r="AQ6" t="s">
        <v>198</v>
      </c>
      <c r="AR6" t="s">
        <v>419</v>
      </c>
      <c r="AS6" t="s">
        <v>198</v>
      </c>
      <c r="AT6" t="s">
        <v>739</v>
      </c>
      <c r="AU6" t="s">
        <v>198</v>
      </c>
      <c r="AV6" t="s">
        <v>409</v>
      </c>
      <c r="AW6" t="s">
        <v>4372</v>
      </c>
      <c r="AX6" t="s">
        <v>4373</v>
      </c>
      <c r="AY6" t="s">
        <v>4374</v>
      </c>
      <c r="AZ6" t="s">
        <v>294</v>
      </c>
      <c r="BA6" t="s">
        <v>1358</v>
      </c>
      <c r="BB6" t="s">
        <v>3031</v>
      </c>
      <c r="BC6" t="s">
        <v>1826</v>
      </c>
      <c r="BD6" t="s">
        <v>536</v>
      </c>
      <c r="BE6" t="s">
        <v>453</v>
      </c>
      <c r="BF6" t="s">
        <v>4375</v>
      </c>
      <c r="BG6" t="s">
        <v>4376</v>
      </c>
      <c r="BH6" t="s">
        <v>4377</v>
      </c>
      <c r="BI6" t="s">
        <v>2304</v>
      </c>
      <c r="BJ6" t="s">
        <v>4378</v>
      </c>
      <c r="BK6" t="s">
        <v>2189</v>
      </c>
      <c r="BL6" t="s">
        <v>558</v>
      </c>
      <c r="BM6" t="s">
        <v>225</v>
      </c>
      <c r="BN6" t="s">
        <v>4379</v>
      </c>
      <c r="BO6">
        <v>18.48</v>
      </c>
      <c r="BP6">
        <v>24.74</v>
      </c>
      <c r="BQ6">
        <v>30.08</v>
      </c>
      <c r="BR6">
        <v>18.12</v>
      </c>
      <c r="BS6">
        <v>28.21</v>
      </c>
      <c r="BT6" t="s">
        <v>198</v>
      </c>
      <c r="BU6" t="s">
        <v>4380</v>
      </c>
      <c r="BV6" t="s">
        <v>4299</v>
      </c>
      <c r="BW6">
        <v>38.46</v>
      </c>
      <c r="BX6">
        <v>43.53</v>
      </c>
      <c r="BY6">
        <v>45.97</v>
      </c>
      <c r="BZ6">
        <v>20.51</v>
      </c>
      <c r="CA6">
        <v>24.85</v>
      </c>
      <c r="CB6">
        <v>25.72</v>
      </c>
      <c r="CC6">
        <v>5.43</v>
      </c>
      <c r="CD6">
        <v>8.4499999999999993</v>
      </c>
      <c r="CE6" t="s">
        <v>4381</v>
      </c>
      <c r="CF6" t="s">
        <v>4382</v>
      </c>
      <c r="CG6" s="26">
        <v>0.47210340248962657</v>
      </c>
      <c r="CH6" s="27">
        <v>1.2081816631215636</v>
      </c>
      <c r="CI6" s="26">
        <v>0.95893222093582153</v>
      </c>
      <c r="CJ6" s="26">
        <v>-8.1466399133205414E-3</v>
      </c>
      <c r="CK6" s="26">
        <v>0.16627077758312225</v>
      </c>
      <c r="CL6" s="26">
        <v>9.9216707050800323E-2</v>
      </c>
      <c r="CM6" s="26">
        <v>0.23151125013828278</v>
      </c>
      <c r="CN6" s="27">
        <v>0.38842976093292236</v>
      </c>
      <c r="CO6" s="27">
        <v>-3.9682541042566299E-2</v>
      </c>
      <c r="CP6" s="27">
        <v>0.66872602701187134</v>
      </c>
      <c r="CQ6" s="27">
        <v>0.16353009641170502</v>
      </c>
      <c r="CR6" s="27">
        <v>5.0181571394205093E-2</v>
      </c>
      <c r="CS6">
        <v>18.73024737945493</v>
      </c>
      <c r="CT6">
        <v>120516428.57142857</v>
      </c>
      <c r="CU6">
        <v>0.33426352826983741</v>
      </c>
      <c r="CV6" s="26">
        <v>0.28955686315894125</v>
      </c>
      <c r="CW6" s="27">
        <v>0.24623698294162749</v>
      </c>
      <c r="CX6">
        <v>0.06</v>
      </c>
      <c r="CY6">
        <v>82.803801466046366</v>
      </c>
      <c r="CZ6">
        <v>204382597.17990765</v>
      </c>
      <c r="DA6">
        <v>0.28955686315894125</v>
      </c>
      <c r="DB6">
        <v>22.944285942849767</v>
      </c>
      <c r="DC6">
        <v>737597850.81801581</v>
      </c>
      <c r="DD6">
        <v>0.27507902000099416</v>
      </c>
      <c r="DE6">
        <v>8.9270678647351325</v>
      </c>
      <c r="DF6">
        <v>1895768717.8400462</v>
      </c>
      <c r="DG6">
        <v>0.25481003957986831</v>
      </c>
      <c r="DH6">
        <v>4.0279338518285508</v>
      </c>
      <c r="DI6">
        <v>4201572474.264246</v>
      </c>
      <c r="DJ6">
        <v>0.231645490527153</v>
      </c>
      <c r="DK6">
        <v>1.0391474514586481</v>
      </c>
      <c r="DL6">
        <v>16286096815.465712</v>
      </c>
      <c r="DM6">
        <v>0.20268980421125887</v>
      </c>
      <c r="DN6">
        <v>168000000</v>
      </c>
      <c r="DO6">
        <v>0.28955686315894125</v>
      </c>
      <c r="DP6">
        <v>16923656000</v>
      </c>
      <c r="DQ6">
        <v>550567530</v>
      </c>
      <c r="DR6">
        <v>4863</v>
      </c>
      <c r="DS6">
        <v>0.18254653933068532</v>
      </c>
      <c r="DT6">
        <v>0.96194468017993606</v>
      </c>
      <c r="DU6" s="28">
        <v>0.6</v>
      </c>
      <c r="DV6">
        <v>0.6</v>
      </c>
      <c r="DW6">
        <v>1.2</v>
      </c>
      <c r="DX6">
        <v>8.642603550295858</v>
      </c>
      <c r="DY6">
        <v>0.37861556955544073</v>
      </c>
      <c r="DZ6">
        <v>8.0890748571226094</v>
      </c>
      <c r="EA6">
        <v>157</v>
      </c>
      <c r="EB6">
        <v>8.0862335827284095</v>
      </c>
      <c r="EC6">
        <v>8</v>
      </c>
      <c r="ED6">
        <v>2.2976937269372694E-2</v>
      </c>
      <c r="EE6">
        <v>0.165760147601476</v>
      </c>
      <c r="EF6" s="29">
        <v>3.2500000000000001E-2</v>
      </c>
      <c r="EG6">
        <v>3.2552000000000005E-2</v>
      </c>
      <c r="EH6">
        <v>24.138615569555441</v>
      </c>
      <c r="EI6" t="s">
        <v>244</v>
      </c>
      <c r="EJ6">
        <v>0</v>
      </c>
      <c r="EK6">
        <v>1</v>
      </c>
      <c r="EL6" s="31">
        <v>44946</v>
      </c>
      <c r="EM6" s="32">
        <v>1.0699999999999999E-2</v>
      </c>
      <c r="EN6" s="32">
        <v>2.2000000000000002</v>
      </c>
      <c r="EO6">
        <v>2.17</v>
      </c>
      <c r="EP6">
        <v>-0.61</v>
      </c>
      <c r="EQ6">
        <v>5.1999999999999998E-3</v>
      </c>
    </row>
    <row r="7" spans="1:147" ht="156">
      <c r="B7" s="24" t="s">
        <v>4812</v>
      </c>
      <c r="C7" s="24" t="s">
        <v>4813</v>
      </c>
      <c r="D7" s="24" t="s">
        <v>4415</v>
      </c>
      <c r="E7" t="s">
        <v>4158</v>
      </c>
      <c r="F7" t="s">
        <v>4159</v>
      </c>
      <c r="G7">
        <v>24.85</v>
      </c>
      <c r="H7">
        <v>1.14E-2</v>
      </c>
      <c r="I7" t="s">
        <v>4160</v>
      </c>
      <c r="J7">
        <v>15304618000</v>
      </c>
      <c r="K7">
        <v>19.489999999999998</v>
      </c>
      <c r="L7">
        <v>2.0699999999999998</v>
      </c>
      <c r="M7" t="s">
        <v>169</v>
      </c>
      <c r="N7" t="s">
        <v>4384</v>
      </c>
      <c r="O7" t="s">
        <v>4385</v>
      </c>
      <c r="P7" t="s">
        <v>4386</v>
      </c>
      <c r="Q7">
        <v>0.2</v>
      </c>
      <c r="R7" t="s">
        <v>4387</v>
      </c>
      <c r="S7">
        <v>534517550</v>
      </c>
      <c r="T7" s="25">
        <v>-0.29070000000000001</v>
      </c>
      <c r="U7" t="s">
        <v>1922</v>
      </c>
      <c r="V7">
        <v>615877150</v>
      </c>
      <c r="W7">
        <v>615880000</v>
      </c>
      <c r="X7">
        <v>1.1399999999999999</v>
      </c>
      <c r="Y7">
        <v>0.16</v>
      </c>
      <c r="Z7">
        <v>39.85</v>
      </c>
      <c r="AA7" t="s">
        <v>3321</v>
      </c>
      <c r="AB7" t="s">
        <v>1681</v>
      </c>
      <c r="AC7" t="s">
        <v>2116</v>
      </c>
      <c r="AD7" t="s">
        <v>578</v>
      </c>
      <c r="AE7" t="s">
        <v>4388</v>
      </c>
      <c r="AF7">
        <v>-42382082</v>
      </c>
      <c r="AG7" t="s">
        <v>4389</v>
      </c>
      <c r="AH7" t="s">
        <v>4390</v>
      </c>
      <c r="AI7" t="s">
        <v>4391</v>
      </c>
      <c r="AJ7" t="s">
        <v>4392</v>
      </c>
      <c r="AK7" t="s">
        <v>4393</v>
      </c>
      <c r="AL7" t="s">
        <v>4394</v>
      </c>
      <c r="AM7" t="s">
        <v>4395</v>
      </c>
      <c r="AN7" t="s">
        <v>198</v>
      </c>
      <c r="AO7" t="s">
        <v>238</v>
      </c>
      <c r="AP7" t="s">
        <v>1945</v>
      </c>
      <c r="AQ7" t="s">
        <v>198</v>
      </c>
      <c r="AR7" t="s">
        <v>1061</v>
      </c>
      <c r="AS7" t="s">
        <v>198</v>
      </c>
      <c r="AT7" t="s">
        <v>758</v>
      </c>
      <c r="AU7" t="s">
        <v>198</v>
      </c>
      <c r="AV7" t="s">
        <v>836</v>
      </c>
      <c r="AW7" t="s">
        <v>3038</v>
      </c>
      <c r="AX7" t="s">
        <v>3452</v>
      </c>
      <c r="AY7" t="s">
        <v>4396</v>
      </c>
      <c r="AZ7" t="s">
        <v>4397</v>
      </c>
      <c r="BA7" t="s">
        <v>4398</v>
      </c>
      <c r="BB7" t="s">
        <v>4399</v>
      </c>
      <c r="BC7" t="s">
        <v>4400</v>
      </c>
      <c r="BD7" t="s">
        <v>3758</v>
      </c>
      <c r="BE7" t="s">
        <v>4401</v>
      </c>
      <c r="BF7" t="s">
        <v>4402</v>
      </c>
      <c r="BG7" t="s">
        <v>2425</v>
      </c>
      <c r="BH7" t="s">
        <v>2557</v>
      </c>
      <c r="BI7" t="s">
        <v>4403</v>
      </c>
      <c r="BJ7" t="s">
        <v>4404</v>
      </c>
      <c r="BK7" t="s">
        <v>4405</v>
      </c>
      <c r="BL7" t="s">
        <v>4406</v>
      </c>
      <c r="BM7" t="s">
        <v>2007</v>
      </c>
      <c r="BN7" t="s">
        <v>1680</v>
      </c>
      <c r="BO7">
        <v>12.78</v>
      </c>
      <c r="BP7">
        <v>14.51</v>
      </c>
      <c r="BQ7">
        <v>12.93</v>
      </c>
      <c r="BR7">
        <v>13.3</v>
      </c>
      <c r="BS7">
        <v>15.64</v>
      </c>
      <c r="BT7">
        <v>15.5</v>
      </c>
      <c r="BU7" t="s">
        <v>4407</v>
      </c>
      <c r="BV7" t="s">
        <v>4299</v>
      </c>
      <c r="BW7">
        <v>65.73</v>
      </c>
      <c r="BX7">
        <v>76.44</v>
      </c>
      <c r="BY7">
        <v>76.75</v>
      </c>
      <c r="BZ7">
        <v>45.08</v>
      </c>
      <c r="CA7">
        <v>57.3</v>
      </c>
      <c r="CB7">
        <v>57.38</v>
      </c>
      <c r="CC7">
        <v>4.46</v>
      </c>
      <c r="CD7">
        <v>-4.3099999999999996</v>
      </c>
      <c r="CE7" t="s">
        <v>4408</v>
      </c>
      <c r="CF7" t="s">
        <v>4409</v>
      </c>
      <c r="CG7" s="26">
        <v>3.9002908277404921E-2</v>
      </c>
      <c r="CH7" s="27">
        <v>-0.39501093749999999</v>
      </c>
      <c r="CI7" s="26">
        <v>-7.306593656539917E-2</v>
      </c>
      <c r="CJ7" s="26">
        <v>-4.1647568345069885E-2</v>
      </c>
      <c r="CK7" s="26">
        <v>7.3766713030636311E-3</v>
      </c>
      <c r="CL7" s="26">
        <v>-1.319389883428812E-2</v>
      </c>
      <c r="CM7" s="26">
        <v>-0.15946459770202637</v>
      </c>
      <c r="CN7" s="27">
        <v>-0.14915254712104797</v>
      </c>
      <c r="CO7" s="27">
        <v>-4.4534463435411453E-2</v>
      </c>
      <c r="CP7" s="27">
        <v>5.017012357711792E-2</v>
      </c>
      <c r="CQ7" s="27">
        <v>2.4390242993831635E-2</v>
      </c>
      <c r="CR7" s="27">
        <v>-9.1053090989589691E-2</v>
      </c>
      <c r="CS7">
        <v>7.8849139618753217</v>
      </c>
      <c r="CT7">
        <v>43805254.980079688</v>
      </c>
      <c r="CU7">
        <v>5.3118712273641844</v>
      </c>
      <c r="CV7" s="26">
        <v>-5.599906602874398E-2</v>
      </c>
      <c r="CW7" s="27">
        <v>-4.2035946995019911E-2</v>
      </c>
      <c r="CX7">
        <v>0.06</v>
      </c>
      <c r="CY7">
        <v>8.7057948207171307</v>
      </c>
      <c r="CZ7" t="s">
        <v>4410</v>
      </c>
      <c r="DA7">
        <v>-5.599906602874398E-2</v>
      </c>
      <c r="DB7">
        <v>2.9019316069057104</v>
      </c>
      <c r="DC7" t="s">
        <v>4411</v>
      </c>
      <c r="DD7">
        <v>-5.3199112727306777E-2</v>
      </c>
      <c r="DE7">
        <v>1.4509658034528552</v>
      </c>
      <c r="DF7" t="s">
        <v>4412</v>
      </c>
      <c r="DG7">
        <v>-4.9279178105294703E-2</v>
      </c>
      <c r="DH7">
        <v>0.8705794820717131</v>
      </c>
      <c r="DI7" t="s">
        <v>4413</v>
      </c>
      <c r="DJ7">
        <v>-4.4799252822995184E-2</v>
      </c>
      <c r="DK7">
        <v>0.43528974103585655</v>
      </c>
      <c r="DL7" t="s">
        <v>4414</v>
      </c>
      <c r="DM7">
        <v>-3.9199346220120786E-2</v>
      </c>
      <c r="DN7">
        <v>1003999999.9999999</v>
      </c>
      <c r="DO7">
        <v>-5.599906602874398E-2</v>
      </c>
      <c r="DP7">
        <v>8740618000</v>
      </c>
      <c r="DQ7">
        <v>5298546900</v>
      </c>
      <c r="DR7">
        <v>2220</v>
      </c>
      <c r="DS7">
        <v>9.5001974306148901E-2</v>
      </c>
      <c r="DT7">
        <v>-0.3529749905049801</v>
      </c>
      <c r="DU7" s="28">
        <v>0.6</v>
      </c>
      <c r="DV7">
        <v>-0.22</v>
      </c>
      <c r="DW7">
        <v>0.38</v>
      </c>
      <c r="DX7">
        <v>4.9663677130044839</v>
      </c>
      <c r="DY7">
        <v>0.41239105954938182</v>
      </c>
      <c r="DZ7">
        <v>4.1569294768291112</v>
      </c>
      <c r="EA7">
        <v>3215</v>
      </c>
      <c r="EB7">
        <v>4.0544247494813677</v>
      </c>
      <c r="EC7">
        <v>4</v>
      </c>
      <c r="ED7">
        <v>1.1145677729427813E-2</v>
      </c>
      <c r="EE7">
        <v>6.8634798986815612E-2</v>
      </c>
      <c r="EF7" s="29">
        <v>1.0009999999999998E-2</v>
      </c>
      <c r="EG7">
        <v>9.8960000000000003E-3</v>
      </c>
      <c r="EH7">
        <v>25.162391059549382</v>
      </c>
      <c r="EI7" t="s">
        <v>244</v>
      </c>
      <c r="EJ7">
        <v>0</v>
      </c>
      <c r="EK7">
        <v>0</v>
      </c>
      <c r="EL7" s="31">
        <v>44946</v>
      </c>
      <c r="EM7" s="32">
        <v>2.1899999999999999E-2</v>
      </c>
      <c r="EN7" s="32">
        <v>-0.49</v>
      </c>
      <c r="EO7" s="32">
        <v>0.25</v>
      </c>
      <c r="EP7" s="32">
        <v>1.32</v>
      </c>
      <c r="EQ7" s="32">
        <v>1.14E-2</v>
      </c>
    </row>
    <row r="8" spans="1:147" ht="96">
      <c r="B8" s="24"/>
      <c r="C8" s="24"/>
      <c r="D8" s="24" t="s">
        <v>4444</v>
      </c>
      <c r="E8" t="s">
        <v>4161</v>
      </c>
      <c r="F8" t="s">
        <v>4162</v>
      </c>
      <c r="G8">
        <v>6.09</v>
      </c>
      <c r="H8">
        <v>-2.5600000000000001E-2</v>
      </c>
      <c r="I8" t="s">
        <v>4163</v>
      </c>
      <c r="J8">
        <v>10118368200</v>
      </c>
      <c r="K8">
        <v>60.81</v>
      </c>
      <c r="L8">
        <v>1.57</v>
      </c>
      <c r="M8" t="s">
        <v>169</v>
      </c>
      <c r="N8" t="s">
        <v>4416</v>
      </c>
      <c r="O8" t="s">
        <v>4417</v>
      </c>
      <c r="P8" t="s">
        <v>4418</v>
      </c>
      <c r="Q8">
        <v>14.32</v>
      </c>
      <c r="R8" t="s">
        <v>4401</v>
      </c>
      <c r="S8">
        <v>117248561</v>
      </c>
      <c r="T8" s="25">
        <v>1.0449999999999999</v>
      </c>
      <c r="U8" t="s">
        <v>2116</v>
      </c>
      <c r="V8">
        <v>739019170</v>
      </c>
      <c r="W8">
        <v>1661472600</v>
      </c>
      <c r="X8">
        <v>1.34</v>
      </c>
      <c r="Y8">
        <v>0.39</v>
      </c>
      <c r="Z8">
        <v>11.93</v>
      </c>
      <c r="AA8" t="s">
        <v>4419</v>
      </c>
      <c r="AB8" t="s">
        <v>4420</v>
      </c>
      <c r="AC8" t="s">
        <v>4421</v>
      </c>
      <c r="AD8" t="s">
        <v>209</v>
      </c>
      <c r="AE8" t="s">
        <v>4422</v>
      </c>
      <c r="AF8">
        <v>4174713</v>
      </c>
      <c r="AG8" t="s">
        <v>1232</v>
      </c>
      <c r="AH8" t="s">
        <v>4423</v>
      </c>
      <c r="AI8" t="s">
        <v>4424</v>
      </c>
      <c r="AJ8" t="s">
        <v>4425</v>
      </c>
      <c r="AK8" t="s">
        <v>4426</v>
      </c>
      <c r="AL8" t="s">
        <v>198</v>
      </c>
      <c r="AM8" t="s">
        <v>4427</v>
      </c>
      <c r="AN8" t="s">
        <v>198</v>
      </c>
      <c r="AO8" t="s">
        <v>4428</v>
      </c>
      <c r="AP8" t="s">
        <v>4429</v>
      </c>
      <c r="AQ8" t="s">
        <v>198</v>
      </c>
      <c r="AR8" t="s">
        <v>373</v>
      </c>
      <c r="AS8" t="s">
        <v>198</v>
      </c>
      <c r="AT8" t="s">
        <v>272</v>
      </c>
      <c r="AU8" t="s">
        <v>940</v>
      </c>
      <c r="AV8" t="s">
        <v>2761</v>
      </c>
      <c r="AW8" t="s">
        <v>4430</v>
      </c>
      <c r="AX8" t="s">
        <v>4431</v>
      </c>
      <c r="AY8" t="s">
        <v>4432</v>
      </c>
      <c r="AZ8" t="s">
        <v>246</v>
      </c>
      <c r="BA8" t="s">
        <v>4433</v>
      </c>
      <c r="BB8" t="s">
        <v>211</v>
      </c>
      <c r="BC8" t="s">
        <v>1048</v>
      </c>
      <c r="BD8" t="s">
        <v>4434</v>
      </c>
      <c r="BE8" t="s">
        <v>794</v>
      </c>
      <c r="BF8" t="s">
        <v>4435</v>
      </c>
      <c r="BG8" t="s">
        <v>447</v>
      </c>
      <c r="BH8" t="s">
        <v>4436</v>
      </c>
      <c r="BI8" t="s">
        <v>4437</v>
      </c>
      <c r="BJ8" t="s">
        <v>1952</v>
      </c>
      <c r="BK8" t="s">
        <v>4438</v>
      </c>
      <c r="BL8" t="s">
        <v>4439</v>
      </c>
      <c r="BM8" t="s">
        <v>4440</v>
      </c>
      <c r="BN8" t="s">
        <v>4441</v>
      </c>
      <c r="BO8">
        <v>4.9800000000000004</v>
      </c>
      <c r="BP8">
        <v>7.26</v>
      </c>
      <c r="BQ8">
        <v>9.2899999999999991</v>
      </c>
      <c r="BR8">
        <v>6.18</v>
      </c>
      <c r="BS8">
        <v>9.33</v>
      </c>
      <c r="BT8">
        <v>11.08</v>
      </c>
      <c r="BU8" t="s">
        <v>775</v>
      </c>
      <c r="BV8" t="s">
        <v>4299</v>
      </c>
      <c r="BW8">
        <v>30.33</v>
      </c>
      <c r="BX8">
        <v>33.06</v>
      </c>
      <c r="BY8">
        <v>35.090000000000003</v>
      </c>
      <c r="BZ8">
        <v>12.44</v>
      </c>
      <c r="CA8">
        <v>13.32</v>
      </c>
      <c r="CB8">
        <v>14.25</v>
      </c>
      <c r="CC8">
        <v>-3.79</v>
      </c>
      <c r="CD8">
        <v>-7.59</v>
      </c>
      <c r="CE8" t="s">
        <v>4442</v>
      </c>
      <c r="CF8" t="s">
        <v>4443</v>
      </c>
      <c r="CG8" s="26">
        <v>0.342583893129771</v>
      </c>
      <c r="CH8" s="27">
        <v>6.3178083937355325</v>
      </c>
      <c r="CI8" s="26">
        <v>0.10663088411092758</v>
      </c>
      <c r="CJ8" s="26">
        <v>6.2857143580913544E-2</v>
      </c>
      <c r="CK8" s="26">
        <v>0.2223515659570694</v>
      </c>
      <c r="CL8" s="26">
        <v>0.25036388635635376</v>
      </c>
      <c r="CM8" s="26">
        <v>1.0294117964804173E-2</v>
      </c>
      <c r="CN8" s="27">
        <v>-0.28859061002731323</v>
      </c>
      <c r="CO8" s="27">
        <v>-6.6666668280959129E-3</v>
      </c>
      <c r="CP8" s="27">
        <v>2.5477514266967773</v>
      </c>
      <c r="CQ8" s="27">
        <v>1.2675968408584595</v>
      </c>
      <c r="CR8" s="27">
        <v>-7.5003995895385742</v>
      </c>
      <c r="CS8">
        <v>8.1930106882591094</v>
      </c>
      <c r="CT8">
        <v>97126954.716981128</v>
      </c>
      <c r="CU8">
        <v>0</v>
      </c>
      <c r="CV8" s="26">
        <v>0.13049951959401368</v>
      </c>
      <c r="CW8" s="27">
        <v>-0.79606171976774931</v>
      </c>
      <c r="CX8">
        <v>0.06</v>
      </c>
      <c r="CY8">
        <v>78.711826460533061</v>
      </c>
      <c r="CZ8">
        <v>113049951.95940137</v>
      </c>
      <c r="DA8">
        <v>0.13049951959401368</v>
      </c>
      <c r="DB8">
        <v>24.859078207449411</v>
      </c>
      <c r="DC8">
        <v>357952460.09296775</v>
      </c>
      <c r="DD8">
        <v>0.123974543614313</v>
      </c>
      <c r="DE8">
        <v>11.683427462733736</v>
      </c>
      <c r="DF8">
        <v>761623096.33734167</v>
      </c>
      <c r="DG8">
        <v>0.11483957724273204</v>
      </c>
      <c r="DH8">
        <v>6.652430982608541</v>
      </c>
      <c r="DI8">
        <v>1337611502.2106979</v>
      </c>
      <c r="DJ8">
        <v>0.10439961567521094</v>
      </c>
      <c r="DK8">
        <v>3.0475351656816438</v>
      </c>
      <c r="DL8">
        <v>2919857431.082242</v>
      </c>
      <c r="DM8">
        <v>9.1349663715809576E-2</v>
      </c>
      <c r="DN8">
        <v>106000000</v>
      </c>
      <c r="DO8">
        <v>0.13049951959401368</v>
      </c>
      <c r="DP8">
        <v>8898368200</v>
      </c>
      <c r="DQ8">
        <v>550744520</v>
      </c>
      <c r="DR8">
        <v>3445</v>
      </c>
      <c r="DS8">
        <v>0.21208437353575732</v>
      </c>
      <c r="DT8">
        <v>7.1138701135032818</v>
      </c>
      <c r="DU8" s="28">
        <v>0.6</v>
      </c>
      <c r="DV8">
        <v>0.6</v>
      </c>
      <c r="DW8">
        <v>1.2</v>
      </c>
      <c r="DX8">
        <v>-8.4993412384716738</v>
      </c>
      <c r="DY8">
        <v>1.4241767507002834</v>
      </c>
      <c r="DZ8">
        <v>-8.0869736344076504</v>
      </c>
      <c r="EA8">
        <v>2191</v>
      </c>
      <c r="EB8">
        <v>-8.0482578211229772</v>
      </c>
      <c r="EC8">
        <v>8</v>
      </c>
      <c r="ED8">
        <v>3.7425293682243087E-2</v>
      </c>
      <c r="EE8">
        <v>0.21486962830443307</v>
      </c>
      <c r="EF8" s="29">
        <v>4.99E-2</v>
      </c>
      <c r="EG8">
        <v>4.9644000000000001E-2</v>
      </c>
      <c r="EH8">
        <v>125.17417675070028</v>
      </c>
      <c r="EI8">
        <v>-1</v>
      </c>
      <c r="EJ8">
        <v>0</v>
      </c>
      <c r="EK8">
        <v>0</v>
      </c>
      <c r="EL8" s="31">
        <v>44946</v>
      </c>
      <c r="EM8" s="32">
        <v>-3.2000000000000002E-3</v>
      </c>
      <c r="EN8" s="32">
        <v>-1.9</v>
      </c>
      <c r="EO8" s="32">
        <v>1.29</v>
      </c>
      <c r="EP8" s="32">
        <v>-0.32</v>
      </c>
      <c r="EQ8" s="32">
        <v>-2.5600000000000001E-2</v>
      </c>
    </row>
    <row r="9" spans="1:147" ht="216">
      <c r="B9" s="24" t="s">
        <v>4445</v>
      </c>
      <c r="C9" s="24"/>
      <c r="D9" s="24" t="s">
        <v>4473</v>
      </c>
      <c r="E9" t="s">
        <v>4164</v>
      </c>
      <c r="F9" t="s">
        <v>4165</v>
      </c>
      <c r="G9">
        <v>32.5</v>
      </c>
      <c r="H9">
        <v>4.07E-2</v>
      </c>
      <c r="I9" t="s">
        <v>4166</v>
      </c>
      <c r="J9">
        <v>7424872000</v>
      </c>
      <c r="K9">
        <v>24.14</v>
      </c>
      <c r="L9">
        <v>2.87</v>
      </c>
      <c r="M9" t="s">
        <v>169</v>
      </c>
      <c r="N9" t="s">
        <v>4446</v>
      </c>
      <c r="O9" t="s">
        <v>4447</v>
      </c>
      <c r="P9" t="s">
        <v>4448</v>
      </c>
      <c r="Q9">
        <v>33.71</v>
      </c>
      <c r="R9" t="s">
        <v>4449</v>
      </c>
      <c r="S9">
        <v>254620190</v>
      </c>
      <c r="T9" s="25">
        <v>0.3861</v>
      </c>
      <c r="U9" t="s">
        <v>1137</v>
      </c>
      <c r="V9">
        <v>152187910</v>
      </c>
      <c r="W9">
        <v>228457600</v>
      </c>
      <c r="X9">
        <v>1.43</v>
      </c>
      <c r="Y9">
        <v>0.47</v>
      </c>
      <c r="Z9">
        <v>16.03</v>
      </c>
      <c r="AA9" t="s">
        <v>4450</v>
      </c>
      <c r="AB9" t="s">
        <v>1447</v>
      </c>
      <c r="AC9" t="s">
        <v>4451</v>
      </c>
      <c r="AD9" t="s">
        <v>4452</v>
      </c>
      <c r="AE9" t="s">
        <v>4453</v>
      </c>
      <c r="AF9">
        <v>-23318667</v>
      </c>
      <c r="AG9" t="s">
        <v>4454</v>
      </c>
      <c r="AH9" t="s">
        <v>4455</v>
      </c>
      <c r="AI9" t="s">
        <v>4456</v>
      </c>
      <c r="AJ9" t="s">
        <v>1610</v>
      </c>
      <c r="AK9" t="s">
        <v>4457</v>
      </c>
      <c r="AL9" t="s">
        <v>4458</v>
      </c>
      <c r="AM9" t="s">
        <v>4459</v>
      </c>
      <c r="AN9" t="s">
        <v>198</v>
      </c>
      <c r="AO9" t="s">
        <v>837</v>
      </c>
      <c r="AP9" t="s">
        <v>1042</v>
      </c>
      <c r="AQ9" t="s">
        <v>4460</v>
      </c>
      <c r="AR9" t="s">
        <v>356</v>
      </c>
      <c r="AS9" t="s">
        <v>198</v>
      </c>
      <c r="AT9" t="s">
        <v>2752</v>
      </c>
      <c r="AU9" t="s">
        <v>249</v>
      </c>
      <c r="AV9" t="s">
        <v>4461</v>
      </c>
      <c r="AW9" t="s">
        <v>407</v>
      </c>
      <c r="AX9" t="s">
        <v>196</v>
      </c>
      <c r="AY9" t="s">
        <v>265</v>
      </c>
      <c r="AZ9" t="s">
        <v>4462</v>
      </c>
      <c r="BA9" t="s">
        <v>4463</v>
      </c>
      <c r="BB9" t="s">
        <v>1976</v>
      </c>
      <c r="BC9" t="s">
        <v>4464</v>
      </c>
      <c r="BD9" t="s">
        <v>356</v>
      </c>
      <c r="BE9" t="s">
        <v>2391</v>
      </c>
      <c r="BF9" t="s">
        <v>437</v>
      </c>
      <c r="BG9" t="s">
        <v>4465</v>
      </c>
      <c r="BH9" t="s">
        <v>4466</v>
      </c>
      <c r="BI9" t="s">
        <v>4467</v>
      </c>
      <c r="BJ9" t="s">
        <v>4468</v>
      </c>
      <c r="BK9" t="s">
        <v>4469</v>
      </c>
      <c r="BL9" t="s">
        <v>286</v>
      </c>
      <c r="BM9" t="s">
        <v>240</v>
      </c>
      <c r="BN9" t="s">
        <v>534</v>
      </c>
      <c r="BO9">
        <v>11.62</v>
      </c>
      <c r="BP9">
        <v>30.77</v>
      </c>
      <c r="BQ9">
        <v>34.08</v>
      </c>
      <c r="BR9">
        <v>11.13</v>
      </c>
      <c r="BS9">
        <v>38.229999999999997</v>
      </c>
      <c r="BT9" t="s">
        <v>198</v>
      </c>
      <c r="BU9" t="s">
        <v>4470</v>
      </c>
      <c r="BV9" t="s">
        <v>4299</v>
      </c>
      <c r="BW9">
        <v>20.85</v>
      </c>
      <c r="BX9">
        <v>34.97</v>
      </c>
      <c r="BY9">
        <v>33.85</v>
      </c>
      <c r="BZ9">
        <v>14.94</v>
      </c>
      <c r="CA9">
        <v>23.28</v>
      </c>
      <c r="CB9">
        <v>17.88</v>
      </c>
      <c r="CC9">
        <v>3.14</v>
      </c>
      <c r="CD9">
        <v>5.25</v>
      </c>
      <c r="CE9" t="s">
        <v>4471</v>
      </c>
      <c r="CF9" t="s">
        <v>4472</v>
      </c>
      <c r="CG9" s="26">
        <v>0.39694113785557988</v>
      </c>
      <c r="CH9" s="27">
        <v>0.65617926470588195</v>
      </c>
      <c r="CI9" s="26">
        <v>0.20757575333118439</v>
      </c>
      <c r="CJ9" s="26">
        <v>-0.12640638649463654</v>
      </c>
      <c r="CK9" s="26">
        <v>7.9285763204097748E-2</v>
      </c>
      <c r="CL9" s="26">
        <v>0.51351350545883179</v>
      </c>
      <c r="CM9" s="26">
        <v>0.21231979131698608</v>
      </c>
      <c r="CN9" s="27">
        <v>-0.22801302373409271</v>
      </c>
      <c r="CO9" s="27">
        <v>0.13703703880310059</v>
      </c>
      <c r="CP9" s="27">
        <v>0.35678392648696899</v>
      </c>
      <c r="CQ9" s="27">
        <v>2.558107852935791</v>
      </c>
      <c r="CR9" s="27">
        <v>0.94800543785095215</v>
      </c>
      <c r="CS9">
        <v>4.6580125470514426</v>
      </c>
      <c r="CT9">
        <v>96933569.620253161</v>
      </c>
      <c r="CU9">
        <v>1.8461538461538463</v>
      </c>
      <c r="CV9" s="26">
        <v>0.1772576853632927</v>
      </c>
      <c r="CW9" s="27">
        <v>0.75438424646854396</v>
      </c>
      <c r="CX9">
        <v>0.06</v>
      </c>
      <c r="CY9">
        <v>22.608231622770287</v>
      </c>
      <c r="CZ9">
        <v>263217048.51990601</v>
      </c>
      <c r="DA9">
        <v>0.1772576853632927</v>
      </c>
      <c r="DB9">
        <v>6.8670832695084059</v>
      </c>
      <c r="DC9">
        <v>866579269.02144659</v>
      </c>
      <c r="DD9">
        <v>0.16839480109512805</v>
      </c>
      <c r="DE9">
        <v>3.0561053099969144</v>
      </c>
      <c r="DF9">
        <v>1947207768.1793001</v>
      </c>
      <c r="DG9">
        <v>0.15598676311969759</v>
      </c>
      <c r="DH9">
        <v>1.6308012642906158</v>
      </c>
      <c r="DI9">
        <v>3649047943.6736131</v>
      </c>
      <c r="DJ9">
        <v>0.14180614829063418</v>
      </c>
      <c r="DK9">
        <v>0.64054033275272104</v>
      </c>
      <c r="DL9">
        <v>9290393899.8285046</v>
      </c>
      <c r="DM9">
        <v>0.12408037975430489</v>
      </c>
      <c r="DN9">
        <v>237000000</v>
      </c>
      <c r="DO9">
        <v>0.1772576853632927</v>
      </c>
      <c r="DP9">
        <v>5950872000</v>
      </c>
      <c r="DQ9">
        <v>1278242700</v>
      </c>
      <c r="DR9">
        <v>4325</v>
      </c>
      <c r="DS9">
        <v>0.21968345249228718</v>
      </c>
      <c r="DT9">
        <v>-9.8204981762662014E-2</v>
      </c>
      <c r="DU9" s="28">
        <v>0.6</v>
      </c>
      <c r="DV9">
        <v>0.6</v>
      </c>
      <c r="DW9">
        <v>1.2</v>
      </c>
      <c r="DX9">
        <v>8.5980952380952385</v>
      </c>
      <c r="DY9">
        <v>0.73941375188399894</v>
      </c>
      <c r="DZ9">
        <v>8.1073065106506199</v>
      </c>
      <c r="EA9">
        <v>862</v>
      </c>
      <c r="EB9">
        <v>8.0885137003741399</v>
      </c>
      <c r="EC9">
        <v>8</v>
      </c>
      <c r="ED9">
        <v>4.533138753099044E-2</v>
      </c>
      <c r="EE9">
        <v>0.25266395164792066</v>
      </c>
      <c r="EF9" s="29">
        <v>7.9000000000000025E-3</v>
      </c>
      <c r="EG9">
        <v>8.3070000000000001E-3</v>
      </c>
      <c r="EH9">
        <v>56.179413751883999</v>
      </c>
      <c r="EI9">
        <v>-1</v>
      </c>
      <c r="EJ9">
        <v>0</v>
      </c>
      <c r="EK9">
        <v>1</v>
      </c>
      <c r="EL9" s="31">
        <v>44946</v>
      </c>
      <c r="EM9" s="32">
        <v>-5.1000000000000004E-3</v>
      </c>
      <c r="EN9" s="32">
        <v>-1.1200000000000001</v>
      </c>
      <c r="EO9" s="32">
        <v>-1.1000000000000001</v>
      </c>
      <c r="EP9" s="32">
        <v>1.86</v>
      </c>
      <c r="EQ9" s="32">
        <v>4.07E-2</v>
      </c>
    </row>
    <row r="10" spans="1:147" ht="216">
      <c r="B10" s="24" t="s">
        <v>4474</v>
      </c>
      <c r="C10" s="24" t="s">
        <v>4814</v>
      </c>
      <c r="D10" s="24" t="s">
        <v>4501</v>
      </c>
      <c r="E10" t="s">
        <v>4167</v>
      </c>
      <c r="F10" t="s">
        <v>4168</v>
      </c>
      <c r="G10">
        <v>36.14</v>
      </c>
      <c r="H10">
        <v>3.8999999999999998E-3</v>
      </c>
      <c r="I10" t="s">
        <v>4169</v>
      </c>
      <c r="J10">
        <v>7312050800</v>
      </c>
      <c r="K10">
        <v>29.74</v>
      </c>
      <c r="L10">
        <v>1.59</v>
      </c>
      <c r="M10" t="s">
        <v>169</v>
      </c>
      <c r="N10" t="s">
        <v>504</v>
      </c>
      <c r="O10" t="s">
        <v>4475</v>
      </c>
      <c r="P10" t="s">
        <v>4476</v>
      </c>
      <c r="Q10">
        <v>-56.84</v>
      </c>
      <c r="R10" t="s">
        <v>903</v>
      </c>
      <c r="S10">
        <v>151155940</v>
      </c>
      <c r="T10" s="25">
        <v>-0.65700000000000003</v>
      </c>
      <c r="U10" t="s">
        <v>3836</v>
      </c>
      <c r="V10">
        <v>50581500</v>
      </c>
      <c r="W10">
        <v>202325700</v>
      </c>
      <c r="X10">
        <v>1.04</v>
      </c>
      <c r="Y10">
        <v>0.18</v>
      </c>
      <c r="Z10">
        <v>26.83</v>
      </c>
      <c r="AA10" t="s">
        <v>596</v>
      </c>
      <c r="AB10" t="s">
        <v>4477</v>
      </c>
      <c r="AC10" t="s">
        <v>4478</v>
      </c>
      <c r="AD10" t="s">
        <v>4479</v>
      </c>
      <c r="AE10" t="s">
        <v>4480</v>
      </c>
      <c r="AF10">
        <v>-50026456</v>
      </c>
      <c r="AG10" t="s">
        <v>4481</v>
      </c>
      <c r="AH10" t="s">
        <v>4482</v>
      </c>
      <c r="AI10" t="s">
        <v>4483</v>
      </c>
      <c r="AJ10" t="s">
        <v>4484</v>
      </c>
      <c r="AK10" t="s">
        <v>4485</v>
      </c>
      <c r="AL10" t="s">
        <v>198</v>
      </c>
      <c r="AM10" t="s">
        <v>4486</v>
      </c>
      <c r="AN10" t="s">
        <v>198</v>
      </c>
      <c r="AO10" t="s">
        <v>209</v>
      </c>
      <c r="AP10" t="s">
        <v>198</v>
      </c>
      <c r="AQ10" t="s">
        <v>4487</v>
      </c>
      <c r="AR10" t="s">
        <v>4488</v>
      </c>
      <c r="AS10" t="s">
        <v>198</v>
      </c>
      <c r="AT10" t="s">
        <v>590</v>
      </c>
      <c r="AU10" t="s">
        <v>198</v>
      </c>
      <c r="AV10" t="s">
        <v>4489</v>
      </c>
      <c r="AW10" t="s">
        <v>4490</v>
      </c>
      <c r="AX10" t="s">
        <v>4491</v>
      </c>
      <c r="AY10" t="s">
        <v>4492</v>
      </c>
      <c r="AZ10" t="s">
        <v>3811</v>
      </c>
      <c r="BA10" t="s">
        <v>4493</v>
      </c>
      <c r="BB10" t="s">
        <v>536</v>
      </c>
      <c r="BC10" t="s">
        <v>4494</v>
      </c>
      <c r="BD10" t="s">
        <v>228</v>
      </c>
      <c r="BE10" t="s">
        <v>476</v>
      </c>
      <c r="BF10" t="s">
        <v>4495</v>
      </c>
      <c r="BG10" t="s">
        <v>4496</v>
      </c>
      <c r="BH10" t="s">
        <v>4497</v>
      </c>
      <c r="BI10" t="s">
        <v>278</v>
      </c>
      <c r="BJ10" t="s">
        <v>2908</v>
      </c>
      <c r="BK10" t="s">
        <v>1851</v>
      </c>
      <c r="BL10" t="s">
        <v>530</v>
      </c>
      <c r="BM10" t="s">
        <v>2532</v>
      </c>
      <c r="BN10" t="s">
        <v>459</v>
      </c>
      <c r="BO10">
        <v>67.38</v>
      </c>
      <c r="BP10">
        <v>55.44</v>
      </c>
      <c r="BQ10">
        <v>50.43</v>
      </c>
      <c r="BR10">
        <v>68.849999999999994</v>
      </c>
      <c r="BS10" t="s">
        <v>198</v>
      </c>
      <c r="BT10" t="s">
        <v>198</v>
      </c>
      <c r="BU10" t="s">
        <v>4498</v>
      </c>
      <c r="BV10" t="s">
        <v>4299</v>
      </c>
      <c r="BW10">
        <v>21.3</v>
      </c>
      <c r="BX10">
        <v>42.27</v>
      </c>
      <c r="BY10">
        <v>45.77</v>
      </c>
      <c r="BZ10">
        <v>26.06</v>
      </c>
      <c r="CA10">
        <v>29.7</v>
      </c>
      <c r="CB10">
        <v>28.59</v>
      </c>
      <c r="CC10">
        <v>-0.82</v>
      </c>
      <c r="CD10">
        <v>-4.59</v>
      </c>
      <c r="CE10" t="s">
        <v>4499</v>
      </c>
      <c r="CF10" t="s">
        <v>4500</v>
      </c>
      <c r="CG10" s="26">
        <v>-0.79466476833976829</v>
      </c>
      <c r="CH10" s="27">
        <v>-0.83759626262626263</v>
      </c>
      <c r="CI10" s="26">
        <v>1.139208197593689</v>
      </c>
      <c r="CJ10" s="26">
        <v>0.64150941371917725</v>
      </c>
      <c r="CK10" s="26">
        <v>0.63356167078018188</v>
      </c>
      <c r="CL10" s="26">
        <v>1.4132231473922729</v>
      </c>
      <c r="CM10" s="26">
        <v>0.37173750996589661</v>
      </c>
      <c r="CN10" s="27">
        <v>1.2961373329162598</v>
      </c>
      <c r="CO10" s="27">
        <v>0.71323531866073608</v>
      </c>
      <c r="CP10" s="27">
        <v>0.99740058183670044</v>
      </c>
      <c r="CQ10" s="27">
        <v>2.6402201652526855</v>
      </c>
      <c r="CR10" s="27">
        <v>1.3733598403632641E-2</v>
      </c>
      <c r="CS10">
        <v>4.365403462686567</v>
      </c>
      <c r="CT10">
        <v>17950084.112149533</v>
      </c>
      <c r="CU10">
        <v>2.7670171555063643</v>
      </c>
      <c r="CV10" s="26">
        <v>0.83984798789024351</v>
      </c>
      <c r="CW10" s="27">
        <v>1.1321453994140029</v>
      </c>
      <c r="CX10">
        <v>0.06</v>
      </c>
      <c r="CY10">
        <v>3.1165657327476057</v>
      </c>
      <c r="CZ10">
        <v>928602522.18988705</v>
      </c>
      <c r="DA10">
        <v>0.83984798789024351</v>
      </c>
      <c r="DB10">
        <v>0.57230696497482014</v>
      </c>
      <c r="DC10">
        <v>5056815620.1407223</v>
      </c>
      <c r="DD10">
        <v>0.79785558849573135</v>
      </c>
      <c r="DE10">
        <v>0.11416901878159028</v>
      </c>
      <c r="DF10">
        <v>25348827824.617031</v>
      </c>
      <c r="DG10">
        <v>0.73906622934341426</v>
      </c>
      <c r="DH10">
        <v>2.0999401949098554E-2</v>
      </c>
      <c r="DI10">
        <v>137815867662.08994</v>
      </c>
      <c r="DJ10">
        <v>0.67187839031219487</v>
      </c>
      <c r="DK10">
        <v>5.5552151347774536E-4</v>
      </c>
      <c r="DL10">
        <v>5209610662748.7754</v>
      </c>
      <c r="DM10">
        <v>0.58789359152317044</v>
      </c>
      <c r="DN10">
        <v>534999999.99999994</v>
      </c>
      <c r="DO10">
        <v>0.83984798789024351</v>
      </c>
      <c r="DP10">
        <v>2894050800</v>
      </c>
      <c r="DQ10">
        <v>537712830</v>
      </c>
      <c r="DR10">
        <v>2639</v>
      </c>
      <c r="DS10">
        <v>-1.6345127562300119</v>
      </c>
      <c r="DT10">
        <v>-1.9697416620402657</v>
      </c>
      <c r="DU10" s="28">
        <v>-0.22</v>
      </c>
      <c r="DV10">
        <v>-0.44</v>
      </c>
      <c r="DW10">
        <v>-0.66</v>
      </c>
      <c r="DX10">
        <v>-1.0459000000000001</v>
      </c>
      <c r="DY10">
        <v>0.25416877699984941</v>
      </c>
      <c r="DZ10">
        <v>-1.0038633468642932</v>
      </c>
      <c r="EA10">
        <v>283</v>
      </c>
      <c r="EB10">
        <v>-1.0036412161933068</v>
      </c>
      <c r="EC10">
        <v>1</v>
      </c>
      <c r="ED10">
        <v>1.1170602647117988E-2</v>
      </c>
      <c r="EE10">
        <v>0.13271670380974834</v>
      </c>
      <c r="EF10" s="29">
        <v>1.7310000000000002E-2</v>
      </c>
      <c r="EG10">
        <v>1.7270999999999998E-2</v>
      </c>
      <c r="EH10">
        <v>17.084168776999849</v>
      </c>
      <c r="EI10" t="s">
        <v>244</v>
      </c>
      <c r="EJ10">
        <v>0</v>
      </c>
      <c r="EK10">
        <v>1</v>
      </c>
      <c r="EL10" s="31">
        <v>44946</v>
      </c>
      <c r="EM10" s="32">
        <v>6.8999999999999999E-3</v>
      </c>
      <c r="EN10" s="32">
        <v>-1.94</v>
      </c>
      <c r="EO10" s="32">
        <v>-0.08</v>
      </c>
      <c r="EP10" s="32">
        <v>0.14000000000000001</v>
      </c>
      <c r="EQ10" s="32">
        <v>3.8999999999999998E-3</v>
      </c>
    </row>
    <row r="11" spans="1:147" ht="96">
      <c r="B11" s="24"/>
      <c r="C11" s="24"/>
      <c r="D11" s="24" t="s">
        <v>4525</v>
      </c>
      <c r="E11" t="s">
        <v>4170</v>
      </c>
      <c r="F11" t="s">
        <v>4171</v>
      </c>
      <c r="G11">
        <v>50.78</v>
      </c>
      <c r="H11">
        <v>-1.3599999999999999E-2</v>
      </c>
      <c r="I11" t="s">
        <v>4172</v>
      </c>
      <c r="J11">
        <v>6093600000</v>
      </c>
      <c r="K11">
        <v>57.76</v>
      </c>
      <c r="L11">
        <v>4.2699999999999996</v>
      </c>
      <c r="M11" t="s">
        <v>169</v>
      </c>
      <c r="N11" t="s">
        <v>238</v>
      </c>
      <c r="O11" t="s">
        <v>4502</v>
      </c>
      <c r="P11" t="s">
        <v>4503</v>
      </c>
      <c r="Q11">
        <v>9.34</v>
      </c>
      <c r="R11" t="s">
        <v>3397</v>
      </c>
      <c r="S11">
        <v>77865757</v>
      </c>
      <c r="T11" s="25">
        <v>-0.22869999999999999</v>
      </c>
      <c r="U11" t="s">
        <v>558</v>
      </c>
      <c r="V11">
        <v>65234731</v>
      </c>
      <c r="W11">
        <v>120000000</v>
      </c>
      <c r="X11">
        <v>1.08</v>
      </c>
      <c r="Y11">
        <v>0.18</v>
      </c>
      <c r="Z11">
        <v>27.56</v>
      </c>
      <c r="AA11" t="s">
        <v>362</v>
      </c>
      <c r="AB11" t="s">
        <v>223</v>
      </c>
      <c r="AC11" t="s">
        <v>4504</v>
      </c>
      <c r="AD11" t="s">
        <v>4505</v>
      </c>
      <c r="AE11" t="s">
        <v>4506</v>
      </c>
      <c r="AF11">
        <v>-16688234</v>
      </c>
      <c r="AG11" t="s">
        <v>4507</v>
      </c>
      <c r="AH11" t="s">
        <v>4508</v>
      </c>
      <c r="AI11" t="s">
        <v>4509</v>
      </c>
      <c r="AJ11" t="s">
        <v>1535</v>
      </c>
      <c r="AK11" t="s">
        <v>4510</v>
      </c>
      <c r="AL11" t="s">
        <v>4511</v>
      </c>
      <c r="AM11" t="s">
        <v>4512</v>
      </c>
      <c r="AN11" t="s">
        <v>198</v>
      </c>
      <c r="AO11" t="s">
        <v>251</v>
      </c>
      <c r="AP11" t="s">
        <v>198</v>
      </c>
      <c r="AQ11" t="s">
        <v>198</v>
      </c>
      <c r="AR11" t="s">
        <v>4513</v>
      </c>
      <c r="AS11" t="s">
        <v>198</v>
      </c>
      <c r="AT11" t="s">
        <v>366</v>
      </c>
      <c r="AU11" t="s">
        <v>198</v>
      </c>
      <c r="AV11" t="s">
        <v>4514</v>
      </c>
      <c r="AW11" t="s">
        <v>4515</v>
      </c>
      <c r="AX11" t="s">
        <v>4516</v>
      </c>
      <c r="AY11" t="s">
        <v>517</v>
      </c>
      <c r="AZ11" t="s">
        <v>393</v>
      </c>
      <c r="BA11" t="s">
        <v>3430</v>
      </c>
      <c r="BB11" t="s">
        <v>464</v>
      </c>
      <c r="BC11" t="s">
        <v>504</v>
      </c>
      <c r="BD11" t="s">
        <v>578</v>
      </c>
      <c r="BE11" t="s">
        <v>380</v>
      </c>
      <c r="BF11" t="s">
        <v>4517</v>
      </c>
      <c r="BG11" t="s">
        <v>4518</v>
      </c>
      <c r="BH11" t="s">
        <v>4519</v>
      </c>
      <c r="BI11" t="s">
        <v>443</v>
      </c>
      <c r="BJ11" t="s">
        <v>541</v>
      </c>
      <c r="BK11" t="s">
        <v>358</v>
      </c>
      <c r="BL11" t="s">
        <v>4520</v>
      </c>
      <c r="BM11" t="s">
        <v>336</v>
      </c>
      <c r="BN11" t="s">
        <v>4521</v>
      </c>
      <c r="BO11">
        <v>9.14</v>
      </c>
      <c r="BP11">
        <v>10.15</v>
      </c>
      <c r="BQ11">
        <v>13.23</v>
      </c>
      <c r="BR11">
        <v>9.5299999999999994</v>
      </c>
      <c r="BS11">
        <v>10.18</v>
      </c>
      <c r="BT11">
        <v>21.27</v>
      </c>
      <c r="BU11" t="s">
        <v>4522</v>
      </c>
      <c r="BV11" t="s">
        <v>4299</v>
      </c>
      <c r="BW11">
        <v>45.46</v>
      </c>
      <c r="BX11">
        <v>55.02</v>
      </c>
      <c r="BY11">
        <v>52.97</v>
      </c>
      <c r="BZ11">
        <v>28.03</v>
      </c>
      <c r="CA11">
        <v>41.72</v>
      </c>
      <c r="CB11">
        <v>38.44</v>
      </c>
      <c r="CC11">
        <v>4.7</v>
      </c>
      <c r="CD11">
        <v>13.5</v>
      </c>
      <c r="CE11" t="s">
        <v>4523</v>
      </c>
      <c r="CF11" t="s">
        <v>4524</v>
      </c>
      <c r="CG11" s="26">
        <v>0.17522390804597701</v>
      </c>
      <c r="CH11" s="27">
        <v>-0.16724472307549659</v>
      </c>
      <c r="CI11" s="26">
        <v>8.6687304079532623E-2</v>
      </c>
      <c r="CJ11" s="26">
        <v>3.5256411880254745E-2</v>
      </c>
      <c r="CK11" s="26">
        <v>9.0909093618392944E-2</v>
      </c>
      <c r="CL11" s="26">
        <v>0.24890829622745514</v>
      </c>
      <c r="CM11" s="26">
        <v>0.20526315271854401</v>
      </c>
      <c r="CN11" s="27">
        <v>-1.5267175622284412E-2</v>
      </c>
      <c r="CO11" s="27">
        <v>0.11016949266195297</v>
      </c>
      <c r="CP11" s="27">
        <v>0.2166704535484314</v>
      </c>
      <c r="CQ11" s="27">
        <v>0.47441968321800232</v>
      </c>
      <c r="CR11" s="27">
        <v>0.40064603090286255</v>
      </c>
      <c r="CS11">
        <v>17.360683760683759</v>
      </c>
      <c r="CT11">
        <v>42576842.635658912</v>
      </c>
      <c r="CU11">
        <v>0.64986215045293416</v>
      </c>
      <c r="CV11" s="26">
        <v>0.1334048517048359</v>
      </c>
      <c r="CW11" s="27">
        <v>0.23732769694179295</v>
      </c>
      <c r="CX11">
        <v>0.06</v>
      </c>
      <c r="CY11">
        <v>34.608048636422453</v>
      </c>
      <c r="CZ11">
        <v>137933231.95275834</v>
      </c>
      <c r="DA11">
        <v>0.1334048517048359</v>
      </c>
      <c r="DB11">
        <v>10.903452866509427</v>
      </c>
      <c r="DC11">
        <v>437806267.28459412</v>
      </c>
      <c r="DD11">
        <v>0.12673460911959411</v>
      </c>
      <c r="DE11">
        <v>5.1072920975096823</v>
      </c>
      <c r="DF11">
        <v>934663596.4540993</v>
      </c>
      <c r="DG11">
        <v>0.1173962695002556</v>
      </c>
      <c r="DH11">
        <v>2.8966394185913029</v>
      </c>
      <c r="DI11">
        <v>1647978678.1060596</v>
      </c>
      <c r="DJ11">
        <v>0.10672388136386873</v>
      </c>
      <c r="DK11">
        <v>1.3149430487764384</v>
      </c>
      <c r="DL11">
        <v>3630271291.5527864</v>
      </c>
      <c r="DM11">
        <v>9.3383396193385121E-2</v>
      </c>
      <c r="DN11">
        <v>129000000</v>
      </c>
      <c r="DO11">
        <v>0.1334048517048359</v>
      </c>
      <c r="DP11">
        <v>4773600000</v>
      </c>
      <c r="DQ11">
        <v>775054070</v>
      </c>
      <c r="DR11">
        <v>4495</v>
      </c>
      <c r="DS11">
        <v>4.1819056341141109E-2</v>
      </c>
      <c r="DT11">
        <v>-0.40457242001728955</v>
      </c>
      <c r="DU11" s="28">
        <v>0.6</v>
      </c>
      <c r="DV11">
        <v>-0.22</v>
      </c>
      <c r="DW11">
        <v>0.38</v>
      </c>
      <c r="DX11">
        <v>8.3481481481481481</v>
      </c>
      <c r="DY11">
        <v>0.44713934554836843</v>
      </c>
      <c r="DZ11">
        <v>8.0999670314131365</v>
      </c>
      <c r="EA11">
        <v>2845</v>
      </c>
      <c r="EB11">
        <v>8.0421843811956695</v>
      </c>
      <c r="EC11">
        <v>8</v>
      </c>
      <c r="ED11">
        <v>6.8627499999999994E-2</v>
      </c>
      <c r="EE11">
        <v>0.23900416666666666</v>
      </c>
      <c r="EF11" s="29">
        <v>4.2610000000000002E-2</v>
      </c>
      <c r="EG11">
        <v>4.2745999999999999E-2</v>
      </c>
      <c r="EH11">
        <v>16.287139345548368</v>
      </c>
      <c r="EI11" t="s">
        <v>244</v>
      </c>
      <c r="EJ11">
        <v>0</v>
      </c>
      <c r="EK11">
        <v>0</v>
      </c>
      <c r="EL11" s="31">
        <v>44946</v>
      </c>
      <c r="EM11" s="32">
        <v>1.4E-2</v>
      </c>
      <c r="EN11" s="32">
        <v>5.53</v>
      </c>
      <c r="EO11" s="32">
        <v>-0.39</v>
      </c>
      <c r="EP11" s="32">
        <v>-0.43</v>
      </c>
      <c r="EQ11" s="32">
        <v>-1.3599999999999999E-2</v>
      </c>
    </row>
    <row r="12" spans="1:147" ht="168">
      <c r="B12" s="24" t="s">
        <v>4526</v>
      </c>
      <c r="C12" s="24" t="s">
        <v>4527</v>
      </c>
      <c r="D12" s="24" t="s">
        <v>4555</v>
      </c>
      <c r="E12" t="s">
        <v>4173</v>
      </c>
      <c r="F12" t="s">
        <v>4174</v>
      </c>
      <c r="G12">
        <v>33.85</v>
      </c>
      <c r="H12">
        <v>3.3300000000000003E-2</v>
      </c>
      <c r="I12" t="s">
        <v>4175</v>
      </c>
      <c r="J12">
        <v>5946206500</v>
      </c>
      <c r="K12">
        <v>53.39</v>
      </c>
      <c r="L12">
        <v>3.56</v>
      </c>
      <c r="M12" t="s">
        <v>169</v>
      </c>
      <c r="N12" t="s">
        <v>4528</v>
      </c>
      <c r="O12" t="s">
        <v>4529</v>
      </c>
      <c r="P12" t="s">
        <v>4530</v>
      </c>
      <c r="Q12">
        <v>-1.56</v>
      </c>
      <c r="R12" t="s">
        <v>2308</v>
      </c>
      <c r="S12">
        <v>86657084</v>
      </c>
      <c r="T12" s="25">
        <v>2.1499999999999998E-2</v>
      </c>
      <c r="U12" t="s">
        <v>239</v>
      </c>
      <c r="V12">
        <v>53376432</v>
      </c>
      <c r="W12">
        <v>148925450</v>
      </c>
      <c r="X12">
        <v>1.08</v>
      </c>
      <c r="Y12">
        <v>0.25</v>
      </c>
      <c r="Z12">
        <v>32.81</v>
      </c>
      <c r="AA12" t="s">
        <v>292</v>
      </c>
      <c r="AB12" t="s">
        <v>551</v>
      </c>
      <c r="AC12" t="s">
        <v>4531</v>
      </c>
      <c r="AD12" t="s">
        <v>4532</v>
      </c>
      <c r="AE12" t="s">
        <v>4533</v>
      </c>
      <c r="AF12">
        <v>-2508798</v>
      </c>
      <c r="AG12" t="s">
        <v>4534</v>
      </c>
      <c r="AH12" t="s">
        <v>4535</v>
      </c>
      <c r="AI12" t="s">
        <v>4536</v>
      </c>
      <c r="AJ12" t="s">
        <v>1080</v>
      </c>
      <c r="AK12" t="s">
        <v>4537</v>
      </c>
      <c r="AL12" t="s">
        <v>4538</v>
      </c>
      <c r="AM12" t="s">
        <v>4539</v>
      </c>
      <c r="AN12" t="s">
        <v>198</v>
      </c>
      <c r="AO12" t="s">
        <v>4540</v>
      </c>
      <c r="AP12" t="s">
        <v>198</v>
      </c>
      <c r="AQ12" t="s">
        <v>198</v>
      </c>
      <c r="AR12" t="s">
        <v>4541</v>
      </c>
      <c r="AS12" t="s">
        <v>198</v>
      </c>
      <c r="AT12" t="s">
        <v>4542</v>
      </c>
      <c r="AU12" t="s">
        <v>198</v>
      </c>
      <c r="AV12" t="s">
        <v>225</v>
      </c>
      <c r="AW12" t="s">
        <v>4543</v>
      </c>
      <c r="AX12" t="s">
        <v>4544</v>
      </c>
      <c r="AY12" t="s">
        <v>1126</v>
      </c>
      <c r="AZ12" t="s">
        <v>1334</v>
      </c>
      <c r="BA12" t="s">
        <v>965</v>
      </c>
      <c r="BB12" t="s">
        <v>3422</v>
      </c>
      <c r="BC12" t="s">
        <v>445</v>
      </c>
      <c r="BD12" t="s">
        <v>4545</v>
      </c>
      <c r="BE12" t="s">
        <v>4546</v>
      </c>
      <c r="BF12" t="s">
        <v>4547</v>
      </c>
      <c r="BG12" t="s">
        <v>4548</v>
      </c>
      <c r="BH12" t="s">
        <v>4549</v>
      </c>
      <c r="BI12" t="s">
        <v>441</v>
      </c>
      <c r="BJ12" t="s">
        <v>254</v>
      </c>
      <c r="BK12" t="s">
        <v>1369</v>
      </c>
      <c r="BL12" t="s">
        <v>4550</v>
      </c>
      <c r="BM12" t="s">
        <v>4551</v>
      </c>
      <c r="BN12" t="s">
        <v>4552</v>
      </c>
      <c r="BO12">
        <v>10.54</v>
      </c>
      <c r="BP12">
        <v>13.99</v>
      </c>
      <c r="BQ12">
        <v>26.52</v>
      </c>
      <c r="BR12">
        <v>11.46</v>
      </c>
      <c r="BS12">
        <v>15.33</v>
      </c>
      <c r="BT12">
        <v>26.41</v>
      </c>
      <c r="BU12" t="s">
        <v>972</v>
      </c>
      <c r="BV12" t="s">
        <v>4299</v>
      </c>
      <c r="BW12">
        <v>50.85</v>
      </c>
      <c r="BX12">
        <v>48.32</v>
      </c>
      <c r="BY12">
        <v>51.11</v>
      </c>
      <c r="BZ12">
        <v>28.57</v>
      </c>
      <c r="CA12">
        <v>28.48</v>
      </c>
      <c r="CB12">
        <v>30.28</v>
      </c>
      <c r="CC12">
        <v>-4.32</v>
      </c>
      <c r="CD12">
        <v>41.81</v>
      </c>
      <c r="CE12" t="s">
        <v>4553</v>
      </c>
      <c r="CF12" t="s">
        <v>4554</v>
      </c>
      <c r="CG12" s="26">
        <v>6.0383366336633347E-2</v>
      </c>
      <c r="CH12" s="27">
        <v>3.967176775232481E-2</v>
      </c>
      <c r="CI12" s="26">
        <v>7.6696164906024933E-2</v>
      </c>
      <c r="CJ12" s="26">
        <v>0.10064934939146042</v>
      </c>
      <c r="CK12" s="26">
        <v>-3.1446542590856552E-2</v>
      </c>
      <c r="CL12" s="26">
        <v>0.11971831321716309</v>
      </c>
      <c r="CM12" s="26">
        <v>8.812260627746582E-2</v>
      </c>
      <c r="CN12" s="27">
        <v>0.1389898955821991</v>
      </c>
      <c r="CO12" s="27">
        <v>3.5297591239213943E-2</v>
      </c>
      <c r="CP12" s="27">
        <v>1.4847807586193085E-2</v>
      </c>
      <c r="CQ12" s="27">
        <v>0.2883288562297821</v>
      </c>
      <c r="CR12" s="27">
        <v>5.1851615905761719</v>
      </c>
      <c r="CS12">
        <v>16.290976712328767</v>
      </c>
      <c r="CT12">
        <v>68904292.727272719</v>
      </c>
      <c r="CU12">
        <v>1.4771048744460855</v>
      </c>
      <c r="CV12" s="26">
        <v>7.0747978240251544E-2</v>
      </c>
      <c r="CW12" s="27">
        <v>1.1325251482427121</v>
      </c>
      <c r="CX12">
        <v>0.06</v>
      </c>
      <c r="CY12">
        <v>45.313218358996487</v>
      </c>
      <c r="CZ12">
        <v>111115356.23247895</v>
      </c>
      <c r="DA12">
        <v>7.0747978240251544E-2</v>
      </c>
      <c r="DB12">
        <v>15.051850133575272</v>
      </c>
      <c r="DC12">
        <v>334510000.78513509</v>
      </c>
      <c r="DD12">
        <v>6.721057932823897E-2</v>
      </c>
      <c r="DE12">
        <v>7.572117832912566</v>
      </c>
      <c r="DF12">
        <v>664938727.98903894</v>
      </c>
      <c r="DG12">
        <v>6.225822085142136E-2</v>
      </c>
      <c r="DH12">
        <v>4.6587068061750401</v>
      </c>
      <c r="DI12">
        <v>1080770825.3556967</v>
      </c>
      <c r="DJ12">
        <v>5.6598382592201235E-2</v>
      </c>
      <c r="DK12">
        <v>2.5360493139625331</v>
      </c>
      <c r="DL12">
        <v>1985369279.8003633</v>
      </c>
      <c r="DM12">
        <v>4.9523584768176081E-2</v>
      </c>
      <c r="DN12">
        <v>110000000.00000001</v>
      </c>
      <c r="DO12">
        <v>7.0747978240251544E-2</v>
      </c>
      <c r="DP12">
        <v>5034994400</v>
      </c>
      <c r="DQ12">
        <v>642047880</v>
      </c>
      <c r="DR12">
        <v>2331</v>
      </c>
      <c r="DS12">
        <v>-1.0364611903618197E-2</v>
      </c>
      <c r="DT12">
        <v>-1.0928533804903873</v>
      </c>
      <c r="DU12" s="28">
        <v>0</v>
      </c>
      <c r="DV12">
        <v>0.6</v>
      </c>
      <c r="DW12">
        <v>0.6</v>
      </c>
      <c r="DX12">
        <v>-6.0936483849989163</v>
      </c>
      <c r="DY12">
        <v>0.3310512346446397</v>
      </c>
      <c r="DZ12">
        <v>-6.0094632849266167</v>
      </c>
      <c r="EA12">
        <v>2290</v>
      </c>
      <c r="EB12">
        <v>-6.0050604156698206</v>
      </c>
      <c r="EC12">
        <v>6</v>
      </c>
      <c r="ED12">
        <v>5.7375686962839463E-2</v>
      </c>
      <c r="EE12">
        <v>0.56778811143427799</v>
      </c>
      <c r="EF12" s="29">
        <v>-1.01841</v>
      </c>
      <c r="EG12">
        <v>-1.0180769999999999</v>
      </c>
      <c r="EH12">
        <v>23.10105123464464</v>
      </c>
      <c r="EI12" t="s">
        <v>341</v>
      </c>
      <c r="EJ12">
        <v>0</v>
      </c>
      <c r="EK12">
        <v>0</v>
      </c>
      <c r="EL12" s="31">
        <v>44946</v>
      </c>
      <c r="EM12" s="32">
        <v>-1.9199999999999998E-2</v>
      </c>
      <c r="EN12" s="32">
        <v>-3.05</v>
      </c>
      <c r="EO12" s="32">
        <v>-1.75</v>
      </c>
      <c r="EP12" s="32">
        <v>-0.88</v>
      </c>
      <c r="EQ12" s="32">
        <v>3.3300000000000003E-2</v>
      </c>
    </row>
    <row r="13" spans="1:147" ht="96">
      <c r="B13" s="30"/>
      <c r="C13" s="30"/>
      <c r="D13" s="24" t="s">
        <v>4586</v>
      </c>
      <c r="E13" t="s">
        <v>4176</v>
      </c>
      <c r="F13" t="s">
        <v>4177</v>
      </c>
      <c r="G13">
        <v>5.03</v>
      </c>
      <c r="H13">
        <v>4.0000000000000001E-3</v>
      </c>
      <c r="I13" t="s">
        <v>4178</v>
      </c>
      <c r="J13">
        <v>5346425800</v>
      </c>
      <c r="K13">
        <v>17.829999999999998</v>
      </c>
      <c r="L13">
        <v>1.61</v>
      </c>
      <c r="M13" t="s">
        <v>169</v>
      </c>
      <c r="N13" t="s">
        <v>4556</v>
      </c>
      <c r="O13" t="s">
        <v>4557</v>
      </c>
      <c r="P13" t="s">
        <v>4558</v>
      </c>
      <c r="Q13">
        <v>39.14</v>
      </c>
      <c r="R13" t="s">
        <v>4559</v>
      </c>
      <c r="S13">
        <v>274423060</v>
      </c>
      <c r="T13" s="3">
        <v>91.06</v>
      </c>
      <c r="U13" t="s">
        <v>4560</v>
      </c>
      <c r="V13">
        <v>699874710</v>
      </c>
      <c r="W13">
        <v>1062905200</v>
      </c>
      <c r="X13">
        <v>1.72</v>
      </c>
      <c r="Y13">
        <v>0.46</v>
      </c>
      <c r="Z13">
        <v>10.35</v>
      </c>
      <c r="AA13" t="s">
        <v>2110</v>
      </c>
      <c r="AB13" t="s">
        <v>4561</v>
      </c>
      <c r="AC13" t="s">
        <v>4562</v>
      </c>
      <c r="AD13" t="s">
        <v>346</v>
      </c>
      <c r="AE13" t="s">
        <v>4563</v>
      </c>
      <c r="AF13">
        <v>-16041008</v>
      </c>
      <c r="AG13" t="s">
        <v>4564</v>
      </c>
      <c r="AH13" t="s">
        <v>4565</v>
      </c>
      <c r="AI13" t="s">
        <v>4566</v>
      </c>
      <c r="AJ13" t="s">
        <v>3365</v>
      </c>
      <c r="AK13" t="s">
        <v>4567</v>
      </c>
      <c r="AL13" t="s">
        <v>198</v>
      </c>
      <c r="AM13" t="s">
        <v>4568</v>
      </c>
      <c r="AN13" t="s">
        <v>198</v>
      </c>
      <c r="AO13" t="s">
        <v>232</v>
      </c>
      <c r="AP13" t="s">
        <v>213</v>
      </c>
      <c r="AQ13" t="s">
        <v>4406</v>
      </c>
      <c r="AR13" t="s">
        <v>1057</v>
      </c>
      <c r="AS13" t="s">
        <v>4569</v>
      </c>
      <c r="AT13" t="s">
        <v>4570</v>
      </c>
      <c r="AU13" t="s">
        <v>405</v>
      </c>
      <c r="AV13" t="s">
        <v>575</v>
      </c>
      <c r="AW13" t="s">
        <v>4571</v>
      </c>
      <c r="AX13" t="s">
        <v>4572</v>
      </c>
      <c r="AY13" t="s">
        <v>4573</v>
      </c>
      <c r="AZ13" t="s">
        <v>4574</v>
      </c>
      <c r="BA13" t="s">
        <v>4575</v>
      </c>
      <c r="BB13" t="s">
        <v>4576</v>
      </c>
      <c r="BC13" t="s">
        <v>4577</v>
      </c>
      <c r="BD13" t="s">
        <v>4578</v>
      </c>
      <c r="BE13" t="s">
        <v>4579</v>
      </c>
      <c r="BF13" t="s">
        <v>4580</v>
      </c>
      <c r="BG13" t="s">
        <v>4581</v>
      </c>
      <c r="BH13" t="s">
        <v>1259</v>
      </c>
      <c r="BI13" t="s">
        <v>3439</v>
      </c>
      <c r="BJ13" t="s">
        <v>995</v>
      </c>
      <c r="BK13" t="s">
        <v>4582</v>
      </c>
      <c r="BL13" t="s">
        <v>1402</v>
      </c>
      <c r="BM13" t="s">
        <v>4583</v>
      </c>
      <c r="BN13" t="s">
        <v>4584</v>
      </c>
      <c r="BO13">
        <v>1.18</v>
      </c>
      <c r="BP13">
        <v>1.88</v>
      </c>
      <c r="BQ13">
        <v>2.06</v>
      </c>
      <c r="BR13">
        <v>0.94</v>
      </c>
      <c r="BS13">
        <v>1.18</v>
      </c>
      <c r="BT13">
        <v>1.91</v>
      </c>
      <c r="BU13" t="s">
        <v>775</v>
      </c>
      <c r="BV13" t="s">
        <v>4299</v>
      </c>
      <c r="BW13">
        <v>28.17</v>
      </c>
      <c r="BX13">
        <v>24.47</v>
      </c>
      <c r="BY13">
        <v>29.32</v>
      </c>
      <c r="BZ13">
        <v>12.75</v>
      </c>
      <c r="CA13">
        <v>1.46</v>
      </c>
      <c r="CB13">
        <v>3.48</v>
      </c>
      <c r="CC13">
        <v>2.44</v>
      </c>
      <c r="CD13">
        <v>-8.0399999999999991</v>
      </c>
      <c r="CE13" t="s">
        <v>4585</v>
      </c>
      <c r="CF13" t="s">
        <v>550</v>
      </c>
      <c r="CG13" s="26">
        <v>0.35707809983896993</v>
      </c>
      <c r="CH13" s="27">
        <v>2.7979795682748487</v>
      </c>
      <c r="CI13" s="26">
        <v>0.42417916655540466</v>
      </c>
      <c r="CJ13" s="26">
        <v>0.52543723583221436</v>
      </c>
      <c r="CK13" s="26">
        <v>-0.11095410585403442</v>
      </c>
      <c r="CL13" s="26">
        <v>-9.5846571028232574E-2</v>
      </c>
      <c r="CM13" s="26">
        <v>0.47224828600883484</v>
      </c>
      <c r="CN13" s="27">
        <v>1.083885133266449E-2</v>
      </c>
      <c r="CO13" s="27">
        <v>-0.36044541001319885</v>
      </c>
      <c r="CP13" s="27">
        <v>1.0087499618530273</v>
      </c>
      <c r="CQ13" s="27">
        <v>-0.94586277008056641</v>
      </c>
      <c r="CR13" s="27">
        <v>1.398809552192688</v>
      </c>
      <c r="CS13">
        <v>1.9562480058543725</v>
      </c>
      <c r="CT13">
        <v>940744654.56752992</v>
      </c>
      <c r="CU13">
        <v>0</v>
      </c>
      <c r="CV13" s="26">
        <v>0.24301280230283737</v>
      </c>
      <c r="CW13" s="27">
        <v>0.22241803705692292</v>
      </c>
      <c r="CX13">
        <v>0.06</v>
      </c>
      <c r="CY13">
        <v>132.71679100116322</v>
      </c>
      <c r="CZ13">
        <v>33224325.021250349</v>
      </c>
      <c r="DA13">
        <v>0.24301280230283737</v>
      </c>
      <c r="DB13">
        <v>38.189154965984336</v>
      </c>
      <c r="DC13">
        <v>115462774.80943328</v>
      </c>
      <c r="DD13">
        <v>0.23086216218769548</v>
      </c>
      <c r="DE13">
        <v>15.716922385888147</v>
      </c>
      <c r="DF13">
        <v>280552750.19739991</v>
      </c>
      <c r="DG13">
        <v>0.21385126602649687</v>
      </c>
      <c r="DH13">
        <v>7.6155326740698399</v>
      </c>
      <c r="DI13">
        <v>579004252.06153643</v>
      </c>
      <c r="DJ13">
        <v>0.1944102418422699</v>
      </c>
      <c r="DK13">
        <v>2.3553238139162187</v>
      </c>
      <c r="DL13">
        <v>1872110227.0300605</v>
      </c>
      <c r="DM13">
        <v>0.17010896161198616</v>
      </c>
      <c r="DN13">
        <v>28332600.000000004</v>
      </c>
      <c r="DO13">
        <v>0.24301280230283737</v>
      </c>
      <c r="DP13">
        <v>4409425800</v>
      </c>
      <c r="DQ13">
        <v>761924300</v>
      </c>
      <c r="DR13">
        <v>1058</v>
      </c>
      <c r="DS13">
        <v>0.11406529753613256</v>
      </c>
      <c r="DT13">
        <v>2.5755615312179256</v>
      </c>
      <c r="DU13" s="28">
        <v>0.6</v>
      </c>
      <c r="DV13">
        <v>0.6</v>
      </c>
      <c r="DW13">
        <v>1.2</v>
      </c>
      <c r="DX13">
        <v>-2.0804</v>
      </c>
      <c r="DY13">
        <v>0.32850686868687018</v>
      </c>
      <c r="DZ13">
        <v>-2.0087239522424243</v>
      </c>
      <c r="EA13">
        <v>1038</v>
      </c>
      <c r="EB13">
        <v>-2.006884158982035</v>
      </c>
      <c r="EC13">
        <v>2</v>
      </c>
      <c r="ED13">
        <v>5.0532164110214155E-2</v>
      </c>
      <c r="EE13">
        <v>0.46570474958632246</v>
      </c>
      <c r="EF13" s="29">
        <v>0.10401000000000001</v>
      </c>
      <c r="EG13">
        <v>0.10396999999999999</v>
      </c>
      <c r="EH13">
        <v>22.10850686868687</v>
      </c>
      <c r="EI13" t="s">
        <v>244</v>
      </c>
      <c r="EJ13">
        <v>0</v>
      </c>
      <c r="EK13">
        <v>1</v>
      </c>
      <c r="EL13" s="31">
        <v>44946</v>
      </c>
      <c r="EM13" s="32">
        <v>1.2200000000000001E-2</v>
      </c>
      <c r="EN13" s="32">
        <v>-0.6</v>
      </c>
      <c r="EO13" s="32">
        <v>0.61</v>
      </c>
      <c r="EP13" s="32">
        <v>0.8</v>
      </c>
      <c r="EQ13" s="32">
        <v>4.0000000000000001E-3</v>
      </c>
    </row>
    <row r="14" spans="1:147" ht="96">
      <c r="B14" s="24"/>
      <c r="C14" s="24"/>
      <c r="D14" s="24" t="s">
        <v>4611</v>
      </c>
      <c r="E14" t="s">
        <v>4179</v>
      </c>
      <c r="F14" t="s">
        <v>4180</v>
      </c>
      <c r="G14">
        <v>22.42</v>
      </c>
      <c r="H14">
        <v>-1.2999999999999999E-3</v>
      </c>
      <c r="I14" t="s">
        <v>4181</v>
      </c>
      <c r="J14">
        <v>4584441600</v>
      </c>
      <c r="K14">
        <v>11.51</v>
      </c>
      <c r="L14">
        <v>2.2799999999999998</v>
      </c>
      <c r="M14" t="s">
        <v>169</v>
      </c>
      <c r="N14" t="s">
        <v>4587</v>
      </c>
      <c r="O14" t="s">
        <v>1581</v>
      </c>
      <c r="P14" t="s">
        <v>4588</v>
      </c>
      <c r="Q14">
        <v>31.42</v>
      </c>
      <c r="R14" t="s">
        <v>4589</v>
      </c>
      <c r="S14">
        <v>323039080</v>
      </c>
      <c r="T14" s="25">
        <v>2.266</v>
      </c>
      <c r="U14" t="s">
        <v>407</v>
      </c>
      <c r="V14">
        <v>204480000</v>
      </c>
      <c r="W14">
        <v>204480000</v>
      </c>
      <c r="X14">
        <v>1.55</v>
      </c>
      <c r="Y14">
        <v>0.94</v>
      </c>
      <c r="Z14">
        <v>11.62</v>
      </c>
      <c r="AA14" t="s">
        <v>4590</v>
      </c>
      <c r="AB14" t="s">
        <v>4591</v>
      </c>
      <c r="AC14" t="s">
        <v>4592</v>
      </c>
      <c r="AD14" t="s">
        <v>373</v>
      </c>
      <c r="AE14" t="s">
        <v>4593</v>
      </c>
      <c r="AF14">
        <v>-47097169</v>
      </c>
      <c r="AG14" t="s">
        <v>4594</v>
      </c>
      <c r="AH14" t="s">
        <v>4595</v>
      </c>
      <c r="AI14" t="s">
        <v>4596</v>
      </c>
      <c r="AJ14" t="s">
        <v>228</v>
      </c>
      <c r="AK14" t="s">
        <v>4597</v>
      </c>
      <c r="AL14" t="s">
        <v>4598</v>
      </c>
      <c r="AM14" t="s">
        <v>4599</v>
      </c>
      <c r="AN14" t="s">
        <v>198</v>
      </c>
      <c r="AO14" t="s">
        <v>406</v>
      </c>
      <c r="AP14" t="s">
        <v>3288</v>
      </c>
      <c r="AQ14" t="s">
        <v>454</v>
      </c>
      <c r="AR14" t="s">
        <v>367</v>
      </c>
      <c r="AS14" t="s">
        <v>198</v>
      </c>
      <c r="AT14" t="s">
        <v>1437</v>
      </c>
      <c r="AU14" t="s">
        <v>1524</v>
      </c>
      <c r="AV14" t="s">
        <v>825</v>
      </c>
      <c r="AW14" t="s">
        <v>4600</v>
      </c>
      <c r="AX14" t="s">
        <v>4601</v>
      </c>
      <c r="AY14" t="s">
        <v>4602</v>
      </c>
      <c r="AZ14" t="s">
        <v>4603</v>
      </c>
      <c r="BA14" t="s">
        <v>4604</v>
      </c>
      <c r="BB14" t="s">
        <v>1107</v>
      </c>
      <c r="BC14" t="s">
        <v>556</v>
      </c>
      <c r="BD14" t="s">
        <v>1888</v>
      </c>
      <c r="BE14" t="s">
        <v>324</v>
      </c>
      <c r="BF14" t="s">
        <v>528</v>
      </c>
      <c r="BG14" t="s">
        <v>2383</v>
      </c>
      <c r="BH14" t="s">
        <v>1674</v>
      </c>
      <c r="BI14" t="s">
        <v>4605</v>
      </c>
      <c r="BJ14" t="s">
        <v>3197</v>
      </c>
      <c r="BK14" t="s">
        <v>4606</v>
      </c>
      <c r="BL14" t="s">
        <v>251</v>
      </c>
      <c r="BM14" t="s">
        <v>4607</v>
      </c>
      <c r="BN14" t="s">
        <v>4608</v>
      </c>
      <c r="BO14">
        <v>8.4700000000000006</v>
      </c>
      <c r="BP14">
        <v>13.38</v>
      </c>
      <c r="BQ14">
        <v>12.93</v>
      </c>
      <c r="BR14">
        <v>10.1</v>
      </c>
      <c r="BS14">
        <v>15.11</v>
      </c>
      <c r="BT14">
        <v>14.63</v>
      </c>
      <c r="BU14" t="s">
        <v>972</v>
      </c>
      <c r="BV14" t="s">
        <v>4299</v>
      </c>
      <c r="BW14">
        <v>20.5</v>
      </c>
      <c r="BX14">
        <v>21.72</v>
      </c>
      <c r="BY14">
        <v>21.78</v>
      </c>
      <c r="BZ14">
        <v>11.4</v>
      </c>
      <c r="CA14">
        <v>10.210000000000001</v>
      </c>
      <c r="CB14">
        <v>9.7899999999999991</v>
      </c>
      <c r="CC14">
        <v>3.22</v>
      </c>
      <c r="CD14">
        <v>-8.3000000000000007</v>
      </c>
      <c r="CE14" t="s">
        <v>4609</v>
      </c>
      <c r="CF14" t="s">
        <v>4610</v>
      </c>
      <c r="CG14" s="26">
        <v>0.29272851063829752</v>
      </c>
      <c r="CH14" s="27">
        <v>5.0420531292210713</v>
      </c>
      <c r="CI14" s="26">
        <v>0.23721124231815338</v>
      </c>
      <c r="CJ14" s="26">
        <v>7.3516443371772766E-2</v>
      </c>
      <c r="CK14" s="26">
        <v>0.11341216415166855</v>
      </c>
      <c r="CL14" s="26">
        <v>0.22095127403736115</v>
      </c>
      <c r="CM14" s="26">
        <v>0.24887213110923767</v>
      </c>
      <c r="CN14" s="27">
        <v>-0.29838711023330688</v>
      </c>
      <c r="CO14" s="27">
        <v>0.12217194586992264</v>
      </c>
      <c r="CP14" s="27">
        <v>9.9502488970756531E-2</v>
      </c>
      <c r="CQ14" s="27">
        <v>0.24844720959663391</v>
      </c>
      <c r="CR14" s="27">
        <v>8.7837837636470795E-2</v>
      </c>
      <c r="CS14">
        <v>1.5286567522507502</v>
      </c>
      <c r="CT14">
        <v>189589459.77011493</v>
      </c>
      <c r="CU14">
        <v>2.2301516503122212</v>
      </c>
      <c r="CV14" s="26">
        <v>0.17879265099763869</v>
      </c>
      <c r="CW14" s="27">
        <v>5.1914474368095397E-2</v>
      </c>
      <c r="CX14">
        <v>0.06</v>
      </c>
      <c r="CY14">
        <v>18.973865680582833</v>
      </c>
      <c r="CZ14">
        <v>193499925.72980109</v>
      </c>
      <c r="DA14">
        <v>0.17879265099763869</v>
      </c>
      <c r="DB14">
        <v>5.755840230814055</v>
      </c>
      <c r="DC14">
        <v>637863709.34078968</v>
      </c>
      <c r="DD14">
        <v>0.16985301844775674</v>
      </c>
      <c r="DE14">
        <v>2.5569357701148654</v>
      </c>
      <c r="DF14">
        <v>1435875567.5098822</v>
      </c>
      <c r="DG14">
        <v>0.15733753287792204</v>
      </c>
      <c r="DH14">
        <v>1.3614539672275361</v>
      </c>
      <c r="DI14">
        <v>2696706380.3681302</v>
      </c>
      <c r="DJ14">
        <v>0.14303412079811095</v>
      </c>
      <c r="DK14">
        <v>0.53192072774357757</v>
      </c>
      <c r="DL14">
        <v>6902234503.2019281</v>
      </c>
      <c r="DM14">
        <v>0.12515485569834708</v>
      </c>
      <c r="DN14">
        <v>174000000</v>
      </c>
      <c r="DO14">
        <v>0.17879265099763869</v>
      </c>
      <c r="DP14">
        <v>3671441600</v>
      </c>
      <c r="DQ14">
        <v>1148760000</v>
      </c>
      <c r="DR14">
        <v>4281</v>
      </c>
      <c r="DS14">
        <v>0.11393585964065883</v>
      </c>
      <c r="DT14">
        <v>4.9901386548529763</v>
      </c>
      <c r="DU14" s="28">
        <v>0.6</v>
      </c>
      <c r="DV14">
        <v>0.6</v>
      </c>
      <c r="DW14">
        <v>1.2</v>
      </c>
      <c r="DX14">
        <v>6.2795138888888893</v>
      </c>
      <c r="DY14">
        <v>0.46851767146784468</v>
      </c>
      <c r="DZ14">
        <v>6.0443078908095886</v>
      </c>
      <c r="EA14">
        <v>1335</v>
      </c>
      <c r="EB14">
        <v>6.0322902081133671</v>
      </c>
      <c r="EC14">
        <v>6</v>
      </c>
      <c r="ED14">
        <v>4.5285602503912364E-2</v>
      </c>
      <c r="EE14">
        <v>0.28568172926447577</v>
      </c>
      <c r="EF14" s="29">
        <v>3.0610000000000002E-2</v>
      </c>
      <c r="EG14">
        <v>3.0622999999999997E-2</v>
      </c>
      <c r="EH14">
        <v>31.158517671467845</v>
      </c>
      <c r="EI14">
        <v>-1</v>
      </c>
      <c r="EJ14">
        <v>0</v>
      </c>
      <c r="EK14">
        <v>1</v>
      </c>
      <c r="EL14" s="31">
        <v>44946</v>
      </c>
      <c r="EM14" s="32">
        <v>2.1600000000000001E-2</v>
      </c>
      <c r="EN14" s="32">
        <v>-1.17</v>
      </c>
      <c r="EO14" s="32">
        <v>1.32</v>
      </c>
      <c r="EP14" s="32">
        <v>1.04</v>
      </c>
      <c r="EQ14" s="32">
        <v>-1.2999999999999999E-3</v>
      </c>
    </row>
    <row r="15" spans="1:147" ht="96">
      <c r="D15" s="24" t="s">
        <v>4642</v>
      </c>
      <c r="E15" t="s">
        <v>4182</v>
      </c>
      <c r="F15" t="s">
        <v>4183</v>
      </c>
      <c r="G15">
        <v>24.65</v>
      </c>
      <c r="H15">
        <v>1.1999999999999999E-3</v>
      </c>
      <c r="I15" t="s">
        <v>4184</v>
      </c>
      <c r="J15">
        <v>4375868000</v>
      </c>
      <c r="K15">
        <v>29.68</v>
      </c>
      <c r="L15">
        <v>3.33</v>
      </c>
      <c r="M15" t="s">
        <v>169</v>
      </c>
      <c r="N15" t="s">
        <v>4612</v>
      </c>
      <c r="O15" t="s">
        <v>1796</v>
      </c>
      <c r="P15" t="s">
        <v>4613</v>
      </c>
      <c r="Q15">
        <v>16.559999999999999</v>
      </c>
      <c r="R15" t="s">
        <v>2107</v>
      </c>
      <c r="S15">
        <v>117990687</v>
      </c>
      <c r="T15" s="25">
        <v>0.57230000000000003</v>
      </c>
      <c r="U15" t="s">
        <v>366</v>
      </c>
      <c r="V15">
        <v>89222000</v>
      </c>
      <c r="W15">
        <v>177520000</v>
      </c>
      <c r="X15">
        <v>1.07</v>
      </c>
      <c r="Y15">
        <v>0.41</v>
      </c>
      <c r="Z15">
        <v>21.44</v>
      </c>
      <c r="AA15" t="s">
        <v>4614</v>
      </c>
      <c r="AB15" t="s">
        <v>1566</v>
      </c>
      <c r="AC15" t="s">
        <v>4615</v>
      </c>
      <c r="AD15" t="s">
        <v>4616</v>
      </c>
      <c r="AE15" t="s">
        <v>4617</v>
      </c>
      <c r="AF15">
        <v>-3583639</v>
      </c>
      <c r="AG15" t="s">
        <v>4618</v>
      </c>
      <c r="AH15" t="s">
        <v>4619</v>
      </c>
      <c r="AI15" t="s">
        <v>4620</v>
      </c>
      <c r="AJ15" t="s">
        <v>319</v>
      </c>
      <c r="AK15" t="s">
        <v>4621</v>
      </c>
      <c r="AL15" t="s">
        <v>4622</v>
      </c>
      <c r="AM15" t="s">
        <v>4623</v>
      </c>
      <c r="AN15" t="s">
        <v>198</v>
      </c>
      <c r="AO15" t="s">
        <v>4624</v>
      </c>
      <c r="AP15" t="s">
        <v>4625</v>
      </c>
      <c r="AQ15" t="s">
        <v>4626</v>
      </c>
      <c r="AR15" t="s">
        <v>4627</v>
      </c>
      <c r="AS15" t="s">
        <v>198</v>
      </c>
      <c r="AT15" t="s">
        <v>4628</v>
      </c>
      <c r="AU15" t="s">
        <v>198</v>
      </c>
      <c r="AV15" t="s">
        <v>373</v>
      </c>
      <c r="AW15" t="s">
        <v>4629</v>
      </c>
      <c r="AX15" t="s">
        <v>4630</v>
      </c>
      <c r="AY15" t="s">
        <v>277</v>
      </c>
      <c r="AZ15" t="s">
        <v>1358</v>
      </c>
      <c r="BA15" t="s">
        <v>2794</v>
      </c>
      <c r="BB15" t="s">
        <v>1826</v>
      </c>
      <c r="BC15" t="s">
        <v>761</v>
      </c>
      <c r="BD15" t="s">
        <v>4631</v>
      </c>
      <c r="BE15" t="s">
        <v>4632</v>
      </c>
      <c r="BF15" t="s">
        <v>4633</v>
      </c>
      <c r="BG15" t="s">
        <v>4634</v>
      </c>
      <c r="BH15" t="s">
        <v>4635</v>
      </c>
      <c r="BI15" t="s">
        <v>1389</v>
      </c>
      <c r="BJ15" t="s">
        <v>331</v>
      </c>
      <c r="BK15" t="s">
        <v>287</v>
      </c>
      <c r="BL15" t="s">
        <v>4636</v>
      </c>
      <c r="BM15" t="s">
        <v>4637</v>
      </c>
      <c r="BN15" t="s">
        <v>4638</v>
      </c>
      <c r="BO15">
        <v>10.220000000000001</v>
      </c>
      <c r="BP15">
        <v>13.71</v>
      </c>
      <c r="BQ15">
        <v>13.8</v>
      </c>
      <c r="BR15">
        <v>10.3</v>
      </c>
      <c r="BS15">
        <v>14.84</v>
      </c>
      <c r="BT15" t="s">
        <v>198</v>
      </c>
      <c r="BU15" t="s">
        <v>4639</v>
      </c>
      <c r="BV15" t="s">
        <v>4299</v>
      </c>
      <c r="BW15">
        <v>31.41</v>
      </c>
      <c r="BX15">
        <v>32.770000000000003</v>
      </c>
      <c r="BY15">
        <v>37.86</v>
      </c>
      <c r="BZ15">
        <v>19.989999999999998</v>
      </c>
      <c r="CA15">
        <v>19.12</v>
      </c>
      <c r="CB15">
        <v>19.66</v>
      </c>
      <c r="CC15">
        <v>0.24</v>
      </c>
      <c r="CD15">
        <v>7.31</v>
      </c>
      <c r="CE15" t="s">
        <v>4640</v>
      </c>
      <c r="CF15" t="s">
        <v>4641</v>
      </c>
      <c r="CG15" s="26">
        <v>-5.2018313253012045E-2</v>
      </c>
      <c r="CH15" s="27">
        <v>0.69977416359274636</v>
      </c>
      <c r="CI15" s="26">
        <v>0.3059999942779541</v>
      </c>
      <c r="CJ15" s="26">
        <v>0.1876484602689743</v>
      </c>
      <c r="CK15" s="26">
        <v>0.18258427083492279</v>
      </c>
      <c r="CL15" s="26">
        <v>0.14469453692436218</v>
      </c>
      <c r="CM15" s="26">
        <v>-7.44047611951828E-2</v>
      </c>
      <c r="CN15" s="27">
        <v>8.8410310447216034E-2</v>
      </c>
      <c r="CO15" s="27">
        <v>0.15424627065658569</v>
      </c>
      <c r="CP15" s="27">
        <v>0.26765117049217224</v>
      </c>
      <c r="CQ15" s="27">
        <v>2.4641517549753189E-2</v>
      </c>
      <c r="CR15" s="27">
        <v>-1.6429392620921135E-2</v>
      </c>
      <c r="CS15">
        <v>6.7011761102603371</v>
      </c>
      <c r="CT15">
        <v>103811080.76923077</v>
      </c>
      <c r="CU15">
        <v>0.34482758620689657</v>
      </c>
      <c r="CV15" s="26">
        <v>0.14930450022220612</v>
      </c>
      <c r="CW15" s="27">
        <v>0.1037039753049612</v>
      </c>
      <c r="CX15">
        <v>0.06</v>
      </c>
      <c r="CY15">
        <v>27.958460925999962</v>
      </c>
      <c r="CZ15">
        <v>112761950.96519758</v>
      </c>
      <c r="DA15">
        <v>0.14930450022220612</v>
      </c>
      <c r="DB15">
        <v>8.6920593313959404</v>
      </c>
      <c r="DC15">
        <v>362704680.19155663</v>
      </c>
      <c r="DD15">
        <v>0.14183927521109582</v>
      </c>
      <c r="DE15">
        <v>3.9970027028624973</v>
      </c>
      <c r="DF15">
        <v>788753682.28852952</v>
      </c>
      <c r="DG15">
        <v>0.13138796019554139</v>
      </c>
      <c r="DH15">
        <v>2.2181580264145819</v>
      </c>
      <c r="DI15">
        <v>1421292154.326771</v>
      </c>
      <c r="DJ15">
        <v>0.1194436001777649</v>
      </c>
      <c r="DK15">
        <v>0.95693078451185398</v>
      </c>
      <c r="DL15">
        <v>3294544026.6175766</v>
      </c>
      <c r="DM15">
        <v>0.10451315015554428</v>
      </c>
      <c r="DN15">
        <v>104000000</v>
      </c>
      <c r="DO15">
        <v>0.14930450022220612</v>
      </c>
      <c r="DP15">
        <v>3152650600</v>
      </c>
      <c r="DQ15">
        <v>738316120</v>
      </c>
      <c r="DR15">
        <v>4312</v>
      </c>
      <c r="DS15">
        <v>-0.20132281347521816</v>
      </c>
      <c r="DT15">
        <v>0.59607018828778513</v>
      </c>
      <c r="DU15" s="28">
        <v>0.6</v>
      </c>
      <c r="DV15">
        <v>0.6</v>
      </c>
      <c r="DW15">
        <v>1.2</v>
      </c>
      <c r="DX15">
        <v>2.0731000000000002</v>
      </c>
      <c r="DY15">
        <v>0.33707849626023556</v>
      </c>
      <c r="DZ15">
        <v>2.0092894380766233</v>
      </c>
      <c r="EA15">
        <v>717</v>
      </c>
      <c r="EB15">
        <v>2.0079362224933361</v>
      </c>
      <c r="EC15">
        <v>2</v>
      </c>
      <c r="ED15">
        <v>3.5086750788643532E-2</v>
      </c>
      <c r="EE15">
        <v>0.27610297431275349</v>
      </c>
      <c r="EF15" s="29">
        <v>6.0399999999999995E-2</v>
      </c>
      <c r="EG15">
        <v>6.0412E-2</v>
      </c>
      <c r="EH15">
        <v>21.127078496260236</v>
      </c>
      <c r="EI15">
        <v>-1</v>
      </c>
      <c r="EJ15">
        <v>1</v>
      </c>
      <c r="EK15">
        <v>1</v>
      </c>
      <c r="EL15" s="31">
        <v>44946</v>
      </c>
      <c r="EM15" s="32">
        <v>-3.7000000000000002E-3</v>
      </c>
      <c r="EN15" s="32">
        <v>0.33</v>
      </c>
      <c r="EO15" s="32">
        <v>-0.81</v>
      </c>
      <c r="EP15" s="32">
        <v>0.98</v>
      </c>
      <c r="EQ15" s="32">
        <v>1.1999999999999999E-3</v>
      </c>
    </row>
    <row r="16" spans="1:147" ht="96">
      <c r="B16" s="24"/>
      <c r="C16" s="24"/>
      <c r="D16" s="24" t="s">
        <v>4669</v>
      </c>
      <c r="E16" t="s">
        <v>4185</v>
      </c>
      <c r="F16" t="s">
        <v>4186</v>
      </c>
      <c r="G16">
        <v>22.61</v>
      </c>
      <c r="H16">
        <v>1.2999999999999999E-3</v>
      </c>
      <c r="I16" t="s">
        <v>4187</v>
      </c>
      <c r="J16">
        <v>4084599300</v>
      </c>
      <c r="K16">
        <v>31.54</v>
      </c>
      <c r="L16">
        <v>2.72</v>
      </c>
      <c r="M16" t="s">
        <v>169</v>
      </c>
      <c r="N16" t="s">
        <v>3601</v>
      </c>
      <c r="O16" t="s">
        <v>4643</v>
      </c>
      <c r="P16" t="s">
        <v>4644</v>
      </c>
      <c r="Q16">
        <v>14.34</v>
      </c>
      <c r="R16" t="s">
        <v>4645</v>
      </c>
      <c r="S16">
        <v>107937987</v>
      </c>
      <c r="T16" s="25">
        <v>-2.8799999999999999E-2</v>
      </c>
      <c r="U16" t="s">
        <v>523</v>
      </c>
      <c r="V16">
        <v>103006311</v>
      </c>
      <c r="W16">
        <v>180654550</v>
      </c>
      <c r="X16">
        <v>1.57</v>
      </c>
      <c r="Y16">
        <v>0.51</v>
      </c>
      <c r="Z16">
        <v>8.89</v>
      </c>
      <c r="AA16" t="s">
        <v>599</v>
      </c>
      <c r="AB16" t="s">
        <v>4646</v>
      </c>
      <c r="AC16" t="s">
        <v>4647</v>
      </c>
      <c r="AD16" t="s">
        <v>4648</v>
      </c>
      <c r="AE16" t="s">
        <v>4649</v>
      </c>
      <c r="AF16">
        <v>477598</v>
      </c>
      <c r="AG16" t="s">
        <v>4650</v>
      </c>
      <c r="AH16" t="s">
        <v>4651</v>
      </c>
      <c r="AI16" t="s">
        <v>4652</v>
      </c>
      <c r="AJ16" t="s">
        <v>1192</v>
      </c>
      <c r="AK16" t="s">
        <v>4653</v>
      </c>
      <c r="AL16" t="s">
        <v>4654</v>
      </c>
      <c r="AM16" t="s">
        <v>4655</v>
      </c>
      <c r="AN16" t="s">
        <v>198</v>
      </c>
      <c r="AO16" t="s">
        <v>1179</v>
      </c>
      <c r="AP16" t="s">
        <v>1070</v>
      </c>
      <c r="AQ16" t="s">
        <v>198</v>
      </c>
      <c r="AR16" t="s">
        <v>1369</v>
      </c>
      <c r="AS16" t="s">
        <v>198</v>
      </c>
      <c r="AT16" t="s">
        <v>3480</v>
      </c>
      <c r="AU16" t="s">
        <v>380</v>
      </c>
      <c r="AV16" t="s">
        <v>407</v>
      </c>
      <c r="AW16" t="s">
        <v>4656</v>
      </c>
      <c r="AX16" t="s">
        <v>1816</v>
      </c>
      <c r="AY16" t="s">
        <v>4657</v>
      </c>
      <c r="AZ16" t="s">
        <v>4658</v>
      </c>
      <c r="BA16" t="s">
        <v>1616</v>
      </c>
      <c r="BB16" t="s">
        <v>3673</v>
      </c>
      <c r="BC16" t="s">
        <v>1353</v>
      </c>
      <c r="BD16" t="s">
        <v>398</v>
      </c>
      <c r="BE16" t="s">
        <v>209</v>
      </c>
      <c r="BF16" t="s">
        <v>4659</v>
      </c>
      <c r="BG16" t="s">
        <v>4660</v>
      </c>
      <c r="BH16" t="s">
        <v>4661</v>
      </c>
      <c r="BI16" t="s">
        <v>2424</v>
      </c>
      <c r="BJ16" t="s">
        <v>4662</v>
      </c>
      <c r="BK16" t="s">
        <v>4663</v>
      </c>
      <c r="BL16" t="s">
        <v>4664</v>
      </c>
      <c r="BM16" t="s">
        <v>238</v>
      </c>
      <c r="BN16" t="s">
        <v>4665</v>
      </c>
      <c r="BO16">
        <v>7.84</v>
      </c>
      <c r="BP16">
        <v>9.7799999999999994</v>
      </c>
      <c r="BQ16">
        <v>12.62</v>
      </c>
      <c r="BR16">
        <v>9.7200000000000006</v>
      </c>
      <c r="BS16">
        <v>11.28</v>
      </c>
      <c r="BT16">
        <v>19.78</v>
      </c>
      <c r="BU16" t="s">
        <v>4666</v>
      </c>
      <c r="BV16" t="s">
        <v>4299</v>
      </c>
      <c r="BW16">
        <v>22.56</v>
      </c>
      <c r="BX16">
        <v>27.42</v>
      </c>
      <c r="BY16">
        <v>34.200000000000003</v>
      </c>
      <c r="BZ16">
        <v>10.53</v>
      </c>
      <c r="CA16">
        <v>11.5</v>
      </c>
      <c r="CB16">
        <v>12.85</v>
      </c>
      <c r="CC16">
        <v>3.81</v>
      </c>
      <c r="CD16">
        <v>-11.68</v>
      </c>
      <c r="CE16" t="s">
        <v>4667</v>
      </c>
      <c r="CF16" t="s">
        <v>4668</v>
      </c>
      <c r="CG16" s="26">
        <v>-9.0245070422538542E-3</v>
      </c>
      <c r="CH16" s="27">
        <v>-0.51332114787508409</v>
      </c>
      <c r="CI16" s="26">
        <v>0.40019473433494568</v>
      </c>
      <c r="CJ16" s="26">
        <v>0.16970387101173401</v>
      </c>
      <c r="CK16" s="26">
        <v>9.4763092696666718E-2</v>
      </c>
      <c r="CL16" s="26">
        <v>0.23006135225296021</v>
      </c>
      <c r="CM16" s="26">
        <v>0.11262798309326172</v>
      </c>
      <c r="CN16" s="27">
        <v>0.10833333432674408</v>
      </c>
      <c r="CO16" s="27">
        <v>4.3478261679410934E-2</v>
      </c>
      <c r="CP16" s="27">
        <v>0.37728351354598999</v>
      </c>
      <c r="CQ16" s="27">
        <v>0.75187879800796509</v>
      </c>
      <c r="CR16" s="27">
        <v>-0.11299984902143478</v>
      </c>
      <c r="CS16">
        <v>2.8404723922114048</v>
      </c>
      <c r="CT16">
        <v>81318518.045112789</v>
      </c>
      <c r="CU16">
        <v>0.33171163202122955</v>
      </c>
      <c r="CV16" s="26">
        <v>0.20147020667791365</v>
      </c>
      <c r="CW16" s="27">
        <v>0.23359481170773505</v>
      </c>
      <c r="CX16">
        <v>0.06</v>
      </c>
      <c r="CY16">
        <v>22.783334974355572</v>
      </c>
      <c r="CZ16">
        <v>150750507.06430426</v>
      </c>
      <c r="DA16">
        <v>0.20147020667791365</v>
      </c>
      <c r="DB16">
        <v>6.783089006399555</v>
      </c>
      <c r="DC16">
        <v>506347373.1156413</v>
      </c>
      <c r="DD16">
        <v>0.19139669634401796</v>
      </c>
      <c r="DE16">
        <v>2.9335558203965952</v>
      </c>
      <c r="DF16">
        <v>1170797322.5256941</v>
      </c>
      <c r="DG16">
        <v>0.17729378187656403</v>
      </c>
      <c r="DH16">
        <v>1.5117537726957118</v>
      </c>
      <c r="DI16">
        <v>2271930364.6092649</v>
      </c>
      <c r="DJ16">
        <v>0.16117616534233092</v>
      </c>
      <c r="DK16">
        <v>0.54525577036889827</v>
      </c>
      <c r="DL16">
        <v>6299060893.3423805</v>
      </c>
      <c r="DM16">
        <v>0.14102914467453956</v>
      </c>
      <c r="DN16">
        <v>133000000</v>
      </c>
      <c r="DO16">
        <v>0.20147020667791365</v>
      </c>
      <c r="DP16">
        <v>3434599300</v>
      </c>
      <c r="DQ16">
        <v>31878570</v>
      </c>
      <c r="DR16">
        <v>2302</v>
      </c>
      <c r="DS16">
        <v>-0.21049471372016751</v>
      </c>
      <c r="DT16">
        <v>-0.7469159595828192</v>
      </c>
      <c r="DU16" s="28">
        <v>0.6</v>
      </c>
      <c r="DV16">
        <v>0</v>
      </c>
      <c r="DW16">
        <v>0.6</v>
      </c>
      <c r="DX16">
        <v>6.2459651387992254</v>
      </c>
      <c r="DY16">
        <v>0.3044576670148858</v>
      </c>
      <c r="DZ16">
        <v>6.0281525959539515</v>
      </c>
      <c r="EA16">
        <v>1965</v>
      </c>
      <c r="EB16">
        <v>6.0169132926119131</v>
      </c>
      <c r="EC16">
        <v>6</v>
      </c>
      <c r="ED16">
        <v>4.6457174757015531E-2</v>
      </c>
      <c r="EE16">
        <v>0.40588958318514534</v>
      </c>
      <c r="EF16" s="29">
        <v>0.1278</v>
      </c>
      <c r="EG16">
        <v>0.12781300000000001</v>
      </c>
      <c r="EH16">
        <v>19.114457667014886</v>
      </c>
      <c r="EI16">
        <v>-1</v>
      </c>
      <c r="EJ16">
        <v>0</v>
      </c>
      <c r="EK16">
        <v>0</v>
      </c>
      <c r="EL16" s="31">
        <v>44946</v>
      </c>
      <c r="EM16" s="32">
        <v>2.8500000000000001E-2</v>
      </c>
      <c r="EN16" s="32">
        <v>-0.27</v>
      </c>
      <c r="EO16" s="32">
        <v>0.45</v>
      </c>
      <c r="EP16" s="32">
        <v>0.62</v>
      </c>
      <c r="EQ16" s="32">
        <v>1.2999999999999999E-3</v>
      </c>
    </row>
    <row r="17" spans="2:147" ht="96">
      <c r="B17" s="24"/>
      <c r="C17" s="24"/>
      <c r="D17" s="24" t="s">
        <v>4696</v>
      </c>
      <c r="E17" t="s">
        <v>4188</v>
      </c>
      <c r="F17" t="s">
        <v>4189</v>
      </c>
      <c r="G17">
        <v>9.85</v>
      </c>
      <c r="H17">
        <v>1.03E-2</v>
      </c>
      <c r="I17" t="s">
        <v>4190</v>
      </c>
      <c r="J17">
        <v>3774892100</v>
      </c>
      <c r="K17">
        <v>26.7</v>
      </c>
      <c r="L17">
        <v>1.23</v>
      </c>
      <c r="M17" t="s">
        <v>169</v>
      </c>
      <c r="N17" t="s">
        <v>4484</v>
      </c>
      <c r="O17" t="s">
        <v>4670</v>
      </c>
      <c r="P17" t="s">
        <v>4671</v>
      </c>
      <c r="Q17">
        <v>-6.93</v>
      </c>
      <c r="R17" t="s">
        <v>4672</v>
      </c>
      <c r="S17">
        <v>113790739</v>
      </c>
      <c r="T17" s="25">
        <v>-0.29360000000000003</v>
      </c>
      <c r="U17" t="s">
        <v>346</v>
      </c>
      <c r="V17">
        <v>379443510</v>
      </c>
      <c r="W17">
        <v>383237770</v>
      </c>
      <c r="X17">
        <v>1.1499999999999999</v>
      </c>
      <c r="Y17">
        <v>0.6</v>
      </c>
      <c r="Z17">
        <v>5.96</v>
      </c>
      <c r="AA17" t="s">
        <v>4397</v>
      </c>
      <c r="AB17" t="s">
        <v>318</v>
      </c>
      <c r="AC17" t="s">
        <v>4673</v>
      </c>
      <c r="AD17" t="s">
        <v>4674</v>
      </c>
      <c r="AE17" t="s">
        <v>4675</v>
      </c>
      <c r="AF17">
        <v>-7327387</v>
      </c>
      <c r="AG17" t="s">
        <v>4676</v>
      </c>
      <c r="AH17" t="s">
        <v>4677</v>
      </c>
      <c r="AI17" t="s">
        <v>4678</v>
      </c>
      <c r="AJ17" t="s">
        <v>1236</v>
      </c>
      <c r="AK17" t="s">
        <v>4679</v>
      </c>
      <c r="AL17" t="s">
        <v>4680</v>
      </c>
      <c r="AM17" t="s">
        <v>4681</v>
      </c>
      <c r="AN17" t="s">
        <v>198</v>
      </c>
      <c r="AO17" t="s">
        <v>324</v>
      </c>
      <c r="AP17" t="s">
        <v>483</v>
      </c>
      <c r="AQ17" t="s">
        <v>198</v>
      </c>
      <c r="AR17" t="s">
        <v>2902</v>
      </c>
      <c r="AS17" t="s">
        <v>4682</v>
      </c>
      <c r="AT17" t="s">
        <v>385</v>
      </c>
      <c r="AU17" t="s">
        <v>198</v>
      </c>
      <c r="AV17" t="s">
        <v>4683</v>
      </c>
      <c r="AW17" t="s">
        <v>4684</v>
      </c>
      <c r="AX17" t="s">
        <v>4685</v>
      </c>
      <c r="AY17" t="s">
        <v>4686</v>
      </c>
      <c r="AZ17" t="s">
        <v>4687</v>
      </c>
      <c r="BA17" t="s">
        <v>4688</v>
      </c>
      <c r="BB17" t="s">
        <v>4689</v>
      </c>
      <c r="BC17" t="s">
        <v>1182</v>
      </c>
      <c r="BD17" t="s">
        <v>446</v>
      </c>
      <c r="BE17" t="s">
        <v>416</v>
      </c>
      <c r="BF17" t="s">
        <v>239</v>
      </c>
      <c r="BG17" t="s">
        <v>333</v>
      </c>
      <c r="BH17" t="s">
        <v>2192</v>
      </c>
      <c r="BI17" t="s">
        <v>4690</v>
      </c>
      <c r="BJ17" t="s">
        <v>4691</v>
      </c>
      <c r="BK17" t="s">
        <v>4692</v>
      </c>
      <c r="BL17" t="s">
        <v>4693</v>
      </c>
      <c r="BM17" t="s">
        <v>2383</v>
      </c>
      <c r="BN17" t="s">
        <v>200</v>
      </c>
      <c r="BO17">
        <v>8.4700000000000006</v>
      </c>
      <c r="BP17">
        <v>8.01</v>
      </c>
      <c r="BQ17">
        <v>7.17</v>
      </c>
      <c r="BR17">
        <v>7.81</v>
      </c>
      <c r="BS17">
        <v>7.88</v>
      </c>
      <c r="BT17">
        <v>7.43</v>
      </c>
      <c r="BU17" t="s">
        <v>1833</v>
      </c>
      <c r="BV17" t="s">
        <v>4299</v>
      </c>
      <c r="BW17">
        <v>15.97</v>
      </c>
      <c r="BX17">
        <v>16.88</v>
      </c>
      <c r="BY17">
        <v>20.36</v>
      </c>
      <c r="BZ17">
        <v>7.17</v>
      </c>
      <c r="CA17">
        <v>7.22</v>
      </c>
      <c r="CB17">
        <v>6.88</v>
      </c>
      <c r="CC17">
        <v>2.39</v>
      </c>
      <c r="CD17">
        <v>-5.83</v>
      </c>
      <c r="CE17" t="s">
        <v>4694</v>
      </c>
      <c r="CF17" t="s">
        <v>4695</v>
      </c>
      <c r="CG17" s="26">
        <v>-8.8844092570036282E-2</v>
      </c>
      <c r="CH17" s="27">
        <v>-0.42344258974358973</v>
      </c>
      <c r="CI17" s="26">
        <v>0.2537480890750885</v>
      </c>
      <c r="CJ17" s="26">
        <v>7.7979773283004761E-2</v>
      </c>
      <c r="CK17" s="26">
        <v>-9.9999746307730675E-3</v>
      </c>
      <c r="CL17" s="26">
        <v>7.5268849730491638E-2</v>
      </c>
      <c r="CM17" s="26">
        <v>1.9289785996079445E-2</v>
      </c>
      <c r="CN17" s="27">
        <v>0.11176470667123795</v>
      </c>
      <c r="CO17" s="27">
        <v>0.11842105537652969</v>
      </c>
      <c r="CP17" s="27">
        <v>0.38181817531585693</v>
      </c>
      <c r="CQ17" s="27">
        <v>-0.2361111044883728</v>
      </c>
      <c r="CR17" s="27">
        <v>-0.24607330560684204</v>
      </c>
      <c r="CS17">
        <v>1.128517817638266</v>
      </c>
      <c r="CT17">
        <v>48909284.126984127</v>
      </c>
      <c r="CU17">
        <v>1.5228426395939088</v>
      </c>
      <c r="CV17" s="26">
        <v>8.3257304690778258E-2</v>
      </c>
      <c r="CW17" s="27">
        <v>2.5963905453681945E-2</v>
      </c>
      <c r="CX17">
        <v>0.06</v>
      </c>
      <c r="CY17">
        <v>4.7781894299361545</v>
      </c>
      <c r="CZ17">
        <v>193146821.30807275</v>
      </c>
      <c r="DA17">
        <v>8.3257304690778258E-2</v>
      </c>
      <c r="DB17">
        <v>1.5704154151229224</v>
      </c>
      <c r="DC17">
        <v>587673867.12627387</v>
      </c>
      <c r="DD17">
        <v>7.909443945623934E-2</v>
      </c>
      <c r="DE17">
        <v>0.77899383706679104</v>
      </c>
      <c r="DF17">
        <v>1184723236.6754546</v>
      </c>
      <c r="DG17">
        <v>7.3266428127884864E-2</v>
      </c>
      <c r="DH17">
        <v>0.47182447822169088</v>
      </c>
      <c r="DI17">
        <v>1956007249.7263939</v>
      </c>
      <c r="DJ17">
        <v>6.6605843752622615E-2</v>
      </c>
      <c r="DK17">
        <v>0.24833904477180255</v>
      </c>
      <c r="DL17">
        <v>3716258556.3137736</v>
      </c>
      <c r="DM17">
        <v>5.8280113283544779E-2</v>
      </c>
      <c r="DN17">
        <v>189000000</v>
      </c>
      <c r="DO17">
        <v>8.3257304690778258E-2</v>
      </c>
      <c r="DP17">
        <v>922892100.00000048</v>
      </c>
      <c r="DQ17">
        <v>1916274700</v>
      </c>
      <c r="DR17">
        <v>3769</v>
      </c>
      <c r="DS17">
        <v>-0.17210139726081453</v>
      </c>
      <c r="DT17">
        <v>-0.44940649519727166</v>
      </c>
      <c r="DU17" s="28">
        <v>0</v>
      </c>
      <c r="DV17">
        <v>-0.22</v>
      </c>
      <c r="DW17">
        <v>-0.22</v>
      </c>
      <c r="DX17">
        <v>-1.0583</v>
      </c>
      <c r="DY17">
        <v>0.33714317341483252</v>
      </c>
      <c r="DZ17">
        <v>-1.0085784470100847</v>
      </c>
      <c r="EA17">
        <v>3572</v>
      </c>
      <c r="EB17">
        <v>-1.0023528857097956</v>
      </c>
      <c r="EC17">
        <v>1</v>
      </c>
      <c r="ED17">
        <v>3.0176044495823048E-2</v>
      </c>
      <c r="EE17">
        <v>0.20507947324711759</v>
      </c>
      <c r="EF17" s="29">
        <v>2.751E-2</v>
      </c>
      <c r="EG17">
        <v>2.7407000000000001E-2</v>
      </c>
      <c r="EH17">
        <v>19.147143173414833</v>
      </c>
      <c r="EI17">
        <v>-1</v>
      </c>
      <c r="EJ17">
        <v>0</v>
      </c>
      <c r="EK17">
        <v>0</v>
      </c>
      <c r="EL17" s="31">
        <v>44946</v>
      </c>
      <c r="EM17" s="32">
        <v>1.8700000000000001E-2</v>
      </c>
      <c r="EN17" s="32">
        <v>-0.82</v>
      </c>
      <c r="EO17" s="32">
        <v>-0.31</v>
      </c>
      <c r="EP17" s="32">
        <v>0.62</v>
      </c>
      <c r="EQ17" s="32">
        <v>1.03E-2</v>
      </c>
    </row>
    <row r="18" spans="2:147" ht="96">
      <c r="B18" s="24"/>
      <c r="C18" s="24"/>
      <c r="D18" s="24" t="s">
        <v>4722</v>
      </c>
      <c r="E18" t="s">
        <v>4191</v>
      </c>
      <c r="F18" t="s">
        <v>4192</v>
      </c>
      <c r="G18">
        <v>14.06</v>
      </c>
      <c r="H18">
        <v>1.66E-2</v>
      </c>
      <c r="I18" t="s">
        <v>4193</v>
      </c>
      <c r="J18">
        <v>3549330700</v>
      </c>
      <c r="K18">
        <v>38.46</v>
      </c>
      <c r="L18">
        <v>2.17</v>
      </c>
      <c r="M18" t="s">
        <v>169</v>
      </c>
      <c r="N18" t="s">
        <v>252</v>
      </c>
      <c r="O18" t="s">
        <v>1072</v>
      </c>
      <c r="P18" t="s">
        <v>4697</v>
      </c>
      <c r="Q18">
        <v>-0.39</v>
      </c>
      <c r="R18" t="s">
        <v>4698</v>
      </c>
      <c r="S18">
        <v>54212496</v>
      </c>
      <c r="T18" s="25">
        <v>-0.42630000000000001</v>
      </c>
      <c r="U18" t="s">
        <v>523</v>
      </c>
      <c r="V18">
        <v>252412230</v>
      </c>
      <c r="W18">
        <v>252412230</v>
      </c>
      <c r="X18">
        <v>1.45</v>
      </c>
      <c r="Y18">
        <v>0.35</v>
      </c>
      <c r="Z18">
        <v>7.51</v>
      </c>
      <c r="AA18" t="s">
        <v>4699</v>
      </c>
      <c r="AB18" t="s">
        <v>2721</v>
      </c>
      <c r="AC18" t="s">
        <v>602</v>
      </c>
      <c r="AD18" t="s">
        <v>4700</v>
      </c>
      <c r="AE18" t="s">
        <v>4701</v>
      </c>
      <c r="AF18">
        <v>2752908</v>
      </c>
      <c r="AG18" t="s">
        <v>4702</v>
      </c>
      <c r="AH18" t="s">
        <v>4703</v>
      </c>
      <c r="AI18" t="s">
        <v>4704</v>
      </c>
      <c r="AJ18" t="s">
        <v>577</v>
      </c>
      <c r="AK18" t="s">
        <v>4705</v>
      </c>
      <c r="AL18" t="s">
        <v>4706</v>
      </c>
      <c r="AM18" t="s">
        <v>4707</v>
      </c>
      <c r="AN18" t="s">
        <v>198</v>
      </c>
      <c r="AO18" t="s">
        <v>4708</v>
      </c>
      <c r="AP18" t="s">
        <v>3275</v>
      </c>
      <c r="AQ18" t="s">
        <v>4709</v>
      </c>
      <c r="AR18" t="s">
        <v>558</v>
      </c>
      <c r="AS18" t="s">
        <v>198</v>
      </c>
      <c r="AT18" t="s">
        <v>2312</v>
      </c>
      <c r="AU18" t="s">
        <v>4434</v>
      </c>
      <c r="AV18" t="s">
        <v>4710</v>
      </c>
      <c r="AW18" t="s">
        <v>4711</v>
      </c>
      <c r="AX18" t="s">
        <v>1441</v>
      </c>
      <c r="AY18" t="s">
        <v>2696</v>
      </c>
      <c r="AZ18" t="s">
        <v>1106</v>
      </c>
      <c r="BA18" t="s">
        <v>338</v>
      </c>
      <c r="BB18" t="s">
        <v>1354</v>
      </c>
      <c r="BC18" t="s">
        <v>1475</v>
      </c>
      <c r="BD18" t="s">
        <v>210</v>
      </c>
      <c r="BE18" t="s">
        <v>4712</v>
      </c>
      <c r="BF18" t="s">
        <v>4713</v>
      </c>
      <c r="BG18" t="s">
        <v>4714</v>
      </c>
      <c r="BH18" t="s">
        <v>4715</v>
      </c>
      <c r="BI18" t="s">
        <v>606</v>
      </c>
      <c r="BJ18" t="s">
        <v>1345</v>
      </c>
      <c r="BK18" t="s">
        <v>1925</v>
      </c>
      <c r="BL18" t="s">
        <v>4716</v>
      </c>
      <c r="BM18" t="s">
        <v>4717</v>
      </c>
      <c r="BN18" t="s">
        <v>4718</v>
      </c>
      <c r="BO18">
        <v>8.33</v>
      </c>
      <c r="BP18">
        <v>9.3699999999999992</v>
      </c>
      <c r="BQ18">
        <v>8.19</v>
      </c>
      <c r="BR18">
        <v>9.42</v>
      </c>
      <c r="BS18">
        <v>10.92</v>
      </c>
      <c r="BT18">
        <v>8.5500000000000007</v>
      </c>
      <c r="BU18" t="s">
        <v>4719</v>
      </c>
      <c r="BV18" t="s">
        <v>4299</v>
      </c>
      <c r="BW18">
        <v>43.19</v>
      </c>
      <c r="BX18">
        <v>48.73</v>
      </c>
      <c r="BY18">
        <v>48.38</v>
      </c>
      <c r="BZ18">
        <v>7.98</v>
      </c>
      <c r="CA18">
        <v>12.74</v>
      </c>
      <c r="CB18">
        <v>10.56</v>
      </c>
      <c r="CC18">
        <v>2.11</v>
      </c>
      <c r="CD18">
        <v>-0.99</v>
      </c>
      <c r="CE18" t="s">
        <v>4720</v>
      </c>
      <c r="CF18" t="s">
        <v>4721</v>
      </c>
      <c r="CG18" s="26">
        <v>4.3711197183098592E-2</v>
      </c>
      <c r="CH18" s="27">
        <v>-0.49313907268790225</v>
      </c>
      <c r="CI18" s="26">
        <v>0.19895839691162109</v>
      </c>
      <c r="CJ18" s="26">
        <v>0.13341204822063446</v>
      </c>
      <c r="CK18" s="26">
        <v>4.0540538728237152E-2</v>
      </c>
      <c r="CL18" s="26">
        <v>1.8773466348648071E-2</v>
      </c>
      <c r="CM18" s="26">
        <v>2.3047374561429024E-2</v>
      </c>
      <c r="CN18" s="27">
        <v>0.22018349170684814</v>
      </c>
      <c r="CO18" s="27">
        <v>0.40187704563140869</v>
      </c>
      <c r="CP18" s="27">
        <v>-6.7542210221290588E-2</v>
      </c>
      <c r="CQ18" s="27">
        <v>-2.6164073497056961E-2</v>
      </c>
      <c r="CR18" s="27">
        <v>3.7247549742460251E-2</v>
      </c>
      <c r="CS18">
        <v>3.0836930495221546</v>
      </c>
      <c r="CT18">
        <v>28387912.030075189</v>
      </c>
      <c r="CU18">
        <v>1.1379800853485065</v>
      </c>
      <c r="CV18" s="26">
        <v>8.2946364954113963E-2</v>
      </c>
      <c r="CW18" s="27">
        <v>0.11312036067247391</v>
      </c>
      <c r="CX18">
        <v>0.06</v>
      </c>
      <c r="CY18">
        <v>19.063493433645704</v>
      </c>
      <c r="CZ18">
        <v>135879119.37631807</v>
      </c>
      <c r="DA18">
        <v>8.2946364954113963E-2</v>
      </c>
      <c r="DB18">
        <v>6.2671227735160588</v>
      </c>
      <c r="DC18">
        <v>413320560.90337938</v>
      </c>
      <c r="DD18">
        <v>7.8799046706408263E-2</v>
      </c>
      <c r="DE18">
        <v>3.1098541610198258</v>
      </c>
      <c r="DF18">
        <v>832942821.71436083</v>
      </c>
      <c r="DG18">
        <v>7.2992801159620285E-2</v>
      </c>
      <c r="DH18">
        <v>1.8843307885236056</v>
      </c>
      <c r="DI18">
        <v>1374668776.7223468</v>
      </c>
      <c r="DJ18">
        <v>6.6357091963291176E-2</v>
      </c>
      <c r="DK18">
        <v>0.99264121084460799</v>
      </c>
      <c r="DL18">
        <v>2609533708.353663</v>
      </c>
      <c r="DM18">
        <v>5.8062455467879769E-2</v>
      </c>
      <c r="DN18">
        <v>133000000</v>
      </c>
      <c r="DO18">
        <v>8.2946364954113963E-2</v>
      </c>
      <c r="DP18">
        <v>2590330700</v>
      </c>
      <c r="DQ18">
        <v>475773190</v>
      </c>
      <c r="DR18">
        <v>4167</v>
      </c>
      <c r="DS18">
        <v>-3.9235167771015371E-2</v>
      </c>
      <c r="DT18">
        <v>-0.60625943336037613</v>
      </c>
      <c r="DU18" s="28">
        <v>0</v>
      </c>
      <c r="DV18">
        <v>-0.22</v>
      </c>
      <c r="DW18">
        <v>-0.22</v>
      </c>
      <c r="DX18">
        <v>-9.8999999999999991E-3</v>
      </c>
      <c r="DY18">
        <v>0.52141630665340954</v>
      </c>
      <c r="DZ18">
        <v>-1.4990214358687733E-3</v>
      </c>
      <c r="EA18">
        <v>2997</v>
      </c>
      <c r="EB18">
        <v>-5.8626904998931102E-4</v>
      </c>
      <c r="EC18">
        <v>0</v>
      </c>
      <c r="ED18">
        <v>1.3094056496390845E-2</v>
      </c>
      <c r="EE18">
        <v>8.6477188526086865E-2</v>
      </c>
      <c r="EF18" s="29">
        <v>1.7899999999999999E-2</v>
      </c>
      <c r="EG18">
        <v>1.8065999999999999E-2</v>
      </c>
      <c r="EH18">
        <v>37.15141630665341</v>
      </c>
      <c r="EI18" t="s">
        <v>244</v>
      </c>
      <c r="EJ18">
        <v>0</v>
      </c>
      <c r="EK18">
        <v>0</v>
      </c>
      <c r="EL18" s="31">
        <v>44946</v>
      </c>
      <c r="EM18" s="32">
        <v>7.3000000000000001E-3</v>
      </c>
      <c r="EN18" s="32">
        <v>-1.3</v>
      </c>
      <c r="EO18" s="32">
        <v>0.37</v>
      </c>
      <c r="EP18" s="32">
        <v>0.66</v>
      </c>
      <c r="EQ18" s="32">
        <v>1.66E-2</v>
      </c>
    </row>
    <row r="19" spans="2:147" ht="96">
      <c r="B19" s="24"/>
      <c r="C19" s="24"/>
      <c r="D19" s="24" t="s">
        <v>4749</v>
      </c>
      <c r="E19" t="s">
        <v>4194</v>
      </c>
      <c r="F19" t="s">
        <v>4195</v>
      </c>
      <c r="G19">
        <v>41.75</v>
      </c>
      <c r="H19">
        <v>6.9999999999999999E-4</v>
      </c>
      <c r="I19" t="s">
        <v>4196</v>
      </c>
      <c r="J19">
        <v>3373400000</v>
      </c>
      <c r="K19">
        <v>25.83</v>
      </c>
      <c r="L19">
        <v>2.2400000000000002</v>
      </c>
      <c r="M19" t="s">
        <v>169</v>
      </c>
      <c r="N19" t="s">
        <v>1820</v>
      </c>
      <c r="O19" t="s">
        <v>3953</v>
      </c>
      <c r="P19" t="s">
        <v>4723</v>
      </c>
      <c r="Q19">
        <v>24.58</v>
      </c>
      <c r="R19" t="s">
        <v>4378</v>
      </c>
      <c r="S19">
        <v>99212279</v>
      </c>
      <c r="T19" s="25">
        <v>0.65269999999999995</v>
      </c>
      <c r="U19" t="s">
        <v>4724</v>
      </c>
      <c r="V19">
        <v>19184297</v>
      </c>
      <c r="W19">
        <v>80800000</v>
      </c>
      <c r="X19">
        <v>1.1200000000000001</v>
      </c>
      <c r="Y19">
        <v>0.39</v>
      </c>
      <c r="Z19">
        <v>18.260000000000002</v>
      </c>
      <c r="AA19" t="s">
        <v>570</v>
      </c>
      <c r="AB19" t="s">
        <v>280</v>
      </c>
      <c r="AC19" t="s">
        <v>4725</v>
      </c>
      <c r="AD19" t="s">
        <v>4726</v>
      </c>
      <c r="AE19" t="s">
        <v>4727</v>
      </c>
      <c r="AF19">
        <v>-11127873</v>
      </c>
      <c r="AG19" t="s">
        <v>4728</v>
      </c>
      <c r="AH19" t="s">
        <v>4729</v>
      </c>
      <c r="AI19" t="s">
        <v>4730</v>
      </c>
      <c r="AJ19" t="s">
        <v>833</v>
      </c>
      <c r="AK19" t="s">
        <v>4731</v>
      </c>
      <c r="AL19" t="s">
        <v>4732</v>
      </c>
      <c r="AM19" t="s">
        <v>4733</v>
      </c>
      <c r="AN19" t="s">
        <v>198</v>
      </c>
      <c r="AO19" t="s">
        <v>4734</v>
      </c>
      <c r="AP19" t="s">
        <v>4735</v>
      </c>
      <c r="AQ19" t="s">
        <v>198</v>
      </c>
      <c r="AR19" t="s">
        <v>4736</v>
      </c>
      <c r="AS19" t="s">
        <v>198</v>
      </c>
      <c r="AT19" t="s">
        <v>292</v>
      </c>
      <c r="AU19" t="s">
        <v>198</v>
      </c>
      <c r="AV19" t="s">
        <v>4737</v>
      </c>
      <c r="AW19" t="s">
        <v>4738</v>
      </c>
      <c r="AX19" t="s">
        <v>1680</v>
      </c>
      <c r="AY19" t="s">
        <v>3170</v>
      </c>
      <c r="AZ19" t="s">
        <v>1687</v>
      </c>
      <c r="BA19" t="s">
        <v>1144</v>
      </c>
      <c r="BB19" t="s">
        <v>1770</v>
      </c>
      <c r="BC19" t="s">
        <v>814</v>
      </c>
      <c r="BD19" t="s">
        <v>4739</v>
      </c>
      <c r="BE19" t="s">
        <v>4740</v>
      </c>
      <c r="BF19" t="s">
        <v>4741</v>
      </c>
      <c r="BG19" t="s">
        <v>4742</v>
      </c>
      <c r="BH19" t="s">
        <v>4743</v>
      </c>
      <c r="BI19" t="s">
        <v>585</v>
      </c>
      <c r="BJ19" t="s">
        <v>1896</v>
      </c>
      <c r="BK19" t="s">
        <v>739</v>
      </c>
      <c r="BL19" t="s">
        <v>4744</v>
      </c>
      <c r="BM19" t="s">
        <v>4745</v>
      </c>
      <c r="BN19" t="s">
        <v>4746</v>
      </c>
      <c r="BO19">
        <v>9.9499999999999993</v>
      </c>
      <c r="BP19">
        <v>9.7899999999999991</v>
      </c>
      <c r="BQ19">
        <v>13.75</v>
      </c>
      <c r="BR19">
        <v>13.1</v>
      </c>
      <c r="BS19" t="s">
        <v>198</v>
      </c>
      <c r="BT19" t="s">
        <v>198</v>
      </c>
      <c r="BU19" t="s">
        <v>198</v>
      </c>
      <c r="BV19" t="s">
        <v>4299</v>
      </c>
      <c r="BW19">
        <v>35.74</v>
      </c>
      <c r="BX19">
        <v>33.01</v>
      </c>
      <c r="BY19">
        <v>37.020000000000003</v>
      </c>
      <c r="BZ19">
        <v>18.29</v>
      </c>
      <c r="CA19">
        <v>13.46</v>
      </c>
      <c r="CB19">
        <v>16.54</v>
      </c>
      <c r="CC19">
        <v>7.69</v>
      </c>
      <c r="CD19">
        <v>3.91</v>
      </c>
      <c r="CE19" t="s">
        <v>4747</v>
      </c>
      <c r="CF19" t="s">
        <v>4748</v>
      </c>
      <c r="CG19" s="26">
        <v>0.25030595588235294</v>
      </c>
      <c r="CH19" s="27">
        <v>0.8422556023440031</v>
      </c>
      <c r="CI19" s="26">
        <v>7.9999998211860657E-2</v>
      </c>
      <c r="CJ19" s="26">
        <v>0.1252446174621582</v>
      </c>
      <c r="CK19" s="26">
        <v>0.13808463513851166</v>
      </c>
      <c r="CL19" s="26">
        <v>0.21351350843906403</v>
      </c>
      <c r="CM19" s="26">
        <v>0.19741100072860718</v>
      </c>
      <c r="CN19" s="27">
        <v>0.16929863393306732</v>
      </c>
      <c r="CO19" s="27">
        <v>-7.7043391764163971E-2</v>
      </c>
      <c r="CP19" s="27">
        <v>0.59972470998764038</v>
      </c>
      <c r="CQ19" s="27">
        <v>8.1405676901340485E-2</v>
      </c>
      <c r="CR19" s="27">
        <v>0.54568839073181152</v>
      </c>
      <c r="CS19">
        <v>5.4322061191626405</v>
      </c>
      <c r="CT19">
        <v>100276410.83867128</v>
      </c>
      <c r="CU19">
        <v>0</v>
      </c>
      <c r="CV19" s="26">
        <v>0.15085075199604034</v>
      </c>
      <c r="CW19" s="27">
        <v>0.26381480395793916</v>
      </c>
      <c r="CX19">
        <v>0.06</v>
      </c>
      <c r="CY19">
        <v>20.718076734843379</v>
      </c>
      <c r="CZ19">
        <v>99256317.384980753</v>
      </c>
      <c r="DA19">
        <v>0.15085075199604034</v>
      </c>
      <c r="DB19">
        <v>6.4327721321787479</v>
      </c>
      <c r="DC19">
        <v>319675554.76016957</v>
      </c>
      <c r="DD19">
        <v>0.14330821439623831</v>
      </c>
      <c r="DE19">
        <v>2.9527564001687643</v>
      </c>
      <c r="DF19">
        <v>696434016.66404545</v>
      </c>
      <c r="DG19">
        <v>0.13274866175651551</v>
      </c>
      <c r="DH19">
        <v>1.6351499035791872</v>
      </c>
      <c r="DI19">
        <v>1257621699.0862651</v>
      </c>
      <c r="DJ19">
        <v>0.12068060159683228</v>
      </c>
      <c r="DK19">
        <v>0.70186252019164552</v>
      </c>
      <c r="DL19">
        <v>2929918525.1243992</v>
      </c>
      <c r="DM19">
        <v>0.10559552639722823</v>
      </c>
      <c r="DN19">
        <v>91420800</v>
      </c>
      <c r="DO19">
        <v>0.15085075199604034</v>
      </c>
      <c r="DP19">
        <v>2056400000</v>
      </c>
      <c r="DQ19">
        <v>1043189800</v>
      </c>
      <c r="DR19">
        <v>2651</v>
      </c>
      <c r="DS19">
        <v>9.9455203886312599E-2</v>
      </c>
      <c r="DT19">
        <v>0.57844079838606399</v>
      </c>
      <c r="DU19" s="28">
        <v>0.6</v>
      </c>
      <c r="DV19">
        <v>0.6</v>
      </c>
      <c r="DW19">
        <v>1.2</v>
      </c>
      <c r="DX19">
        <v>5.5084525357607284</v>
      </c>
      <c r="DY19">
        <v>0.51857099993822642</v>
      </c>
      <c r="DZ19">
        <v>5.1467246566656</v>
      </c>
      <c r="EA19">
        <v>861</v>
      </c>
      <c r="EB19">
        <v>5.1210582752375053</v>
      </c>
      <c r="EC19">
        <v>5</v>
      </c>
      <c r="ED19">
        <v>4.0470297029702972E-2</v>
      </c>
      <c r="EE19">
        <v>0.14024381188118812</v>
      </c>
      <c r="EF19" s="29">
        <v>5.7899999999999993E-2</v>
      </c>
      <c r="EG19">
        <v>5.7907E-2</v>
      </c>
      <c r="EH19">
        <v>23.288570999938226</v>
      </c>
      <c r="EI19">
        <v>-1</v>
      </c>
      <c r="EJ19">
        <v>1</v>
      </c>
      <c r="EK19">
        <v>1</v>
      </c>
      <c r="EL19" s="31">
        <v>44946</v>
      </c>
      <c r="EM19" s="32">
        <v>9.7999999999999997E-3</v>
      </c>
      <c r="EN19" s="32">
        <v>0.33</v>
      </c>
      <c r="EO19" s="32">
        <v>1.86</v>
      </c>
      <c r="EP19" s="32">
        <v>4.2699999999999996</v>
      </c>
      <c r="EQ19" s="32">
        <v>6.9999999999999999E-4</v>
      </c>
    </row>
    <row r="20" spans="2:147" ht="96">
      <c r="B20" s="24"/>
      <c r="C20" s="24"/>
      <c r="D20" s="24" t="s">
        <v>4777</v>
      </c>
      <c r="E20" t="s">
        <v>4197</v>
      </c>
      <c r="F20" t="s">
        <v>4198</v>
      </c>
      <c r="G20">
        <v>13.28</v>
      </c>
      <c r="H20">
        <v>-3.0000000000000001E-3</v>
      </c>
      <c r="I20" t="s">
        <v>4199</v>
      </c>
      <c r="J20">
        <v>2273389400</v>
      </c>
      <c r="K20">
        <v>39.35</v>
      </c>
      <c r="L20">
        <v>1.69</v>
      </c>
      <c r="M20" t="s">
        <v>169</v>
      </c>
      <c r="N20" t="s">
        <v>1021</v>
      </c>
      <c r="O20" t="s">
        <v>3641</v>
      </c>
      <c r="P20" t="s">
        <v>4750</v>
      </c>
      <c r="Q20">
        <v>-7.56</v>
      </c>
      <c r="R20" t="s">
        <v>2525</v>
      </c>
      <c r="S20">
        <v>45993168</v>
      </c>
      <c r="T20" s="25">
        <v>-0.28100000000000003</v>
      </c>
      <c r="U20" t="s">
        <v>4751</v>
      </c>
      <c r="V20">
        <v>171188960</v>
      </c>
      <c r="W20">
        <v>171188960</v>
      </c>
      <c r="X20">
        <v>1.23</v>
      </c>
      <c r="Y20">
        <v>0.31</v>
      </c>
      <c r="Z20">
        <v>8.39</v>
      </c>
      <c r="AA20" t="s">
        <v>1470</v>
      </c>
      <c r="AB20" t="s">
        <v>420</v>
      </c>
      <c r="AC20" t="s">
        <v>4752</v>
      </c>
      <c r="AD20" t="s">
        <v>4753</v>
      </c>
      <c r="AE20" t="s">
        <v>4754</v>
      </c>
      <c r="AF20">
        <v>-23186211</v>
      </c>
      <c r="AG20" t="s">
        <v>4755</v>
      </c>
      <c r="AH20" t="s">
        <v>4756</v>
      </c>
      <c r="AI20" t="s">
        <v>4757</v>
      </c>
      <c r="AJ20" t="s">
        <v>1673</v>
      </c>
      <c r="AK20" t="s">
        <v>4758</v>
      </c>
      <c r="AL20" t="s">
        <v>4759</v>
      </c>
      <c r="AM20" t="s">
        <v>4760</v>
      </c>
      <c r="AN20" t="s">
        <v>198</v>
      </c>
      <c r="AO20" t="s">
        <v>2116</v>
      </c>
      <c r="AP20" t="s">
        <v>4761</v>
      </c>
      <c r="AQ20" t="s">
        <v>336</v>
      </c>
      <c r="AR20" t="s">
        <v>4762</v>
      </c>
      <c r="AS20" t="s">
        <v>198</v>
      </c>
      <c r="AT20" t="s">
        <v>739</v>
      </c>
      <c r="AU20" t="s">
        <v>198</v>
      </c>
      <c r="AV20" t="s">
        <v>4763</v>
      </c>
      <c r="AW20" t="s">
        <v>1253</v>
      </c>
      <c r="AX20" t="s">
        <v>3577</v>
      </c>
      <c r="AY20" t="s">
        <v>4764</v>
      </c>
      <c r="AZ20" t="s">
        <v>426</v>
      </c>
      <c r="BA20" t="s">
        <v>513</v>
      </c>
      <c r="BB20" t="s">
        <v>4765</v>
      </c>
      <c r="BC20" t="s">
        <v>2511</v>
      </c>
      <c r="BD20" t="s">
        <v>575</v>
      </c>
      <c r="BE20" t="s">
        <v>4766</v>
      </c>
      <c r="BF20" t="s">
        <v>4767</v>
      </c>
      <c r="BG20" t="s">
        <v>4768</v>
      </c>
      <c r="BH20" t="s">
        <v>4769</v>
      </c>
      <c r="BI20" t="s">
        <v>268</v>
      </c>
      <c r="BJ20" t="s">
        <v>4770</v>
      </c>
      <c r="BK20" t="s">
        <v>552</v>
      </c>
      <c r="BL20" t="s">
        <v>4771</v>
      </c>
      <c r="BM20" t="s">
        <v>4772</v>
      </c>
      <c r="BN20" t="s">
        <v>4773</v>
      </c>
      <c r="BO20">
        <v>4.79</v>
      </c>
      <c r="BP20">
        <v>14.05</v>
      </c>
      <c r="BQ20">
        <v>4.2300000000000004</v>
      </c>
      <c r="BR20">
        <v>5.79</v>
      </c>
      <c r="BS20">
        <v>17.13</v>
      </c>
      <c r="BT20">
        <v>5.66</v>
      </c>
      <c r="BU20" t="s">
        <v>4774</v>
      </c>
      <c r="BV20" t="s">
        <v>4299</v>
      </c>
      <c r="BW20">
        <v>25.8</v>
      </c>
      <c r="BX20">
        <v>54.6</v>
      </c>
      <c r="BY20">
        <v>37.090000000000003</v>
      </c>
      <c r="BZ20">
        <v>11.17</v>
      </c>
      <c r="CA20">
        <v>21.9</v>
      </c>
      <c r="CB20">
        <v>7.27</v>
      </c>
      <c r="CC20">
        <v>4.4000000000000004</v>
      </c>
      <c r="CD20">
        <v>-4.32</v>
      </c>
      <c r="CE20" t="s">
        <v>4775</v>
      </c>
      <c r="CF20" t="s">
        <v>4776</v>
      </c>
      <c r="CG20" s="26">
        <v>-2.1524473684210527E-2</v>
      </c>
      <c r="CH20" s="27">
        <v>-0.62309216294702563</v>
      </c>
      <c r="CI20" s="26">
        <v>-8.8811993598937988E-2</v>
      </c>
      <c r="CJ20" s="26">
        <v>0.67052024602890015</v>
      </c>
      <c r="CK20" s="26">
        <v>5.2738334983587265E-2</v>
      </c>
      <c r="CL20" s="26">
        <v>-3.1434185802936554E-2</v>
      </c>
      <c r="CM20" s="26">
        <v>5.6016597896814346E-2</v>
      </c>
      <c r="CN20" s="27">
        <v>-0.61544924974441528</v>
      </c>
      <c r="CO20" s="27">
        <v>3.188788890838623</v>
      </c>
      <c r="CP20" s="27">
        <v>5.5807240307331085E-2</v>
      </c>
      <c r="CQ20" s="27">
        <v>-0.38652697205543518</v>
      </c>
      <c r="CR20" s="27">
        <v>0.19158914685249329</v>
      </c>
      <c r="CS20">
        <v>2.877708101265823</v>
      </c>
      <c r="CT20">
        <v>33785561.634975217</v>
      </c>
      <c r="CU20">
        <v>1.0542168674698795</v>
      </c>
      <c r="CV20" s="26">
        <v>0.13180579990148544</v>
      </c>
      <c r="CW20" s="27">
        <v>0.48684181123971937</v>
      </c>
      <c r="CX20">
        <v>0.06</v>
      </c>
      <c r="CY20">
        <v>15.18623473570246</v>
      </c>
      <c r="CZ20">
        <v>80888345.358714044</v>
      </c>
      <c r="DA20">
        <v>0.13180579990148544</v>
      </c>
      <c r="DB20">
        <v>4.79092436725323</v>
      </c>
      <c r="DC20">
        <v>256399246.95873874</v>
      </c>
      <c r="DD20">
        <v>0.12521550990641117</v>
      </c>
      <c r="DE20">
        <v>2.2482726958409307</v>
      </c>
      <c r="DF20">
        <v>546370287.85360062</v>
      </c>
      <c r="DG20">
        <v>0.11598910391330719</v>
      </c>
      <c r="DH20">
        <v>1.2778875879252656</v>
      </c>
      <c r="DI20">
        <v>961265616.48068821</v>
      </c>
      <c r="DJ20">
        <v>0.10544463992118835</v>
      </c>
      <c r="DK20">
        <v>0.58302312887746832</v>
      </c>
      <c r="DL20">
        <v>2106930821.7070165</v>
      </c>
      <c r="DM20">
        <v>9.226405993103981E-2</v>
      </c>
      <c r="DN20">
        <v>75756500</v>
      </c>
      <c r="DO20">
        <v>0.13180579990148544</v>
      </c>
      <c r="DP20">
        <v>1228389400</v>
      </c>
      <c r="DQ20">
        <v>493126600</v>
      </c>
      <c r="DR20">
        <v>3813</v>
      </c>
      <c r="DS20">
        <v>-0.15333027358569598</v>
      </c>
      <c r="DT20">
        <v>-1.1099339741867449</v>
      </c>
      <c r="DU20" s="28">
        <v>0</v>
      </c>
      <c r="DV20">
        <v>-0.22</v>
      </c>
      <c r="DW20">
        <v>-0.22</v>
      </c>
      <c r="DX20">
        <v>4.9818181818181815</v>
      </c>
      <c r="DY20">
        <v>0.31531581768331496</v>
      </c>
      <c r="DZ20">
        <v>4.1426737119072561</v>
      </c>
      <c r="EA20">
        <v>3326</v>
      </c>
      <c r="EB20">
        <v>4.0462631540438805</v>
      </c>
      <c r="EC20">
        <v>4</v>
      </c>
      <c r="ED20">
        <v>3.2941960743262881E-2</v>
      </c>
      <c r="EE20">
        <v>0.22669218856169229</v>
      </c>
      <c r="EF20" s="29">
        <v>0.12659999999999999</v>
      </c>
      <c r="EG20">
        <v>0.12656999999999999</v>
      </c>
      <c r="EH20">
        <v>17.145315817683315</v>
      </c>
      <c r="EI20" t="s">
        <v>244</v>
      </c>
      <c r="EJ20">
        <v>0</v>
      </c>
      <c r="EK20">
        <v>0</v>
      </c>
      <c r="EL20" s="31">
        <v>44946</v>
      </c>
      <c r="EM20" s="32">
        <v>1.18E-2</v>
      </c>
      <c r="EN20" s="32">
        <v>-0.08</v>
      </c>
      <c r="EO20" s="32">
        <v>1.4</v>
      </c>
      <c r="EP20" s="32">
        <v>2.15</v>
      </c>
      <c r="EQ20" s="32">
        <v>-3.0000000000000001E-3</v>
      </c>
    </row>
    <row r="21" spans="2:147" ht="96">
      <c r="B21" s="24"/>
      <c r="C21" s="24"/>
      <c r="D21" s="24" t="s">
        <v>4807</v>
      </c>
      <c r="E21" t="s">
        <v>4200</v>
      </c>
      <c r="F21" t="s">
        <v>4201</v>
      </c>
      <c r="G21">
        <v>22.81</v>
      </c>
      <c r="H21">
        <v>5.3E-3</v>
      </c>
      <c r="I21" t="s">
        <v>4202</v>
      </c>
      <c r="J21">
        <v>1824800000</v>
      </c>
      <c r="K21">
        <v>34.47</v>
      </c>
      <c r="L21">
        <v>2.38</v>
      </c>
      <c r="M21" t="s">
        <v>169</v>
      </c>
      <c r="N21" t="s">
        <v>4778</v>
      </c>
      <c r="O21" t="s">
        <v>4779</v>
      </c>
      <c r="P21" t="s">
        <v>4780</v>
      </c>
      <c r="Q21">
        <v>-18.82</v>
      </c>
      <c r="R21" t="s">
        <v>4781</v>
      </c>
      <c r="S21">
        <v>36591812</v>
      </c>
      <c r="T21" s="25">
        <v>-0.32490000000000002</v>
      </c>
      <c r="U21" t="s">
        <v>4782</v>
      </c>
      <c r="V21">
        <v>20000000</v>
      </c>
      <c r="W21">
        <v>80000000</v>
      </c>
      <c r="X21">
        <v>1.1000000000000001</v>
      </c>
      <c r="Y21">
        <v>0.46</v>
      </c>
      <c r="Z21">
        <v>11.56</v>
      </c>
      <c r="AA21" t="s">
        <v>399</v>
      </c>
      <c r="AB21" t="s">
        <v>1236</v>
      </c>
      <c r="AC21" t="s">
        <v>4783</v>
      </c>
      <c r="AD21" t="s">
        <v>4784</v>
      </c>
      <c r="AE21" t="s">
        <v>4785</v>
      </c>
      <c r="AF21">
        <v>-6128677</v>
      </c>
      <c r="AG21" t="s">
        <v>4786</v>
      </c>
      <c r="AH21" t="s">
        <v>4787</v>
      </c>
      <c r="AI21" t="s">
        <v>4788</v>
      </c>
      <c r="AJ21" t="s">
        <v>402</v>
      </c>
      <c r="AK21" t="s">
        <v>4789</v>
      </c>
      <c r="AL21" t="s">
        <v>4790</v>
      </c>
      <c r="AM21" t="s">
        <v>4791</v>
      </c>
      <c r="AN21" t="s">
        <v>198</v>
      </c>
      <c r="AO21" t="s">
        <v>4792</v>
      </c>
      <c r="AP21" t="s">
        <v>4793</v>
      </c>
      <c r="AQ21" t="s">
        <v>4794</v>
      </c>
      <c r="AR21" t="s">
        <v>4795</v>
      </c>
      <c r="AS21" t="s">
        <v>198</v>
      </c>
      <c r="AT21" t="s">
        <v>4796</v>
      </c>
      <c r="AU21" t="s">
        <v>198</v>
      </c>
      <c r="AV21" t="s">
        <v>4797</v>
      </c>
      <c r="AW21" t="s">
        <v>4798</v>
      </c>
      <c r="AX21" t="s">
        <v>1192</v>
      </c>
      <c r="AY21" t="s">
        <v>1358</v>
      </c>
      <c r="AZ21" t="s">
        <v>793</v>
      </c>
      <c r="BA21" t="s">
        <v>1179</v>
      </c>
      <c r="BB21" t="s">
        <v>198</v>
      </c>
      <c r="BC21" t="s">
        <v>198</v>
      </c>
      <c r="BD21" t="s">
        <v>4799</v>
      </c>
      <c r="BE21" t="s">
        <v>4800</v>
      </c>
      <c r="BF21" t="s">
        <v>4801</v>
      </c>
      <c r="BG21" t="s">
        <v>198</v>
      </c>
      <c r="BH21" t="s">
        <v>198</v>
      </c>
      <c r="BI21" t="s">
        <v>575</v>
      </c>
      <c r="BJ21" t="s">
        <v>552</v>
      </c>
      <c r="BK21" t="s">
        <v>1888</v>
      </c>
      <c r="BL21" t="s">
        <v>4802</v>
      </c>
      <c r="BM21" t="s">
        <v>4803</v>
      </c>
      <c r="BN21" t="s">
        <v>4804</v>
      </c>
      <c r="BO21">
        <v>19.53</v>
      </c>
      <c r="BP21">
        <v>26.38</v>
      </c>
      <c r="BQ21">
        <v>15.31</v>
      </c>
      <c r="BR21">
        <v>24.42</v>
      </c>
      <c r="BS21" t="s">
        <v>198</v>
      </c>
      <c r="BT21" t="s">
        <v>198</v>
      </c>
      <c r="BU21" t="s">
        <v>775</v>
      </c>
      <c r="BV21" t="s">
        <v>4299</v>
      </c>
      <c r="BW21">
        <v>27.22</v>
      </c>
      <c r="BX21">
        <v>36.24</v>
      </c>
      <c r="BY21">
        <v>38.630000000000003</v>
      </c>
      <c r="BZ21">
        <v>12.05</v>
      </c>
      <c r="CA21">
        <v>15.86</v>
      </c>
      <c r="CB21">
        <v>12.28</v>
      </c>
      <c r="CC21">
        <v>1.69</v>
      </c>
      <c r="CD21">
        <v>-6.25</v>
      </c>
      <c r="CE21" t="s">
        <v>4805</v>
      </c>
      <c r="CF21" t="s">
        <v>4806</v>
      </c>
      <c r="CG21" s="26">
        <v>-0.1577600704225352</v>
      </c>
      <c r="CH21" s="27">
        <v>-0.23968923155330887</v>
      </c>
      <c r="CI21" s="26">
        <v>0.29691210389137268</v>
      </c>
      <c r="CJ21" s="26">
        <v>0.50357145071029663</v>
      </c>
      <c r="CK21" s="26">
        <v>5.2631579339504242E-2</v>
      </c>
      <c r="CL21" s="26" t="s">
        <v>198</v>
      </c>
      <c r="CM21" s="26" t="s">
        <v>198</v>
      </c>
      <c r="CN21" s="27">
        <v>5.7614535093307495E-2</v>
      </c>
      <c r="CO21" s="27">
        <v>0.94129610061645508</v>
      </c>
      <c r="CP21" s="27">
        <v>0.42416620254516602</v>
      </c>
      <c r="CQ21" s="27" t="s">
        <v>198</v>
      </c>
      <c r="CR21" s="27" t="s">
        <v>198</v>
      </c>
      <c r="CS21">
        <v>3.3421245421245422</v>
      </c>
      <c r="CT21">
        <v>48749603.515987627</v>
      </c>
      <c r="CU21">
        <v>0</v>
      </c>
      <c r="CV21" s="26">
        <v>0.28437171131372452</v>
      </c>
      <c r="CW21" s="27">
        <v>0.4743589460849762</v>
      </c>
      <c r="CX21">
        <v>0.06</v>
      </c>
      <c r="CY21">
        <v>13.27325549631086</v>
      </c>
      <c r="CZ21">
        <v>85492748.957887143</v>
      </c>
      <c r="DA21">
        <v>0.28437171131372452</v>
      </c>
      <c r="DB21">
        <v>3.6933267237793674</v>
      </c>
      <c r="DC21">
        <v>307247959.59529871</v>
      </c>
      <c r="DD21">
        <v>0.27015312574803829</v>
      </c>
      <c r="DE21">
        <v>1.4460420086825707</v>
      </c>
      <c r="DF21">
        <v>784740065.07863462</v>
      </c>
      <c r="DG21">
        <v>0.25024710595607758</v>
      </c>
      <c r="DH21">
        <v>0.65773144967421238</v>
      </c>
      <c r="DI21">
        <v>1725274199.0094483</v>
      </c>
      <c r="DJ21">
        <v>0.22749736905097961</v>
      </c>
      <c r="DK21">
        <v>0.17321654582541188</v>
      </c>
      <c r="DL21">
        <v>6551147262.4777575</v>
      </c>
      <c r="DM21">
        <v>0.19906019791960716</v>
      </c>
      <c r="DN21">
        <v>70557700</v>
      </c>
      <c r="DO21">
        <v>0.28437171131372452</v>
      </c>
      <c r="DP21">
        <v>1134767100</v>
      </c>
      <c r="DQ21">
        <v>503911550</v>
      </c>
      <c r="DR21">
        <v>2600</v>
      </c>
      <c r="DS21">
        <v>-0.44213178173625972</v>
      </c>
      <c r="DT21">
        <v>-0.7140481776382851</v>
      </c>
      <c r="DU21" s="28">
        <v>-0.22</v>
      </c>
      <c r="DV21">
        <v>-0.22</v>
      </c>
      <c r="DW21">
        <v>-0.44</v>
      </c>
      <c r="DX21">
        <v>-2.0625</v>
      </c>
      <c r="DY21">
        <v>0.33986718597120213</v>
      </c>
      <c r="DZ21">
        <v>-2.0074916991232001</v>
      </c>
      <c r="EA21">
        <v>2605</v>
      </c>
      <c r="EB21">
        <v>-2.0035266694165896</v>
      </c>
      <c r="EC21">
        <v>2</v>
      </c>
      <c r="ED21">
        <v>2.3736249999999997E-2</v>
      </c>
      <c r="EE21">
        <v>0.19802125000000001</v>
      </c>
      <c r="EF21" s="29">
        <v>5.21E-2</v>
      </c>
      <c r="EG21">
        <v>5.2152999999999998E-2</v>
      </c>
      <c r="EH21">
        <v>22.119867185971202</v>
      </c>
      <c r="EI21" t="s">
        <v>244</v>
      </c>
      <c r="EJ21">
        <v>0</v>
      </c>
      <c r="EK21">
        <v>0</v>
      </c>
      <c r="EL21" s="31">
        <v>44946</v>
      </c>
      <c r="EM21" s="32">
        <v>3.5999999999999999E-3</v>
      </c>
      <c r="EN21" s="32">
        <v>-0.4</v>
      </c>
      <c r="EO21" s="32">
        <v>0.36</v>
      </c>
      <c r="EP21" s="32">
        <v>0.84</v>
      </c>
      <c r="EQ21" s="32">
        <v>5.3E-3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Q16"/>
  <sheetViews>
    <sheetView workbookViewId="0">
      <selection activeCell="D16" sqref="D16"/>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t="s">
        <v>4815</v>
      </c>
      <c r="B2" s="22"/>
      <c r="C2" s="23">
        <v>3</v>
      </c>
      <c r="D2" s="23">
        <v>16</v>
      </c>
      <c r="T2" s="16"/>
      <c r="U2" s="16"/>
      <c r="V2" s="16"/>
      <c r="AB2" s="17"/>
    </row>
    <row r="3" spans="1:147" ht="168">
      <c r="B3" s="24"/>
      <c r="C3" s="24"/>
      <c r="D3" s="24" t="s">
        <v>4845</v>
      </c>
      <c r="E3" t="s">
        <v>4203</v>
      </c>
      <c r="F3" t="s">
        <v>4204</v>
      </c>
      <c r="G3">
        <v>37.19</v>
      </c>
      <c r="H3">
        <v>1.17E-2</v>
      </c>
      <c r="I3" t="s">
        <v>4205</v>
      </c>
      <c r="J3">
        <v>7483622200</v>
      </c>
      <c r="K3">
        <v>697.1</v>
      </c>
      <c r="L3">
        <v>11.29</v>
      </c>
      <c r="M3" t="s">
        <v>169</v>
      </c>
      <c r="N3" t="s">
        <v>1080</v>
      </c>
      <c r="O3" t="s">
        <v>3841</v>
      </c>
      <c r="P3" t="s">
        <v>4816</v>
      </c>
      <c r="Q3">
        <v>-0.43</v>
      </c>
      <c r="R3" t="s">
        <v>2789</v>
      </c>
      <c r="S3">
        <v>15334516</v>
      </c>
      <c r="T3" s="25">
        <v>-0.74570000000000003</v>
      </c>
      <c r="U3" t="s">
        <v>4817</v>
      </c>
      <c r="V3">
        <v>201226730</v>
      </c>
      <c r="W3">
        <v>201226730</v>
      </c>
      <c r="X3">
        <v>1.22</v>
      </c>
      <c r="Y3">
        <v>0.35</v>
      </c>
      <c r="Z3">
        <v>5.4</v>
      </c>
      <c r="AA3" t="s">
        <v>1506</v>
      </c>
      <c r="AB3" t="s">
        <v>357</v>
      </c>
      <c r="AC3" t="s">
        <v>4818</v>
      </c>
      <c r="AD3" t="s">
        <v>4819</v>
      </c>
      <c r="AE3" t="s">
        <v>4820</v>
      </c>
      <c r="AF3">
        <v>-3032222</v>
      </c>
      <c r="AG3" t="s">
        <v>4821</v>
      </c>
      <c r="AH3" t="s">
        <v>4822</v>
      </c>
      <c r="AI3" t="s">
        <v>4823</v>
      </c>
      <c r="AJ3" t="s">
        <v>443</v>
      </c>
      <c r="AK3" t="s">
        <v>4824</v>
      </c>
      <c r="AL3" t="s">
        <v>4825</v>
      </c>
      <c r="AM3" t="s">
        <v>4826</v>
      </c>
      <c r="AN3" t="s">
        <v>198</v>
      </c>
      <c r="AO3" t="s">
        <v>4827</v>
      </c>
      <c r="AP3" t="s">
        <v>198</v>
      </c>
      <c r="AQ3" t="s">
        <v>4828</v>
      </c>
      <c r="AR3" t="s">
        <v>4829</v>
      </c>
      <c r="AS3">
        <v>3727.39</v>
      </c>
      <c r="AT3" t="s">
        <v>1890</v>
      </c>
      <c r="AU3" t="s">
        <v>198</v>
      </c>
      <c r="AV3" t="s">
        <v>4830</v>
      </c>
      <c r="AW3" t="s">
        <v>4831</v>
      </c>
      <c r="AX3" t="s">
        <v>4832</v>
      </c>
      <c r="AY3" t="s">
        <v>401</v>
      </c>
      <c r="AZ3" t="s">
        <v>836</v>
      </c>
      <c r="BA3" t="s">
        <v>2207</v>
      </c>
      <c r="BB3" t="s">
        <v>3893</v>
      </c>
      <c r="BC3" t="s">
        <v>1535</v>
      </c>
      <c r="BD3" t="s">
        <v>4833</v>
      </c>
      <c r="BE3" t="s">
        <v>4834</v>
      </c>
      <c r="BF3" t="s">
        <v>4835</v>
      </c>
      <c r="BG3" t="s">
        <v>4836</v>
      </c>
      <c r="BH3" t="s">
        <v>4837</v>
      </c>
      <c r="BI3" t="s">
        <v>347</v>
      </c>
      <c r="BJ3" t="s">
        <v>196</v>
      </c>
      <c r="BK3" t="s">
        <v>1081</v>
      </c>
      <c r="BL3" t="s">
        <v>4838</v>
      </c>
      <c r="BM3" t="s">
        <v>4839</v>
      </c>
      <c r="BN3" t="s">
        <v>4840</v>
      </c>
      <c r="BO3">
        <v>6.88</v>
      </c>
      <c r="BP3">
        <v>6.49</v>
      </c>
      <c r="BQ3">
        <v>6.88</v>
      </c>
      <c r="BR3">
        <v>8.49</v>
      </c>
      <c r="BS3">
        <v>7.33</v>
      </c>
      <c r="BT3">
        <v>8.23</v>
      </c>
      <c r="BU3" t="s">
        <v>4841</v>
      </c>
      <c r="BV3" t="s">
        <v>4842</v>
      </c>
      <c r="BW3">
        <v>24.04</v>
      </c>
      <c r="BX3">
        <v>35.340000000000003</v>
      </c>
      <c r="BY3">
        <v>38.06</v>
      </c>
      <c r="BZ3">
        <v>5.58</v>
      </c>
      <c r="CA3">
        <v>12</v>
      </c>
      <c r="CB3">
        <v>12.73</v>
      </c>
      <c r="CC3">
        <v>7.3</v>
      </c>
      <c r="CD3">
        <v>2.99</v>
      </c>
      <c r="CE3" t="s">
        <v>4843</v>
      </c>
      <c r="CF3" t="s">
        <v>4844</v>
      </c>
      <c r="CG3" s="26">
        <v>3.8001904761904765E-2</v>
      </c>
      <c r="CH3" s="27">
        <v>-0.38190087801399425</v>
      </c>
      <c r="CI3" s="26">
        <v>-4.5783132314682007E-2</v>
      </c>
      <c r="CJ3" s="26">
        <v>4.842615220695734E-3</v>
      </c>
      <c r="CK3" s="26">
        <v>5.35714291036129E-2</v>
      </c>
      <c r="CL3" s="26">
        <v>-7.5949365273118019E-3</v>
      </c>
      <c r="CM3" s="26">
        <v>2.0671835169196129E-2</v>
      </c>
      <c r="CN3" s="27">
        <v>0.1188185065984726</v>
      </c>
      <c r="CO3" s="27">
        <v>-5.2367862313985825E-2</v>
      </c>
      <c r="CP3" s="27">
        <v>0.6015586256980896</v>
      </c>
      <c r="CQ3" s="27">
        <v>-0.40403136610984802</v>
      </c>
      <c r="CR3" s="27">
        <v>-9.8517723381519318E-2</v>
      </c>
      <c r="CS3">
        <v>18.89803585858586</v>
      </c>
      <c r="CT3">
        <v>10897200.859726964</v>
      </c>
      <c r="CU3">
        <v>0.48400107555794575</v>
      </c>
      <c r="CV3" s="26">
        <v>5.1415621303021906E-3</v>
      </c>
      <c r="CW3" s="27">
        <v>3.3092036098241809E-2</v>
      </c>
      <c r="CX3">
        <v>0.06</v>
      </c>
      <c r="CY3">
        <v>131.86217680984893</v>
      </c>
      <c r="CZ3">
        <v>52809853.200299054</v>
      </c>
      <c r="DA3">
        <v>5.1415621303021906E-3</v>
      </c>
      <c r="DB3">
        <v>46.332651131641015</v>
      </c>
      <c r="DC3">
        <v>150296217.24461338</v>
      </c>
      <c r="DD3">
        <v>4.8844840237870805E-3</v>
      </c>
      <c r="DE3">
        <v>25.047849601600273</v>
      </c>
      <c r="DF3">
        <v>278012775.97718823</v>
      </c>
      <c r="DG3">
        <v>4.5245746746659281E-3</v>
      </c>
      <c r="DH3">
        <v>16.640878019418199</v>
      </c>
      <c r="DI3">
        <v>418464830.51400089</v>
      </c>
      <c r="DJ3">
        <v>4.1132497042417528E-3</v>
      </c>
      <c r="DK3">
        <v>10.567384179227053</v>
      </c>
      <c r="DL3">
        <v>658973127.30323684</v>
      </c>
      <c r="DM3">
        <v>3.5990934912115331E-3</v>
      </c>
      <c r="DN3">
        <v>55692100</v>
      </c>
      <c r="DO3">
        <v>5.1415621303021906E-3</v>
      </c>
      <c r="DP3">
        <v>6963622200</v>
      </c>
      <c r="DQ3">
        <v>482164890</v>
      </c>
      <c r="DR3">
        <v>3837</v>
      </c>
      <c r="DS3">
        <v>3.2860342631602577E-2</v>
      </c>
      <c r="DT3">
        <v>-0.41499291411223604</v>
      </c>
      <c r="DU3" s="28">
        <v>0</v>
      </c>
      <c r="DV3">
        <v>-0.44</v>
      </c>
      <c r="DW3">
        <v>-0.44</v>
      </c>
      <c r="DX3">
        <v>5.4095890410958907</v>
      </c>
      <c r="DY3">
        <v>0.50650321246584429</v>
      </c>
      <c r="DZ3">
        <v>5.141923918530531</v>
      </c>
      <c r="EA3">
        <v>3725</v>
      </c>
      <c r="EB3">
        <v>5.0345150204146778</v>
      </c>
      <c r="EC3">
        <v>5</v>
      </c>
      <c r="ED3">
        <v>4.4302265409769365E-2</v>
      </c>
      <c r="EE3">
        <v>0.12785528045901257</v>
      </c>
      <c r="EF3" s="29">
        <v>9.2100000000000001E-2</v>
      </c>
      <c r="EG3">
        <v>9.2217000000000007E-2</v>
      </c>
      <c r="EH3">
        <v>16.346503212465844</v>
      </c>
      <c r="EI3">
        <v>-1</v>
      </c>
      <c r="EJ3">
        <v>1</v>
      </c>
      <c r="EK3">
        <v>0</v>
      </c>
      <c r="EL3" s="31">
        <v>44946</v>
      </c>
      <c r="EM3" s="32">
        <v>5.9700000000000003E-2</v>
      </c>
      <c r="EN3" s="32">
        <v>-0.03</v>
      </c>
      <c r="EO3" s="32">
        <v>0.08</v>
      </c>
      <c r="EP3" s="32">
        <v>0.03</v>
      </c>
      <c r="EQ3" s="32">
        <v>1.17E-2</v>
      </c>
    </row>
    <row r="4" spans="1:147" ht="168">
      <c r="B4" s="24"/>
      <c r="C4" s="24"/>
      <c r="D4" s="24" t="s">
        <v>4873</v>
      </c>
      <c r="E4" t="s">
        <v>4206</v>
      </c>
      <c r="F4" t="s">
        <v>4207</v>
      </c>
      <c r="G4">
        <v>93.45</v>
      </c>
      <c r="H4">
        <v>-2.0500000000000001E-2</v>
      </c>
      <c r="I4" t="s">
        <v>4208</v>
      </c>
      <c r="J4">
        <v>7458410500</v>
      </c>
      <c r="K4">
        <v>83.32</v>
      </c>
      <c r="L4">
        <v>6.02</v>
      </c>
      <c r="M4" t="s">
        <v>169</v>
      </c>
      <c r="N4" t="s">
        <v>472</v>
      </c>
      <c r="O4" t="s">
        <v>867</v>
      </c>
      <c r="P4" t="s">
        <v>4846</v>
      </c>
      <c r="Q4">
        <v>5.54</v>
      </c>
      <c r="R4" t="s">
        <v>4847</v>
      </c>
      <c r="S4">
        <v>63939760</v>
      </c>
      <c r="T4" s="25">
        <v>-0.10970000000000001</v>
      </c>
      <c r="U4" t="s">
        <v>4848</v>
      </c>
      <c r="V4">
        <v>29013276</v>
      </c>
      <c r="W4">
        <v>79811776</v>
      </c>
      <c r="X4">
        <v>1.1100000000000001</v>
      </c>
      <c r="Y4">
        <v>0.28000000000000003</v>
      </c>
      <c r="Z4">
        <v>16.12</v>
      </c>
      <c r="AA4" t="s">
        <v>3528</v>
      </c>
      <c r="AB4" t="s">
        <v>504</v>
      </c>
      <c r="AC4" t="s">
        <v>4849</v>
      </c>
      <c r="AD4" t="s">
        <v>4850</v>
      </c>
      <c r="AE4" t="s">
        <v>4851</v>
      </c>
      <c r="AF4">
        <v>-8469645</v>
      </c>
      <c r="AG4" t="s">
        <v>4852</v>
      </c>
      <c r="AH4" t="s">
        <v>4853</v>
      </c>
      <c r="AI4" t="s">
        <v>4854</v>
      </c>
      <c r="AJ4" t="s">
        <v>406</v>
      </c>
      <c r="AK4" t="s">
        <v>4855</v>
      </c>
      <c r="AL4" t="s">
        <v>4856</v>
      </c>
      <c r="AM4" t="s">
        <v>4857</v>
      </c>
      <c r="AN4" t="s">
        <v>198</v>
      </c>
      <c r="AO4" t="s">
        <v>1137</v>
      </c>
      <c r="AP4" t="s">
        <v>198</v>
      </c>
      <c r="AQ4" t="s">
        <v>4858</v>
      </c>
      <c r="AR4" t="s">
        <v>4859</v>
      </c>
      <c r="AS4" t="s">
        <v>198</v>
      </c>
      <c r="AT4" t="s">
        <v>200</v>
      </c>
      <c r="AU4" t="s">
        <v>198</v>
      </c>
      <c r="AV4" t="s">
        <v>4860</v>
      </c>
      <c r="AW4" t="s">
        <v>2627</v>
      </c>
      <c r="AX4" t="s">
        <v>4861</v>
      </c>
      <c r="AY4" t="s">
        <v>2305</v>
      </c>
      <c r="AZ4" t="s">
        <v>2626</v>
      </c>
      <c r="BA4" t="s">
        <v>1592</v>
      </c>
      <c r="BB4" t="s">
        <v>1820</v>
      </c>
      <c r="BC4" t="s">
        <v>441</v>
      </c>
      <c r="BD4" t="s">
        <v>4862</v>
      </c>
      <c r="BE4" t="s">
        <v>4863</v>
      </c>
      <c r="BF4" t="s">
        <v>4864</v>
      </c>
      <c r="BG4" t="s">
        <v>4865</v>
      </c>
      <c r="BH4" t="s">
        <v>4866</v>
      </c>
      <c r="BI4" t="s">
        <v>296</v>
      </c>
      <c r="BJ4" t="s">
        <v>1057</v>
      </c>
      <c r="BK4" t="s">
        <v>1087</v>
      </c>
      <c r="BL4" t="s">
        <v>4867</v>
      </c>
      <c r="BM4" t="s">
        <v>4868</v>
      </c>
      <c r="BN4" t="s">
        <v>4869</v>
      </c>
      <c r="BO4">
        <v>7.53</v>
      </c>
      <c r="BP4">
        <v>10.47</v>
      </c>
      <c r="BQ4">
        <v>25.29</v>
      </c>
      <c r="BR4">
        <v>8.61</v>
      </c>
      <c r="BS4">
        <v>19.45</v>
      </c>
      <c r="BT4">
        <v>26.17</v>
      </c>
      <c r="BU4" t="s">
        <v>4870</v>
      </c>
      <c r="BV4" t="s">
        <v>4842</v>
      </c>
      <c r="BW4">
        <v>50.05</v>
      </c>
      <c r="BX4">
        <v>50.5</v>
      </c>
      <c r="BY4">
        <v>54.36</v>
      </c>
      <c r="BZ4">
        <v>15.17</v>
      </c>
      <c r="CA4">
        <v>19.95</v>
      </c>
      <c r="CB4">
        <v>20.100000000000001</v>
      </c>
      <c r="CC4">
        <v>-0.7</v>
      </c>
      <c r="CD4">
        <v>0.27</v>
      </c>
      <c r="CE4" t="s">
        <v>4871</v>
      </c>
      <c r="CF4" t="s">
        <v>4872</v>
      </c>
      <c r="CG4" s="26">
        <v>2.3136102941176028E-2</v>
      </c>
      <c r="CH4" s="27">
        <v>-5.4076663851817947E-3</v>
      </c>
      <c r="CI4" s="26">
        <v>0.16781608760356903</v>
      </c>
      <c r="CJ4" s="26">
        <v>-4.3956045061349869E-2</v>
      </c>
      <c r="CK4" s="26">
        <v>0.73664122819900513</v>
      </c>
      <c r="CL4" s="26">
        <v>0.4010695219039917</v>
      </c>
      <c r="CM4" s="26">
        <v>0.19108280539512634</v>
      </c>
      <c r="CN4" s="27">
        <v>0.11717140674591064</v>
      </c>
      <c r="CO4" s="27">
        <v>-6.1306912451982498E-2</v>
      </c>
      <c r="CP4" s="27">
        <v>0.77672207355499268</v>
      </c>
      <c r="CQ4" s="27">
        <v>0.91908788681030273</v>
      </c>
      <c r="CR4" s="27">
        <v>0.74856042861938477</v>
      </c>
      <c r="CS4">
        <v>14.681910433070867</v>
      </c>
      <c r="CT4">
        <v>59301638.997524507</v>
      </c>
      <c r="CU4">
        <v>0.39593365436062067</v>
      </c>
      <c r="CV4" s="26">
        <v>0.29053071960806848</v>
      </c>
      <c r="CW4" s="27">
        <v>0.50004697665572162</v>
      </c>
      <c r="CX4">
        <v>0.06</v>
      </c>
      <c r="CY4">
        <v>53.530079490026274</v>
      </c>
      <c r="CZ4">
        <v>118576519.22939232</v>
      </c>
      <c r="DA4">
        <v>0.29053071960806848</v>
      </c>
      <c r="DB4">
        <v>14.821131532418788</v>
      </c>
      <c r="DC4">
        <v>428267604.67755675</v>
      </c>
      <c r="DD4">
        <v>0.27600418362766505</v>
      </c>
      <c r="DE4">
        <v>5.7597394161867213</v>
      </c>
      <c r="DF4">
        <v>1102030845.7291894</v>
      </c>
      <c r="DG4">
        <v>0.25566703325510026</v>
      </c>
      <c r="DH4">
        <v>2.5948896343109449</v>
      </c>
      <c r="DI4">
        <v>2446119640.724339</v>
      </c>
      <c r="DJ4">
        <v>0.2324245756864548</v>
      </c>
      <c r="DK4">
        <v>0.66685168367648084</v>
      </c>
      <c r="DL4">
        <v>9518474130.5675526</v>
      </c>
      <c r="DM4">
        <v>0.20337150372564791</v>
      </c>
      <c r="DN4">
        <v>97394900</v>
      </c>
      <c r="DO4">
        <v>0.29053071960806848</v>
      </c>
      <c r="DP4">
        <v>6347410500</v>
      </c>
      <c r="DQ4">
        <v>733460110</v>
      </c>
      <c r="DR4">
        <v>4552</v>
      </c>
      <c r="DS4">
        <v>-0.26739461666689246</v>
      </c>
      <c r="DT4">
        <v>-0.50545464304090337</v>
      </c>
      <c r="DU4" s="28">
        <v>0.6</v>
      </c>
      <c r="DV4">
        <v>0</v>
      </c>
      <c r="DW4">
        <v>0.6</v>
      </c>
      <c r="DX4">
        <v>2.7000000000000001E-3</v>
      </c>
      <c r="DY4">
        <v>0.31980543039004339</v>
      </c>
      <c r="DZ4">
        <v>5.1247466205311606E-4</v>
      </c>
      <c r="EA4">
        <v>1006</v>
      </c>
      <c r="EB4">
        <v>4.077307550995535E-4</v>
      </c>
      <c r="EC4">
        <v>0</v>
      </c>
      <c r="ED4">
        <v>1.8419587605718737E-2</v>
      </c>
      <c r="EE4">
        <v>9.7044576479541067E-2</v>
      </c>
      <c r="EF4" s="29">
        <v>7.619999999999999E-2</v>
      </c>
      <c r="EG4">
        <v>7.5995000000000007E-2</v>
      </c>
      <c r="EH4">
        <v>13.189805430390043</v>
      </c>
      <c r="EI4" t="s">
        <v>244</v>
      </c>
      <c r="EJ4">
        <v>0</v>
      </c>
      <c r="EK4">
        <v>1</v>
      </c>
      <c r="EL4" s="31">
        <v>44946</v>
      </c>
      <c r="EM4" s="32">
        <v>-4.4999999999999997E-3</v>
      </c>
      <c r="EN4" s="32">
        <v>1</v>
      </c>
      <c r="EO4" s="32">
        <v>3.05</v>
      </c>
      <c r="EP4" s="32">
        <v>-2.16</v>
      </c>
      <c r="EQ4" s="32">
        <v>-2.0500000000000001E-2</v>
      </c>
    </row>
    <row r="5" spans="1:147" ht="180">
      <c r="B5" s="24"/>
      <c r="C5" s="24"/>
      <c r="D5" s="24" t="s">
        <v>4898</v>
      </c>
      <c r="E5" t="s">
        <v>4209</v>
      </c>
      <c r="F5" t="s">
        <v>4210</v>
      </c>
      <c r="G5">
        <v>17.61</v>
      </c>
      <c r="H5">
        <v>2.4400000000000002E-2</v>
      </c>
      <c r="I5" t="s">
        <v>4211</v>
      </c>
      <c r="J5">
        <v>5599015000</v>
      </c>
      <c r="K5">
        <v>20.12</v>
      </c>
      <c r="L5">
        <v>2.63</v>
      </c>
      <c r="M5" t="s">
        <v>169</v>
      </c>
      <c r="N5" t="s">
        <v>4874</v>
      </c>
      <c r="O5" t="s">
        <v>4590</v>
      </c>
      <c r="P5" t="s">
        <v>4875</v>
      </c>
      <c r="Q5">
        <v>5.74</v>
      </c>
      <c r="R5" t="s">
        <v>4876</v>
      </c>
      <c r="S5">
        <v>188005800</v>
      </c>
      <c r="T5" s="25">
        <v>-0.15140000000000001</v>
      </c>
      <c r="U5" t="s">
        <v>393</v>
      </c>
      <c r="V5">
        <v>316090080</v>
      </c>
      <c r="W5">
        <v>317945200</v>
      </c>
      <c r="X5">
        <v>1.51</v>
      </c>
      <c r="Y5">
        <v>0.55000000000000004</v>
      </c>
      <c r="Z5">
        <v>10.130000000000001</v>
      </c>
      <c r="AA5" t="s">
        <v>4877</v>
      </c>
      <c r="AB5" t="s">
        <v>4878</v>
      </c>
      <c r="AC5" t="s">
        <v>4879</v>
      </c>
      <c r="AD5" t="s">
        <v>4880</v>
      </c>
      <c r="AE5" t="s">
        <v>4881</v>
      </c>
      <c r="AF5">
        <v>-10051284</v>
      </c>
      <c r="AG5" t="s">
        <v>4882</v>
      </c>
      <c r="AH5" t="s">
        <v>4883</v>
      </c>
      <c r="AI5" t="s">
        <v>4884</v>
      </c>
      <c r="AJ5" t="s">
        <v>196</v>
      </c>
      <c r="AK5" t="s">
        <v>4885</v>
      </c>
      <c r="AL5" t="s">
        <v>2868</v>
      </c>
      <c r="AM5" t="s">
        <v>4886</v>
      </c>
      <c r="AN5" t="s">
        <v>198</v>
      </c>
      <c r="AO5" t="s">
        <v>4887</v>
      </c>
      <c r="AP5" t="s">
        <v>504</v>
      </c>
      <c r="AQ5" t="s">
        <v>4888</v>
      </c>
      <c r="AR5" t="s">
        <v>196</v>
      </c>
      <c r="AS5" t="s">
        <v>198</v>
      </c>
      <c r="AT5" t="s">
        <v>4889</v>
      </c>
      <c r="AU5" t="s">
        <v>4890</v>
      </c>
      <c r="AV5" t="s">
        <v>4891</v>
      </c>
      <c r="AW5" t="s">
        <v>4892</v>
      </c>
      <c r="AX5" t="s">
        <v>4893</v>
      </c>
      <c r="AY5" t="s">
        <v>4894</v>
      </c>
      <c r="AZ5" t="s">
        <v>4895</v>
      </c>
      <c r="BA5" t="s">
        <v>3817</v>
      </c>
      <c r="BB5" t="s">
        <v>4462</v>
      </c>
      <c r="BC5" t="s">
        <v>204</v>
      </c>
      <c r="BD5" t="s">
        <v>3504</v>
      </c>
      <c r="BE5" t="s">
        <v>1212</v>
      </c>
      <c r="BF5" t="s">
        <v>504</v>
      </c>
      <c r="BG5" t="s">
        <v>523</v>
      </c>
      <c r="BH5" t="s">
        <v>472</v>
      </c>
      <c r="BI5" t="s">
        <v>3751</v>
      </c>
      <c r="BJ5" t="s">
        <v>1287</v>
      </c>
      <c r="BK5" t="s">
        <v>591</v>
      </c>
      <c r="BL5" t="s">
        <v>4434</v>
      </c>
      <c r="BM5" t="s">
        <v>2301</v>
      </c>
      <c r="BN5" t="s">
        <v>441</v>
      </c>
      <c r="BO5">
        <v>14.77</v>
      </c>
      <c r="BP5">
        <v>14.35</v>
      </c>
      <c r="BQ5">
        <v>14.28</v>
      </c>
      <c r="BR5">
        <v>16.53</v>
      </c>
      <c r="BS5">
        <v>15.48</v>
      </c>
      <c r="BT5">
        <v>15.16</v>
      </c>
      <c r="BU5" t="s">
        <v>2259</v>
      </c>
      <c r="BV5" t="s">
        <v>4842</v>
      </c>
      <c r="BW5">
        <v>21.46</v>
      </c>
      <c r="BX5">
        <v>26.04</v>
      </c>
      <c r="BY5">
        <v>26</v>
      </c>
      <c r="BZ5">
        <v>11.16</v>
      </c>
      <c r="CA5">
        <v>14.34</v>
      </c>
      <c r="CB5">
        <v>12.93</v>
      </c>
      <c r="CC5">
        <v>2.92</v>
      </c>
      <c r="CD5">
        <v>4.95</v>
      </c>
      <c r="CE5" t="s">
        <v>4896</v>
      </c>
      <c r="CF5" t="s">
        <v>4897</v>
      </c>
      <c r="CG5" s="26">
        <v>-7.4850598290598286E-2</v>
      </c>
      <c r="CH5" s="27">
        <v>-0.39991076923076951</v>
      </c>
      <c r="CI5" s="26">
        <v>0.22543641924858093</v>
      </c>
      <c r="CJ5" s="26">
        <v>1.2115093879401684E-2</v>
      </c>
      <c r="CK5" s="26">
        <v>9.2664092779159546E-2</v>
      </c>
      <c r="CL5" s="26">
        <v>0.19986754655838013</v>
      </c>
      <c r="CM5" s="26">
        <v>0.11184693872928619</v>
      </c>
      <c r="CN5" s="27">
        <v>0.20000000298023224</v>
      </c>
      <c r="CO5" s="27">
        <v>0.14537444710731506</v>
      </c>
      <c r="CP5" s="27">
        <v>0.19473683834075928</v>
      </c>
      <c r="CQ5" s="27">
        <v>0.4285714328289032</v>
      </c>
      <c r="CR5" s="27">
        <v>-5.000000074505806E-2</v>
      </c>
      <c r="CS5">
        <v>2.2788013838013836</v>
      </c>
      <c r="CT5">
        <v>55345346.153846152</v>
      </c>
      <c r="CU5">
        <v>1.7035775127768313</v>
      </c>
      <c r="CV5" s="26">
        <v>0.1283860182389617</v>
      </c>
      <c r="CW5" s="27">
        <v>0.18373654410243034</v>
      </c>
      <c r="CX5">
        <v>0.06</v>
      </c>
      <c r="CY5">
        <v>13.377388951880357</v>
      </c>
      <c r="CZ5">
        <v>332128714.80241138</v>
      </c>
      <c r="DA5">
        <v>0.1283860182389617</v>
      </c>
      <c r="DB5">
        <v>4.2323985681311056</v>
      </c>
      <c r="DC5">
        <v>1049762901.2198385</v>
      </c>
      <c r="DD5">
        <v>0.12196671732701361</v>
      </c>
      <c r="DE5">
        <v>1.9940299663443071</v>
      </c>
      <c r="DF5">
        <v>2228158590.8889141</v>
      </c>
      <c r="DG5">
        <v>0.11297969605028629</v>
      </c>
      <c r="DH5">
        <v>1.1386210430690105</v>
      </c>
      <c r="DI5">
        <v>3902101605.310586</v>
      </c>
      <c r="DJ5">
        <v>0.10270881459116937</v>
      </c>
      <c r="DK5">
        <v>0.52505885231898886</v>
      </c>
      <c r="DL5">
        <v>8461937134.0505199</v>
      </c>
      <c r="DM5">
        <v>8.987021276727318E-2</v>
      </c>
      <c r="DN5">
        <v>312000000</v>
      </c>
      <c r="DO5">
        <v>0.1283860182389617</v>
      </c>
      <c r="DP5">
        <v>4443015000</v>
      </c>
      <c r="DQ5">
        <v>1089998100</v>
      </c>
      <c r="DR5">
        <v>4203</v>
      </c>
      <c r="DS5">
        <v>-0.20323661652955999</v>
      </c>
      <c r="DT5">
        <v>-0.58364731333319986</v>
      </c>
      <c r="DU5" s="28">
        <v>0.6</v>
      </c>
      <c r="DV5">
        <v>-0.22</v>
      </c>
      <c r="DW5">
        <v>0.38</v>
      </c>
      <c r="DX5">
        <v>8.5898989898989893</v>
      </c>
      <c r="DY5">
        <v>0.92866848741206409</v>
      </c>
      <c r="DZ5">
        <v>8.1171943400491351</v>
      </c>
      <c r="EA5">
        <v>2588</v>
      </c>
      <c r="EB5">
        <v>8.0555732608034702</v>
      </c>
      <c r="EC5">
        <v>8</v>
      </c>
      <c r="ED5">
        <v>3.3769341383357888E-2</v>
      </c>
      <c r="EE5">
        <v>0.16997834847011373</v>
      </c>
      <c r="EF5" s="29">
        <v>2.7900000000000001E-2</v>
      </c>
      <c r="EG5">
        <v>2.8144000000000002E-2</v>
      </c>
      <c r="EH5">
        <v>73.198668487412064</v>
      </c>
      <c r="EI5">
        <v>-1</v>
      </c>
      <c r="EJ5">
        <v>0</v>
      </c>
      <c r="EK5">
        <v>0</v>
      </c>
      <c r="EL5" s="31">
        <v>44946</v>
      </c>
      <c r="EM5" s="32">
        <v>-5.7999999999999996E-3</v>
      </c>
      <c r="EN5" s="32">
        <v>-0.53</v>
      </c>
      <c r="EO5" s="32">
        <v>1.54</v>
      </c>
      <c r="EP5" s="32">
        <v>0.06</v>
      </c>
      <c r="EQ5" s="32">
        <v>2.4400000000000002E-2</v>
      </c>
    </row>
    <row r="6" spans="1:147" ht="276">
      <c r="B6" s="24" t="s">
        <v>4899</v>
      </c>
      <c r="C6" s="24" t="s">
        <v>4900</v>
      </c>
      <c r="D6" s="24" t="s">
        <v>4923</v>
      </c>
      <c r="E6" t="s">
        <v>4212</v>
      </c>
      <c r="F6" t="s">
        <v>4213</v>
      </c>
      <c r="G6">
        <v>12.48</v>
      </c>
      <c r="H6">
        <v>1.55E-2</v>
      </c>
      <c r="I6" t="s">
        <v>4214</v>
      </c>
      <c r="J6">
        <v>5119762400</v>
      </c>
      <c r="K6">
        <v>96.36</v>
      </c>
      <c r="L6">
        <v>3.14</v>
      </c>
      <c r="M6" t="s">
        <v>169</v>
      </c>
      <c r="N6" t="s">
        <v>4468</v>
      </c>
      <c r="O6" t="s">
        <v>2731</v>
      </c>
      <c r="P6" t="s">
        <v>4901</v>
      </c>
      <c r="Q6">
        <v>-0.42</v>
      </c>
      <c r="R6" t="s">
        <v>1059</v>
      </c>
      <c r="S6">
        <v>23083995</v>
      </c>
      <c r="T6" s="25">
        <v>-0.84599999999999997</v>
      </c>
      <c r="U6" t="s">
        <v>1081</v>
      </c>
      <c r="V6">
        <v>316274530</v>
      </c>
      <c r="W6">
        <v>410237370</v>
      </c>
      <c r="X6">
        <v>1.68</v>
      </c>
      <c r="Y6">
        <v>0.33</v>
      </c>
      <c r="Z6">
        <v>3.68</v>
      </c>
      <c r="AA6" t="s">
        <v>4902</v>
      </c>
      <c r="AB6" t="s">
        <v>4903</v>
      </c>
      <c r="AC6" t="s">
        <v>4904</v>
      </c>
      <c r="AD6" t="s">
        <v>4905</v>
      </c>
      <c r="AE6" t="s">
        <v>4906</v>
      </c>
      <c r="AF6">
        <v>9496265</v>
      </c>
      <c r="AG6" t="s">
        <v>4907</v>
      </c>
      <c r="AH6" t="s">
        <v>4908</v>
      </c>
      <c r="AI6" t="s">
        <v>4909</v>
      </c>
      <c r="AJ6" t="s">
        <v>2511</v>
      </c>
      <c r="AK6" t="s">
        <v>4910</v>
      </c>
      <c r="AL6" t="s">
        <v>407</v>
      </c>
      <c r="AM6" t="s">
        <v>4911</v>
      </c>
      <c r="AN6" t="s">
        <v>198</v>
      </c>
      <c r="AO6" t="s">
        <v>1778</v>
      </c>
      <c r="AP6" t="s">
        <v>4847</v>
      </c>
      <c r="AQ6" t="s">
        <v>4912</v>
      </c>
      <c r="AR6" t="s">
        <v>4913</v>
      </c>
      <c r="AS6" t="s">
        <v>198</v>
      </c>
      <c r="AT6" t="s">
        <v>4914</v>
      </c>
      <c r="AU6" t="s">
        <v>1212</v>
      </c>
      <c r="AV6" t="s">
        <v>4915</v>
      </c>
      <c r="AW6" t="s">
        <v>1253</v>
      </c>
      <c r="AX6" t="s">
        <v>357</v>
      </c>
      <c r="AY6" t="s">
        <v>4916</v>
      </c>
      <c r="AZ6" t="s">
        <v>4917</v>
      </c>
      <c r="BA6" t="s">
        <v>2747</v>
      </c>
      <c r="BB6" t="s">
        <v>4918</v>
      </c>
      <c r="BC6" t="s">
        <v>565</v>
      </c>
      <c r="BD6" t="s">
        <v>347</v>
      </c>
      <c r="BE6" t="s">
        <v>263</v>
      </c>
      <c r="BF6" t="s">
        <v>483</v>
      </c>
      <c r="BG6" t="s">
        <v>597</v>
      </c>
      <c r="BH6" t="s">
        <v>4919</v>
      </c>
      <c r="BI6" t="s">
        <v>382</v>
      </c>
      <c r="BJ6" t="s">
        <v>4920</v>
      </c>
      <c r="BK6" t="s">
        <v>379</v>
      </c>
      <c r="BL6" t="s">
        <v>4921</v>
      </c>
      <c r="BM6" t="s">
        <v>794</v>
      </c>
      <c r="BN6" t="s">
        <v>247</v>
      </c>
      <c r="BO6">
        <v>10.23</v>
      </c>
      <c r="BP6">
        <v>12.67</v>
      </c>
      <c r="BQ6">
        <v>10.38</v>
      </c>
      <c r="BR6">
        <v>11.34</v>
      </c>
      <c r="BS6">
        <v>14.98</v>
      </c>
      <c r="BT6">
        <v>10.81</v>
      </c>
      <c r="BU6" t="s">
        <v>1085</v>
      </c>
      <c r="BV6" t="s">
        <v>4842</v>
      </c>
      <c r="BW6">
        <v>27.54</v>
      </c>
      <c r="BX6">
        <v>35.46</v>
      </c>
      <c r="BY6">
        <v>37.57</v>
      </c>
      <c r="BZ6">
        <v>5.38</v>
      </c>
      <c r="CA6">
        <v>18.399999999999999</v>
      </c>
      <c r="CB6">
        <v>15.56</v>
      </c>
      <c r="CC6">
        <v>5.14</v>
      </c>
      <c r="CD6">
        <v>-11.3</v>
      </c>
      <c r="CE6" t="s">
        <v>4922</v>
      </c>
      <c r="CF6" t="s">
        <v>522</v>
      </c>
      <c r="CG6" s="26">
        <v>-8.4309104938271609E-2</v>
      </c>
      <c r="CH6" s="27">
        <v>-1.0701082432432432</v>
      </c>
      <c r="CI6" s="26">
        <v>0.33630958199501038</v>
      </c>
      <c r="CJ6" s="26">
        <v>0.45035970211029053</v>
      </c>
      <c r="CK6" s="26">
        <v>0.13747954368591309</v>
      </c>
      <c r="CL6" s="26">
        <v>0.10488245636224747</v>
      </c>
      <c r="CM6" s="26">
        <v>0.25113123655319214</v>
      </c>
      <c r="CN6" s="27">
        <v>2.857142873108387E-2</v>
      </c>
      <c r="CO6" s="27">
        <v>0.62037038803100586</v>
      </c>
      <c r="CP6" s="27">
        <v>2.857142873108387E-2</v>
      </c>
      <c r="CQ6" s="27">
        <v>1.9417475908994675E-2</v>
      </c>
      <c r="CR6" s="27">
        <v>0.36117523908615112</v>
      </c>
      <c r="CS6">
        <v>3.8008629547141797</v>
      </c>
      <c r="CT6">
        <v>12443780.555555556</v>
      </c>
      <c r="CU6">
        <v>1.6025641025641024</v>
      </c>
      <c r="CV6" s="26">
        <v>0.25603250414133072</v>
      </c>
      <c r="CW6" s="27">
        <v>0.21162119209766389</v>
      </c>
      <c r="CX6">
        <v>0.06</v>
      </c>
      <c r="CY6">
        <v>21.429948526302152</v>
      </c>
      <c r="CZ6">
        <v>213288538.43909389</v>
      </c>
      <c r="DA6">
        <v>0.25603250414133072</v>
      </c>
      <c r="DB6">
        <v>6.1014142419264203</v>
      </c>
      <c r="DC6">
        <v>749131630.5966562</v>
      </c>
      <c r="DD6">
        <v>0.24323087893426418</v>
      </c>
      <c r="DE6">
        <v>2.4720613056688436</v>
      </c>
      <c r="DF6">
        <v>1848968061.3981898</v>
      </c>
      <c r="DG6">
        <v>0.22530860364437102</v>
      </c>
      <c r="DH6">
        <v>1.1744327862246691</v>
      </c>
      <c r="DI6">
        <v>3891889304.8730106</v>
      </c>
      <c r="DJ6">
        <v>0.20482600331306458</v>
      </c>
      <c r="DK6">
        <v>0.34555903281679995</v>
      </c>
      <c r="DL6">
        <v>13227153585.71806</v>
      </c>
      <c r="DM6">
        <v>0.1792227528989315</v>
      </c>
      <c r="DN6">
        <v>180000000</v>
      </c>
      <c r="DO6">
        <v>0.25603250414133072</v>
      </c>
      <c r="DP6">
        <v>4570762400</v>
      </c>
      <c r="DQ6">
        <v>430001479.99999988</v>
      </c>
      <c r="DR6">
        <v>2235</v>
      </c>
      <c r="DS6">
        <v>-0.34034160907960231</v>
      </c>
      <c r="DT6">
        <v>-1.281729435340907</v>
      </c>
      <c r="DU6" s="28">
        <v>0</v>
      </c>
      <c r="DV6">
        <v>-0.44</v>
      </c>
      <c r="DW6">
        <v>-0.44</v>
      </c>
      <c r="DX6">
        <v>6.3126520681265204</v>
      </c>
      <c r="DY6">
        <v>0.35198425531914879</v>
      </c>
      <c r="DZ6">
        <v>6.0318855883418747</v>
      </c>
      <c r="EA6">
        <v>2775</v>
      </c>
      <c r="EB6">
        <v>6.0139086465197087</v>
      </c>
      <c r="EC6">
        <v>6</v>
      </c>
      <c r="ED6">
        <v>5.8420567585054477E-2</v>
      </c>
      <c r="EE6">
        <v>0.57283908581999732</v>
      </c>
      <c r="EF6" s="29">
        <v>2.7509999999999996E-2</v>
      </c>
      <c r="EG6">
        <v>2.7355000000000001E-2</v>
      </c>
      <c r="EH6">
        <v>25.101984255319149</v>
      </c>
      <c r="EI6" t="s">
        <v>244</v>
      </c>
      <c r="EJ6">
        <v>0</v>
      </c>
      <c r="EK6">
        <v>0</v>
      </c>
      <c r="EL6" s="31">
        <v>44946</v>
      </c>
      <c r="EM6" s="32">
        <v>1.0999999999999999E-2</v>
      </c>
      <c r="EN6" s="32">
        <v>0.83</v>
      </c>
      <c r="EO6" s="32">
        <v>0.91</v>
      </c>
      <c r="EP6" s="32">
        <v>0.66</v>
      </c>
      <c r="EQ6" s="32">
        <v>1.55E-2</v>
      </c>
    </row>
    <row r="7" spans="1:147" ht="96">
      <c r="D7" s="24" t="s">
        <v>4949</v>
      </c>
      <c r="E7" t="s">
        <v>4215</v>
      </c>
      <c r="F7" t="s">
        <v>4216</v>
      </c>
      <c r="G7">
        <v>12.24</v>
      </c>
      <c r="H7">
        <v>-2.1600000000000001E-2</v>
      </c>
      <c r="I7" t="s">
        <v>4217</v>
      </c>
      <c r="J7">
        <v>3306521000</v>
      </c>
      <c r="K7">
        <v>64.33</v>
      </c>
      <c r="L7">
        <v>4.0199999999999996</v>
      </c>
      <c r="M7" t="s">
        <v>169</v>
      </c>
      <c r="N7" t="s">
        <v>1259</v>
      </c>
      <c r="O7" t="s">
        <v>4924</v>
      </c>
      <c r="P7" t="s">
        <v>4925</v>
      </c>
      <c r="Q7">
        <v>-4.03</v>
      </c>
      <c r="R7" t="s">
        <v>1251</v>
      </c>
      <c r="S7">
        <v>55499427</v>
      </c>
      <c r="T7" s="25">
        <v>-0.43120000000000003</v>
      </c>
      <c r="U7" t="s">
        <v>4926</v>
      </c>
      <c r="V7">
        <v>182039030</v>
      </c>
      <c r="W7">
        <v>270140610</v>
      </c>
      <c r="X7">
        <v>1.2</v>
      </c>
      <c r="Y7">
        <v>0.51</v>
      </c>
      <c r="Z7">
        <v>11.37</v>
      </c>
      <c r="AA7" t="s">
        <v>4614</v>
      </c>
      <c r="AB7" t="s">
        <v>268</v>
      </c>
      <c r="AC7" t="s">
        <v>4927</v>
      </c>
      <c r="AD7" t="s">
        <v>4928</v>
      </c>
      <c r="AE7" t="s">
        <v>4929</v>
      </c>
      <c r="AF7">
        <v>1246477</v>
      </c>
      <c r="AG7" t="s">
        <v>1136</v>
      </c>
      <c r="AH7" t="s">
        <v>4930</v>
      </c>
      <c r="AI7" t="s">
        <v>4931</v>
      </c>
      <c r="AJ7" t="s">
        <v>4932</v>
      </c>
      <c r="AK7" t="s">
        <v>4933</v>
      </c>
      <c r="AL7" t="s">
        <v>198</v>
      </c>
      <c r="AM7" t="s">
        <v>4934</v>
      </c>
      <c r="AN7" t="s">
        <v>198</v>
      </c>
      <c r="AO7" t="s">
        <v>575</v>
      </c>
      <c r="AP7" t="s">
        <v>4935</v>
      </c>
      <c r="AQ7" t="s">
        <v>198</v>
      </c>
      <c r="AR7" t="s">
        <v>4936</v>
      </c>
      <c r="AS7" t="s">
        <v>198</v>
      </c>
      <c r="AT7" t="s">
        <v>837</v>
      </c>
      <c r="AU7" t="s">
        <v>198</v>
      </c>
      <c r="AV7" t="s">
        <v>4937</v>
      </c>
      <c r="AW7" t="s">
        <v>4938</v>
      </c>
      <c r="AX7" t="s">
        <v>4939</v>
      </c>
      <c r="AY7" t="s">
        <v>2626</v>
      </c>
      <c r="AZ7" t="s">
        <v>585</v>
      </c>
      <c r="BA7" t="s">
        <v>475</v>
      </c>
      <c r="BB7" t="s">
        <v>806</v>
      </c>
      <c r="BC7" t="s">
        <v>367</v>
      </c>
      <c r="BD7" t="s">
        <v>4940</v>
      </c>
      <c r="BE7" t="s">
        <v>4941</v>
      </c>
      <c r="BF7" t="s">
        <v>4942</v>
      </c>
      <c r="BG7" t="s">
        <v>4943</v>
      </c>
      <c r="BH7" t="s">
        <v>4944</v>
      </c>
      <c r="BI7" t="s">
        <v>460</v>
      </c>
      <c r="BJ7" t="s">
        <v>4765</v>
      </c>
      <c r="BK7" t="s">
        <v>517</v>
      </c>
      <c r="BL7" t="s">
        <v>4945</v>
      </c>
      <c r="BM7" t="s">
        <v>4946</v>
      </c>
      <c r="BN7" t="s">
        <v>4947</v>
      </c>
      <c r="BO7">
        <v>10.68</v>
      </c>
      <c r="BP7">
        <v>12</v>
      </c>
      <c r="BQ7">
        <v>10.26</v>
      </c>
      <c r="BR7">
        <v>12.38</v>
      </c>
      <c r="BS7">
        <v>13.64</v>
      </c>
      <c r="BT7">
        <v>11.67</v>
      </c>
      <c r="BU7" t="s">
        <v>2084</v>
      </c>
      <c r="BV7" t="s">
        <v>4842</v>
      </c>
      <c r="BW7">
        <v>30.72</v>
      </c>
      <c r="BX7">
        <v>41.4</v>
      </c>
      <c r="BY7">
        <v>40.89</v>
      </c>
      <c r="BZ7">
        <v>12.12</v>
      </c>
      <c r="CA7">
        <v>20.43</v>
      </c>
      <c r="CB7">
        <v>19.71</v>
      </c>
      <c r="CC7">
        <v>7.37</v>
      </c>
      <c r="CD7">
        <v>9.7799999999999994</v>
      </c>
      <c r="CE7" t="s">
        <v>4948</v>
      </c>
      <c r="CF7" t="s">
        <v>380</v>
      </c>
      <c r="CG7" s="26">
        <v>-0.15468575268817206</v>
      </c>
      <c r="CH7" s="27">
        <v>-0.54602965828115835</v>
      </c>
      <c r="CI7" s="26">
        <v>0.47252747416496277</v>
      </c>
      <c r="CJ7" s="26">
        <v>0.22641509771347046</v>
      </c>
      <c r="CK7" s="26">
        <v>0.11411411315202713</v>
      </c>
      <c r="CL7" s="26">
        <v>0.17667844891548157</v>
      </c>
      <c r="CM7" s="26">
        <v>2.9090909287333488E-2</v>
      </c>
      <c r="CN7" s="27">
        <v>7.9736867919564247E-3</v>
      </c>
      <c r="CO7" s="27">
        <v>0.25903415679931641</v>
      </c>
      <c r="CP7" s="27">
        <v>9.5586754381656647E-2</v>
      </c>
      <c r="CQ7" s="27">
        <v>0.2583257257938385</v>
      </c>
      <c r="CR7" s="27">
        <v>-0.17364566028118134</v>
      </c>
      <c r="CS7">
        <v>4.9351059701492535</v>
      </c>
      <c r="CT7">
        <v>58554279.796382561</v>
      </c>
      <c r="CU7">
        <v>0.98039215686274506</v>
      </c>
      <c r="CV7" s="26">
        <v>0.20376520864665509</v>
      </c>
      <c r="CW7" s="27">
        <v>8.9454932697117323E-2</v>
      </c>
      <c r="CX7">
        <v>0.06</v>
      </c>
      <c r="CY7">
        <v>24.989263364413667</v>
      </c>
      <c r="CZ7">
        <v>106146426.21988457</v>
      </c>
      <c r="DA7">
        <v>0.20376520864665509</v>
      </c>
      <c r="DB7">
        <v>7.4257819824875382</v>
      </c>
      <c r="DC7">
        <v>357204265.6592297</v>
      </c>
      <c r="DD7">
        <v>0.19357694821432234</v>
      </c>
      <c r="DE7">
        <v>3.2027705860070381</v>
      </c>
      <c r="DF7">
        <v>828195753.88537395</v>
      </c>
      <c r="DG7">
        <v>0.17931338360905649</v>
      </c>
      <c r="DH7">
        <v>1.6449736224961311</v>
      </c>
      <c r="DI7">
        <v>1612500628.414325</v>
      </c>
      <c r="DJ7">
        <v>0.16301216691732409</v>
      </c>
      <c r="DK7">
        <v>0.58842563475845766</v>
      </c>
      <c r="DL7">
        <v>4507827061.4243908</v>
      </c>
      <c r="DM7">
        <v>0.14263564605265855</v>
      </c>
      <c r="DN7">
        <v>93469400</v>
      </c>
      <c r="DO7">
        <v>0.20376520864665509</v>
      </c>
      <c r="DP7">
        <v>2652521000</v>
      </c>
      <c r="DQ7">
        <v>255636020</v>
      </c>
      <c r="DR7">
        <v>2009</v>
      </c>
      <c r="DS7">
        <v>-0.35845096133482712</v>
      </c>
      <c r="DT7">
        <v>-0.6354845909782757</v>
      </c>
      <c r="DU7" s="28">
        <v>0</v>
      </c>
      <c r="DV7">
        <v>-0.22</v>
      </c>
      <c r="DW7">
        <v>-0.22</v>
      </c>
      <c r="DX7">
        <v>9.7535787321063392</v>
      </c>
      <c r="DY7">
        <v>0.49581949152542237</v>
      </c>
      <c r="DZ7">
        <v>9.1777085534296905</v>
      </c>
      <c r="EA7">
        <v>2765</v>
      </c>
      <c r="EB7">
        <v>9.0778783725615284</v>
      </c>
      <c r="EC7">
        <v>9</v>
      </c>
      <c r="ED7">
        <v>0.10300820746647459</v>
      </c>
      <c r="EE7">
        <v>0.43680955632698099</v>
      </c>
      <c r="EF7" s="29">
        <v>4.2700000000000002E-2</v>
      </c>
      <c r="EG7">
        <v>4.2484000000000001E-2</v>
      </c>
      <c r="EH7">
        <v>26.235819491525422</v>
      </c>
      <c r="EI7" t="s">
        <v>244</v>
      </c>
      <c r="EJ7">
        <v>1</v>
      </c>
      <c r="EK7">
        <v>0</v>
      </c>
      <c r="EL7" s="31">
        <v>44946</v>
      </c>
      <c r="EM7" s="32">
        <v>7.9000000000000008E-3</v>
      </c>
      <c r="EN7" s="32">
        <v>5.66</v>
      </c>
      <c r="EO7" s="32">
        <v>0.74</v>
      </c>
      <c r="EP7" s="32">
        <v>2.29</v>
      </c>
      <c r="EQ7" s="32">
        <v>-2.1600000000000001E-2</v>
      </c>
    </row>
    <row r="8" spans="1:147" ht="96">
      <c r="B8" s="24"/>
      <c r="C8" s="24"/>
      <c r="D8" s="24" t="s">
        <v>4978</v>
      </c>
      <c r="E8" t="s">
        <v>4218</v>
      </c>
      <c r="F8" t="s">
        <v>4219</v>
      </c>
      <c r="G8">
        <v>15.48</v>
      </c>
      <c r="H8">
        <v>4.3099999999999999E-2</v>
      </c>
      <c r="I8" t="s">
        <v>4220</v>
      </c>
      <c r="J8">
        <v>3096000000</v>
      </c>
      <c r="L8">
        <v>34.07</v>
      </c>
      <c r="M8" t="s">
        <v>169</v>
      </c>
      <c r="N8" t="s">
        <v>2350</v>
      </c>
      <c r="O8" t="s">
        <v>4950</v>
      </c>
      <c r="P8" t="s">
        <v>4951</v>
      </c>
      <c r="Q8">
        <v>5.56</v>
      </c>
      <c r="R8" t="s">
        <v>2978</v>
      </c>
      <c r="S8">
        <v>-15991646</v>
      </c>
      <c r="T8" s="25">
        <v>-0.27579999999999999</v>
      </c>
      <c r="U8" t="s">
        <v>4952</v>
      </c>
      <c r="V8">
        <v>200000000</v>
      </c>
      <c r="W8">
        <v>200000000</v>
      </c>
      <c r="X8">
        <v>7.51</v>
      </c>
      <c r="Y8">
        <v>0.46</v>
      </c>
      <c r="Z8">
        <v>-5.2</v>
      </c>
      <c r="AA8" t="s">
        <v>467</v>
      </c>
      <c r="AB8" t="s">
        <v>541</v>
      </c>
      <c r="AC8" t="s">
        <v>4953</v>
      </c>
      <c r="AD8" t="s">
        <v>4954</v>
      </c>
      <c r="AE8" t="s">
        <v>4955</v>
      </c>
      <c r="AF8">
        <v>12331284</v>
      </c>
      <c r="AG8" t="s">
        <v>4956</v>
      </c>
      <c r="AH8">
        <v>2648.33</v>
      </c>
      <c r="AI8" t="s">
        <v>4957</v>
      </c>
      <c r="AJ8" t="s">
        <v>4958</v>
      </c>
      <c r="AK8" t="s">
        <v>4959</v>
      </c>
      <c r="AL8" t="s">
        <v>4960</v>
      </c>
      <c r="AM8" t="s">
        <v>4961</v>
      </c>
      <c r="AN8" t="s">
        <v>198</v>
      </c>
      <c r="AO8" t="s">
        <v>4962</v>
      </c>
      <c r="AP8" t="s">
        <v>2301</v>
      </c>
      <c r="AQ8" t="s">
        <v>198</v>
      </c>
      <c r="AR8" t="s">
        <v>483</v>
      </c>
      <c r="AS8" t="s">
        <v>4963</v>
      </c>
      <c r="AT8" t="s">
        <v>2350</v>
      </c>
      <c r="AU8" t="s">
        <v>198</v>
      </c>
      <c r="AV8" t="s">
        <v>4964</v>
      </c>
      <c r="AW8" t="s">
        <v>4965</v>
      </c>
      <c r="AX8" t="s">
        <v>4966</v>
      </c>
      <c r="AY8" t="s">
        <v>3288</v>
      </c>
      <c r="AZ8" t="s">
        <v>3031</v>
      </c>
      <c r="BA8" t="s">
        <v>4374</v>
      </c>
      <c r="BB8" t="s">
        <v>213</v>
      </c>
      <c r="BC8" t="s">
        <v>4967</v>
      </c>
      <c r="BD8" t="s">
        <v>4968</v>
      </c>
      <c r="BE8" t="s">
        <v>4969</v>
      </c>
      <c r="BF8" t="s">
        <v>4970</v>
      </c>
      <c r="BG8" t="s">
        <v>4971</v>
      </c>
      <c r="BH8" t="s">
        <v>4972</v>
      </c>
      <c r="BI8" t="s">
        <v>607</v>
      </c>
      <c r="BJ8" t="s">
        <v>274</v>
      </c>
      <c r="BK8" t="s">
        <v>468</v>
      </c>
      <c r="BL8" t="s">
        <v>4973</v>
      </c>
      <c r="BM8" t="s">
        <v>4974</v>
      </c>
      <c r="BN8" t="s">
        <v>4975</v>
      </c>
      <c r="BO8">
        <v>-3.63</v>
      </c>
      <c r="BP8">
        <v>7.36</v>
      </c>
      <c r="BQ8">
        <v>-36.119999999999997</v>
      </c>
      <c r="BR8">
        <v>-29.94</v>
      </c>
      <c r="BS8">
        <v>5.18</v>
      </c>
      <c r="BT8">
        <v>-101.72</v>
      </c>
      <c r="BU8" t="s">
        <v>775</v>
      </c>
      <c r="BV8" t="s">
        <v>4842</v>
      </c>
      <c r="BW8">
        <v>18.22</v>
      </c>
      <c r="BX8">
        <v>24.3</v>
      </c>
      <c r="BY8">
        <v>25.14</v>
      </c>
      <c r="BZ8">
        <v>-5.63</v>
      </c>
      <c r="CA8">
        <v>2.3199999999999998</v>
      </c>
      <c r="CB8">
        <v>-76.099999999999994</v>
      </c>
      <c r="CC8">
        <v>13.99</v>
      </c>
      <c r="CD8">
        <v>27.3</v>
      </c>
      <c r="CE8" t="s">
        <v>4976</v>
      </c>
      <c r="CF8" t="s">
        <v>239</v>
      </c>
      <c r="CG8" s="26">
        <v>1.2207037037037037E-2</v>
      </c>
      <c r="CH8" s="27">
        <v>-0.28819817429147648</v>
      </c>
      <c r="CI8" s="26">
        <v>0.23174603283405304</v>
      </c>
      <c r="CJ8" s="26">
        <v>-0.1775456964969635</v>
      </c>
      <c r="CK8" s="26">
        <v>-0.21355235576629639</v>
      </c>
      <c r="CL8" s="26">
        <v>-8.4586463868618011E-2</v>
      </c>
      <c r="CM8" s="26">
        <v>2.3076923564076424E-2</v>
      </c>
      <c r="CN8" s="27">
        <v>-6.0818080902099609</v>
      </c>
      <c r="CO8" s="27">
        <v>1.0251195430755615</v>
      </c>
      <c r="CP8" s="27">
        <v>-7.6232442855834961</v>
      </c>
      <c r="CQ8" s="27">
        <v>-4.1691741943359375</v>
      </c>
      <c r="CR8" s="27">
        <v>11.076896667480469</v>
      </c>
      <c r="CS8">
        <v>7.9793814432989691</v>
      </c>
      <c r="CT8">
        <v>43244461.1947129</v>
      </c>
      <c r="CU8">
        <v>0</v>
      </c>
      <c r="CV8" s="26">
        <v>-4.4172311946749684E-2</v>
      </c>
      <c r="CW8" s="27">
        <v>-1.1544420719146729</v>
      </c>
      <c r="CX8">
        <v>0.06</v>
      </c>
      <c r="CY8" t="e">
        <v>#VALUE!</v>
      </c>
      <c r="CZ8" t="s">
        <v>853</v>
      </c>
      <c r="DA8">
        <v>-4.4172311946749684E-2</v>
      </c>
      <c r="DB8" t="e">
        <v>#VALUE!</v>
      </c>
      <c r="DC8" t="s">
        <v>216</v>
      </c>
      <c r="DD8">
        <v>-4.1963696349412195E-2</v>
      </c>
      <c r="DE8" t="e">
        <v>#VALUE!</v>
      </c>
      <c r="DF8" t="s">
        <v>216</v>
      </c>
      <c r="DG8">
        <v>-3.887163451313972E-2</v>
      </c>
      <c r="DH8" t="e">
        <v>#VALUE!</v>
      </c>
      <c r="DI8" t="s">
        <v>216</v>
      </c>
      <c r="DJ8">
        <v>-3.5337849557399749E-2</v>
      </c>
      <c r="DK8" t="e">
        <v>#VALUE!</v>
      </c>
      <c r="DL8" t="s">
        <v>216</v>
      </c>
      <c r="DM8">
        <v>-3.0920618362724778E-2</v>
      </c>
      <c r="DN8">
        <v>-37147000</v>
      </c>
      <c r="DO8">
        <v>-4.4172311946749684E-2</v>
      </c>
      <c r="DP8">
        <v>3597144400</v>
      </c>
      <c r="DQ8">
        <v>-265636670</v>
      </c>
      <c r="DR8">
        <v>823</v>
      </c>
      <c r="DS8">
        <v>5.6379348983786721E-2</v>
      </c>
      <c r="DT8">
        <v>0.86624389762319631</v>
      </c>
      <c r="DU8" s="28">
        <v>0.6</v>
      </c>
      <c r="DV8" t="e">
        <v>#VALUE!</v>
      </c>
      <c r="DW8" t="e">
        <v>#VALUE!</v>
      </c>
      <c r="DX8">
        <v>9.5124542124542124</v>
      </c>
      <c r="DY8">
        <v>0.44227545454545503</v>
      </c>
      <c r="DZ8">
        <v>9.1190305351315359</v>
      </c>
      <c r="EA8">
        <v>4612</v>
      </c>
      <c r="EB8">
        <v>9.0074968439436773</v>
      </c>
      <c r="EC8">
        <v>9</v>
      </c>
      <c r="ED8">
        <v>0.12775150000000002</v>
      </c>
      <c r="EE8">
        <v>0.55000000000000004</v>
      </c>
      <c r="EF8" s="29">
        <v>-1.0345</v>
      </c>
      <c r="EG8">
        <v>-1.034931</v>
      </c>
      <c r="EH8">
        <v>21.232275454545455</v>
      </c>
      <c r="EI8" t="s">
        <v>4977</v>
      </c>
      <c r="EJ8">
        <v>1</v>
      </c>
      <c r="EK8">
        <v>0</v>
      </c>
      <c r="EL8" s="31">
        <v>44946</v>
      </c>
      <c r="EM8" s="32">
        <v>2.9499999999999998E-2</v>
      </c>
      <c r="EN8" s="32">
        <v>0.28999999999999998</v>
      </c>
      <c r="EO8" s="32">
        <v>2.14</v>
      </c>
      <c r="EP8" s="32">
        <v>3.63</v>
      </c>
      <c r="EQ8" s="32">
        <v>4.3099999999999999E-2</v>
      </c>
    </row>
    <row r="9" spans="1:147" ht="96">
      <c r="B9" s="24"/>
      <c r="C9" s="24"/>
      <c r="D9" s="24" t="s">
        <v>5015</v>
      </c>
      <c r="E9" t="s">
        <v>4221</v>
      </c>
      <c r="F9" t="s">
        <v>4222</v>
      </c>
      <c r="G9">
        <v>6.28</v>
      </c>
      <c r="H9">
        <v>1.95E-2</v>
      </c>
      <c r="I9" t="s">
        <v>4223</v>
      </c>
      <c r="J9">
        <v>2722959100</v>
      </c>
      <c r="K9">
        <v>32.31</v>
      </c>
      <c r="L9">
        <v>2.04</v>
      </c>
      <c r="M9" t="s">
        <v>169</v>
      </c>
      <c r="N9" t="s">
        <v>1216</v>
      </c>
      <c r="O9" t="s">
        <v>4979</v>
      </c>
      <c r="P9" t="s">
        <v>4980</v>
      </c>
      <c r="Q9">
        <v>-2.42</v>
      </c>
      <c r="R9" t="s">
        <v>4981</v>
      </c>
      <c r="S9">
        <v>86228077</v>
      </c>
      <c r="T9" s="25">
        <v>0.17760000000000001</v>
      </c>
      <c r="U9" t="s">
        <v>4982</v>
      </c>
      <c r="V9">
        <v>433592220</v>
      </c>
      <c r="W9">
        <v>433592220</v>
      </c>
      <c r="X9">
        <v>1.27</v>
      </c>
      <c r="Y9">
        <v>0.21</v>
      </c>
      <c r="Z9">
        <v>24.58</v>
      </c>
      <c r="AA9" t="s">
        <v>349</v>
      </c>
      <c r="AB9" t="s">
        <v>481</v>
      </c>
      <c r="AC9" t="s">
        <v>4983</v>
      </c>
      <c r="AD9" t="s">
        <v>4984</v>
      </c>
      <c r="AE9" t="s">
        <v>4985</v>
      </c>
      <c r="AF9">
        <v>1518069</v>
      </c>
      <c r="AG9" t="s">
        <v>4986</v>
      </c>
      <c r="AH9" t="s">
        <v>4987</v>
      </c>
      <c r="AI9" t="s">
        <v>4988</v>
      </c>
      <c r="AJ9" t="s">
        <v>3624</v>
      </c>
      <c r="AK9" t="s">
        <v>4989</v>
      </c>
      <c r="AL9" t="s">
        <v>4990</v>
      </c>
      <c r="AM9" t="s">
        <v>4991</v>
      </c>
      <c r="AN9" t="s">
        <v>198</v>
      </c>
      <c r="AO9" t="s">
        <v>4992</v>
      </c>
      <c r="AP9" t="s">
        <v>198</v>
      </c>
      <c r="AQ9" t="s">
        <v>4993</v>
      </c>
      <c r="AR9" t="s">
        <v>4994</v>
      </c>
      <c r="AS9" t="s">
        <v>198</v>
      </c>
      <c r="AT9" t="s">
        <v>392</v>
      </c>
      <c r="AU9" t="s">
        <v>578</v>
      </c>
      <c r="AV9" t="s">
        <v>4995</v>
      </c>
      <c r="AW9" t="s">
        <v>4996</v>
      </c>
      <c r="AX9" t="s">
        <v>4997</v>
      </c>
      <c r="AY9" t="s">
        <v>533</v>
      </c>
      <c r="AZ9" t="s">
        <v>2239</v>
      </c>
      <c r="BA9" t="s">
        <v>4437</v>
      </c>
      <c r="BB9" t="s">
        <v>4998</v>
      </c>
      <c r="BC9" t="s">
        <v>4999</v>
      </c>
      <c r="BD9" t="s">
        <v>5000</v>
      </c>
      <c r="BE9" t="s">
        <v>5001</v>
      </c>
      <c r="BF9" t="s">
        <v>5002</v>
      </c>
      <c r="BG9" t="s">
        <v>5003</v>
      </c>
      <c r="BH9" t="s">
        <v>1193</v>
      </c>
      <c r="BI9" t="s">
        <v>228</v>
      </c>
      <c r="BJ9" t="s">
        <v>1216</v>
      </c>
      <c r="BK9" t="s">
        <v>522</v>
      </c>
      <c r="BL9" t="s">
        <v>5004</v>
      </c>
      <c r="BM9" t="s">
        <v>5005</v>
      </c>
      <c r="BN9" t="s">
        <v>5006</v>
      </c>
      <c r="BO9">
        <v>4.2699999999999996</v>
      </c>
      <c r="BP9">
        <v>3.95</v>
      </c>
      <c r="BQ9">
        <v>4.97</v>
      </c>
      <c r="BR9">
        <v>5.8</v>
      </c>
      <c r="BS9">
        <v>4.7300000000000004</v>
      </c>
      <c r="BT9">
        <v>5.87</v>
      </c>
      <c r="BU9" t="s">
        <v>5007</v>
      </c>
      <c r="BV9" t="s">
        <v>4842</v>
      </c>
      <c r="BW9">
        <v>24.04</v>
      </c>
      <c r="BX9">
        <v>33.71</v>
      </c>
      <c r="BY9">
        <v>30.66</v>
      </c>
      <c r="BZ9">
        <v>34.71</v>
      </c>
      <c r="CA9">
        <v>12.72</v>
      </c>
      <c r="CB9">
        <v>13.72</v>
      </c>
      <c r="CC9">
        <v>2.61</v>
      </c>
      <c r="CD9">
        <v>-1.26</v>
      </c>
      <c r="CE9" t="s">
        <v>5008</v>
      </c>
      <c r="CF9" t="s">
        <v>5009</v>
      </c>
      <c r="CG9" s="26">
        <v>-5.7524640000000002E-2</v>
      </c>
      <c r="CH9" s="27">
        <v>-0.7938857586328415</v>
      </c>
      <c r="CI9" s="26">
        <v>0.12933024764060974</v>
      </c>
      <c r="CJ9" s="26">
        <v>-8.4566593170166016E-2</v>
      </c>
      <c r="CK9" s="26">
        <v>-0.25039619207382202</v>
      </c>
      <c r="CL9" s="26">
        <v>-0.82515931129455566</v>
      </c>
      <c r="CM9" s="26">
        <v>0.53118371963500977</v>
      </c>
      <c r="CN9" s="27">
        <v>0.29401960968971252</v>
      </c>
      <c r="CO9" s="27">
        <v>-0.15147718787193298</v>
      </c>
      <c r="CP9" s="27">
        <v>0.43530523777008057</v>
      </c>
      <c r="CQ9" s="27">
        <v>-0.44257161021232605</v>
      </c>
      <c r="CR9" s="27">
        <v>-0.63620895147323608</v>
      </c>
      <c r="CS9">
        <v>5.5684235173824135</v>
      </c>
      <c r="CT9">
        <v>116993711.06246842</v>
      </c>
      <c r="CU9">
        <v>0.39808917197452226</v>
      </c>
      <c r="CV9" s="26">
        <v>-9.9921625852584836E-2</v>
      </c>
      <c r="CW9" s="27">
        <v>-0.1001865804195404</v>
      </c>
      <c r="CX9">
        <v>0.06</v>
      </c>
      <c r="CY9">
        <v>24.498500028063084</v>
      </c>
      <c r="CZ9" t="s">
        <v>5010</v>
      </c>
      <c r="DA9">
        <v>-9.9921625852584836E-2</v>
      </c>
      <c r="DB9">
        <v>8.1661666760210281</v>
      </c>
      <c r="DC9" t="s">
        <v>5011</v>
      </c>
      <c r="DD9">
        <v>-9.4925544559955596E-2</v>
      </c>
      <c r="DE9">
        <v>4.083083338010514</v>
      </c>
      <c r="DF9" t="s">
        <v>5012</v>
      </c>
      <c r="DG9">
        <v>-8.7931030750274655E-2</v>
      </c>
      <c r="DH9">
        <v>2.4498500028063086</v>
      </c>
      <c r="DI9" t="s">
        <v>5013</v>
      </c>
      <c r="DJ9">
        <v>-7.9937300682067877E-2</v>
      </c>
      <c r="DK9">
        <v>1.2249250014031543</v>
      </c>
      <c r="DL9" t="s">
        <v>5014</v>
      </c>
      <c r="DM9">
        <v>-6.9945138096809384E-2</v>
      </c>
      <c r="DN9">
        <v>71268000</v>
      </c>
      <c r="DO9">
        <v>-9.9921625852584836E-2</v>
      </c>
      <c r="DP9">
        <v>1745959100</v>
      </c>
      <c r="DQ9">
        <v>397339410</v>
      </c>
      <c r="DR9">
        <v>150</v>
      </c>
      <c r="DS9">
        <v>4.2396985852584834E-2</v>
      </c>
      <c r="DT9">
        <v>-0.69369917821330107</v>
      </c>
      <c r="DU9" s="28">
        <v>0</v>
      </c>
      <c r="DV9">
        <v>0.6</v>
      </c>
      <c r="DW9">
        <v>0.6</v>
      </c>
      <c r="DX9">
        <v>4.4827586206896548</v>
      </c>
      <c r="DY9">
        <v>0.48233671367420755</v>
      </c>
      <c r="DZ9">
        <v>4.0783694479806512</v>
      </c>
      <c r="EA9">
        <v>3151</v>
      </c>
      <c r="EB9">
        <v>4.0281983527780847</v>
      </c>
      <c r="EC9">
        <v>4</v>
      </c>
      <c r="ED9">
        <v>3.5878180655547744E-2</v>
      </c>
      <c r="EE9">
        <v>0.221010884374263</v>
      </c>
      <c r="EF9" s="29">
        <v>4.4010000000000001E-2</v>
      </c>
      <c r="EG9">
        <v>4.3815E-2</v>
      </c>
      <c r="EH9">
        <v>32.162336713674208</v>
      </c>
      <c r="EI9">
        <v>-1</v>
      </c>
      <c r="EJ9">
        <v>0</v>
      </c>
      <c r="EK9">
        <v>0</v>
      </c>
      <c r="EL9" s="31">
        <v>44946</v>
      </c>
      <c r="EM9" s="32">
        <v>1.14E-2</v>
      </c>
      <c r="EN9" s="32">
        <v>-0.48</v>
      </c>
      <c r="EO9" s="32">
        <v>0</v>
      </c>
      <c r="EP9" s="32">
        <v>0</v>
      </c>
      <c r="EQ9" s="32">
        <v>1.95E-2</v>
      </c>
    </row>
    <row r="10" spans="1:147" ht="96">
      <c r="D10" s="24" t="s">
        <v>5045</v>
      </c>
      <c r="E10" t="s">
        <v>4224</v>
      </c>
      <c r="F10" t="s">
        <v>4225</v>
      </c>
      <c r="G10">
        <v>5.49</v>
      </c>
      <c r="H10">
        <v>5.4999999999999997E-3</v>
      </c>
      <c r="I10" t="s">
        <v>4226</v>
      </c>
      <c r="J10">
        <v>2685737100</v>
      </c>
      <c r="L10">
        <v>3.38</v>
      </c>
      <c r="M10" t="s">
        <v>169</v>
      </c>
      <c r="N10" t="s">
        <v>1146</v>
      </c>
      <c r="O10" t="s">
        <v>1787</v>
      </c>
      <c r="P10" t="s">
        <v>5016</v>
      </c>
      <c r="Q10">
        <v>-24.57</v>
      </c>
      <c r="R10" t="s">
        <v>5017</v>
      </c>
      <c r="S10">
        <v>-84627392</v>
      </c>
      <c r="T10" s="25">
        <v>-0.43049999999999999</v>
      </c>
      <c r="U10" t="s">
        <v>5018</v>
      </c>
      <c r="V10">
        <v>473745590</v>
      </c>
      <c r="W10">
        <v>489205300</v>
      </c>
      <c r="X10">
        <v>1.46</v>
      </c>
      <c r="Y10">
        <v>0.41</v>
      </c>
      <c r="Z10">
        <v>-16.89</v>
      </c>
      <c r="AA10" t="s">
        <v>5019</v>
      </c>
      <c r="AB10" t="s">
        <v>5020</v>
      </c>
      <c r="AC10" t="s">
        <v>5021</v>
      </c>
      <c r="AD10" t="s">
        <v>5022</v>
      </c>
      <c r="AE10" t="s">
        <v>5023</v>
      </c>
      <c r="AF10">
        <v>-284975</v>
      </c>
      <c r="AG10" t="s">
        <v>5024</v>
      </c>
      <c r="AH10" t="s">
        <v>5025</v>
      </c>
      <c r="AI10" t="s">
        <v>5026</v>
      </c>
      <c r="AJ10" t="s">
        <v>5027</v>
      </c>
      <c r="AK10" t="s">
        <v>5028</v>
      </c>
      <c r="AL10" t="s">
        <v>5029</v>
      </c>
      <c r="AM10" t="s">
        <v>5030</v>
      </c>
      <c r="AN10" t="s">
        <v>198</v>
      </c>
      <c r="AO10" t="s">
        <v>5031</v>
      </c>
      <c r="AP10" t="s">
        <v>198</v>
      </c>
      <c r="AQ10" t="s">
        <v>472</v>
      </c>
      <c r="AR10" t="s">
        <v>483</v>
      </c>
      <c r="AS10" t="s">
        <v>198</v>
      </c>
      <c r="AT10" t="s">
        <v>3239</v>
      </c>
      <c r="AU10" t="s">
        <v>198</v>
      </c>
      <c r="AV10" t="s">
        <v>5032</v>
      </c>
      <c r="AW10" t="s">
        <v>5033</v>
      </c>
      <c r="AX10" t="s">
        <v>5034</v>
      </c>
      <c r="AY10" t="s">
        <v>5035</v>
      </c>
      <c r="AZ10" t="s">
        <v>338</v>
      </c>
      <c r="BA10" t="s">
        <v>2311</v>
      </c>
      <c r="BB10" t="s">
        <v>480</v>
      </c>
      <c r="BC10" t="s">
        <v>2525</v>
      </c>
      <c r="BD10" t="s">
        <v>5036</v>
      </c>
      <c r="BE10" t="s">
        <v>5037</v>
      </c>
      <c r="BF10" t="s">
        <v>5038</v>
      </c>
      <c r="BG10" t="s">
        <v>5039</v>
      </c>
      <c r="BH10" t="s">
        <v>5040</v>
      </c>
      <c r="BI10" t="s">
        <v>393</v>
      </c>
      <c r="BJ10" t="s">
        <v>3841</v>
      </c>
      <c r="BK10" t="s">
        <v>343</v>
      </c>
      <c r="BL10" t="s">
        <v>5041</v>
      </c>
      <c r="BM10" t="s">
        <v>5042</v>
      </c>
      <c r="BN10" t="s">
        <v>5043</v>
      </c>
      <c r="BO10">
        <v>-11.84</v>
      </c>
      <c r="BP10">
        <v>8.9700000000000006</v>
      </c>
      <c r="BQ10">
        <v>2.96</v>
      </c>
      <c r="BR10">
        <v>-11.56</v>
      </c>
      <c r="BS10">
        <v>9.5500000000000007</v>
      </c>
      <c r="BT10">
        <v>3.36</v>
      </c>
      <c r="BU10" t="s">
        <v>775</v>
      </c>
      <c r="BV10" t="s">
        <v>4842</v>
      </c>
      <c r="BW10">
        <v>9.15</v>
      </c>
      <c r="BX10">
        <v>30.96</v>
      </c>
      <c r="BY10">
        <v>24.53</v>
      </c>
      <c r="BZ10">
        <v>-18.22</v>
      </c>
      <c r="CA10">
        <v>10.199999999999999</v>
      </c>
      <c r="CB10">
        <v>3.67</v>
      </c>
      <c r="CC10">
        <v>4.17</v>
      </c>
      <c r="CD10">
        <v>-6.31</v>
      </c>
      <c r="CE10" t="s">
        <v>5044</v>
      </c>
      <c r="CF10" t="s">
        <v>446</v>
      </c>
      <c r="CG10" s="26">
        <v>2.86575956284153E-2</v>
      </c>
      <c r="CH10" s="27">
        <v>0.3103790104367995</v>
      </c>
      <c r="CI10" s="26">
        <v>-3.0508475378155708E-2</v>
      </c>
      <c r="CJ10" s="26">
        <v>8.7223589420318604E-2</v>
      </c>
      <c r="CK10" s="26">
        <v>6.1804698780179024E-3</v>
      </c>
      <c r="CL10" s="26">
        <v>1.3784460723400116E-2</v>
      </c>
      <c r="CM10" s="26">
        <v>1.0126582346856594E-2</v>
      </c>
      <c r="CN10" s="27">
        <v>-2.2159626483917236</v>
      </c>
      <c r="CO10" s="27">
        <v>2.0346832275390625</v>
      </c>
      <c r="CP10" s="27">
        <v>1.7162954807281494</v>
      </c>
      <c r="CQ10" s="27">
        <v>-0.76614457368850708</v>
      </c>
      <c r="CR10" s="27">
        <v>-0.32576978206634521</v>
      </c>
      <c r="CS10">
        <v>3.1302297202797202</v>
      </c>
      <c r="CT10">
        <v>78409852.252252236</v>
      </c>
      <c r="CU10">
        <v>0</v>
      </c>
      <c r="CV10" s="26">
        <v>1.7361325398087501E-2</v>
      </c>
      <c r="CW10" s="27">
        <v>8.8620340824127203E-2</v>
      </c>
      <c r="CX10">
        <v>0.06</v>
      </c>
      <c r="CY10" t="e">
        <v>#VALUE!</v>
      </c>
      <c r="CZ10" t="s">
        <v>853</v>
      </c>
      <c r="DA10">
        <v>1.7361325398087501E-2</v>
      </c>
      <c r="DB10" t="e">
        <v>#VALUE!</v>
      </c>
      <c r="DC10" t="s">
        <v>216</v>
      </c>
      <c r="DD10">
        <v>1.6493259128183124E-2</v>
      </c>
      <c r="DE10" t="e">
        <v>#VALUE!</v>
      </c>
      <c r="DF10" t="s">
        <v>216</v>
      </c>
      <c r="DG10">
        <v>1.5277966350317002E-2</v>
      </c>
      <c r="DH10" t="e">
        <v>#VALUE!</v>
      </c>
      <c r="DI10" t="s">
        <v>216</v>
      </c>
      <c r="DJ10">
        <v>1.3889060318470002E-2</v>
      </c>
      <c r="DK10" t="e">
        <v>#VALUE!</v>
      </c>
      <c r="DL10" t="s">
        <v>216</v>
      </c>
      <c r="DM10">
        <v>1.2152927778661249E-2</v>
      </c>
      <c r="DN10">
        <v>-111000000.00000001</v>
      </c>
      <c r="DO10">
        <v>1.7361325398087501E-2</v>
      </c>
      <c r="DP10">
        <v>2253737100</v>
      </c>
      <c r="DQ10">
        <v>414928860</v>
      </c>
      <c r="DR10">
        <v>1719</v>
      </c>
      <c r="DS10">
        <v>1.1296270230327799E-2</v>
      </c>
      <c r="DT10">
        <v>0.22175866961267229</v>
      </c>
      <c r="DU10" s="28">
        <v>-0.22</v>
      </c>
      <c r="DV10" t="e">
        <v>#VALUE!</v>
      </c>
      <c r="DW10" t="e">
        <v>#VALUE!</v>
      </c>
      <c r="DX10">
        <v>6.3979007633587788</v>
      </c>
      <c r="DY10">
        <v>0.3825552941176471</v>
      </c>
      <c r="DZ10">
        <v>6.0607018679838349</v>
      </c>
      <c r="EA10">
        <v>4415</v>
      </c>
      <c r="EB10">
        <v>6.0062527117163356</v>
      </c>
      <c r="EC10">
        <v>6</v>
      </c>
      <c r="ED10">
        <v>5.3013325898145419E-2</v>
      </c>
      <c r="EE10">
        <v>0.34750236761539582</v>
      </c>
      <c r="EF10" s="29">
        <v>6.3099999999999996E-3</v>
      </c>
      <c r="EG10">
        <v>6.2549999999999993E-3</v>
      </c>
      <c r="EH10">
        <v>23.152555294117647</v>
      </c>
      <c r="EI10">
        <v>-1</v>
      </c>
      <c r="EJ10">
        <v>0</v>
      </c>
      <c r="EK10">
        <v>0</v>
      </c>
      <c r="EL10" s="31">
        <v>44946</v>
      </c>
      <c r="EM10" s="32">
        <v>3.4200000000000001E-2</v>
      </c>
      <c r="EN10" s="32">
        <v>-0.73</v>
      </c>
      <c r="EO10" s="32">
        <v>0.18</v>
      </c>
      <c r="EP10" s="32">
        <v>0.74</v>
      </c>
      <c r="EQ10" s="32">
        <v>5.4999999999999997E-3</v>
      </c>
    </row>
    <row r="11" spans="1:147" ht="96">
      <c r="B11" s="24"/>
      <c r="C11" s="24"/>
      <c r="D11" s="24" t="s">
        <v>5072</v>
      </c>
      <c r="E11" t="s">
        <v>4227</v>
      </c>
      <c r="F11" t="s">
        <v>4228</v>
      </c>
      <c r="G11">
        <v>7.31</v>
      </c>
      <c r="H11">
        <v>5.4999999999999997E-3</v>
      </c>
      <c r="I11" t="s">
        <v>4229</v>
      </c>
      <c r="J11">
        <v>2339200000</v>
      </c>
      <c r="K11">
        <v>29.81</v>
      </c>
      <c r="L11">
        <v>1.71</v>
      </c>
      <c r="M11" t="s">
        <v>169</v>
      </c>
      <c r="N11" t="s">
        <v>2794</v>
      </c>
      <c r="O11" t="s">
        <v>3755</v>
      </c>
      <c r="P11" t="s">
        <v>5046</v>
      </c>
      <c r="Q11">
        <v>1.39</v>
      </c>
      <c r="R11" t="s">
        <v>5047</v>
      </c>
      <c r="S11">
        <v>47691474</v>
      </c>
      <c r="T11" s="25">
        <v>-0.4194</v>
      </c>
      <c r="U11" t="s">
        <v>247</v>
      </c>
      <c r="V11">
        <v>183208000</v>
      </c>
      <c r="W11">
        <v>320000000</v>
      </c>
      <c r="X11">
        <v>1.26</v>
      </c>
      <c r="Y11">
        <v>0.48</v>
      </c>
      <c r="Z11">
        <v>5.63</v>
      </c>
      <c r="AA11" t="s">
        <v>798</v>
      </c>
      <c r="AB11" t="s">
        <v>897</v>
      </c>
      <c r="AC11" t="s">
        <v>5048</v>
      </c>
      <c r="AD11" t="s">
        <v>5049</v>
      </c>
      <c r="AE11" t="s">
        <v>5050</v>
      </c>
      <c r="AF11">
        <v>-4534985</v>
      </c>
      <c r="AG11" t="s">
        <v>5051</v>
      </c>
      <c r="AH11" t="s">
        <v>5052</v>
      </c>
      <c r="AI11" t="s">
        <v>5053</v>
      </c>
      <c r="AJ11" t="s">
        <v>5054</v>
      </c>
      <c r="AK11" t="s">
        <v>5055</v>
      </c>
      <c r="AL11" t="s">
        <v>5056</v>
      </c>
      <c r="AM11" t="s">
        <v>5057</v>
      </c>
      <c r="AN11" t="s">
        <v>198</v>
      </c>
      <c r="AO11" t="s">
        <v>5058</v>
      </c>
      <c r="AP11" t="s">
        <v>198</v>
      </c>
      <c r="AQ11" t="s">
        <v>5059</v>
      </c>
      <c r="AR11" t="s">
        <v>1999</v>
      </c>
      <c r="AS11" t="s">
        <v>198</v>
      </c>
      <c r="AT11" t="s">
        <v>5060</v>
      </c>
      <c r="AU11" t="s">
        <v>198</v>
      </c>
      <c r="AV11" t="s">
        <v>1959</v>
      </c>
      <c r="AW11" t="s">
        <v>339</v>
      </c>
      <c r="AX11" t="s">
        <v>5061</v>
      </c>
      <c r="AY11" t="s">
        <v>3039</v>
      </c>
      <c r="AZ11" t="s">
        <v>4916</v>
      </c>
      <c r="BA11" t="s">
        <v>1223</v>
      </c>
      <c r="BB11" t="s">
        <v>5062</v>
      </c>
      <c r="BC11" t="s">
        <v>198</v>
      </c>
      <c r="BD11" t="s">
        <v>210</v>
      </c>
      <c r="BE11" t="s">
        <v>5063</v>
      </c>
      <c r="BF11" t="s">
        <v>5064</v>
      </c>
      <c r="BG11" t="s">
        <v>5065</v>
      </c>
      <c r="BH11" t="s">
        <v>198</v>
      </c>
      <c r="BI11" t="s">
        <v>377</v>
      </c>
      <c r="BJ11" t="s">
        <v>5066</v>
      </c>
      <c r="BK11" t="s">
        <v>3836</v>
      </c>
      <c r="BL11" t="s">
        <v>5067</v>
      </c>
      <c r="BM11" t="s">
        <v>5068</v>
      </c>
      <c r="BN11" t="s">
        <v>5069</v>
      </c>
      <c r="BO11">
        <v>7.65</v>
      </c>
      <c r="BP11">
        <v>9.23</v>
      </c>
      <c r="BQ11">
        <v>9.75</v>
      </c>
      <c r="BR11">
        <v>8.41</v>
      </c>
      <c r="BS11">
        <v>12.22</v>
      </c>
      <c r="BT11">
        <v>10.74</v>
      </c>
      <c r="BU11" t="s">
        <v>1085</v>
      </c>
      <c r="BV11" t="s">
        <v>4842</v>
      </c>
      <c r="BW11">
        <v>16.920000000000002</v>
      </c>
      <c r="BX11">
        <v>26.95</v>
      </c>
      <c r="BY11">
        <v>25</v>
      </c>
      <c r="BZ11">
        <v>4.72</v>
      </c>
      <c r="CA11">
        <v>11.12</v>
      </c>
      <c r="CB11">
        <v>9.0399999999999991</v>
      </c>
      <c r="CC11">
        <v>4.28</v>
      </c>
      <c r="CD11">
        <v>-3.31</v>
      </c>
      <c r="CE11" t="s">
        <v>5070</v>
      </c>
      <c r="CF11" t="s">
        <v>5071</v>
      </c>
      <c r="CG11" s="26">
        <v>-5.1034666666668642E-3</v>
      </c>
      <c r="CH11" s="27">
        <v>-0.2618927498172568</v>
      </c>
      <c r="CI11" s="26">
        <v>0.16413366794586182</v>
      </c>
      <c r="CJ11" s="26">
        <v>-2.083333395421505E-2</v>
      </c>
      <c r="CK11" s="26">
        <v>4.3478261679410934E-2</v>
      </c>
      <c r="CL11" s="26">
        <v>5.2029136568307877E-3</v>
      </c>
      <c r="CM11" s="26" t="s">
        <v>198</v>
      </c>
      <c r="CN11" s="27">
        <v>3.6697246134281158E-2</v>
      </c>
      <c r="CO11" s="27">
        <v>0.20947568118572235</v>
      </c>
      <c r="CP11" s="27">
        <v>0.34673812985420227</v>
      </c>
      <c r="CQ11" s="27">
        <v>-0.13741360604763031</v>
      </c>
      <c r="CR11" s="27" t="s">
        <v>198</v>
      </c>
      <c r="CS11">
        <v>2.03585726718886</v>
      </c>
      <c r="CT11">
        <v>30663535.398230091</v>
      </c>
      <c r="CU11">
        <v>2.7359781121751028</v>
      </c>
      <c r="CV11" s="26">
        <v>4.7995377331972122E-2</v>
      </c>
      <c r="CW11" s="27">
        <v>0.11387436278164387</v>
      </c>
      <c r="CX11">
        <v>0.06</v>
      </c>
      <c r="CY11">
        <v>11.888622324515621</v>
      </c>
      <c r="CZ11">
        <v>111720261.92312531</v>
      </c>
      <c r="DA11">
        <v>4.7995377331972122E-2</v>
      </c>
      <c r="DB11">
        <v>4.0264369897621881</v>
      </c>
      <c r="DC11">
        <v>329869808.81040609</v>
      </c>
      <c r="DD11">
        <v>4.5595608465373513E-2</v>
      </c>
      <c r="DE11">
        <v>2.0775059580436239</v>
      </c>
      <c r="DF11">
        <v>639324279.60435736</v>
      </c>
      <c r="DG11">
        <v>4.2235932052135466E-2</v>
      </c>
      <c r="DH11">
        <v>1.3140465202331599</v>
      </c>
      <c r="DI11">
        <v>1010770912.253798</v>
      </c>
      <c r="DJ11">
        <v>3.8396301865577701E-2</v>
      </c>
      <c r="DK11">
        <v>0.75787133875176715</v>
      </c>
      <c r="DL11">
        <v>1752540216.3744287</v>
      </c>
      <c r="DM11">
        <v>3.3596764132380483E-2</v>
      </c>
      <c r="DN11">
        <v>112999999.99999999</v>
      </c>
      <c r="DO11">
        <v>4.7995377331972122E-2</v>
      </c>
      <c r="DP11">
        <v>1328200000</v>
      </c>
      <c r="DQ11">
        <v>1082856400</v>
      </c>
      <c r="DR11">
        <v>4827</v>
      </c>
      <c r="DS11">
        <v>-5.3098843998638984E-2</v>
      </c>
      <c r="DT11">
        <v>-0.37576711259890067</v>
      </c>
      <c r="DU11" s="28">
        <v>0.6</v>
      </c>
      <c r="DV11">
        <v>-0.22</v>
      </c>
      <c r="DW11">
        <v>0.38</v>
      </c>
      <c r="DX11">
        <v>4.7733644859813085</v>
      </c>
      <c r="DY11">
        <v>0.4044583192710105</v>
      </c>
      <c r="DZ11">
        <v>4.1503871581278133</v>
      </c>
      <c r="EA11">
        <v>2975</v>
      </c>
      <c r="EB11">
        <v>4.0594887844117942</v>
      </c>
      <c r="EC11">
        <v>4</v>
      </c>
      <c r="ED11">
        <v>9.0028124999999987E-3</v>
      </c>
      <c r="EE11">
        <v>4.6296875000000001E-2</v>
      </c>
      <c r="EF11" s="29">
        <v>4.4999999999999998E-2</v>
      </c>
      <c r="EG11">
        <v>4.5054999999999998E-2</v>
      </c>
      <c r="EH11">
        <v>21.194458319271011</v>
      </c>
      <c r="EI11" t="s">
        <v>244</v>
      </c>
      <c r="EJ11">
        <v>0</v>
      </c>
      <c r="EK11">
        <v>0</v>
      </c>
      <c r="EL11" s="31">
        <v>44946</v>
      </c>
      <c r="EM11" s="32">
        <v>0.02</v>
      </c>
      <c r="EN11" s="32">
        <v>-0.84</v>
      </c>
      <c r="EO11">
        <v>2.68</v>
      </c>
      <c r="EP11">
        <v>-0.14000000000000001</v>
      </c>
      <c r="EQ11">
        <v>5.4999999999999997E-3</v>
      </c>
    </row>
    <row r="12" spans="1:147" ht="96">
      <c r="B12" s="24"/>
      <c r="C12" s="24"/>
      <c r="D12" s="24" t="s">
        <v>5100</v>
      </c>
      <c r="E12" t="s">
        <v>4230</v>
      </c>
      <c r="F12" t="s">
        <v>4231</v>
      </c>
      <c r="G12">
        <v>24.3</v>
      </c>
      <c r="H12">
        <v>7.0000000000000001E-3</v>
      </c>
      <c r="I12" t="s">
        <v>4232</v>
      </c>
      <c r="J12">
        <v>1944000000</v>
      </c>
      <c r="K12">
        <v>27.03</v>
      </c>
      <c r="L12">
        <v>2.97</v>
      </c>
      <c r="M12" t="s">
        <v>169</v>
      </c>
      <c r="N12" t="s">
        <v>223</v>
      </c>
      <c r="O12" t="s">
        <v>605</v>
      </c>
      <c r="P12" t="s">
        <v>5073</v>
      </c>
      <c r="Q12">
        <v>12.05</v>
      </c>
      <c r="R12" t="s">
        <v>1807</v>
      </c>
      <c r="S12">
        <v>51860013</v>
      </c>
      <c r="T12" s="25">
        <v>0.10009999999999999</v>
      </c>
      <c r="U12" t="s">
        <v>5074</v>
      </c>
      <c r="V12">
        <v>20000000</v>
      </c>
      <c r="W12">
        <v>80000000</v>
      </c>
      <c r="X12">
        <v>1.23</v>
      </c>
      <c r="Y12">
        <v>0.68</v>
      </c>
      <c r="Z12">
        <v>11.8</v>
      </c>
      <c r="AA12" t="s">
        <v>1829</v>
      </c>
      <c r="AB12" t="s">
        <v>5075</v>
      </c>
      <c r="AC12" t="s">
        <v>5076</v>
      </c>
      <c r="AD12" t="s">
        <v>5077</v>
      </c>
      <c r="AE12" t="s">
        <v>5078</v>
      </c>
      <c r="AF12">
        <v>-7939997</v>
      </c>
      <c r="AG12" t="s">
        <v>5079</v>
      </c>
      <c r="AH12" t="s">
        <v>5080</v>
      </c>
      <c r="AI12" t="s">
        <v>5081</v>
      </c>
      <c r="AJ12" t="s">
        <v>268</v>
      </c>
      <c r="AK12" t="s">
        <v>5082</v>
      </c>
      <c r="AL12" t="s">
        <v>5083</v>
      </c>
      <c r="AM12" t="s">
        <v>5084</v>
      </c>
      <c r="AN12" t="s">
        <v>198</v>
      </c>
      <c r="AO12" t="s">
        <v>5085</v>
      </c>
      <c r="AP12" t="s">
        <v>198</v>
      </c>
      <c r="AQ12" t="s">
        <v>872</v>
      </c>
      <c r="AR12" t="s">
        <v>5086</v>
      </c>
      <c r="AS12" t="s">
        <v>198</v>
      </c>
      <c r="AT12" t="s">
        <v>4434</v>
      </c>
      <c r="AU12" t="s">
        <v>198</v>
      </c>
      <c r="AV12" t="s">
        <v>5087</v>
      </c>
      <c r="AW12" t="s">
        <v>5088</v>
      </c>
      <c r="AX12" t="s">
        <v>708</v>
      </c>
      <c r="AY12" t="s">
        <v>2239</v>
      </c>
      <c r="AZ12" t="s">
        <v>5089</v>
      </c>
      <c r="BA12" t="s">
        <v>5090</v>
      </c>
      <c r="BB12" t="s">
        <v>198</v>
      </c>
      <c r="BC12" t="s">
        <v>198</v>
      </c>
      <c r="BD12" t="s">
        <v>5091</v>
      </c>
      <c r="BE12" t="s">
        <v>5092</v>
      </c>
      <c r="BF12" t="s">
        <v>5093</v>
      </c>
      <c r="BG12" t="s">
        <v>198</v>
      </c>
      <c r="BH12" t="s">
        <v>198</v>
      </c>
      <c r="BI12" t="s">
        <v>1848</v>
      </c>
      <c r="BJ12" t="s">
        <v>2207</v>
      </c>
      <c r="BK12" t="s">
        <v>5094</v>
      </c>
      <c r="BL12" t="s">
        <v>5095</v>
      </c>
      <c r="BM12" t="s">
        <v>5096</v>
      </c>
      <c r="BN12" t="s">
        <v>5097</v>
      </c>
      <c r="BO12">
        <v>21.06</v>
      </c>
      <c r="BP12">
        <v>22.5</v>
      </c>
      <c r="BQ12">
        <v>17.18</v>
      </c>
      <c r="BR12">
        <v>21.58</v>
      </c>
      <c r="BS12" t="s">
        <v>198</v>
      </c>
      <c r="BT12" t="s">
        <v>198</v>
      </c>
      <c r="BU12" t="s">
        <v>198</v>
      </c>
      <c r="BV12" t="s">
        <v>4842</v>
      </c>
      <c r="BW12">
        <v>19.02</v>
      </c>
      <c r="BX12">
        <v>22.3</v>
      </c>
      <c r="BY12">
        <v>19.68</v>
      </c>
      <c r="BZ12">
        <v>12.79</v>
      </c>
      <c r="CA12">
        <v>12.53</v>
      </c>
      <c r="CB12">
        <v>8.6199999999999992</v>
      </c>
      <c r="CC12">
        <v>4.74</v>
      </c>
      <c r="CD12">
        <v>-11.28</v>
      </c>
      <c r="CE12" t="s">
        <v>5098</v>
      </c>
      <c r="CF12" t="s">
        <v>5099</v>
      </c>
      <c r="CG12" s="26">
        <v>-9.9501338582677165E-2</v>
      </c>
      <c r="CH12" s="27">
        <v>-0.19137796327736906</v>
      </c>
      <c r="CI12" s="26">
        <v>0.16701902449131012</v>
      </c>
      <c r="CJ12" s="26">
        <v>6.5315313637256622E-2</v>
      </c>
      <c r="CK12" s="26">
        <v>-3.0567685142159462E-2</v>
      </c>
      <c r="CL12" s="26" t="s">
        <v>198</v>
      </c>
      <c r="CM12" s="26" t="s">
        <v>198</v>
      </c>
      <c r="CN12" s="27">
        <v>0.13513951003551483</v>
      </c>
      <c r="CO12" s="27">
        <v>0.54663568735122681</v>
      </c>
      <c r="CP12" s="27">
        <v>0.32983195781707764</v>
      </c>
      <c r="CQ12" s="27" t="s">
        <v>198</v>
      </c>
      <c r="CR12" s="27" t="s">
        <v>198</v>
      </c>
      <c r="CS12">
        <v>3.5217391304347827</v>
      </c>
      <c r="CT12">
        <v>72754085.5070135</v>
      </c>
      <c r="CU12">
        <v>0</v>
      </c>
      <c r="CV12" s="26">
        <v>6.7255550995469093E-2</v>
      </c>
      <c r="CW12" s="27">
        <v>0.33720238506793976</v>
      </c>
      <c r="CX12">
        <v>0.06</v>
      </c>
      <c r="CY12">
        <v>21.27871327035928</v>
      </c>
      <c r="CZ12">
        <v>67673264.905819491</v>
      </c>
      <c r="DA12">
        <v>6.7255550995469093E-2</v>
      </c>
      <c r="DB12">
        <v>7.0892571889159681</v>
      </c>
      <c r="DC12">
        <v>203124243.00975221</v>
      </c>
      <c r="DD12">
        <v>6.3892773445695633E-2</v>
      </c>
      <c r="DE12">
        <v>3.5803510588291134</v>
      </c>
      <c r="DF12">
        <v>402195197.15782422</v>
      </c>
      <c r="DG12">
        <v>5.9184884876012804E-2</v>
      </c>
      <c r="DH12">
        <v>2.2123227517884767</v>
      </c>
      <c r="DI12">
        <v>650899602.61715031</v>
      </c>
      <c r="DJ12">
        <v>5.380444079637528E-2</v>
      </c>
      <c r="DK12">
        <v>1.2154029009393001</v>
      </c>
      <c r="DL12">
        <v>1184792301.2913039</v>
      </c>
      <c r="DM12">
        <v>4.707888569682836E-2</v>
      </c>
      <c r="DN12">
        <v>67213200</v>
      </c>
      <c r="DO12">
        <v>6.7255550995469093E-2</v>
      </c>
      <c r="DP12">
        <v>1440000000</v>
      </c>
      <c r="DQ12">
        <v>539111840</v>
      </c>
      <c r="DR12">
        <v>2642</v>
      </c>
      <c r="DS12">
        <v>-0.16675688957814627</v>
      </c>
      <c r="DT12">
        <v>-0.52858034834530887</v>
      </c>
      <c r="DU12" s="28">
        <v>0.6</v>
      </c>
      <c r="DV12">
        <v>0.6</v>
      </c>
      <c r="DW12">
        <v>1.2</v>
      </c>
      <c r="DX12">
        <v>6.2958801498127341</v>
      </c>
      <c r="DY12">
        <v>0.42830396312518348</v>
      </c>
      <c r="DZ12">
        <v>6.043880198827301</v>
      </c>
      <c r="EA12">
        <v>2207</v>
      </c>
      <c r="EB12">
        <v>6.0242045387680054</v>
      </c>
      <c r="EC12">
        <v>6</v>
      </c>
      <c r="ED12">
        <v>5.2525000000000002E-2</v>
      </c>
      <c r="EE12">
        <v>0.35417124999999999</v>
      </c>
      <c r="EF12" s="29">
        <v>3.7010000000000001E-2</v>
      </c>
      <c r="EG12">
        <v>3.6940000000000001E-2</v>
      </c>
      <c r="EH12">
        <v>28.148303963125183</v>
      </c>
      <c r="EI12">
        <v>-1</v>
      </c>
      <c r="EJ12">
        <v>0</v>
      </c>
      <c r="EK12">
        <v>0</v>
      </c>
      <c r="EL12" s="31">
        <v>44946</v>
      </c>
      <c r="EM12" s="32">
        <v>1.4200000000000001E-2</v>
      </c>
      <c r="EN12" s="32">
        <v>0.47</v>
      </c>
      <c r="EO12" s="32">
        <v>1.44</v>
      </c>
      <c r="EP12" s="32">
        <v>0.63</v>
      </c>
      <c r="EQ12" s="32">
        <v>7.0000000000000001E-3</v>
      </c>
    </row>
    <row r="13" spans="1:147" ht="96">
      <c r="B13" s="24"/>
      <c r="C13" s="24"/>
      <c r="D13" s="24" t="s">
        <v>5134</v>
      </c>
      <c r="E13" t="s">
        <v>4233</v>
      </c>
      <c r="F13" t="s">
        <v>4234</v>
      </c>
      <c r="G13">
        <v>17.12</v>
      </c>
      <c r="H13">
        <v>-5.9999999999999995E-4</v>
      </c>
      <c r="I13" t="s">
        <v>4235</v>
      </c>
      <c r="J13">
        <v>1712000000</v>
      </c>
      <c r="K13">
        <v>51.71</v>
      </c>
      <c r="L13">
        <v>1.1200000000000001</v>
      </c>
      <c r="M13" t="s">
        <v>169</v>
      </c>
      <c r="N13" t="s">
        <v>559</v>
      </c>
      <c r="O13" t="s">
        <v>2405</v>
      </c>
      <c r="P13" t="s">
        <v>5101</v>
      </c>
      <c r="Q13">
        <v>-10.050000000000001</v>
      </c>
      <c r="R13" t="s">
        <v>2931</v>
      </c>
      <c r="S13">
        <v>16783088</v>
      </c>
      <c r="T13" s="25">
        <v>-0.78739999999999999</v>
      </c>
      <c r="U13" t="s">
        <v>5102</v>
      </c>
      <c r="V13">
        <v>46604973</v>
      </c>
      <c r="W13">
        <v>100000000</v>
      </c>
      <c r="X13">
        <v>1.25</v>
      </c>
      <c r="Y13">
        <v>0.5</v>
      </c>
      <c r="Z13">
        <v>1.76</v>
      </c>
      <c r="AA13" t="s">
        <v>5103</v>
      </c>
      <c r="AB13" t="s">
        <v>5104</v>
      </c>
      <c r="AC13" t="s">
        <v>5105</v>
      </c>
      <c r="AD13" t="s">
        <v>5106</v>
      </c>
      <c r="AE13" t="s">
        <v>5107</v>
      </c>
      <c r="AF13">
        <v>5642367</v>
      </c>
      <c r="AG13" t="s">
        <v>5108</v>
      </c>
      <c r="AH13" t="s">
        <v>5109</v>
      </c>
      <c r="AI13" t="s">
        <v>5110</v>
      </c>
      <c r="AJ13" t="s">
        <v>5111</v>
      </c>
      <c r="AK13" t="s">
        <v>5112</v>
      </c>
      <c r="AL13" t="s">
        <v>198</v>
      </c>
      <c r="AM13" t="s">
        <v>5113</v>
      </c>
      <c r="AN13" t="s">
        <v>198</v>
      </c>
      <c r="AO13" t="s">
        <v>5114</v>
      </c>
      <c r="AP13" t="s">
        <v>416</v>
      </c>
      <c r="AQ13" t="s">
        <v>5115</v>
      </c>
      <c r="AR13" t="s">
        <v>1890</v>
      </c>
      <c r="AS13" t="s">
        <v>198</v>
      </c>
      <c r="AT13" t="s">
        <v>5116</v>
      </c>
      <c r="AU13" t="s">
        <v>198</v>
      </c>
      <c r="AV13" t="s">
        <v>5117</v>
      </c>
      <c r="AW13" t="s">
        <v>5118</v>
      </c>
      <c r="AX13" t="s">
        <v>5119</v>
      </c>
      <c r="AY13" t="s">
        <v>5120</v>
      </c>
      <c r="AZ13" t="s">
        <v>5121</v>
      </c>
      <c r="BA13" t="s">
        <v>3419</v>
      </c>
      <c r="BB13" t="s">
        <v>4902</v>
      </c>
      <c r="BC13" t="s">
        <v>198</v>
      </c>
      <c r="BD13" t="s">
        <v>5122</v>
      </c>
      <c r="BE13" t="s">
        <v>5123</v>
      </c>
      <c r="BF13" t="s">
        <v>5124</v>
      </c>
      <c r="BG13" t="s">
        <v>5125</v>
      </c>
      <c r="BH13" t="s">
        <v>198</v>
      </c>
      <c r="BI13" t="s">
        <v>5126</v>
      </c>
      <c r="BJ13" t="s">
        <v>5127</v>
      </c>
      <c r="BK13" t="s">
        <v>5128</v>
      </c>
      <c r="BL13" t="s">
        <v>5129</v>
      </c>
      <c r="BM13" t="s">
        <v>5130</v>
      </c>
      <c r="BN13" t="s">
        <v>5131</v>
      </c>
      <c r="BO13">
        <v>7.01</v>
      </c>
      <c r="BP13">
        <v>14.26</v>
      </c>
      <c r="BQ13">
        <v>9.26</v>
      </c>
      <c r="BR13">
        <v>7.2</v>
      </c>
      <c r="BS13">
        <v>17.48</v>
      </c>
      <c r="BT13" t="s">
        <v>198</v>
      </c>
      <c r="BU13" t="s">
        <v>736</v>
      </c>
      <c r="BV13" t="s">
        <v>4842</v>
      </c>
      <c r="BW13">
        <v>11.96</v>
      </c>
      <c r="BX13">
        <v>25.49</v>
      </c>
      <c r="BY13">
        <v>22.07</v>
      </c>
      <c r="BZ13">
        <v>4.37</v>
      </c>
      <c r="CA13">
        <v>11.67</v>
      </c>
      <c r="CB13">
        <v>7.5</v>
      </c>
      <c r="CC13">
        <v>2.15</v>
      </c>
      <c r="CD13">
        <v>-7.86</v>
      </c>
      <c r="CE13" t="s">
        <v>5132</v>
      </c>
      <c r="CF13" t="s">
        <v>5133</v>
      </c>
      <c r="CG13" s="26">
        <v>-2.4720062695924765E-3</v>
      </c>
      <c r="CH13" s="27">
        <v>-0.74548579277739624</v>
      </c>
      <c r="CI13" s="26">
        <v>-1.3293944299221039E-2</v>
      </c>
      <c r="CJ13" s="26">
        <v>0.19190141558647156</v>
      </c>
      <c r="CK13" s="26">
        <v>0.14516128599643707</v>
      </c>
      <c r="CL13" s="26">
        <v>0.10222221910953522</v>
      </c>
      <c r="CM13" s="26" t="s">
        <v>198</v>
      </c>
      <c r="CN13" s="27">
        <v>-0.39703544974327087</v>
      </c>
      <c r="CO13" s="27">
        <v>0.85516124963760376</v>
      </c>
      <c r="CP13" s="27">
        <v>0.21321485936641693</v>
      </c>
      <c r="CQ13" s="27">
        <v>0.18030963838100433</v>
      </c>
      <c r="CR13" s="27" t="s">
        <v>198</v>
      </c>
      <c r="CS13">
        <v>1.2814371257485031</v>
      </c>
      <c r="CT13">
        <v>-525516.33070357016</v>
      </c>
      <c r="CU13">
        <v>4.6728971962616823</v>
      </c>
      <c r="CV13" s="26">
        <v>0.1064977440983057</v>
      </c>
      <c r="CW13" s="27">
        <v>0.21291257441043854</v>
      </c>
      <c r="CX13">
        <v>0.06</v>
      </c>
      <c r="CY13">
        <v>5.7015051359033482</v>
      </c>
      <c r="CZ13">
        <v>99447424.230051905</v>
      </c>
      <c r="DA13">
        <v>0.1064977440983057</v>
      </c>
      <c r="DB13">
        <v>1.8373989948499094</v>
      </c>
      <c r="DC13">
        <v>308588391.3016488</v>
      </c>
      <c r="DD13">
        <v>0.10117285689339041</v>
      </c>
      <c r="DE13">
        <v>0.88769512644676341</v>
      </c>
      <c r="DF13">
        <v>638732807.14018202</v>
      </c>
      <c r="DG13">
        <v>9.3718014806509015E-2</v>
      </c>
      <c r="DH13">
        <v>0.52182904842919631</v>
      </c>
      <c r="DI13">
        <v>1086562738.7106502</v>
      </c>
      <c r="DJ13">
        <v>8.519819527864457E-2</v>
      </c>
      <c r="DK13">
        <v>0.25709999118045557</v>
      </c>
      <c r="DL13">
        <v>2205367636.9130216</v>
      </c>
      <c r="DM13">
        <v>7.4548420868813983E-2</v>
      </c>
      <c r="DN13">
        <v>95268400</v>
      </c>
      <c r="DO13">
        <v>0.1064977440983057</v>
      </c>
      <c r="DP13">
        <v>567000000</v>
      </c>
      <c r="DQ13">
        <v>177681240</v>
      </c>
      <c r="DR13">
        <v>2499</v>
      </c>
      <c r="DS13">
        <v>-0.10896975036789817</v>
      </c>
      <c r="DT13">
        <v>-0.95839836718783478</v>
      </c>
      <c r="DU13" s="28">
        <v>0</v>
      </c>
      <c r="DV13">
        <v>-0.44</v>
      </c>
      <c r="DW13">
        <v>-0.44</v>
      </c>
      <c r="DX13">
        <v>-2.0785999999999998</v>
      </c>
      <c r="DY13">
        <v>0.47894324747190908</v>
      </c>
      <c r="DZ13">
        <v>-2.017208939251292</v>
      </c>
      <c r="EA13">
        <v>3226</v>
      </c>
      <c r="EB13">
        <v>-2.0059297767107256</v>
      </c>
      <c r="EC13">
        <v>2</v>
      </c>
      <c r="ED13">
        <v>3.2325E-2</v>
      </c>
      <c r="EE13">
        <v>0.14764099999999999</v>
      </c>
      <c r="EF13" s="29">
        <v>5.4100000000000002E-2</v>
      </c>
      <c r="EG13">
        <v>5.4094000000000003E-2</v>
      </c>
      <c r="EH13">
        <v>26.218943247471909</v>
      </c>
      <c r="EI13" t="s">
        <v>244</v>
      </c>
      <c r="EJ13">
        <v>0</v>
      </c>
      <c r="EK13">
        <v>0</v>
      </c>
      <c r="EL13" s="31">
        <v>44946</v>
      </c>
      <c r="EM13" s="32">
        <v>1.1900000000000001E-2</v>
      </c>
      <c r="EN13" s="32">
        <v>-0.18</v>
      </c>
      <c r="EO13" s="32">
        <v>0.53</v>
      </c>
      <c r="EP13" s="32">
        <v>0.65</v>
      </c>
      <c r="EQ13" s="32">
        <v>-5.9999999999999995E-4</v>
      </c>
    </row>
    <row r="14" spans="1:147" ht="96">
      <c r="B14" s="24"/>
      <c r="C14" s="24"/>
      <c r="D14" s="24" t="s">
        <v>5164</v>
      </c>
      <c r="E14" t="s">
        <v>4236</v>
      </c>
      <c r="F14" t="s">
        <v>4237</v>
      </c>
      <c r="G14">
        <v>17.03</v>
      </c>
      <c r="H14">
        <v>1.1999999999999999E-3</v>
      </c>
      <c r="I14" t="s">
        <v>4238</v>
      </c>
      <c r="J14">
        <v>1709460500</v>
      </c>
      <c r="K14">
        <v>410.2</v>
      </c>
      <c r="L14">
        <v>2.0699999999999998</v>
      </c>
      <c r="M14" t="s">
        <v>169</v>
      </c>
      <c r="N14" t="s">
        <v>1287</v>
      </c>
      <c r="O14" t="s">
        <v>5135</v>
      </c>
      <c r="P14" t="s">
        <v>5136</v>
      </c>
      <c r="Q14">
        <v>3.06</v>
      </c>
      <c r="R14" t="s">
        <v>5137</v>
      </c>
      <c r="S14">
        <v>588657</v>
      </c>
      <c r="T14" s="25">
        <v>-0.98740000000000006</v>
      </c>
      <c r="U14" t="s">
        <v>5138</v>
      </c>
      <c r="V14">
        <v>28077500</v>
      </c>
      <c r="W14">
        <v>100292060</v>
      </c>
      <c r="X14">
        <v>3.21</v>
      </c>
      <c r="Y14">
        <v>1</v>
      </c>
      <c r="Z14">
        <v>0.02</v>
      </c>
      <c r="AA14" t="s">
        <v>1183</v>
      </c>
      <c r="AB14" t="s">
        <v>5139</v>
      </c>
      <c r="AC14" t="s">
        <v>263</v>
      </c>
      <c r="AD14" t="s">
        <v>5140</v>
      </c>
      <c r="AE14" t="s">
        <v>5141</v>
      </c>
      <c r="AF14">
        <v>29886290</v>
      </c>
      <c r="AG14" t="s">
        <v>5142</v>
      </c>
      <c r="AH14" t="s">
        <v>5143</v>
      </c>
      <c r="AI14" t="s">
        <v>5144</v>
      </c>
      <c r="AJ14" t="s">
        <v>4614</v>
      </c>
      <c r="AK14" t="s">
        <v>5145</v>
      </c>
      <c r="AL14" t="s">
        <v>1531</v>
      </c>
      <c r="AM14" t="s">
        <v>5146</v>
      </c>
      <c r="AN14" t="s">
        <v>198</v>
      </c>
      <c r="AO14" t="s">
        <v>1486</v>
      </c>
      <c r="AP14" t="s">
        <v>2009</v>
      </c>
      <c r="AQ14" t="s">
        <v>2116</v>
      </c>
      <c r="AR14" t="s">
        <v>920</v>
      </c>
      <c r="AS14" t="s">
        <v>198</v>
      </c>
      <c r="AT14" t="s">
        <v>498</v>
      </c>
      <c r="AU14" t="s">
        <v>5147</v>
      </c>
      <c r="AV14" t="s">
        <v>5148</v>
      </c>
      <c r="AW14" t="s">
        <v>5149</v>
      </c>
      <c r="AX14" t="s">
        <v>5150</v>
      </c>
      <c r="AY14" t="s">
        <v>1397</v>
      </c>
      <c r="AZ14" t="s">
        <v>5151</v>
      </c>
      <c r="BA14" t="s">
        <v>2639</v>
      </c>
      <c r="BB14" t="s">
        <v>4303</v>
      </c>
      <c r="BC14" t="s">
        <v>198</v>
      </c>
      <c r="BD14" t="s">
        <v>5152</v>
      </c>
      <c r="BE14" t="s">
        <v>5153</v>
      </c>
      <c r="BF14" t="s">
        <v>5154</v>
      </c>
      <c r="BG14" t="s">
        <v>5155</v>
      </c>
      <c r="BH14" t="s">
        <v>198</v>
      </c>
      <c r="BI14" t="s">
        <v>396</v>
      </c>
      <c r="BJ14" t="s">
        <v>5156</v>
      </c>
      <c r="BK14" t="s">
        <v>5157</v>
      </c>
      <c r="BL14" t="s">
        <v>5158</v>
      </c>
      <c r="BM14" t="s">
        <v>5159</v>
      </c>
      <c r="BN14" t="s">
        <v>5160</v>
      </c>
      <c r="BO14">
        <v>5.1100000000000003</v>
      </c>
      <c r="BP14">
        <v>9.92</v>
      </c>
      <c r="BQ14">
        <v>11.07</v>
      </c>
      <c r="BR14">
        <v>7.94</v>
      </c>
      <c r="BS14">
        <v>20.09</v>
      </c>
      <c r="BT14" t="s">
        <v>198</v>
      </c>
      <c r="BU14" t="s">
        <v>5161</v>
      </c>
      <c r="BV14" t="s">
        <v>4842</v>
      </c>
      <c r="BW14">
        <v>11.27</v>
      </c>
      <c r="BX14">
        <v>18.37</v>
      </c>
      <c r="BY14">
        <v>21.68</v>
      </c>
      <c r="BZ14">
        <v>1.42</v>
      </c>
      <c r="CA14">
        <v>4.4400000000000004</v>
      </c>
      <c r="CB14">
        <v>3.53</v>
      </c>
      <c r="CC14">
        <v>3.21</v>
      </c>
      <c r="CD14">
        <v>-5.86</v>
      </c>
      <c r="CE14" t="s">
        <v>5162</v>
      </c>
      <c r="CF14" t="s">
        <v>5163</v>
      </c>
      <c r="CG14" s="26">
        <v>-9.0516633266533073E-2</v>
      </c>
      <c r="CH14" s="27">
        <v>-13.748827372571107</v>
      </c>
      <c r="CI14" s="26">
        <v>0.47131556272506714</v>
      </c>
      <c r="CJ14" s="26">
        <v>-1.5579357743263245E-2</v>
      </c>
      <c r="CK14" s="26">
        <v>0.19349220395088196</v>
      </c>
      <c r="CL14" s="26">
        <v>0.16915756464004517</v>
      </c>
      <c r="CM14" s="26" t="s">
        <v>198</v>
      </c>
      <c r="CN14" s="27">
        <v>-0.4381791353225708</v>
      </c>
      <c r="CO14" s="27">
        <v>0.248915895819664</v>
      </c>
      <c r="CP14" s="27">
        <v>0.58630657196044922</v>
      </c>
      <c r="CQ14" s="27">
        <v>0.68484830856323242</v>
      </c>
      <c r="CR14" s="27" t="s">
        <v>198</v>
      </c>
      <c r="CS14">
        <v>0.57460857142857147</v>
      </c>
      <c r="CT14">
        <v>5544418.9853998106</v>
      </c>
      <c r="CU14">
        <v>3.4883112503851677E-2</v>
      </c>
      <c r="CV14" s="26">
        <v>0.20459649339318275</v>
      </c>
      <c r="CW14" s="27">
        <v>0.27047291025519371</v>
      </c>
      <c r="CX14">
        <v>0.06</v>
      </c>
      <c r="CY14">
        <v>47.240398744902834</v>
      </c>
      <c r="CZ14">
        <v>57333565.591298878</v>
      </c>
      <c r="DA14">
        <v>0.20459649339318275</v>
      </c>
      <c r="DB14">
        <v>14.028294010783789</v>
      </c>
      <c r="DC14">
        <v>193071267.10617557</v>
      </c>
      <c r="DD14">
        <v>0.19436666872352359</v>
      </c>
      <c r="DE14">
        <v>6.0444907064187277</v>
      </c>
      <c r="DF14">
        <v>448087462.04603285</v>
      </c>
      <c r="DG14">
        <v>0.18004491418600083</v>
      </c>
      <c r="DH14">
        <v>3.1007415210679392</v>
      </c>
      <c r="DI14">
        <v>873487996.85410988</v>
      </c>
      <c r="DJ14">
        <v>0.16367719471454623</v>
      </c>
      <c r="DK14">
        <v>1.1058493243052323</v>
      </c>
      <c r="DL14">
        <v>2449212962.8072376</v>
      </c>
      <c r="DM14">
        <v>0.14321754537522791</v>
      </c>
      <c r="DN14">
        <v>50451400</v>
      </c>
      <c r="DO14">
        <v>0.20459649339318275</v>
      </c>
      <c r="DP14">
        <v>2708460500</v>
      </c>
      <c r="DQ14">
        <v>254941600.00000024</v>
      </c>
      <c r="DR14">
        <v>2500</v>
      </c>
      <c r="DS14">
        <v>-0.29511312665971584</v>
      </c>
      <c r="DT14">
        <v>-14.0193002828263</v>
      </c>
      <c r="DU14" s="28">
        <v>0.6</v>
      </c>
      <c r="DV14">
        <v>-0.44</v>
      </c>
      <c r="DW14">
        <v>0.15999999999999998</v>
      </c>
      <c r="DX14">
        <v>6.3539140022050713</v>
      </c>
      <c r="DY14">
        <v>0.31748890904491361</v>
      </c>
      <c r="DZ14">
        <v>6.0451201100368435</v>
      </c>
      <c r="EA14">
        <v>2747</v>
      </c>
      <c r="EB14">
        <v>6.0199382851138026</v>
      </c>
      <c r="EC14">
        <v>6</v>
      </c>
      <c r="ED14">
        <v>2.0601830294442052E-2</v>
      </c>
      <c r="EE14">
        <v>0.16159703968589337</v>
      </c>
      <c r="EF14" s="29">
        <v>5.1410000000000004E-2</v>
      </c>
      <c r="EG14">
        <v>5.1398000000000006E-2</v>
      </c>
      <c r="EH14">
        <v>19.127488909044914</v>
      </c>
      <c r="EI14" t="s">
        <v>244</v>
      </c>
      <c r="EJ14">
        <v>0</v>
      </c>
      <c r="EK14">
        <v>0</v>
      </c>
      <c r="EL14" s="31">
        <v>44946</v>
      </c>
      <c r="EM14" s="32">
        <v>2.3599999999999999E-2</v>
      </c>
      <c r="EN14" s="32">
        <v>-0.24</v>
      </c>
      <c r="EO14" s="32">
        <v>0.47</v>
      </c>
      <c r="EP14" s="32">
        <v>0.47</v>
      </c>
      <c r="EQ14" s="32">
        <v>1.1999999999999999E-3</v>
      </c>
    </row>
    <row r="15" spans="1:147" ht="96">
      <c r="B15" s="24"/>
      <c r="C15" s="24"/>
      <c r="D15" s="24" t="s">
        <v>5192</v>
      </c>
      <c r="E15" t="s">
        <v>4239</v>
      </c>
      <c r="F15" t="s">
        <v>4240</v>
      </c>
      <c r="G15">
        <v>14.15</v>
      </c>
      <c r="H15">
        <v>0.01</v>
      </c>
      <c r="I15" t="s">
        <v>4241</v>
      </c>
      <c r="J15">
        <v>1698000000</v>
      </c>
      <c r="K15">
        <v>33.14</v>
      </c>
      <c r="L15">
        <v>1.97</v>
      </c>
      <c r="M15" t="s">
        <v>169</v>
      </c>
      <c r="N15" t="s">
        <v>4493</v>
      </c>
      <c r="O15" t="s">
        <v>5165</v>
      </c>
      <c r="P15" t="s">
        <v>5166</v>
      </c>
      <c r="Q15">
        <v>-18.2</v>
      </c>
      <c r="R15" t="s">
        <v>519</v>
      </c>
      <c r="S15">
        <v>21409777</v>
      </c>
      <c r="T15" s="25">
        <v>-0.66600000000000004</v>
      </c>
      <c r="U15" t="s">
        <v>5167</v>
      </c>
      <c r="V15">
        <v>41430000</v>
      </c>
      <c r="W15">
        <v>120000000</v>
      </c>
      <c r="X15">
        <v>1.34</v>
      </c>
      <c r="Y15">
        <v>0.25</v>
      </c>
      <c r="Z15">
        <v>7.99</v>
      </c>
      <c r="AA15" t="s">
        <v>1951</v>
      </c>
      <c r="AB15" t="s">
        <v>1816</v>
      </c>
      <c r="AC15" t="s">
        <v>5168</v>
      </c>
      <c r="AD15" t="s">
        <v>5169</v>
      </c>
      <c r="AE15" t="s">
        <v>5170</v>
      </c>
      <c r="AF15">
        <v>-1170560</v>
      </c>
      <c r="AG15" t="s">
        <v>5171</v>
      </c>
      <c r="AH15" t="s">
        <v>198</v>
      </c>
      <c r="AI15" t="s">
        <v>5172</v>
      </c>
      <c r="AJ15" t="s">
        <v>5173</v>
      </c>
      <c r="AK15" t="s">
        <v>5174</v>
      </c>
      <c r="AL15" t="s">
        <v>5175</v>
      </c>
      <c r="AM15" t="s">
        <v>5176</v>
      </c>
      <c r="AN15" t="s">
        <v>198</v>
      </c>
      <c r="AO15" t="s">
        <v>5177</v>
      </c>
      <c r="AP15" t="s">
        <v>347</v>
      </c>
      <c r="AQ15" t="s">
        <v>5178</v>
      </c>
      <c r="AR15" t="s">
        <v>5179</v>
      </c>
      <c r="AS15" t="s">
        <v>198</v>
      </c>
      <c r="AT15" t="s">
        <v>2101</v>
      </c>
      <c r="AU15" t="s">
        <v>198</v>
      </c>
      <c r="AV15" t="s">
        <v>5180</v>
      </c>
      <c r="AW15" t="s">
        <v>3516</v>
      </c>
      <c r="AX15" t="s">
        <v>333</v>
      </c>
      <c r="AY15" t="s">
        <v>608</v>
      </c>
      <c r="AZ15" t="s">
        <v>3589</v>
      </c>
      <c r="BA15" t="s">
        <v>5090</v>
      </c>
      <c r="BB15" t="s">
        <v>5181</v>
      </c>
      <c r="BC15" t="s">
        <v>198</v>
      </c>
      <c r="BD15" t="s">
        <v>5182</v>
      </c>
      <c r="BE15" t="s">
        <v>5183</v>
      </c>
      <c r="BF15" t="s">
        <v>5184</v>
      </c>
      <c r="BG15" t="s">
        <v>5185</v>
      </c>
      <c r="BH15" t="s">
        <v>198</v>
      </c>
      <c r="BI15" t="s">
        <v>837</v>
      </c>
      <c r="BJ15" t="s">
        <v>461</v>
      </c>
      <c r="BK15" t="s">
        <v>392</v>
      </c>
      <c r="BL15" t="s">
        <v>5186</v>
      </c>
      <c r="BM15" t="s">
        <v>5187</v>
      </c>
      <c r="BN15" t="s">
        <v>5188</v>
      </c>
      <c r="BO15">
        <v>10.9</v>
      </c>
      <c r="BP15">
        <v>13.61</v>
      </c>
      <c r="BQ15">
        <v>29.58</v>
      </c>
      <c r="BR15">
        <v>11.48</v>
      </c>
      <c r="BS15">
        <v>19.350000000000001</v>
      </c>
      <c r="BT15">
        <v>29.99</v>
      </c>
      <c r="BU15" t="s">
        <v>5189</v>
      </c>
      <c r="BV15" t="s">
        <v>4842</v>
      </c>
      <c r="BW15">
        <v>37.549999999999997</v>
      </c>
      <c r="BX15">
        <v>47.11</v>
      </c>
      <c r="BY15">
        <v>45.47</v>
      </c>
      <c r="BZ15">
        <v>11.86</v>
      </c>
      <c r="CA15">
        <v>19.2</v>
      </c>
      <c r="CB15">
        <v>17.53</v>
      </c>
      <c r="CC15">
        <v>1.36</v>
      </c>
      <c r="CD15">
        <v>0.56999999999999995</v>
      </c>
      <c r="CE15" t="s">
        <v>5190</v>
      </c>
      <c r="CF15" t="s">
        <v>5191</v>
      </c>
      <c r="CG15" s="26">
        <v>-9.5364700854700848E-2</v>
      </c>
      <c r="CH15" s="27">
        <v>-0.89318009803302423</v>
      </c>
      <c r="CI15" s="26">
        <v>0.21078431606292725</v>
      </c>
      <c r="CJ15" s="26">
        <v>-0.12820513546466827</v>
      </c>
      <c r="CK15" s="26">
        <v>2.1834060549736023E-2</v>
      </c>
      <c r="CL15" s="26">
        <v>4.8054918646812439E-2</v>
      </c>
      <c r="CM15" s="26" t="s">
        <v>198</v>
      </c>
      <c r="CN15" s="27">
        <v>0.19875237345695496</v>
      </c>
      <c r="CO15" s="27">
        <v>-4.4322822242975235E-2</v>
      </c>
      <c r="CP15" s="27">
        <v>4.9278967082500458E-2</v>
      </c>
      <c r="CQ15" s="27">
        <v>6.1073478311300278E-2</v>
      </c>
      <c r="CR15" s="27" t="s">
        <v>198</v>
      </c>
      <c r="CS15">
        <v>3.4372469635627527</v>
      </c>
      <c r="CT15">
        <v>9772996.24598887</v>
      </c>
      <c r="CU15">
        <v>1.6961130742049468</v>
      </c>
      <c r="CV15" s="26">
        <v>3.8117039948701859E-2</v>
      </c>
      <c r="CW15" s="27">
        <v>6.6195499151945114E-2</v>
      </c>
      <c r="CX15">
        <v>0.06</v>
      </c>
      <c r="CY15">
        <v>12.262581105968223</v>
      </c>
      <c r="CZ15">
        <v>91987159.167575255</v>
      </c>
      <c r="DA15">
        <v>3.8117039948701859E-2</v>
      </c>
      <c r="DB15">
        <v>4.1883376899776259</v>
      </c>
      <c r="DC15">
        <v>269319258.25828665</v>
      </c>
      <c r="DD15">
        <v>3.6211187951266766E-2</v>
      </c>
      <c r="DE15">
        <v>2.1846765701351747</v>
      </c>
      <c r="DF15">
        <v>516323567.25929737</v>
      </c>
      <c r="DG15">
        <v>3.3542995154857633E-2</v>
      </c>
      <c r="DH15">
        <v>1.3980688838541733</v>
      </c>
      <c r="DI15">
        <v>806827197.87765265</v>
      </c>
      <c r="DJ15">
        <v>3.0493631958961487E-2</v>
      </c>
      <c r="DK15">
        <v>0.82563390265392822</v>
      </c>
      <c r="DL15">
        <v>1366222966.8308706</v>
      </c>
      <c r="DM15">
        <v>2.6681927964091301E-2</v>
      </c>
      <c r="DN15">
        <v>93926200.000000015</v>
      </c>
      <c r="DO15">
        <v>3.8117039948701859E-2</v>
      </c>
      <c r="DP15">
        <v>1128000000</v>
      </c>
      <c r="DQ15">
        <v>709827120</v>
      </c>
      <c r="DR15">
        <v>4532</v>
      </c>
      <c r="DS15">
        <v>-0.13348174080340269</v>
      </c>
      <c r="DT15">
        <v>-0.95937559718496934</v>
      </c>
      <c r="DU15" s="28">
        <v>-0.22</v>
      </c>
      <c r="DV15">
        <v>-0.44</v>
      </c>
      <c r="DW15">
        <v>-0.66</v>
      </c>
      <c r="DX15">
        <v>5.6999999999999993E-3</v>
      </c>
      <c r="DY15">
        <v>0.49016956872087547</v>
      </c>
      <c r="DZ15">
        <v>6.8496654170900043E-4</v>
      </c>
      <c r="EA15">
        <v>3828</v>
      </c>
      <c r="EB15">
        <v>1.5224571243999317E-4</v>
      </c>
      <c r="EC15">
        <v>0</v>
      </c>
      <c r="ED15">
        <v>8.5749999999999993E-3</v>
      </c>
      <c r="EE15">
        <v>7.1357500000000004E-2</v>
      </c>
      <c r="EF15" s="29">
        <v>3.2100000000000002E-3</v>
      </c>
      <c r="EG15">
        <v>3.1100000000000004E-3</v>
      </c>
      <c r="EH15">
        <v>37.120169568720875</v>
      </c>
      <c r="EI15">
        <v>-1</v>
      </c>
      <c r="EJ15">
        <v>0</v>
      </c>
      <c r="EK15">
        <v>0</v>
      </c>
      <c r="EL15" s="31">
        <v>44946</v>
      </c>
      <c r="EM15" s="32">
        <v>2.8999999999999998E-3</v>
      </c>
      <c r="EN15" s="32">
        <v>0.21</v>
      </c>
      <c r="EO15" s="32">
        <v>0.5</v>
      </c>
      <c r="EP15" s="32">
        <v>-0.64</v>
      </c>
      <c r="EQ15" s="32">
        <v>0.01</v>
      </c>
    </row>
    <row r="16" spans="1:147" ht="96">
      <c r="D16" s="24" t="s">
        <v>5221</v>
      </c>
      <c r="E16" t="s">
        <v>4242</v>
      </c>
      <c r="F16" t="s">
        <v>4243</v>
      </c>
      <c r="G16">
        <v>7.8</v>
      </c>
      <c r="H16">
        <v>1.2999999999999999E-3</v>
      </c>
      <c r="I16" t="s">
        <v>4244</v>
      </c>
      <c r="J16">
        <v>1487646300</v>
      </c>
      <c r="L16">
        <v>2.5099999999999998</v>
      </c>
      <c r="M16" t="s">
        <v>169</v>
      </c>
      <c r="N16" t="s">
        <v>1447</v>
      </c>
      <c r="O16" t="s">
        <v>4781</v>
      </c>
      <c r="P16" t="s">
        <v>5193</v>
      </c>
      <c r="Q16">
        <v>-5.26</v>
      </c>
      <c r="R16" t="s">
        <v>2878</v>
      </c>
      <c r="S16">
        <v>-29026528</v>
      </c>
      <c r="T16" s="25">
        <v>-3.8919999999999999</v>
      </c>
      <c r="U16" t="s">
        <v>5194</v>
      </c>
      <c r="V16">
        <v>134476610</v>
      </c>
      <c r="W16">
        <v>190719650</v>
      </c>
      <c r="X16">
        <v>3.25</v>
      </c>
      <c r="Y16">
        <v>0.22</v>
      </c>
      <c r="Z16">
        <v>-9.1199999999999992</v>
      </c>
      <c r="AA16" t="s">
        <v>1483</v>
      </c>
      <c r="AB16" t="s">
        <v>461</v>
      </c>
      <c r="AC16" t="s">
        <v>5195</v>
      </c>
      <c r="AD16" t="s">
        <v>5196</v>
      </c>
      <c r="AE16" t="s">
        <v>5197</v>
      </c>
      <c r="AF16">
        <v>23183373</v>
      </c>
      <c r="AG16" t="s">
        <v>5198</v>
      </c>
      <c r="AH16" t="s">
        <v>5199</v>
      </c>
      <c r="AI16" t="s">
        <v>5200</v>
      </c>
      <c r="AJ16" t="s">
        <v>5201</v>
      </c>
      <c r="AK16" t="s">
        <v>5202</v>
      </c>
      <c r="AL16" t="s">
        <v>200</v>
      </c>
      <c r="AM16" t="s">
        <v>5203</v>
      </c>
      <c r="AN16" t="s">
        <v>198</v>
      </c>
      <c r="AO16" t="s">
        <v>5204</v>
      </c>
      <c r="AP16" t="s">
        <v>2192</v>
      </c>
      <c r="AQ16" t="s">
        <v>5205</v>
      </c>
      <c r="AR16" t="s">
        <v>287</v>
      </c>
      <c r="AS16" t="s">
        <v>198</v>
      </c>
      <c r="AT16" t="s">
        <v>2258</v>
      </c>
      <c r="AU16" t="s">
        <v>1004</v>
      </c>
      <c r="AV16" t="s">
        <v>5206</v>
      </c>
      <c r="AW16" t="s">
        <v>5207</v>
      </c>
      <c r="AX16" t="s">
        <v>578</v>
      </c>
      <c r="AY16" t="s">
        <v>5208</v>
      </c>
      <c r="AZ16" t="s">
        <v>1470</v>
      </c>
      <c r="BA16" t="s">
        <v>3031</v>
      </c>
      <c r="BB16" t="s">
        <v>3422</v>
      </c>
      <c r="BC16" t="s">
        <v>5209</v>
      </c>
      <c r="BD16" t="s">
        <v>5210</v>
      </c>
      <c r="BE16" t="s">
        <v>5211</v>
      </c>
      <c r="BF16" t="s">
        <v>5212</v>
      </c>
      <c r="BG16" t="s">
        <v>5213</v>
      </c>
      <c r="BH16" t="s">
        <v>5214</v>
      </c>
      <c r="BI16" t="s">
        <v>2415</v>
      </c>
      <c r="BJ16" t="s">
        <v>1801</v>
      </c>
      <c r="BK16" t="s">
        <v>5215</v>
      </c>
      <c r="BL16" t="s">
        <v>5216</v>
      </c>
      <c r="BM16" t="s">
        <v>5217</v>
      </c>
      <c r="BN16" t="s">
        <v>5218</v>
      </c>
      <c r="BO16">
        <v>2.15</v>
      </c>
      <c r="BP16">
        <v>4.12</v>
      </c>
      <c r="BQ16">
        <v>4.5999999999999996</v>
      </c>
      <c r="BR16">
        <v>2.33</v>
      </c>
      <c r="BS16">
        <v>4.97</v>
      </c>
      <c r="BT16">
        <v>4.63</v>
      </c>
      <c r="BU16" t="s">
        <v>775</v>
      </c>
      <c r="BV16" t="s">
        <v>4842</v>
      </c>
      <c r="BW16">
        <v>16.22</v>
      </c>
      <c r="BX16">
        <v>24.3</v>
      </c>
      <c r="BY16">
        <v>25.16</v>
      </c>
      <c r="BZ16">
        <v>-6.5</v>
      </c>
      <c r="CA16">
        <v>3.96</v>
      </c>
      <c r="CB16">
        <v>4.59</v>
      </c>
      <c r="CC16">
        <v>5.12</v>
      </c>
      <c r="CD16">
        <v>-4.76</v>
      </c>
      <c r="CE16" t="s">
        <v>5219</v>
      </c>
      <c r="CF16" t="s">
        <v>5220</v>
      </c>
      <c r="CG16" s="26">
        <v>-0.21398287499999999</v>
      </c>
      <c r="CH16" s="27">
        <v>-3.3271795343137254</v>
      </c>
      <c r="CI16" s="26">
        <v>3.1353134661912918E-2</v>
      </c>
      <c r="CJ16" s="26">
        <v>0.2144288569688797</v>
      </c>
      <c r="CK16" s="26">
        <v>0.30287206172943115</v>
      </c>
      <c r="CL16" s="26">
        <v>0.34859153628349304</v>
      </c>
      <c r="CM16" s="26">
        <v>0.109375</v>
      </c>
      <c r="CN16" s="27">
        <v>-0.47774571180343628</v>
      </c>
      <c r="CO16" s="27">
        <v>0.13947881758213043</v>
      </c>
      <c r="CP16" s="27">
        <v>-0.16127781569957733</v>
      </c>
      <c r="CQ16" s="27">
        <v>-0.17549422383308411</v>
      </c>
      <c r="CR16" s="27">
        <v>-0.16369748115539551</v>
      </c>
      <c r="CS16">
        <v>2.3802340800000001</v>
      </c>
      <c r="CT16">
        <v>-245387625.8422513</v>
      </c>
      <c r="CU16">
        <v>0</v>
      </c>
      <c r="CV16" s="26">
        <v>0.20132411792874336</v>
      </c>
      <c r="CW16" s="27">
        <v>-0.16774728298187255</v>
      </c>
      <c r="CX16">
        <v>0.06</v>
      </c>
      <c r="CY16">
        <v>152.03629951222754</v>
      </c>
      <c r="CZ16">
        <v>14296890.327991601</v>
      </c>
      <c r="DA16">
        <v>0.20132411792874336</v>
      </c>
      <c r="DB16">
        <v>45.269929528758773</v>
      </c>
      <c r="DC16">
        <v>48015234.894923806</v>
      </c>
      <c r="DD16">
        <v>0.19125791203230619</v>
      </c>
      <c r="DE16">
        <v>19.581770101841297</v>
      </c>
      <c r="DF16">
        <v>111003565.49460304</v>
      </c>
      <c r="DG16">
        <v>0.17716522377729416</v>
      </c>
      <c r="DH16">
        <v>10.09325112716842</v>
      </c>
      <c r="DI16">
        <v>215356407.22830194</v>
      </c>
      <c r="DJ16">
        <v>0.16105929434299471</v>
      </c>
      <c r="DK16">
        <v>3.6423204936886946</v>
      </c>
      <c r="DL16">
        <v>596775133.81000662</v>
      </c>
      <c r="DM16">
        <v>0.14092688255012034</v>
      </c>
      <c r="DN16">
        <v>12615000</v>
      </c>
      <c r="DO16">
        <v>0.20132411792874336</v>
      </c>
      <c r="DP16">
        <v>2173646300</v>
      </c>
      <c r="DQ16">
        <v>169277130</v>
      </c>
      <c r="DR16">
        <v>2148</v>
      </c>
      <c r="DS16">
        <v>-0.41530699292874335</v>
      </c>
      <c r="DT16">
        <v>-3.1594322513318529</v>
      </c>
      <c r="DU16" s="28">
        <v>0</v>
      </c>
      <c r="DV16">
        <v>-0.89833333333333332</v>
      </c>
      <c r="DW16">
        <v>-0.89833333333333332</v>
      </c>
      <c r="DX16">
        <v>4.9296875</v>
      </c>
      <c r="DY16">
        <v>0.40593203183707116</v>
      </c>
      <c r="DZ16">
        <v>4.1635618108485284</v>
      </c>
      <c r="EA16">
        <v>4200</v>
      </c>
      <c r="EB16">
        <v>4.0239926102057373</v>
      </c>
      <c r="EC16">
        <v>4</v>
      </c>
      <c r="ED16">
        <v>3.6090670258675503E-2</v>
      </c>
      <c r="EE16">
        <v>0.20513984793910853</v>
      </c>
      <c r="EF16" s="29">
        <v>8.3100000000000007E-2</v>
      </c>
      <c r="EG16">
        <v>8.3112999999999992E-2</v>
      </c>
      <c r="EH16">
        <v>23.175932031837071</v>
      </c>
      <c r="EI16">
        <v>-1</v>
      </c>
      <c r="EJ16">
        <v>0</v>
      </c>
      <c r="EK16">
        <v>0</v>
      </c>
      <c r="EL16" s="31">
        <v>44946</v>
      </c>
      <c r="EM16" s="32">
        <v>1.6199999999999999E-2</v>
      </c>
      <c r="EN16" s="32">
        <v>0</v>
      </c>
      <c r="EO16" s="32">
        <v>1.72</v>
      </c>
      <c r="EP16" s="32">
        <v>1.56</v>
      </c>
      <c r="EQ16" s="32">
        <v>1.2999999999999999E-3</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EQ14"/>
  <sheetViews>
    <sheetView tabSelected="1" workbookViewId="0">
      <selection activeCell="D14" sqref="D14"/>
    </sheetView>
  </sheetViews>
  <sheetFormatPr defaultRowHeight="14"/>
  <cols>
    <col min="1" max="1" width="11.453125" customWidth="1"/>
    <col min="2" max="2" width="38.36328125" customWidth="1"/>
    <col min="3" max="3" width="30.54296875" customWidth="1"/>
    <col min="4" max="4" width="40.8164062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c r="B2" s="22"/>
      <c r="C2" s="23">
        <v>3</v>
      </c>
      <c r="D2" s="23">
        <v>14</v>
      </c>
      <c r="T2" s="16"/>
      <c r="U2" s="16"/>
      <c r="V2" s="16"/>
      <c r="AB2" s="17"/>
    </row>
    <row r="3" spans="1:147" ht="240">
      <c r="B3" s="24" t="s">
        <v>5222</v>
      </c>
      <c r="C3" s="24"/>
      <c r="D3" s="24" t="s">
        <v>5312</v>
      </c>
      <c r="E3" t="s">
        <v>4245</v>
      </c>
      <c r="F3" t="s">
        <v>4246</v>
      </c>
      <c r="G3">
        <v>71.81</v>
      </c>
      <c r="H3">
        <v>-1.89E-2</v>
      </c>
      <c r="I3" t="s">
        <v>5283</v>
      </c>
      <c r="J3">
        <v>84894280000</v>
      </c>
      <c r="K3">
        <v>20.71</v>
      </c>
      <c r="L3">
        <v>2.66</v>
      </c>
      <c r="M3" t="s">
        <v>169</v>
      </c>
      <c r="N3" t="s">
        <v>5284</v>
      </c>
      <c r="O3" t="s">
        <v>5285</v>
      </c>
      <c r="P3" t="s">
        <v>5286</v>
      </c>
      <c r="Q3">
        <v>-10.35</v>
      </c>
      <c r="R3" t="s">
        <v>5287</v>
      </c>
      <c r="S3">
        <v>1002729280</v>
      </c>
      <c r="T3" s="25">
        <v>-0.5111</v>
      </c>
      <c r="U3" t="s">
        <v>5288</v>
      </c>
      <c r="V3">
        <v>1074165580</v>
      </c>
      <c r="W3">
        <v>1182206940</v>
      </c>
      <c r="X3">
        <v>2.0699999999999998</v>
      </c>
      <c r="Y3">
        <v>0.1</v>
      </c>
      <c r="Z3">
        <v>17.39</v>
      </c>
      <c r="AA3" t="s">
        <v>2265</v>
      </c>
      <c r="AB3" t="s">
        <v>5289</v>
      </c>
      <c r="AC3" t="s">
        <v>5290</v>
      </c>
      <c r="AD3" t="s">
        <v>530</v>
      </c>
      <c r="AE3" t="s">
        <v>1104</v>
      </c>
      <c r="AF3">
        <v>111226501</v>
      </c>
      <c r="AG3" t="s">
        <v>5291</v>
      </c>
      <c r="AH3" t="s">
        <v>5292</v>
      </c>
      <c r="AI3" t="s">
        <v>2696</v>
      </c>
      <c r="AJ3" t="s">
        <v>5293</v>
      </c>
      <c r="AK3" t="s">
        <v>5294</v>
      </c>
      <c r="AL3" t="s">
        <v>198</v>
      </c>
      <c r="AM3" t="s">
        <v>5295</v>
      </c>
      <c r="AN3" t="s">
        <v>198</v>
      </c>
      <c r="AO3" t="s">
        <v>5296</v>
      </c>
      <c r="AP3" t="s">
        <v>5297</v>
      </c>
      <c r="AQ3" t="s">
        <v>5298</v>
      </c>
      <c r="AR3" t="s">
        <v>5299</v>
      </c>
      <c r="AS3" t="s">
        <v>5300</v>
      </c>
      <c r="AT3" t="s">
        <v>5301</v>
      </c>
      <c r="AU3" t="s">
        <v>5302</v>
      </c>
      <c r="AV3" t="s">
        <v>5303</v>
      </c>
      <c r="AW3" t="s">
        <v>5304</v>
      </c>
      <c r="AX3" t="s">
        <v>5305</v>
      </c>
      <c r="AY3" t="s">
        <v>5306</v>
      </c>
      <c r="AZ3" t="s">
        <v>5223</v>
      </c>
      <c r="BA3" t="s">
        <v>5224</v>
      </c>
      <c r="BB3" t="s">
        <v>5225</v>
      </c>
      <c r="BC3" t="s">
        <v>5226</v>
      </c>
      <c r="BD3" t="s">
        <v>5307</v>
      </c>
      <c r="BE3" t="s">
        <v>5227</v>
      </c>
      <c r="BF3" t="s">
        <v>2092</v>
      </c>
      <c r="BG3" t="s">
        <v>5228</v>
      </c>
      <c r="BH3" t="s">
        <v>5229</v>
      </c>
      <c r="BI3" t="s">
        <v>5287</v>
      </c>
      <c r="BJ3" t="s">
        <v>5308</v>
      </c>
      <c r="BK3" t="s">
        <v>5306</v>
      </c>
      <c r="BL3" t="s">
        <v>5288</v>
      </c>
      <c r="BM3" t="s">
        <v>5309</v>
      </c>
      <c r="BN3" t="s">
        <v>5307</v>
      </c>
      <c r="BO3">
        <v>16.59</v>
      </c>
      <c r="BP3">
        <v>44.35</v>
      </c>
      <c r="BQ3">
        <v>11.76</v>
      </c>
      <c r="BR3">
        <v>23.63</v>
      </c>
      <c r="BS3">
        <v>55.19</v>
      </c>
      <c r="BT3">
        <v>15.48</v>
      </c>
      <c r="BU3" t="s">
        <v>5310</v>
      </c>
      <c r="BV3" t="s">
        <v>5230</v>
      </c>
      <c r="BW3">
        <v>31.03</v>
      </c>
      <c r="BX3">
        <v>52.87</v>
      </c>
      <c r="BY3">
        <v>28.17</v>
      </c>
      <c r="BZ3">
        <v>17.39</v>
      </c>
      <c r="CA3">
        <v>38.58</v>
      </c>
      <c r="CB3">
        <v>15.75</v>
      </c>
      <c r="CC3">
        <v>5.05</v>
      </c>
      <c r="CD3">
        <v>6.61</v>
      </c>
      <c r="CE3" t="s">
        <v>5311</v>
      </c>
      <c r="CF3" t="s">
        <v>210</v>
      </c>
      <c r="CG3" s="26">
        <v>-0.10349840375586855</v>
      </c>
      <c r="CH3" s="27">
        <v>-0.51110225255972697</v>
      </c>
      <c r="CI3" s="26">
        <v>0.10624268651008606</v>
      </c>
      <c r="CJ3" s="26">
        <v>1.3845899105072021</v>
      </c>
      <c r="CK3" s="26">
        <v>3.3563552424311638E-3</v>
      </c>
      <c r="CL3" s="26">
        <v>-0.19302992522716522</v>
      </c>
      <c r="CM3" s="26">
        <v>0.59366899728775024</v>
      </c>
      <c r="CN3" s="27">
        <v>-0.3738749623298645</v>
      </c>
      <c r="CO3" s="27">
        <v>4.8561253547668457</v>
      </c>
      <c r="CP3" s="27">
        <v>0.27636364102363586</v>
      </c>
      <c r="CQ3" s="27">
        <v>-0.60784310102462769</v>
      </c>
      <c r="CR3" s="27">
        <v>0.84904420375823975</v>
      </c>
      <c r="CS3">
        <v>25.221117052881759</v>
      </c>
      <c r="CT3">
        <v>0.66552522786147972</v>
      </c>
      <c r="CU3">
        <v>1.2254560646149562</v>
      </c>
      <c r="CV3" s="26">
        <v>0.37896560486406089</v>
      </c>
      <c r="CW3" s="27">
        <v>0.99996302723884578</v>
      </c>
      <c r="CX3">
        <v>0.06</v>
      </c>
      <c r="CY3">
        <v>13.029433041813416</v>
      </c>
      <c r="CZ3">
        <v>6697089560.2265892</v>
      </c>
      <c r="DA3">
        <v>0.37896560486406089</v>
      </c>
      <c r="DB3">
        <v>3.3622404297448032</v>
      </c>
      <c r="DC3">
        <v>25952718677.713078</v>
      </c>
      <c r="DD3">
        <v>0.36001732462085784</v>
      </c>
      <c r="DE3">
        <v>1.1729713500304979</v>
      </c>
      <c r="DF3">
        <v>74391655003.109161</v>
      </c>
      <c r="DG3">
        <v>0.3334897322803736</v>
      </c>
      <c r="DH3">
        <v>0.45919797925056044</v>
      </c>
      <c r="DI3">
        <v>190025400683.19235</v>
      </c>
      <c r="DJ3">
        <v>0.30317248389124873</v>
      </c>
      <c r="DK3">
        <v>8.2133339744446365E-2</v>
      </c>
      <c r="DL3">
        <v>1062409982006.1223</v>
      </c>
      <c r="DM3">
        <v>0.26527592340484263</v>
      </c>
      <c r="DN3">
        <v>5148000000</v>
      </c>
      <c r="DO3">
        <v>0.37896560486406089</v>
      </c>
      <c r="DP3">
        <v>87259280000</v>
      </c>
      <c r="DQ3">
        <v>6491479999.9999981</v>
      </c>
      <c r="DR3">
        <v>4002</v>
      </c>
      <c r="DS3">
        <v>-0.48246400861992944</v>
      </c>
      <c r="DT3">
        <v>-1.5110652797985726</v>
      </c>
      <c r="DU3" s="28">
        <v>0.28333333333333338</v>
      </c>
      <c r="DV3">
        <v>4.6666666666666669E-2</v>
      </c>
      <c r="DW3">
        <v>0.33000000000000007</v>
      </c>
      <c r="DX3">
        <v>8.7639939485627831</v>
      </c>
      <c r="DY3">
        <v>0.3306614678899088</v>
      </c>
      <c r="DZ3">
        <v>8.1380242682063599</v>
      </c>
      <c r="EA3">
        <v>2152</v>
      </c>
      <c r="EB3">
        <v>8.0790667006835157</v>
      </c>
      <c r="EC3">
        <v>8</v>
      </c>
      <c r="ED3">
        <v>1.6657066824527354E-2</v>
      </c>
      <c r="EE3">
        <v>9.2200439966965531E-2</v>
      </c>
      <c r="EF3" s="29">
        <v>1.0316000000000001</v>
      </c>
      <c r="EG3">
        <v>1.0314110000000001</v>
      </c>
      <c r="EH3">
        <v>15.180661467889909</v>
      </c>
      <c r="EI3" t="s">
        <v>395</v>
      </c>
      <c r="EJ3">
        <v>0</v>
      </c>
      <c r="EK3">
        <v>0</v>
      </c>
      <c r="EL3" s="31">
        <v>45121</v>
      </c>
      <c r="EM3" s="32">
        <v>5.5E-2</v>
      </c>
      <c r="EN3" s="32">
        <v>5.5E-2</v>
      </c>
      <c r="EO3" s="32">
        <v>1.23</v>
      </c>
      <c r="EP3" s="32">
        <v>0.3</v>
      </c>
      <c r="EQ3" s="32">
        <v>-1.89E-2</v>
      </c>
    </row>
    <row r="4" spans="1:147" ht="180">
      <c r="B4" s="24"/>
      <c r="C4" s="24"/>
      <c r="D4" s="24" t="s">
        <v>5338</v>
      </c>
      <c r="E4" t="s">
        <v>4247</v>
      </c>
      <c r="F4" t="s">
        <v>4248</v>
      </c>
      <c r="G4">
        <v>11.27</v>
      </c>
      <c r="H4">
        <v>-7.9000000000000008E-3</v>
      </c>
      <c r="I4" t="s">
        <v>5313</v>
      </c>
      <c r="J4">
        <v>12912563500</v>
      </c>
      <c r="K4">
        <v>7.04</v>
      </c>
      <c r="L4">
        <v>1.1100000000000001</v>
      </c>
      <c r="M4" t="s">
        <v>169</v>
      </c>
      <c r="N4" t="s">
        <v>5314</v>
      </c>
      <c r="O4" t="s">
        <v>5315</v>
      </c>
      <c r="P4" t="s">
        <v>5316</v>
      </c>
      <c r="Q4">
        <v>-40.32</v>
      </c>
      <c r="R4" t="s">
        <v>5317</v>
      </c>
      <c r="S4">
        <v>106197649</v>
      </c>
      <c r="T4" s="25">
        <v>-0.9133</v>
      </c>
      <c r="U4" t="s">
        <v>5318</v>
      </c>
      <c r="V4">
        <v>1029266540</v>
      </c>
      <c r="W4">
        <v>1145746540</v>
      </c>
      <c r="X4">
        <v>1.62</v>
      </c>
      <c r="Y4">
        <v>0.19</v>
      </c>
      <c r="Z4">
        <v>2.98</v>
      </c>
      <c r="AA4" t="s">
        <v>735</v>
      </c>
      <c r="AB4" t="s">
        <v>5319</v>
      </c>
      <c r="AC4" t="s">
        <v>5320</v>
      </c>
      <c r="AD4" t="s">
        <v>369</v>
      </c>
      <c r="AE4" t="s">
        <v>4492</v>
      </c>
      <c r="AF4">
        <v>2421933</v>
      </c>
      <c r="AG4" t="s">
        <v>5321</v>
      </c>
      <c r="AH4" t="s">
        <v>5322</v>
      </c>
      <c r="AI4" t="s">
        <v>5323</v>
      </c>
      <c r="AJ4" t="s">
        <v>5324</v>
      </c>
      <c r="AK4" t="s">
        <v>5325</v>
      </c>
      <c r="AL4" t="s">
        <v>5326</v>
      </c>
      <c r="AM4" t="s">
        <v>5327</v>
      </c>
      <c r="AN4" t="s">
        <v>198</v>
      </c>
      <c r="AO4" t="s">
        <v>5328</v>
      </c>
      <c r="AP4" t="s">
        <v>2007</v>
      </c>
      <c r="AQ4" t="s">
        <v>5329</v>
      </c>
      <c r="AR4" t="s">
        <v>5330</v>
      </c>
      <c r="AS4" t="s">
        <v>5331</v>
      </c>
      <c r="AT4" t="s">
        <v>5332</v>
      </c>
      <c r="AU4" t="s">
        <v>2826</v>
      </c>
      <c r="AV4" t="s">
        <v>5333</v>
      </c>
      <c r="AW4" t="s">
        <v>5334</v>
      </c>
      <c r="AX4" t="s">
        <v>2406</v>
      </c>
      <c r="AY4" t="s">
        <v>5231</v>
      </c>
      <c r="AZ4" t="s">
        <v>5233</v>
      </c>
      <c r="BA4" t="s">
        <v>5234</v>
      </c>
      <c r="BB4" t="s">
        <v>5235</v>
      </c>
      <c r="BC4" t="s">
        <v>5236</v>
      </c>
      <c r="BD4" t="s">
        <v>5232</v>
      </c>
      <c r="BE4" t="s">
        <v>5237</v>
      </c>
      <c r="BF4" t="s">
        <v>2982</v>
      </c>
      <c r="BG4" t="s">
        <v>5238</v>
      </c>
      <c r="BH4" t="s">
        <v>606</v>
      </c>
      <c r="BI4" t="s">
        <v>5317</v>
      </c>
      <c r="BJ4" t="s">
        <v>5335</v>
      </c>
      <c r="BK4" t="s">
        <v>5231</v>
      </c>
      <c r="BL4" t="s">
        <v>5318</v>
      </c>
      <c r="BM4" t="s">
        <v>5336</v>
      </c>
      <c r="BN4" t="s">
        <v>5232</v>
      </c>
      <c r="BO4">
        <v>22.61</v>
      </c>
      <c r="BP4">
        <v>26.07</v>
      </c>
      <c r="BQ4">
        <v>7.67</v>
      </c>
      <c r="BR4">
        <v>29.03</v>
      </c>
      <c r="BS4">
        <v>34.36</v>
      </c>
      <c r="BT4">
        <v>9.6</v>
      </c>
      <c r="BU4" t="s">
        <v>1955</v>
      </c>
      <c r="BV4" t="s">
        <v>5230</v>
      </c>
      <c r="BW4">
        <v>12.66</v>
      </c>
      <c r="BX4">
        <v>25.58</v>
      </c>
      <c r="BY4">
        <v>14.26</v>
      </c>
      <c r="BZ4">
        <v>2.98</v>
      </c>
      <c r="CA4">
        <v>14.29</v>
      </c>
      <c r="CB4">
        <v>5.17</v>
      </c>
      <c r="CC4">
        <v>3.78</v>
      </c>
      <c r="CD4">
        <v>8.26</v>
      </c>
      <c r="CE4" t="s">
        <v>5337</v>
      </c>
      <c r="CF4" t="s">
        <v>1888</v>
      </c>
      <c r="CG4" s="26">
        <v>-0.4031970470624423</v>
      </c>
      <c r="CH4" s="27">
        <v>-0.91330804163265311</v>
      </c>
      <c r="CI4" s="26">
        <v>0.14891713857650757</v>
      </c>
      <c r="CJ4" s="26">
        <v>0.51452511548995972</v>
      </c>
      <c r="CK4" s="26">
        <v>4.355790838599205E-2</v>
      </c>
      <c r="CL4" s="26">
        <v>9.1446243226528168E-2</v>
      </c>
      <c r="CM4" s="26">
        <v>0.51195704936981201</v>
      </c>
      <c r="CN4" s="27">
        <v>0.11341368407011032</v>
      </c>
      <c r="CO4" s="27">
        <v>3.5445208549499512</v>
      </c>
      <c r="CP4" s="27">
        <v>0.26681128144264221</v>
      </c>
      <c r="CQ4" s="27">
        <v>-0.62611514329910278</v>
      </c>
      <c r="CR4" s="27">
        <v>1.3133207559585571</v>
      </c>
      <c r="CS4">
        <v>9.2013516627078396</v>
      </c>
      <c r="CT4">
        <v>0.35108849977677986</v>
      </c>
      <c r="CU4">
        <v>6.6548358473824312</v>
      </c>
      <c r="CV4" s="26">
        <v>0.26208069100975989</v>
      </c>
      <c r="CW4" s="27">
        <v>0.92239028662443157</v>
      </c>
      <c r="CX4">
        <v>0.06</v>
      </c>
      <c r="CY4">
        <v>2.2981139016781293</v>
      </c>
      <c r="CZ4">
        <v>3518347586.7300386</v>
      </c>
      <c r="DA4">
        <v>0.26208069100975989</v>
      </c>
      <c r="DB4">
        <v>0.65109911936105302</v>
      </c>
      <c r="DC4">
        <v>12418329651.458681</v>
      </c>
      <c r="DD4">
        <v>0.24897665645927189</v>
      </c>
      <c r="DE4">
        <v>0.26188499732953341</v>
      </c>
      <c r="DF4">
        <v>30874481480.227089</v>
      </c>
      <c r="DG4">
        <v>0.23063100808858872</v>
      </c>
      <c r="DH4">
        <v>0.12327492095952913</v>
      </c>
      <c r="DI4">
        <v>65589687156.680244</v>
      </c>
      <c r="DJ4">
        <v>0.20966455280780794</v>
      </c>
      <c r="DK4">
        <v>3.5432662421575459E-2</v>
      </c>
      <c r="DL4">
        <v>228195200343.64069</v>
      </c>
      <c r="DM4">
        <v>0.1834564837068319</v>
      </c>
      <c r="DN4">
        <v>2955000000</v>
      </c>
      <c r="DO4">
        <v>0.26208069100975989</v>
      </c>
      <c r="DP4">
        <v>8085563500</v>
      </c>
      <c r="DQ4">
        <v>4106291700</v>
      </c>
      <c r="DR4">
        <v>3269</v>
      </c>
      <c r="DS4">
        <v>-0.66527773807220214</v>
      </c>
      <c r="DT4">
        <v>-1.8356983282570847</v>
      </c>
      <c r="DU4" s="28">
        <v>2.9999999999999988E-2</v>
      </c>
      <c r="DV4">
        <v>1.0000000000000011E-2</v>
      </c>
      <c r="DW4">
        <v>0.04</v>
      </c>
      <c r="DX4">
        <v>8.4576271186440675</v>
      </c>
      <c r="DY4">
        <v>0.39054596774193612</v>
      </c>
      <c r="DZ4">
        <v>8.0963515445598695</v>
      </c>
      <c r="EA4">
        <v>2731</v>
      </c>
      <c r="EB4">
        <v>8.0441212809248945</v>
      </c>
      <c r="EC4">
        <v>8</v>
      </c>
      <c r="ED4">
        <v>4.557325566961782E-2</v>
      </c>
      <c r="EE4">
        <v>0.21645275926384208</v>
      </c>
      <c r="EF4" s="29">
        <v>5.6999999999999995E-2</v>
      </c>
      <c r="EG4">
        <v>5.6920999999999999E-2</v>
      </c>
      <c r="EH4">
        <v>18.210545967741936</v>
      </c>
      <c r="EI4">
        <v>-1</v>
      </c>
      <c r="EJ4">
        <v>0</v>
      </c>
      <c r="EK4">
        <v>0</v>
      </c>
      <c r="EL4" s="31">
        <v>45121</v>
      </c>
      <c r="EM4" s="32">
        <v>2.3900000000000001E-2</v>
      </c>
      <c r="EN4" s="32">
        <v>2.3900000000000001E-2</v>
      </c>
      <c r="EO4" s="32">
        <v>2.25</v>
      </c>
      <c r="EP4" s="32">
        <v>0.09</v>
      </c>
      <c r="EQ4" s="32">
        <v>-7.9000000000000008E-3</v>
      </c>
    </row>
    <row r="5" spans="1:147" ht="180">
      <c r="B5" s="24"/>
      <c r="C5" s="24"/>
      <c r="D5" s="24" t="s">
        <v>5360</v>
      </c>
      <c r="E5" t="s">
        <v>4249</v>
      </c>
      <c r="F5" t="s">
        <v>4250</v>
      </c>
      <c r="G5">
        <v>9.94</v>
      </c>
      <c r="H5">
        <v>-8.0000000000000002E-3</v>
      </c>
      <c r="I5" t="s">
        <v>5339</v>
      </c>
      <c r="J5">
        <v>11928000000</v>
      </c>
      <c r="K5">
        <v>59.72</v>
      </c>
      <c r="L5">
        <v>2.31</v>
      </c>
      <c r="M5" t="s">
        <v>169</v>
      </c>
      <c r="N5" t="s">
        <v>5340</v>
      </c>
      <c r="O5" t="s">
        <v>5341</v>
      </c>
      <c r="P5" t="s">
        <v>5342</v>
      </c>
      <c r="Q5">
        <v>4.05</v>
      </c>
      <c r="R5" t="s">
        <v>5343</v>
      </c>
      <c r="S5">
        <v>-69454416</v>
      </c>
      <c r="T5" s="25">
        <v>-1.2869999999999999</v>
      </c>
      <c r="U5" t="s">
        <v>1687</v>
      </c>
      <c r="V5">
        <v>1200000000</v>
      </c>
      <c r="W5">
        <v>1200000000</v>
      </c>
      <c r="X5">
        <v>1.3</v>
      </c>
      <c r="Y5">
        <v>0.2</v>
      </c>
      <c r="Z5">
        <v>-4.95</v>
      </c>
      <c r="AA5" t="s">
        <v>5344</v>
      </c>
      <c r="AB5" t="s">
        <v>5345</v>
      </c>
      <c r="AC5" t="s">
        <v>5346</v>
      </c>
      <c r="AD5" t="s">
        <v>5347</v>
      </c>
      <c r="AE5" t="s">
        <v>1546</v>
      </c>
      <c r="AF5">
        <v>4218784</v>
      </c>
      <c r="AG5" t="s">
        <v>1136</v>
      </c>
      <c r="AH5" t="s">
        <v>5348</v>
      </c>
      <c r="AI5" t="s">
        <v>5349</v>
      </c>
      <c r="AJ5" t="s">
        <v>5350</v>
      </c>
      <c r="AK5" t="s">
        <v>5351</v>
      </c>
      <c r="AL5" t="s">
        <v>5352</v>
      </c>
      <c r="AM5" t="s">
        <v>5353</v>
      </c>
      <c r="AN5" t="s">
        <v>198</v>
      </c>
      <c r="AO5" t="s">
        <v>522</v>
      </c>
      <c r="AP5" t="s">
        <v>198</v>
      </c>
      <c r="AQ5" t="s">
        <v>198</v>
      </c>
      <c r="AR5" t="s">
        <v>5354</v>
      </c>
      <c r="AS5" t="s">
        <v>198</v>
      </c>
      <c r="AT5" t="s">
        <v>5355</v>
      </c>
      <c r="AU5" t="s">
        <v>198</v>
      </c>
      <c r="AV5" t="s">
        <v>5356</v>
      </c>
      <c r="AW5" t="s">
        <v>5357</v>
      </c>
      <c r="AX5">
        <v>0</v>
      </c>
      <c r="AY5" t="s">
        <v>5239</v>
      </c>
      <c r="AZ5" t="s">
        <v>5240</v>
      </c>
      <c r="BA5" t="s">
        <v>4559</v>
      </c>
      <c r="BB5" t="s">
        <v>5241</v>
      </c>
      <c r="BC5" t="s">
        <v>5242</v>
      </c>
      <c r="BD5" t="s">
        <v>4698</v>
      </c>
      <c r="BE5" t="s">
        <v>4425</v>
      </c>
      <c r="BF5" t="s">
        <v>4918</v>
      </c>
      <c r="BG5" t="s">
        <v>3841</v>
      </c>
      <c r="BH5" t="s">
        <v>527</v>
      </c>
      <c r="BI5" t="s">
        <v>5343</v>
      </c>
      <c r="BJ5" t="s">
        <v>5358</v>
      </c>
      <c r="BK5" t="s">
        <v>5239</v>
      </c>
      <c r="BL5" t="s">
        <v>1687</v>
      </c>
      <c r="BM5" t="s">
        <v>273</v>
      </c>
      <c r="BN5" t="s">
        <v>4698</v>
      </c>
      <c r="BO5">
        <v>9.33</v>
      </c>
      <c r="BP5">
        <v>24.32</v>
      </c>
      <c r="BQ5">
        <v>8.66</v>
      </c>
      <c r="BR5">
        <v>10.01</v>
      </c>
      <c r="BS5">
        <v>25.14</v>
      </c>
      <c r="BT5">
        <v>7.94</v>
      </c>
      <c r="BU5" t="s">
        <v>1654</v>
      </c>
      <c r="BV5" t="s">
        <v>5230</v>
      </c>
      <c r="BW5">
        <v>2.64</v>
      </c>
      <c r="BX5">
        <v>37.39</v>
      </c>
      <c r="BY5">
        <v>22.85</v>
      </c>
      <c r="BZ5">
        <v>-4.95</v>
      </c>
      <c r="CA5">
        <v>26.55</v>
      </c>
      <c r="CB5">
        <v>11.21</v>
      </c>
      <c r="CC5">
        <v>4.3</v>
      </c>
      <c r="CD5">
        <v>6.31</v>
      </c>
      <c r="CE5" t="s">
        <v>5359</v>
      </c>
      <c r="CF5" t="s">
        <v>1087</v>
      </c>
      <c r="CG5" s="26">
        <v>4.0415567086730914E-2</v>
      </c>
      <c r="CH5" s="27">
        <v>-1.2870017190082645</v>
      </c>
      <c r="CI5" s="26">
        <v>0.5541195273399353</v>
      </c>
      <c r="CJ5" s="26">
        <v>0.73112267255783081</v>
      </c>
      <c r="CK5" s="26">
        <v>-8.415655791759491E-2</v>
      </c>
      <c r="CL5" s="26">
        <v>-0.1964128166437149</v>
      </c>
      <c r="CM5" s="26">
        <v>0.39328145980834961</v>
      </c>
      <c r="CN5" s="27">
        <v>-0.5560382604598999</v>
      </c>
      <c r="CO5" s="27">
        <v>3.0960855484008789</v>
      </c>
      <c r="CP5" s="27">
        <v>-0.49186256527900696</v>
      </c>
      <c r="CQ5" s="27">
        <v>-0.16591252386569977</v>
      </c>
      <c r="CR5" s="27">
        <v>1.1387096643447876</v>
      </c>
      <c r="CS5">
        <v>20.630729316805997</v>
      </c>
      <c r="CT5">
        <v>0.73788998453082388</v>
      </c>
      <c r="CU5">
        <v>1.0060362173038231</v>
      </c>
      <c r="CV5" s="26">
        <v>0.27959085702896119</v>
      </c>
      <c r="CW5" s="27">
        <v>0.60419637262821202</v>
      </c>
      <c r="CX5">
        <v>0.06</v>
      </c>
      <c r="CY5">
        <v>13.456876004102144</v>
      </c>
      <c r="CZ5">
        <v>616859365.98282945</v>
      </c>
      <c r="DA5">
        <v>0.27959085702896119</v>
      </c>
      <c r="DB5">
        <v>3.7589031172650298</v>
      </c>
      <c r="DC5">
        <v>2208356996.9847455</v>
      </c>
      <c r="DD5">
        <v>0.2656113141775131</v>
      </c>
      <c r="DE5">
        <v>1.4802603229775593</v>
      </c>
      <c r="DF5">
        <v>5607797406.406497</v>
      </c>
      <c r="DG5">
        <v>0.24603995418548585</v>
      </c>
      <c r="DH5">
        <v>0.67829418416225151</v>
      </c>
      <c r="DI5">
        <v>12238052741.455259</v>
      </c>
      <c r="DJ5">
        <v>0.22367268562316897</v>
      </c>
      <c r="DK5">
        <v>0.18204224513964265</v>
      </c>
      <c r="DL5">
        <v>45599305774.505211</v>
      </c>
      <c r="DM5">
        <v>0.19571359992027282</v>
      </c>
      <c r="DN5">
        <v>511000000.00000006</v>
      </c>
      <c r="DO5">
        <v>0.27959085702896119</v>
      </c>
      <c r="DP5">
        <v>8301000000</v>
      </c>
      <c r="DQ5">
        <v>1295604700</v>
      </c>
      <c r="DR5">
        <v>2288</v>
      </c>
      <c r="DS5">
        <v>-0.23917528994223028</v>
      </c>
      <c r="DT5">
        <v>-1.8911980916364766</v>
      </c>
      <c r="DU5" s="28">
        <v>0.45</v>
      </c>
      <c r="DV5">
        <v>-0.78166666666666673</v>
      </c>
      <c r="DW5">
        <v>-0.33166666666666672</v>
      </c>
      <c r="DX5">
        <v>8.6814580031695723</v>
      </c>
      <c r="DY5">
        <v>0.31245043103448344</v>
      </c>
      <c r="DZ5">
        <v>8.1379614664735787</v>
      </c>
      <c r="EA5">
        <v>3296</v>
      </c>
      <c r="EB5">
        <v>8.0477032303685938</v>
      </c>
      <c r="EC5">
        <v>8</v>
      </c>
      <c r="ED5">
        <v>3.9140416666666664E-2</v>
      </c>
      <c r="EE5">
        <v>0.1933333333333333</v>
      </c>
      <c r="EF5" s="29">
        <v>1.1002099999999999</v>
      </c>
      <c r="EG5">
        <v>1.10029</v>
      </c>
      <c r="EH5">
        <v>11.202450431034483</v>
      </c>
      <c r="EI5" t="s">
        <v>316</v>
      </c>
      <c r="EJ5">
        <v>0</v>
      </c>
      <c r="EK5">
        <v>0</v>
      </c>
      <c r="EL5" s="31">
        <v>45121</v>
      </c>
      <c r="EM5" s="32">
        <v>5.7700000000000001E-2</v>
      </c>
      <c r="EN5" s="32">
        <v>5.7700000000000001E-2</v>
      </c>
      <c r="EO5" s="32">
        <v>0</v>
      </c>
      <c r="EP5" s="32">
        <v>0.6</v>
      </c>
      <c r="EQ5" s="32">
        <v>-8.0000000000000002E-3</v>
      </c>
    </row>
    <row r="6" spans="1:147" ht="108">
      <c r="B6" s="24"/>
      <c r="C6" s="24"/>
      <c r="D6" s="24" t="s">
        <v>5379</v>
      </c>
      <c r="E6" t="s">
        <v>4251</v>
      </c>
      <c r="F6" t="s">
        <v>4252</v>
      </c>
      <c r="G6">
        <v>17.399999999999999</v>
      </c>
      <c r="H6">
        <v>-3.6499999999999998E-2</v>
      </c>
      <c r="I6" t="s">
        <v>5361</v>
      </c>
      <c r="J6">
        <v>5434522900</v>
      </c>
      <c r="K6">
        <v>11.11</v>
      </c>
      <c r="L6">
        <v>2.4300000000000002</v>
      </c>
      <c r="M6" t="s">
        <v>169</v>
      </c>
      <c r="N6" t="s">
        <v>272</v>
      </c>
      <c r="O6" t="s">
        <v>5362</v>
      </c>
      <c r="P6" t="s">
        <v>5363</v>
      </c>
      <c r="Q6">
        <v>-46.77</v>
      </c>
      <c r="R6" t="s">
        <v>5364</v>
      </c>
      <c r="S6">
        <v>40675835</v>
      </c>
      <c r="T6" s="25">
        <v>-0.78590000000000004</v>
      </c>
      <c r="U6" t="s">
        <v>3480</v>
      </c>
      <c r="V6">
        <v>85022392</v>
      </c>
      <c r="W6">
        <v>240253000</v>
      </c>
      <c r="X6">
        <v>1.1499999999999999</v>
      </c>
      <c r="Y6">
        <v>0.11</v>
      </c>
      <c r="Z6">
        <v>14.35</v>
      </c>
      <c r="AA6" t="s">
        <v>1395</v>
      </c>
      <c r="AB6" t="s">
        <v>465</v>
      </c>
      <c r="AC6" t="s">
        <v>5365</v>
      </c>
      <c r="AD6" t="s">
        <v>5366</v>
      </c>
      <c r="AE6" t="s">
        <v>5367</v>
      </c>
      <c r="AF6">
        <v>-8646912</v>
      </c>
      <c r="AG6" t="s">
        <v>5368</v>
      </c>
      <c r="AH6" t="s">
        <v>5369</v>
      </c>
      <c r="AI6" t="s">
        <v>5370</v>
      </c>
      <c r="AJ6" t="s">
        <v>556</v>
      </c>
      <c r="AK6" t="s">
        <v>5371</v>
      </c>
      <c r="AL6" t="s">
        <v>198</v>
      </c>
      <c r="AM6" t="s">
        <v>5372</v>
      </c>
      <c r="AN6" t="s">
        <v>198</v>
      </c>
      <c r="AO6" t="s">
        <v>1890</v>
      </c>
      <c r="AP6" t="s">
        <v>198</v>
      </c>
      <c r="AQ6" t="s">
        <v>5373</v>
      </c>
      <c r="AR6" t="s">
        <v>1259</v>
      </c>
      <c r="AS6" t="s">
        <v>198</v>
      </c>
      <c r="AT6" t="s">
        <v>1592</v>
      </c>
      <c r="AU6" t="s">
        <v>198</v>
      </c>
      <c r="AV6" t="s">
        <v>366</v>
      </c>
      <c r="AW6" t="s">
        <v>5374</v>
      </c>
      <c r="AX6" t="s">
        <v>5375</v>
      </c>
      <c r="AY6" t="s">
        <v>3017</v>
      </c>
      <c r="AZ6" t="s">
        <v>5243</v>
      </c>
      <c r="BA6" t="s">
        <v>561</v>
      </c>
      <c r="BB6" t="s">
        <v>2042</v>
      </c>
      <c r="BC6" t="s">
        <v>220</v>
      </c>
      <c r="BD6" t="s">
        <v>572</v>
      </c>
      <c r="BE6" t="s">
        <v>602</v>
      </c>
      <c r="BF6" t="s">
        <v>530</v>
      </c>
      <c r="BG6" t="s">
        <v>470</v>
      </c>
      <c r="BH6" t="s">
        <v>5244</v>
      </c>
      <c r="BI6" t="s">
        <v>5364</v>
      </c>
      <c r="BJ6" t="s">
        <v>213</v>
      </c>
      <c r="BK6" t="s">
        <v>3017</v>
      </c>
      <c r="BL6" t="s">
        <v>3480</v>
      </c>
      <c r="BM6" t="s">
        <v>504</v>
      </c>
      <c r="BN6" t="s">
        <v>572</v>
      </c>
      <c r="BO6">
        <v>31.84</v>
      </c>
      <c r="BP6">
        <v>37.46</v>
      </c>
      <c r="BQ6">
        <v>14.85</v>
      </c>
      <c r="BR6">
        <v>33.549999999999997</v>
      </c>
      <c r="BS6">
        <v>38.880000000000003</v>
      </c>
      <c r="BT6">
        <v>17.16</v>
      </c>
      <c r="BU6" t="s">
        <v>5376</v>
      </c>
      <c r="BV6" t="s">
        <v>5230</v>
      </c>
      <c r="BW6">
        <v>19.5</v>
      </c>
      <c r="BX6">
        <v>42.56</v>
      </c>
      <c r="BY6">
        <v>26.78</v>
      </c>
      <c r="BZ6">
        <v>14.35</v>
      </c>
      <c r="CA6">
        <v>31.63</v>
      </c>
      <c r="CB6">
        <v>17.09</v>
      </c>
      <c r="CC6">
        <v>-0.97</v>
      </c>
      <c r="CD6">
        <v>-10.02</v>
      </c>
      <c r="CE6" t="s">
        <v>5377</v>
      </c>
      <c r="CF6" t="s">
        <v>5378</v>
      </c>
      <c r="CG6" s="26">
        <v>-0.46759616541353383</v>
      </c>
      <c r="CH6" s="27">
        <v>-0.78591665789473686</v>
      </c>
      <c r="CI6" s="26">
        <v>0.14731888473033905</v>
      </c>
      <c r="CJ6" s="26">
        <v>1.2747988700866699</v>
      </c>
      <c r="CK6" s="26">
        <v>8.1159420311450958E-2</v>
      </c>
      <c r="CL6" s="26">
        <v>2.8315946459770203E-2</v>
      </c>
      <c r="CM6" s="26">
        <v>0.4126315712928772</v>
      </c>
      <c r="CN6" s="27">
        <v>0.18994413316249847</v>
      </c>
      <c r="CO6" s="27">
        <v>3.1953125</v>
      </c>
      <c r="CP6" s="27">
        <v>7.5630255043506622E-2</v>
      </c>
      <c r="CQ6" s="27">
        <v>-0.11194030195474625</v>
      </c>
      <c r="CR6" s="27">
        <v>6.9828901290893555</v>
      </c>
      <c r="CS6">
        <v>20.718915705115926</v>
      </c>
      <c r="CT6">
        <v>0.53283233622583459</v>
      </c>
      <c r="CU6">
        <v>2.298850574712644</v>
      </c>
      <c r="CV6" s="26">
        <v>0.38884493857622149</v>
      </c>
      <c r="CW6" s="27">
        <v>2.0663673430681229</v>
      </c>
      <c r="CX6">
        <v>0.06</v>
      </c>
      <c r="CY6">
        <v>4.2323979016562259</v>
      </c>
      <c r="CZ6">
        <v>837237656.36811829</v>
      </c>
      <c r="DA6">
        <v>0.38884493857622149</v>
      </c>
      <c r="DB6">
        <v>1.0837242029373517</v>
      </c>
      <c r="DC6">
        <v>3269764475.496212</v>
      </c>
      <c r="DD6">
        <v>0.36940269164741041</v>
      </c>
      <c r="DE6">
        <v>0.37352179957441728</v>
      </c>
      <c r="DF6">
        <v>9486790072.3262043</v>
      </c>
      <c r="DG6">
        <v>0.3421835459470749</v>
      </c>
      <c r="DH6">
        <v>0.14390726585954075</v>
      </c>
      <c r="DI6">
        <v>24623655232.659485</v>
      </c>
      <c r="DJ6">
        <v>0.31107595086097722</v>
      </c>
      <c r="DK6">
        <v>2.4695690750465259E-2</v>
      </c>
      <c r="DL6">
        <v>143487498924.61465</v>
      </c>
      <c r="DM6">
        <v>0.27219145700335501</v>
      </c>
      <c r="DN6">
        <v>639000000</v>
      </c>
      <c r="DO6">
        <v>0.38884493857622149</v>
      </c>
      <c r="DP6">
        <v>3543522900</v>
      </c>
      <c r="DQ6">
        <v>1532051300</v>
      </c>
      <c r="DR6">
        <v>4475</v>
      </c>
      <c r="DS6">
        <v>-0.85644110398975526</v>
      </c>
      <c r="DT6">
        <v>-2.8522840009628596</v>
      </c>
      <c r="DU6" s="28">
        <v>0.17999999999999997</v>
      </c>
      <c r="DV6">
        <v>0.61166666666666658</v>
      </c>
      <c r="DW6">
        <v>0.79166666666666652</v>
      </c>
      <c r="DX6">
        <v>-2.1002000000000001</v>
      </c>
      <c r="DY6">
        <v>0.86972407813193631</v>
      </c>
      <c r="DZ6">
        <v>-2.0200123526288194</v>
      </c>
      <c r="EA6">
        <v>1229</v>
      </c>
      <c r="EB6">
        <v>-2.0151304190478707</v>
      </c>
      <c r="EC6">
        <v>2</v>
      </c>
      <c r="ED6">
        <v>4.9470766233928404E-2</v>
      </c>
      <c r="EE6">
        <v>0.24769555426987383</v>
      </c>
      <c r="EF6" s="29">
        <v>8.5000000000000006E-3</v>
      </c>
      <c r="EG6">
        <v>8.1349999999999999E-3</v>
      </c>
      <c r="EH6">
        <v>67.199724078131936</v>
      </c>
      <c r="EI6">
        <v>-1</v>
      </c>
      <c r="EJ6">
        <v>0</v>
      </c>
      <c r="EK6">
        <v>1</v>
      </c>
      <c r="EL6" s="31">
        <v>45121</v>
      </c>
      <c r="EM6" s="32">
        <v>6.3E-3</v>
      </c>
      <c r="EN6" s="32">
        <v>6.3E-3</v>
      </c>
      <c r="EO6" s="32">
        <v>0.39</v>
      </c>
      <c r="EP6" s="32">
        <v>0.22</v>
      </c>
      <c r="EQ6" s="32">
        <v>-3.6499999999999998E-2</v>
      </c>
    </row>
    <row r="7" spans="1:147" ht="180">
      <c r="B7" s="24" t="s">
        <v>5245</v>
      </c>
      <c r="C7" s="24" t="s">
        <v>5246</v>
      </c>
      <c r="D7" s="24" t="s">
        <v>5402</v>
      </c>
      <c r="E7" t="s">
        <v>4253</v>
      </c>
      <c r="F7" t="s">
        <v>4254</v>
      </c>
      <c r="G7">
        <v>12.16</v>
      </c>
      <c r="H7">
        <v>1.0800000000000001E-2</v>
      </c>
      <c r="I7" t="s">
        <v>5380</v>
      </c>
      <c r="J7">
        <v>6802542000</v>
      </c>
      <c r="K7">
        <v>21.05</v>
      </c>
      <c r="L7">
        <v>2.52</v>
      </c>
      <c r="M7" t="s">
        <v>169</v>
      </c>
      <c r="N7" t="s">
        <v>5381</v>
      </c>
      <c r="O7" t="s">
        <v>5382</v>
      </c>
      <c r="P7" t="s">
        <v>5383</v>
      </c>
      <c r="Q7">
        <v>11.78</v>
      </c>
      <c r="R7" t="s">
        <v>1479</v>
      </c>
      <c r="S7">
        <v>120068893</v>
      </c>
      <c r="T7" s="25">
        <v>0.35499999999999998</v>
      </c>
      <c r="U7" t="s">
        <v>4493</v>
      </c>
      <c r="V7">
        <v>419350090</v>
      </c>
      <c r="W7">
        <v>430888400</v>
      </c>
      <c r="X7">
        <v>2.13</v>
      </c>
      <c r="Y7">
        <v>0.18</v>
      </c>
      <c r="Z7">
        <v>11.11</v>
      </c>
      <c r="AA7" t="s">
        <v>5384</v>
      </c>
      <c r="AB7" t="s">
        <v>5385</v>
      </c>
      <c r="AC7" t="s">
        <v>5386</v>
      </c>
      <c r="AD7" t="s">
        <v>5387</v>
      </c>
      <c r="AE7" t="s">
        <v>347</v>
      </c>
      <c r="AF7">
        <v>13230230</v>
      </c>
      <c r="AG7" t="s">
        <v>5388</v>
      </c>
      <c r="AH7" t="s">
        <v>5389</v>
      </c>
      <c r="AI7" t="s">
        <v>1959</v>
      </c>
      <c r="AJ7" t="s">
        <v>5390</v>
      </c>
      <c r="AK7" t="s">
        <v>5391</v>
      </c>
      <c r="AL7" t="s">
        <v>5392</v>
      </c>
      <c r="AM7" t="s">
        <v>5393</v>
      </c>
      <c r="AN7" t="s">
        <v>198</v>
      </c>
      <c r="AO7" t="s">
        <v>405</v>
      </c>
      <c r="AP7" t="s">
        <v>1673</v>
      </c>
      <c r="AQ7" t="s">
        <v>5394</v>
      </c>
      <c r="AR7" t="s">
        <v>782</v>
      </c>
      <c r="AS7" t="s">
        <v>198</v>
      </c>
      <c r="AT7" t="s">
        <v>5395</v>
      </c>
      <c r="AU7" t="s">
        <v>3528</v>
      </c>
      <c r="AV7" t="s">
        <v>5396</v>
      </c>
      <c r="AW7" t="s">
        <v>5397</v>
      </c>
      <c r="AX7" t="s">
        <v>1959</v>
      </c>
      <c r="AY7" t="s">
        <v>5247</v>
      </c>
      <c r="AZ7" t="s">
        <v>5248</v>
      </c>
      <c r="BA7" t="s">
        <v>5249</v>
      </c>
      <c r="BB7" t="s">
        <v>1595</v>
      </c>
      <c r="BC7" t="s">
        <v>3174</v>
      </c>
      <c r="BD7" t="s">
        <v>1212</v>
      </c>
      <c r="BE7" t="s">
        <v>5250</v>
      </c>
      <c r="BF7" t="s">
        <v>5122</v>
      </c>
      <c r="BG7" t="s">
        <v>530</v>
      </c>
      <c r="BH7" t="s">
        <v>239</v>
      </c>
      <c r="BI7" t="s">
        <v>1479</v>
      </c>
      <c r="BJ7" t="s">
        <v>5398</v>
      </c>
      <c r="BK7" t="s">
        <v>5247</v>
      </c>
      <c r="BL7" t="s">
        <v>4493</v>
      </c>
      <c r="BM7" t="s">
        <v>5399</v>
      </c>
      <c r="BN7" t="s">
        <v>1212</v>
      </c>
      <c r="BO7">
        <v>8.69</v>
      </c>
      <c r="BP7">
        <v>9.1</v>
      </c>
      <c r="BQ7">
        <v>10.69</v>
      </c>
      <c r="BR7">
        <v>12.38</v>
      </c>
      <c r="BS7">
        <v>10.89</v>
      </c>
      <c r="BT7">
        <v>12.36</v>
      </c>
      <c r="BU7" t="s">
        <v>5400</v>
      </c>
      <c r="BV7" t="s">
        <v>5230</v>
      </c>
      <c r="BW7">
        <v>26.04</v>
      </c>
      <c r="BX7">
        <v>22.46</v>
      </c>
      <c r="BY7">
        <v>30.14</v>
      </c>
      <c r="BZ7">
        <v>11.11</v>
      </c>
      <c r="CA7">
        <v>7.61</v>
      </c>
      <c r="CB7">
        <v>10.18</v>
      </c>
      <c r="CC7">
        <v>3.93</v>
      </c>
      <c r="CD7">
        <v>7.71</v>
      </c>
      <c r="CE7" t="s">
        <v>5401</v>
      </c>
      <c r="CF7" t="s">
        <v>522</v>
      </c>
      <c r="CG7" s="26">
        <v>0.11795271784232365</v>
      </c>
      <c r="CH7" s="27">
        <v>0.35495763108746309</v>
      </c>
      <c r="CI7" s="26">
        <v>0.25727826356887817</v>
      </c>
      <c r="CJ7" s="26">
        <v>0.36506462097167969</v>
      </c>
      <c r="CK7" s="26">
        <v>0.15106382966041565</v>
      </c>
      <c r="CL7" s="26">
        <v>8.0459773540496826E-2</v>
      </c>
      <c r="CM7" s="26">
        <v>0.14851480722427368</v>
      </c>
      <c r="CN7" s="27">
        <v>0.28634360432624817</v>
      </c>
      <c r="CO7" s="27">
        <v>4.1284404695034027E-2</v>
      </c>
      <c r="CP7" s="27">
        <v>0.37974682450294495</v>
      </c>
      <c r="CQ7" s="27">
        <v>0.32773110270500183</v>
      </c>
      <c r="CR7" s="27">
        <v>8.1818178296089172E-2</v>
      </c>
      <c r="CS7">
        <v>36.31250177935943</v>
      </c>
      <c r="CT7">
        <v>1.8113118212466441</v>
      </c>
      <c r="CU7">
        <v>1.2335526315789473</v>
      </c>
      <c r="CV7" s="26">
        <v>0.2004762589931488</v>
      </c>
      <c r="CW7" s="27">
        <v>0.22338482290506362</v>
      </c>
      <c r="CX7">
        <v>0.06</v>
      </c>
      <c r="CY7">
        <v>21.698222031317627</v>
      </c>
      <c r="CZ7">
        <v>330697233.60943341</v>
      </c>
      <c r="DA7">
        <v>0.2004762589931488</v>
      </c>
      <c r="DB7">
        <v>6.4653239908912461</v>
      </c>
      <c r="DC7">
        <v>1109850335.4370723</v>
      </c>
      <c r="DD7">
        <v>0.19045244604349135</v>
      </c>
      <c r="DE7">
        <v>2.7994280319076856</v>
      </c>
      <c r="DF7">
        <v>2563217170.8697891</v>
      </c>
      <c r="DG7">
        <v>0.17641910791397095</v>
      </c>
      <c r="DH7">
        <v>1.4447230981126886</v>
      </c>
      <c r="DI7">
        <v>4966724771.9467878</v>
      </c>
      <c r="DJ7">
        <v>0.16038100719451906</v>
      </c>
      <c r="DK7">
        <v>0.52294155465382675</v>
      </c>
      <c r="DL7">
        <v>13721498963.20635</v>
      </c>
      <c r="DM7">
        <v>0.14033338129520415</v>
      </c>
      <c r="DN7">
        <v>292000000</v>
      </c>
      <c r="DO7">
        <v>0.2004762589931488</v>
      </c>
      <c r="DP7">
        <v>7175542000</v>
      </c>
      <c r="DQ7">
        <v>1461569000</v>
      </c>
      <c r="DR7">
        <v>1546</v>
      </c>
      <c r="DS7">
        <v>-8.252354115082515E-2</v>
      </c>
      <c r="DT7">
        <v>0.13157280818239947</v>
      </c>
      <c r="DU7" s="28">
        <v>0.45</v>
      </c>
      <c r="DV7">
        <v>0.6366666666666666</v>
      </c>
      <c r="DW7">
        <v>1.0866666666666667</v>
      </c>
      <c r="DX7">
        <v>8.5097276264591439</v>
      </c>
      <c r="DY7">
        <v>1.0350608510638353</v>
      </c>
      <c r="DZ7">
        <v>8.1198170096862317</v>
      </c>
      <c r="EA7">
        <v>784</v>
      </c>
      <c r="EB7">
        <v>8.1011714091316449</v>
      </c>
      <c r="EC7">
        <v>8</v>
      </c>
      <c r="ED7">
        <v>0.12819862405207474</v>
      </c>
      <c r="EE7">
        <v>0.54538483746603528</v>
      </c>
      <c r="EF7" s="29">
        <v>-1.0017100000000001</v>
      </c>
      <c r="EG7">
        <v>-1.0016020000000001</v>
      </c>
      <c r="EH7">
        <v>80.235060851063835</v>
      </c>
      <c r="EI7" t="s">
        <v>341</v>
      </c>
      <c r="EJ7">
        <v>0</v>
      </c>
      <c r="EK7">
        <v>1</v>
      </c>
      <c r="EL7" s="31">
        <v>45121</v>
      </c>
      <c r="EM7" s="32">
        <v>1.11E-2</v>
      </c>
      <c r="EN7" s="32">
        <v>1.11E-2</v>
      </c>
      <c r="EO7" s="32">
        <v>-0.34</v>
      </c>
      <c r="EP7" s="32">
        <v>1.69</v>
      </c>
      <c r="EQ7" s="32">
        <v>1.0800000000000001E-2</v>
      </c>
    </row>
    <row r="8" spans="1:147" ht="108">
      <c r="B8" s="24"/>
      <c r="C8" s="24"/>
      <c r="D8" s="24" t="s">
        <v>5418</v>
      </c>
      <c r="E8" t="s">
        <v>4255</v>
      </c>
      <c r="F8" t="s">
        <v>4256</v>
      </c>
      <c r="G8">
        <v>9.27</v>
      </c>
      <c r="H8">
        <v>-5.4000000000000003E-3</v>
      </c>
      <c r="I8" t="s">
        <v>5403</v>
      </c>
      <c r="J8">
        <v>5676382500</v>
      </c>
      <c r="K8">
        <v>24.03</v>
      </c>
      <c r="L8">
        <v>2.81</v>
      </c>
      <c r="M8" t="s">
        <v>169</v>
      </c>
      <c r="N8" t="s">
        <v>5404</v>
      </c>
      <c r="O8" t="s">
        <v>5405</v>
      </c>
      <c r="P8" t="s">
        <v>5406</v>
      </c>
      <c r="Q8">
        <v>-33.950000000000003</v>
      </c>
      <c r="R8" t="s">
        <v>5407</v>
      </c>
      <c r="S8">
        <v>4114654</v>
      </c>
      <c r="T8" s="25">
        <v>-0.96579999999999999</v>
      </c>
      <c r="U8" t="s">
        <v>807</v>
      </c>
      <c r="V8">
        <v>210305070</v>
      </c>
      <c r="W8">
        <v>437385000</v>
      </c>
      <c r="X8">
        <v>1.5</v>
      </c>
      <c r="Y8">
        <v>0.11</v>
      </c>
      <c r="Z8">
        <v>1.29</v>
      </c>
      <c r="AA8" t="s">
        <v>814</v>
      </c>
      <c r="AB8" t="s">
        <v>2505</v>
      </c>
      <c r="AC8" t="s">
        <v>5408</v>
      </c>
      <c r="AD8" t="s">
        <v>5409</v>
      </c>
      <c r="AE8" t="s">
        <v>5410</v>
      </c>
      <c r="AF8">
        <v>7380391</v>
      </c>
      <c r="AG8" t="s">
        <v>5411</v>
      </c>
      <c r="AH8" t="s">
        <v>5412</v>
      </c>
      <c r="AI8" t="s">
        <v>5413</v>
      </c>
      <c r="AJ8" t="s">
        <v>1216</v>
      </c>
      <c r="AK8" t="s">
        <v>5414</v>
      </c>
      <c r="AL8" t="s">
        <v>198</v>
      </c>
      <c r="AM8" t="s">
        <v>5415</v>
      </c>
      <c r="AN8" t="s">
        <v>198</v>
      </c>
      <c r="AO8" t="s">
        <v>2043</v>
      </c>
      <c r="AP8" t="s">
        <v>225</v>
      </c>
      <c r="AQ8" t="s">
        <v>198</v>
      </c>
      <c r="AR8" t="s">
        <v>607</v>
      </c>
      <c r="AS8" t="s">
        <v>198</v>
      </c>
      <c r="AT8" t="s">
        <v>3574</v>
      </c>
      <c r="AU8" t="s">
        <v>4406</v>
      </c>
      <c r="AV8" t="s">
        <v>5416</v>
      </c>
      <c r="AW8" t="s">
        <v>3488</v>
      </c>
      <c r="AX8" t="s">
        <v>497</v>
      </c>
      <c r="AY8" t="s">
        <v>2637</v>
      </c>
      <c r="AZ8" t="s">
        <v>412</v>
      </c>
      <c r="BA8" t="s">
        <v>3658</v>
      </c>
      <c r="BB8" t="s">
        <v>4662</v>
      </c>
      <c r="BC8" t="s">
        <v>3544</v>
      </c>
      <c r="BD8" t="s">
        <v>1259</v>
      </c>
      <c r="BE8" t="s">
        <v>919</v>
      </c>
      <c r="BF8" t="s">
        <v>441</v>
      </c>
      <c r="BG8" t="s">
        <v>407</v>
      </c>
      <c r="BH8" t="s">
        <v>5251</v>
      </c>
      <c r="BI8" t="s">
        <v>5407</v>
      </c>
      <c r="BJ8" t="s">
        <v>3917</v>
      </c>
      <c r="BK8" t="s">
        <v>2637</v>
      </c>
      <c r="BL8" t="s">
        <v>807</v>
      </c>
      <c r="BM8" t="s">
        <v>398</v>
      </c>
      <c r="BN8" t="s">
        <v>1259</v>
      </c>
      <c r="BO8">
        <v>15.95</v>
      </c>
      <c r="BP8">
        <v>8.8800000000000008</v>
      </c>
      <c r="BQ8">
        <v>9.41</v>
      </c>
      <c r="BR8">
        <v>19.02</v>
      </c>
      <c r="BS8">
        <v>9.84</v>
      </c>
      <c r="BT8">
        <v>10.94</v>
      </c>
      <c r="BU8" t="s">
        <v>2429</v>
      </c>
      <c r="BV8" t="s">
        <v>5230</v>
      </c>
      <c r="BW8">
        <v>17.7</v>
      </c>
      <c r="BX8">
        <v>26.81</v>
      </c>
      <c r="BY8">
        <v>25.97</v>
      </c>
      <c r="BZ8">
        <v>1.29</v>
      </c>
      <c r="CA8">
        <v>13.07</v>
      </c>
      <c r="CB8">
        <v>13.67</v>
      </c>
      <c r="CC8">
        <v>1.87</v>
      </c>
      <c r="CD8">
        <v>1.47</v>
      </c>
      <c r="CE8" t="s">
        <v>5417</v>
      </c>
      <c r="CF8" t="s">
        <v>200</v>
      </c>
      <c r="CG8" s="26">
        <v>-0.3395342561983471</v>
      </c>
      <c r="CH8" s="27">
        <v>-0.96571121666666671</v>
      </c>
      <c r="CI8" s="26">
        <v>0.32346057891845703</v>
      </c>
      <c r="CJ8" s="26">
        <v>0.43032336235046387</v>
      </c>
      <c r="CK8" s="26">
        <v>-0.11538461595773697</v>
      </c>
      <c r="CL8" s="26">
        <v>9.8716688808053732E-4</v>
      </c>
      <c r="CM8" s="26">
        <v>0.30709677934646606</v>
      </c>
      <c r="CN8" s="27">
        <v>1.0952380895614624</v>
      </c>
      <c r="CO8" s="27">
        <v>0.36585366725921631</v>
      </c>
      <c r="CP8" s="27">
        <v>-0.21656051278114319</v>
      </c>
      <c r="CQ8" s="27">
        <v>-9.7701147198677063E-2</v>
      </c>
      <c r="CR8" s="27">
        <v>0.88209438323974609</v>
      </c>
      <c r="CS8">
        <v>31.936132601409799</v>
      </c>
      <c r="CT8">
        <v>1.6870944031189232</v>
      </c>
      <c r="CU8">
        <v>2.6968716289104639</v>
      </c>
      <c r="CV8" s="26">
        <v>0.18929665430914611</v>
      </c>
      <c r="CW8" s="27">
        <v>0.40578489601612089</v>
      </c>
      <c r="CX8">
        <v>0.06</v>
      </c>
      <c r="CY8">
        <v>11.802873324179895</v>
      </c>
      <c r="CZ8">
        <v>394936247.46869755</v>
      </c>
      <c r="DA8">
        <v>0.18929665430914611</v>
      </c>
      <c r="DB8">
        <v>3.5494684702865276</v>
      </c>
      <c r="DC8">
        <v>1313262123.335248</v>
      </c>
      <c r="DD8">
        <v>0.1798318215936888</v>
      </c>
      <c r="DE8">
        <v>1.5573702169327308</v>
      </c>
      <c r="DF8">
        <v>2993111367.6879468</v>
      </c>
      <c r="DG8">
        <v>0.16658105579204857</v>
      </c>
      <c r="DH8">
        <v>0.81684143809783749</v>
      </c>
      <c r="DI8">
        <v>5706594061.7004805</v>
      </c>
      <c r="DJ8">
        <v>0.15143732344731689</v>
      </c>
      <c r="DK8">
        <v>0.30765414574354583</v>
      </c>
      <c r="DL8">
        <v>15151372294.152775</v>
      </c>
      <c r="DM8">
        <v>0.13250765801640227</v>
      </c>
      <c r="DN8">
        <v>352000000</v>
      </c>
      <c r="DO8">
        <v>0.18929665430914611</v>
      </c>
      <c r="DP8">
        <v>4661382500</v>
      </c>
      <c r="DQ8">
        <v>697587330</v>
      </c>
      <c r="DR8">
        <v>4466</v>
      </c>
      <c r="DS8">
        <v>-0.5288309105074932</v>
      </c>
      <c r="DT8">
        <v>-1.3714961126827876</v>
      </c>
      <c r="DU8" s="28">
        <v>0.19666666666666666</v>
      </c>
      <c r="DV8">
        <v>0.10999999999999995</v>
      </c>
      <c r="DW8">
        <v>0.30666666666666659</v>
      </c>
      <c r="DX8">
        <v>1.47E-2</v>
      </c>
      <c r="DY8">
        <v>0.63180409836065365</v>
      </c>
      <c r="DZ8">
        <v>1.9375202459016392E-3</v>
      </c>
      <c r="EA8">
        <v>2211</v>
      </c>
      <c r="EB8">
        <v>1.0872111423509199E-3</v>
      </c>
      <c r="EC8">
        <v>0</v>
      </c>
      <c r="ED8">
        <v>3.6764178012506143E-2</v>
      </c>
      <c r="EE8">
        <v>0.27893046172136676</v>
      </c>
      <c r="EF8" s="29">
        <v>1.0224</v>
      </c>
      <c r="EG8">
        <v>1.022346</v>
      </c>
      <c r="EH8">
        <v>50.131804098360654</v>
      </c>
      <c r="EI8" t="s">
        <v>395</v>
      </c>
      <c r="EJ8">
        <v>0</v>
      </c>
      <c r="EK8">
        <v>0</v>
      </c>
      <c r="EL8" s="31">
        <v>45121</v>
      </c>
      <c r="EM8" s="32">
        <v>1.54E-2</v>
      </c>
      <c r="EN8" s="32">
        <v>1.54E-2</v>
      </c>
      <c r="EO8" s="32">
        <v>-0.11</v>
      </c>
      <c r="EP8" s="32">
        <v>0.65</v>
      </c>
      <c r="EQ8" s="32">
        <v>-5.4000000000000003E-3</v>
      </c>
    </row>
    <row r="9" spans="1:147" ht="144">
      <c r="B9" s="24" t="s">
        <v>5252</v>
      </c>
      <c r="C9" s="24" t="s">
        <v>5555</v>
      </c>
      <c r="D9" s="24" t="s">
        <v>5437</v>
      </c>
      <c r="E9" t="s">
        <v>4257</v>
      </c>
      <c r="F9" t="s">
        <v>4258</v>
      </c>
      <c r="G9">
        <v>16.88</v>
      </c>
      <c r="H9">
        <v>-1.06E-2</v>
      </c>
      <c r="I9" t="s">
        <v>5419</v>
      </c>
      <c r="J9">
        <v>6601172100</v>
      </c>
      <c r="K9">
        <v>25.13</v>
      </c>
      <c r="L9">
        <v>2.89</v>
      </c>
      <c r="M9" t="s">
        <v>169</v>
      </c>
      <c r="N9" t="s">
        <v>478</v>
      </c>
      <c r="O9" t="s">
        <v>1182</v>
      </c>
      <c r="P9" t="s">
        <v>5420</v>
      </c>
      <c r="Q9">
        <v>-20.75</v>
      </c>
      <c r="R9" t="s">
        <v>5421</v>
      </c>
      <c r="S9">
        <v>54990561</v>
      </c>
      <c r="T9" s="25">
        <v>0.28889999999999999</v>
      </c>
      <c r="U9" t="s">
        <v>541</v>
      </c>
      <c r="V9">
        <v>335131410</v>
      </c>
      <c r="W9">
        <v>391090200</v>
      </c>
      <c r="X9">
        <v>1.27</v>
      </c>
      <c r="Y9">
        <v>0.19</v>
      </c>
      <c r="Z9">
        <v>10.36</v>
      </c>
      <c r="AA9" t="s">
        <v>3274</v>
      </c>
      <c r="AB9" t="s">
        <v>355</v>
      </c>
      <c r="AC9" t="s">
        <v>5422</v>
      </c>
      <c r="AD9" t="s">
        <v>5423</v>
      </c>
      <c r="AE9" t="s">
        <v>239</v>
      </c>
      <c r="AF9">
        <v>-1015704</v>
      </c>
      <c r="AG9" t="s">
        <v>5424</v>
      </c>
      <c r="AH9" t="s">
        <v>5425</v>
      </c>
      <c r="AI9" t="s">
        <v>5426</v>
      </c>
      <c r="AJ9" t="s">
        <v>5427</v>
      </c>
      <c r="AK9" t="s">
        <v>5428</v>
      </c>
      <c r="AL9" t="s">
        <v>263</v>
      </c>
      <c r="AM9" t="s">
        <v>5429</v>
      </c>
      <c r="AN9" t="s">
        <v>198</v>
      </c>
      <c r="AO9" t="s">
        <v>497</v>
      </c>
      <c r="AP9" t="s">
        <v>522</v>
      </c>
      <c r="AQ9" t="s">
        <v>5430</v>
      </c>
      <c r="AR9" t="s">
        <v>251</v>
      </c>
      <c r="AS9" t="s">
        <v>198</v>
      </c>
      <c r="AT9" t="s">
        <v>1953</v>
      </c>
      <c r="AU9" t="s">
        <v>198</v>
      </c>
      <c r="AV9" t="s">
        <v>5431</v>
      </c>
      <c r="AW9" t="s">
        <v>5432</v>
      </c>
      <c r="AX9" t="s">
        <v>5433</v>
      </c>
      <c r="AY9" t="s">
        <v>5253</v>
      </c>
      <c r="AZ9" t="s">
        <v>5254</v>
      </c>
      <c r="BA9" t="s">
        <v>5255</v>
      </c>
      <c r="BB9" t="s">
        <v>5256</v>
      </c>
      <c r="BC9" t="s">
        <v>1104</v>
      </c>
      <c r="BD9" t="s">
        <v>254</v>
      </c>
      <c r="BE9" t="s">
        <v>528</v>
      </c>
      <c r="BF9" t="s">
        <v>2761</v>
      </c>
      <c r="BG9" t="s">
        <v>5257</v>
      </c>
      <c r="BH9" t="s">
        <v>5258</v>
      </c>
      <c r="BI9" t="s">
        <v>5421</v>
      </c>
      <c r="BJ9" t="s">
        <v>1251</v>
      </c>
      <c r="BK9" t="s">
        <v>5253</v>
      </c>
      <c r="BL9" t="s">
        <v>541</v>
      </c>
      <c r="BM9" t="s">
        <v>5434</v>
      </c>
      <c r="BN9" t="s">
        <v>254</v>
      </c>
      <c r="BO9">
        <v>10.63</v>
      </c>
      <c r="BP9">
        <v>15.01</v>
      </c>
      <c r="BQ9">
        <v>18.010000000000002</v>
      </c>
      <c r="BR9">
        <v>11.76</v>
      </c>
      <c r="BS9">
        <v>14.68</v>
      </c>
      <c r="BT9">
        <v>20.88</v>
      </c>
      <c r="BU9" t="s">
        <v>2259</v>
      </c>
      <c r="BV9" t="s">
        <v>5230</v>
      </c>
      <c r="BW9">
        <v>23.85</v>
      </c>
      <c r="BX9">
        <v>21.8</v>
      </c>
      <c r="BY9">
        <v>31.84</v>
      </c>
      <c r="BZ9">
        <v>10.36</v>
      </c>
      <c r="CA9">
        <v>10.47</v>
      </c>
      <c r="CB9">
        <v>13.19</v>
      </c>
      <c r="CC9">
        <v>0.96</v>
      </c>
      <c r="CD9">
        <v>2.06</v>
      </c>
      <c r="CE9" t="s">
        <v>5435</v>
      </c>
      <c r="CF9" t="s">
        <v>5436</v>
      </c>
      <c r="CG9" s="26">
        <v>-0.20790523880597014</v>
      </c>
      <c r="CH9" s="27">
        <v>0.28891578888154473</v>
      </c>
      <c r="CI9" s="26">
        <v>5.3990662097930908E-2</v>
      </c>
      <c r="CJ9" s="26">
        <v>0.67716532945632935</v>
      </c>
      <c r="CK9" s="26">
        <v>0.49705305695533752</v>
      </c>
      <c r="CL9" s="26">
        <v>0.16877152025699615</v>
      </c>
      <c r="CM9" s="26">
        <v>0.1964285671710968</v>
      </c>
      <c r="CN9" s="27">
        <v>-6.7164182662963867E-2</v>
      </c>
      <c r="CO9" s="27">
        <v>0.3333333432674408</v>
      </c>
      <c r="CP9" s="27">
        <v>0.52272725105285645</v>
      </c>
      <c r="CQ9" s="27">
        <v>1.0266691446304321</v>
      </c>
      <c r="CR9" s="27">
        <v>0.2524036169052124</v>
      </c>
      <c r="CS9">
        <v>40.910578640392416</v>
      </c>
      <c r="CT9">
        <v>1.2837436951281609</v>
      </c>
      <c r="CU9">
        <v>1.7772511848341233</v>
      </c>
      <c r="CV9" s="26">
        <v>0.31868182718753812</v>
      </c>
      <c r="CW9" s="27">
        <v>0.41359383463859556</v>
      </c>
      <c r="CX9">
        <v>0.06</v>
      </c>
      <c r="CY9">
        <v>15.836063918874448</v>
      </c>
      <c r="CZ9">
        <v>311009864.90272123</v>
      </c>
      <c r="DA9">
        <v>0.31868182718753812</v>
      </c>
      <c r="DB9">
        <v>4.2866430762369934</v>
      </c>
      <c r="DC9">
        <v>1148957823.7345424</v>
      </c>
      <c r="DD9">
        <v>0.30274773582816122</v>
      </c>
      <c r="DE9">
        <v>1.6098264687524781</v>
      </c>
      <c r="DF9">
        <v>3059442862.693593</v>
      </c>
      <c r="DG9">
        <v>0.28044000792503354</v>
      </c>
      <c r="DH9">
        <v>0.69396914314913138</v>
      </c>
      <c r="DI9">
        <v>7097105323.2284689</v>
      </c>
      <c r="DJ9">
        <v>0.25494546175003052</v>
      </c>
      <c r="DK9">
        <v>0.15922787244775122</v>
      </c>
      <c r="DL9">
        <v>30931595230.70396</v>
      </c>
      <c r="DM9">
        <v>0.22307727903127667</v>
      </c>
      <c r="DN9">
        <v>250000000</v>
      </c>
      <c r="DO9">
        <v>0.31868182718753812</v>
      </c>
      <c r="DP9">
        <v>4925172100</v>
      </c>
      <c r="DQ9">
        <v>1431167100</v>
      </c>
      <c r="DR9">
        <v>1527</v>
      </c>
      <c r="DS9">
        <v>-0.52658706599350824</v>
      </c>
      <c r="DT9">
        <v>-0.12467804575705083</v>
      </c>
      <c r="DU9" s="28">
        <v>0.42999999999999994</v>
      </c>
      <c r="DV9">
        <v>0.83666666666666656</v>
      </c>
      <c r="DW9">
        <v>1.2666666666666666</v>
      </c>
      <c r="DX9">
        <v>2.06E-2</v>
      </c>
      <c r="DY9">
        <v>0.35727377193910598</v>
      </c>
      <c r="DZ9">
        <v>3.651839701945569E-3</v>
      </c>
      <c r="EA9">
        <v>569</v>
      </c>
      <c r="EB9">
        <v>3.2393949241752177E-3</v>
      </c>
      <c r="EC9">
        <v>0</v>
      </c>
      <c r="ED9">
        <v>3.2629301373442748E-2</v>
      </c>
      <c r="EE9">
        <v>0.18406163079514648</v>
      </c>
      <c r="EF9" s="29">
        <v>4.6609999999999999E-2</v>
      </c>
      <c r="EG9">
        <v>4.6716000000000008E-2</v>
      </c>
      <c r="EH9">
        <v>18.177273771939106</v>
      </c>
      <c r="EI9">
        <v>-1</v>
      </c>
      <c r="EJ9">
        <v>0</v>
      </c>
      <c r="EK9">
        <v>1</v>
      </c>
      <c r="EL9" s="31">
        <v>45121</v>
      </c>
      <c r="EM9" s="32">
        <v>5.4000000000000003E-3</v>
      </c>
      <c r="EN9" s="32">
        <v>5.4000000000000003E-3</v>
      </c>
      <c r="EO9" s="32">
        <v>0.41</v>
      </c>
      <c r="EP9" s="32">
        <v>0.59</v>
      </c>
      <c r="EQ9" s="32">
        <v>-1.06E-2</v>
      </c>
    </row>
    <row r="10" spans="1:147" ht="108">
      <c r="B10" s="24"/>
      <c r="C10" s="24"/>
      <c r="D10" s="24" t="s">
        <v>5460</v>
      </c>
      <c r="E10" t="s">
        <v>4259</v>
      </c>
      <c r="F10" t="s">
        <v>4260</v>
      </c>
      <c r="G10">
        <v>25.03</v>
      </c>
      <c r="H10">
        <v>-6.4000000000000003E-3</v>
      </c>
      <c r="I10" t="s">
        <v>5438</v>
      </c>
      <c r="J10">
        <v>5645816900</v>
      </c>
      <c r="K10">
        <v>21.63</v>
      </c>
      <c r="L10">
        <v>2.35</v>
      </c>
      <c r="M10" t="s">
        <v>169</v>
      </c>
      <c r="N10" t="s">
        <v>274</v>
      </c>
      <c r="O10" t="s">
        <v>5439</v>
      </c>
      <c r="P10" t="s">
        <v>5440</v>
      </c>
      <c r="Q10">
        <v>-31.12</v>
      </c>
      <c r="R10" t="s">
        <v>5441</v>
      </c>
      <c r="S10">
        <v>54899216</v>
      </c>
      <c r="T10" s="25">
        <v>-0.4259</v>
      </c>
      <c r="U10" t="s">
        <v>1042</v>
      </c>
      <c r="V10">
        <v>56390500</v>
      </c>
      <c r="W10">
        <v>225562000</v>
      </c>
      <c r="X10">
        <v>1.1200000000000001</v>
      </c>
      <c r="Y10">
        <v>0.08</v>
      </c>
      <c r="Z10">
        <v>24.18</v>
      </c>
      <c r="AA10" t="s">
        <v>443</v>
      </c>
      <c r="AB10" t="s">
        <v>479</v>
      </c>
      <c r="AC10" t="s">
        <v>5442</v>
      </c>
      <c r="AD10" t="s">
        <v>5443</v>
      </c>
      <c r="AE10" t="s">
        <v>5444</v>
      </c>
      <c r="AF10">
        <v>151795</v>
      </c>
      <c r="AG10" t="s">
        <v>5445</v>
      </c>
      <c r="AH10">
        <v>8726</v>
      </c>
      <c r="AI10" t="s">
        <v>5446</v>
      </c>
      <c r="AJ10" t="s">
        <v>813</v>
      </c>
      <c r="AK10" t="s">
        <v>5447</v>
      </c>
      <c r="AL10" t="s">
        <v>5448</v>
      </c>
      <c r="AM10" t="s">
        <v>5449</v>
      </c>
      <c r="AN10" t="s">
        <v>198</v>
      </c>
      <c r="AO10" t="s">
        <v>2761</v>
      </c>
      <c r="AP10" t="s">
        <v>5450</v>
      </c>
      <c r="AQ10" t="s">
        <v>5451</v>
      </c>
      <c r="AR10" t="s">
        <v>5452</v>
      </c>
      <c r="AS10" t="s">
        <v>5453</v>
      </c>
      <c r="AT10" t="s">
        <v>547</v>
      </c>
      <c r="AU10" t="s">
        <v>198</v>
      </c>
      <c r="AV10" t="s">
        <v>5454</v>
      </c>
      <c r="AW10" t="s">
        <v>5455</v>
      </c>
      <c r="AX10" t="s">
        <v>5456</v>
      </c>
      <c r="AY10" t="s">
        <v>5259</v>
      </c>
      <c r="AZ10" t="s">
        <v>1945</v>
      </c>
      <c r="BA10" t="s">
        <v>5260</v>
      </c>
      <c r="BB10" t="s">
        <v>5261</v>
      </c>
      <c r="BC10" t="s">
        <v>481</v>
      </c>
      <c r="BD10" t="s">
        <v>510</v>
      </c>
      <c r="BE10" t="s">
        <v>441</v>
      </c>
      <c r="BF10" t="s">
        <v>436</v>
      </c>
      <c r="BG10" t="s">
        <v>362</v>
      </c>
      <c r="BH10" t="s">
        <v>5262</v>
      </c>
      <c r="BI10" t="s">
        <v>5441</v>
      </c>
      <c r="BJ10" t="s">
        <v>3434</v>
      </c>
      <c r="BK10" t="s">
        <v>5259</v>
      </c>
      <c r="BL10" t="s">
        <v>1042</v>
      </c>
      <c r="BM10" t="s">
        <v>5457</v>
      </c>
      <c r="BN10" t="s">
        <v>510</v>
      </c>
      <c r="BO10">
        <v>12.82</v>
      </c>
      <c r="BP10">
        <v>15.18</v>
      </c>
      <c r="BQ10">
        <v>11.66</v>
      </c>
      <c r="BR10">
        <v>13.42</v>
      </c>
      <c r="BS10">
        <v>15.38</v>
      </c>
      <c r="BT10">
        <v>14.22</v>
      </c>
      <c r="BU10" t="s">
        <v>3281</v>
      </c>
      <c r="BV10" t="s">
        <v>5230</v>
      </c>
      <c r="BW10">
        <v>31.33</v>
      </c>
      <c r="BX10">
        <v>42.93</v>
      </c>
      <c r="BY10">
        <v>41.26</v>
      </c>
      <c r="BZ10">
        <v>24.18</v>
      </c>
      <c r="CA10">
        <v>36.299999999999997</v>
      </c>
      <c r="CB10">
        <v>32.090000000000003</v>
      </c>
      <c r="CC10">
        <v>0.6</v>
      </c>
      <c r="CD10">
        <v>1.71</v>
      </c>
      <c r="CE10" t="s">
        <v>5458</v>
      </c>
      <c r="CF10" t="s">
        <v>5459</v>
      </c>
      <c r="CG10" s="26">
        <v>-0.31089458966565348</v>
      </c>
      <c r="CH10" s="27">
        <v>-0.42585933038973101</v>
      </c>
      <c r="CI10" s="26">
        <v>0.28863635659217834</v>
      </c>
      <c r="CJ10" s="26">
        <v>0.79591834545135498</v>
      </c>
      <c r="CK10" s="26">
        <v>-0.18604651093482971</v>
      </c>
      <c r="CL10" s="26">
        <v>-7.3846153914928436E-2</v>
      </c>
      <c r="CM10" s="26">
        <v>1.4344569444656372</v>
      </c>
      <c r="CN10" s="27">
        <v>-5.3291536867618561E-2</v>
      </c>
      <c r="CO10" s="27">
        <v>1.0318471193313599</v>
      </c>
      <c r="CP10" s="27">
        <v>-0.28310501575469971</v>
      </c>
      <c r="CQ10" s="27">
        <v>3.7914693355560303E-2</v>
      </c>
      <c r="CR10" s="27">
        <v>2.1857233047485352</v>
      </c>
      <c r="CS10">
        <v>26.584542544416916</v>
      </c>
      <c r="CT10">
        <v>0.58838296610852958</v>
      </c>
      <c r="CU10">
        <v>3.9952057530962843</v>
      </c>
      <c r="CV10" s="26">
        <v>0.45182379633188247</v>
      </c>
      <c r="CW10" s="27">
        <v>0.58381771296262741</v>
      </c>
      <c r="CX10">
        <v>0.06</v>
      </c>
      <c r="CY10">
        <v>8.4732563572807038</v>
      </c>
      <c r="CZ10">
        <v>413632817.44549859</v>
      </c>
      <c r="DA10">
        <v>0.45182379633188247</v>
      </c>
      <c r="DB10">
        <v>2.0658905178972691</v>
      </c>
      <c r="DC10">
        <v>1696516281.7859859</v>
      </c>
      <c r="DD10">
        <v>0.42923260651528833</v>
      </c>
      <c r="DE10">
        <v>0.65903482408529723</v>
      </c>
      <c r="DF10">
        <v>5318105769.0911646</v>
      </c>
      <c r="DG10">
        <v>0.39760494077205655</v>
      </c>
      <c r="DH10">
        <v>0.2290766507319873</v>
      </c>
      <c r="DI10">
        <v>15299756168.08074</v>
      </c>
      <c r="DJ10">
        <v>0.36145903706550597</v>
      </c>
      <c r="DK10">
        <v>3.0126323405749476E-2</v>
      </c>
      <c r="DL10">
        <v>116337358953.37036</v>
      </c>
      <c r="DM10">
        <v>0.3162766574323177</v>
      </c>
      <c r="DN10">
        <v>302000000</v>
      </c>
      <c r="DO10">
        <v>0.45182379633188247</v>
      </c>
      <c r="DP10">
        <v>3504816900</v>
      </c>
      <c r="DQ10">
        <v>1873945100</v>
      </c>
      <c r="DR10">
        <v>3928</v>
      </c>
      <c r="DS10">
        <v>-0.76271838599753594</v>
      </c>
      <c r="DT10">
        <v>-1.0096770433523585</v>
      </c>
      <c r="DU10" s="28">
        <v>0.31333333333333335</v>
      </c>
      <c r="DV10">
        <v>0.46333333333333332</v>
      </c>
      <c r="DW10">
        <v>0.77666666666666662</v>
      </c>
      <c r="DX10">
        <v>1.7100000000000001E-2</v>
      </c>
      <c r="DY10">
        <v>0.4152813754557178</v>
      </c>
      <c r="DZ10">
        <v>1.8003115202927949E-3</v>
      </c>
      <c r="EA10">
        <v>1256</v>
      </c>
      <c r="EB10">
        <v>1.3514843528676756E-3</v>
      </c>
      <c r="EC10">
        <v>0</v>
      </c>
      <c r="ED10">
        <v>1.6451352621452194E-2</v>
      </c>
      <c r="EE10">
        <v>0.1562608063414937</v>
      </c>
      <c r="EF10" s="29">
        <v>1.00441</v>
      </c>
      <c r="EG10">
        <v>1.0044740000000001</v>
      </c>
      <c r="EH10">
        <v>31.105281375455718</v>
      </c>
      <c r="EI10" t="s">
        <v>316</v>
      </c>
      <c r="EJ10">
        <v>0</v>
      </c>
      <c r="EK10">
        <v>1</v>
      </c>
      <c r="EL10" s="31">
        <v>45121</v>
      </c>
      <c r="EM10" s="32">
        <v>1.37E-2</v>
      </c>
      <c r="EN10" s="32">
        <v>1.37E-2</v>
      </c>
      <c r="EO10" s="32">
        <v>-0.91</v>
      </c>
      <c r="EP10" s="32">
        <v>0.04</v>
      </c>
      <c r="EQ10" s="32">
        <v>-6.4000000000000003E-3</v>
      </c>
    </row>
    <row r="11" spans="1:147" ht="108">
      <c r="B11" s="24" t="s">
        <v>5556</v>
      </c>
      <c r="C11" s="24" t="s">
        <v>5263</v>
      </c>
      <c r="D11" s="24" t="s">
        <v>5480</v>
      </c>
      <c r="E11" t="s">
        <v>4261</v>
      </c>
      <c r="F11" t="s">
        <v>4262</v>
      </c>
      <c r="G11">
        <v>8.17</v>
      </c>
      <c r="H11">
        <v>1.1999999999999999E-3</v>
      </c>
      <c r="I11" t="s">
        <v>5461</v>
      </c>
      <c r="J11">
        <v>3045387500</v>
      </c>
      <c r="K11">
        <v>293.7</v>
      </c>
      <c r="L11">
        <v>3.55</v>
      </c>
      <c r="M11" t="s">
        <v>169</v>
      </c>
      <c r="N11" t="s">
        <v>2636</v>
      </c>
      <c r="O11" t="s">
        <v>308</v>
      </c>
      <c r="P11" t="s">
        <v>5462</v>
      </c>
      <c r="Q11">
        <v>-23.28</v>
      </c>
      <c r="R11" t="s">
        <v>5463</v>
      </c>
      <c r="S11">
        <v>762459</v>
      </c>
      <c r="T11" s="25">
        <v>0.37409999999999999</v>
      </c>
      <c r="U11" t="s">
        <v>5464</v>
      </c>
      <c r="V11">
        <v>361546150</v>
      </c>
      <c r="W11">
        <v>372752450</v>
      </c>
      <c r="X11">
        <v>2.16</v>
      </c>
      <c r="Y11">
        <v>0.14000000000000001</v>
      </c>
      <c r="Z11">
        <v>0.3</v>
      </c>
      <c r="AA11" t="s">
        <v>1999</v>
      </c>
      <c r="AB11" t="s">
        <v>332</v>
      </c>
      <c r="AC11" t="s">
        <v>5465</v>
      </c>
      <c r="AD11" t="s">
        <v>5466</v>
      </c>
      <c r="AE11" t="s">
        <v>5467</v>
      </c>
      <c r="AF11">
        <v>7704151</v>
      </c>
      <c r="AG11" t="s">
        <v>1136</v>
      </c>
      <c r="AH11" t="s">
        <v>5468</v>
      </c>
      <c r="AI11" t="s">
        <v>5469</v>
      </c>
      <c r="AJ11" t="s">
        <v>5470</v>
      </c>
      <c r="AK11" t="s">
        <v>5471</v>
      </c>
      <c r="AL11" t="s">
        <v>380</v>
      </c>
      <c r="AM11" t="s">
        <v>5472</v>
      </c>
      <c r="AN11" t="s">
        <v>198</v>
      </c>
      <c r="AO11" t="s">
        <v>392</v>
      </c>
      <c r="AP11" t="s">
        <v>2308</v>
      </c>
      <c r="AQ11" t="s">
        <v>5473</v>
      </c>
      <c r="AR11" t="s">
        <v>522</v>
      </c>
      <c r="AS11" t="s">
        <v>198</v>
      </c>
      <c r="AT11" t="s">
        <v>412</v>
      </c>
      <c r="AU11" t="s">
        <v>5474</v>
      </c>
      <c r="AV11" t="s">
        <v>5475</v>
      </c>
      <c r="AW11" t="s">
        <v>5476</v>
      </c>
      <c r="AX11" t="s">
        <v>5477</v>
      </c>
      <c r="AY11" t="s">
        <v>5264</v>
      </c>
      <c r="AZ11" t="s">
        <v>3846</v>
      </c>
      <c r="BA11" t="s">
        <v>2697</v>
      </c>
      <c r="BB11" t="s">
        <v>218</v>
      </c>
      <c r="BC11" t="s">
        <v>1616</v>
      </c>
      <c r="BD11" t="s">
        <v>5265</v>
      </c>
      <c r="BE11" t="s">
        <v>592</v>
      </c>
      <c r="BF11" t="s">
        <v>5266</v>
      </c>
      <c r="BG11" t="s">
        <v>5267</v>
      </c>
      <c r="BH11" t="s">
        <v>5268</v>
      </c>
      <c r="BI11" t="s">
        <v>5463</v>
      </c>
      <c r="BJ11" t="s">
        <v>2667</v>
      </c>
      <c r="BK11" t="s">
        <v>5264</v>
      </c>
      <c r="BL11" t="s">
        <v>5464</v>
      </c>
      <c r="BM11" t="s">
        <v>5478</v>
      </c>
      <c r="BN11" t="s">
        <v>5265</v>
      </c>
      <c r="BO11">
        <v>2.2400000000000002</v>
      </c>
      <c r="BP11">
        <v>5.08</v>
      </c>
      <c r="BQ11">
        <v>12.84</v>
      </c>
      <c r="BR11">
        <v>1.2</v>
      </c>
      <c r="BS11">
        <v>5.85</v>
      </c>
      <c r="BT11">
        <v>20.29</v>
      </c>
      <c r="BU11" t="s">
        <v>1691</v>
      </c>
      <c r="BV11" t="s">
        <v>5230</v>
      </c>
      <c r="BW11">
        <v>25.49</v>
      </c>
      <c r="BX11">
        <v>21.04</v>
      </c>
      <c r="BY11">
        <v>31.21</v>
      </c>
      <c r="BZ11">
        <v>0.3</v>
      </c>
      <c r="CA11">
        <v>3.03</v>
      </c>
      <c r="CB11">
        <v>8.9600000000000009</v>
      </c>
      <c r="CC11">
        <v>4.34</v>
      </c>
      <c r="CD11">
        <v>8.64</v>
      </c>
      <c r="CE11" t="s">
        <v>5479</v>
      </c>
      <c r="CF11" t="s">
        <v>292</v>
      </c>
      <c r="CG11" s="26">
        <v>-0.23173417910447761</v>
      </c>
      <c r="CH11" s="27">
        <v>0.37404757613984502</v>
      </c>
      <c r="CI11" s="26">
        <v>-0.13484486937522888</v>
      </c>
      <c r="CJ11" s="26">
        <v>0.33121517300605774</v>
      </c>
      <c r="CK11" s="26">
        <v>0.2391732931137085</v>
      </c>
      <c r="CL11" s="26">
        <v>8.8960342109203339E-2</v>
      </c>
      <c r="CM11" s="26">
        <v>0.16334164142608643</v>
      </c>
      <c r="CN11" s="27">
        <v>-0.7995036244392395</v>
      </c>
      <c r="CO11" s="27">
        <v>-0.54741787910461426</v>
      </c>
      <c r="CP11" s="27">
        <v>0.31123587489128113</v>
      </c>
      <c r="CQ11" s="27">
        <v>3.5574431419372559</v>
      </c>
      <c r="CR11" s="27">
        <v>-0.58574807643890381</v>
      </c>
      <c r="CS11">
        <v>56.701834708651099</v>
      </c>
      <c r="CT11">
        <v>4.1216979751170202</v>
      </c>
      <c r="CU11">
        <v>0.61199510403916768</v>
      </c>
      <c r="CV11" s="26">
        <v>0.13756911605596542</v>
      </c>
      <c r="CW11" s="27">
        <v>0.38720188736915589</v>
      </c>
      <c r="CX11">
        <v>0.06</v>
      </c>
      <c r="CY11">
        <v>291.5074170123354</v>
      </c>
      <c r="CZ11">
        <v>10906712.19478941</v>
      </c>
      <c r="DA11">
        <v>0.13756911605596542</v>
      </c>
      <c r="DB11">
        <v>91.521101502490808</v>
      </c>
      <c r="DC11">
        <v>34739392.859180905</v>
      </c>
      <c r="DD11">
        <v>0.13069066025316714</v>
      </c>
      <c r="DE11">
        <v>42.663254782071462</v>
      </c>
      <c r="DF11">
        <v>74522853.829147741</v>
      </c>
      <c r="DG11">
        <v>0.12106082212924957</v>
      </c>
      <c r="DH11">
        <v>24.060311239477144</v>
      </c>
      <c r="DI11">
        <v>132142409.47903429</v>
      </c>
      <c r="DJ11">
        <v>0.11005529284477233</v>
      </c>
      <c r="DK11">
        <v>10.779442697333643</v>
      </c>
      <c r="DL11">
        <v>294949153.61314923</v>
      </c>
      <c r="DM11">
        <v>9.6298381239175793E-2</v>
      </c>
      <c r="DN11">
        <v>10163000</v>
      </c>
      <c r="DO11">
        <v>0.13756911605596542</v>
      </c>
      <c r="DP11">
        <v>3179387500</v>
      </c>
      <c r="DQ11">
        <v>-91395410.000000119</v>
      </c>
      <c r="DR11">
        <v>1384</v>
      </c>
      <c r="DS11">
        <v>-0.36930329516044302</v>
      </c>
      <c r="DT11">
        <v>-1.3154311229310878E-2</v>
      </c>
      <c r="DU11" s="28">
        <v>0.1633333333333333</v>
      </c>
      <c r="DV11">
        <v>0.18500000000000003</v>
      </c>
      <c r="DW11">
        <v>0.34833333333333333</v>
      </c>
      <c r="DX11">
        <v>8.5023148148148149</v>
      </c>
      <c r="DY11">
        <v>0.49293651685393414</v>
      </c>
      <c r="DZ11">
        <v>8.122030611475239</v>
      </c>
      <c r="EA11">
        <v>2112</v>
      </c>
      <c r="EB11">
        <v>8.0708736739135674</v>
      </c>
      <c r="EC11">
        <v>8</v>
      </c>
      <c r="ED11">
        <v>0.11600916372246516</v>
      </c>
      <c r="EE11">
        <v>0.47752871912713113</v>
      </c>
      <c r="EF11" s="29">
        <v>6.1399999999999996E-2</v>
      </c>
      <c r="EG11">
        <v>6.1412000000000001E-2</v>
      </c>
      <c r="EH11">
        <v>25.242936516853934</v>
      </c>
      <c r="EI11">
        <v>-1</v>
      </c>
      <c r="EJ11">
        <v>0</v>
      </c>
      <c r="EK11">
        <v>0</v>
      </c>
      <c r="EL11" s="31">
        <v>45121</v>
      </c>
      <c r="EM11" s="32">
        <v>2.5999999999999999E-3</v>
      </c>
      <c r="EN11" s="32">
        <v>2.5999999999999999E-3</v>
      </c>
      <c r="EO11" s="32">
        <v>-0.12</v>
      </c>
      <c r="EP11" s="32">
        <v>2</v>
      </c>
      <c r="EQ11" s="32">
        <v>1.1999999999999999E-3</v>
      </c>
    </row>
    <row r="12" spans="1:147" ht="216">
      <c r="B12" s="24" t="s">
        <v>5269</v>
      </c>
      <c r="C12" s="24" t="s">
        <v>5557</v>
      </c>
      <c r="D12" s="24" t="s">
        <v>5502</v>
      </c>
      <c r="E12" t="s">
        <v>4263</v>
      </c>
      <c r="F12" t="s">
        <v>4264</v>
      </c>
      <c r="G12">
        <v>26.44</v>
      </c>
      <c r="H12">
        <v>1.9E-3</v>
      </c>
      <c r="I12" t="s">
        <v>5481</v>
      </c>
      <c r="J12">
        <v>3371604700</v>
      </c>
      <c r="K12">
        <v>42.13</v>
      </c>
      <c r="L12">
        <v>4.26</v>
      </c>
      <c r="M12" t="s">
        <v>169</v>
      </c>
      <c r="N12" t="s">
        <v>1433</v>
      </c>
      <c r="O12" t="s">
        <v>411</v>
      </c>
      <c r="P12" t="s">
        <v>5482</v>
      </c>
      <c r="Q12">
        <v>-12.44</v>
      </c>
      <c r="R12" t="s">
        <v>5483</v>
      </c>
      <c r="S12">
        <v>15457410</v>
      </c>
      <c r="T12" s="25">
        <v>-0.39529999999999998</v>
      </c>
      <c r="U12" t="s">
        <v>5484</v>
      </c>
      <c r="V12">
        <v>113233881</v>
      </c>
      <c r="W12">
        <v>126881849</v>
      </c>
      <c r="X12">
        <v>1.67</v>
      </c>
      <c r="Y12">
        <v>0.19</v>
      </c>
      <c r="Z12">
        <v>5.77</v>
      </c>
      <c r="AA12" t="s">
        <v>270</v>
      </c>
      <c r="AB12" t="s">
        <v>1422</v>
      </c>
      <c r="AC12" t="s">
        <v>5485</v>
      </c>
      <c r="AD12" t="s">
        <v>5486</v>
      </c>
      <c r="AE12" t="s">
        <v>5487</v>
      </c>
      <c r="AF12">
        <v>4247336</v>
      </c>
      <c r="AG12" t="s">
        <v>5488</v>
      </c>
      <c r="AH12" t="s">
        <v>5489</v>
      </c>
      <c r="AI12" t="s">
        <v>5490</v>
      </c>
      <c r="AJ12" t="s">
        <v>602</v>
      </c>
      <c r="AK12" t="s">
        <v>5491</v>
      </c>
      <c r="AL12" t="s">
        <v>2605</v>
      </c>
      <c r="AM12" t="s">
        <v>5492</v>
      </c>
      <c r="AN12" t="s">
        <v>198</v>
      </c>
      <c r="AO12" t="s">
        <v>5493</v>
      </c>
      <c r="AP12" t="s">
        <v>198</v>
      </c>
      <c r="AQ12" t="s">
        <v>5494</v>
      </c>
      <c r="AR12" t="s">
        <v>5495</v>
      </c>
      <c r="AS12" t="s">
        <v>198</v>
      </c>
      <c r="AT12" t="s">
        <v>514</v>
      </c>
      <c r="AU12" t="s">
        <v>198</v>
      </c>
      <c r="AV12" t="s">
        <v>5496</v>
      </c>
      <c r="AW12" t="s">
        <v>5497</v>
      </c>
      <c r="AX12" t="s">
        <v>5498</v>
      </c>
      <c r="AY12" t="s">
        <v>5270</v>
      </c>
      <c r="AZ12" t="s">
        <v>474</v>
      </c>
      <c r="BA12" t="s">
        <v>4437</v>
      </c>
      <c r="BB12" t="s">
        <v>3673</v>
      </c>
      <c r="BC12" t="s">
        <v>2982</v>
      </c>
      <c r="BD12" t="s">
        <v>5271</v>
      </c>
      <c r="BE12" t="s">
        <v>5272</v>
      </c>
      <c r="BF12" t="s">
        <v>5273</v>
      </c>
      <c r="BG12" t="s">
        <v>5274</v>
      </c>
      <c r="BH12" t="s">
        <v>5275</v>
      </c>
      <c r="BI12" t="s">
        <v>5483</v>
      </c>
      <c r="BJ12" t="s">
        <v>287</v>
      </c>
      <c r="BK12" t="s">
        <v>5270</v>
      </c>
      <c r="BL12" t="s">
        <v>5484</v>
      </c>
      <c r="BM12" t="s">
        <v>5499</v>
      </c>
      <c r="BN12" t="s">
        <v>5271</v>
      </c>
      <c r="BO12">
        <v>10.66</v>
      </c>
      <c r="BP12">
        <v>14.22</v>
      </c>
      <c r="BQ12">
        <v>8.85</v>
      </c>
      <c r="BR12">
        <v>12.02</v>
      </c>
      <c r="BS12">
        <v>14.64</v>
      </c>
      <c r="BT12">
        <v>9.42</v>
      </c>
      <c r="BU12" t="s">
        <v>4719</v>
      </c>
      <c r="BV12" t="s">
        <v>5230</v>
      </c>
      <c r="BW12">
        <v>25.56</v>
      </c>
      <c r="BX12">
        <v>22.5</v>
      </c>
      <c r="BY12">
        <v>24.22</v>
      </c>
      <c r="BZ12">
        <v>5.77</v>
      </c>
      <c r="CA12">
        <v>8.43</v>
      </c>
      <c r="CB12">
        <v>7.61</v>
      </c>
      <c r="CC12">
        <v>3.65</v>
      </c>
      <c r="CD12">
        <v>0.69</v>
      </c>
      <c r="CE12" t="s">
        <v>5500</v>
      </c>
      <c r="CF12" t="s">
        <v>5501</v>
      </c>
      <c r="CG12" s="26">
        <v>-0.12408977124183007</v>
      </c>
      <c r="CH12" s="27">
        <v>-0.39526892742011205</v>
      </c>
      <c r="CI12" s="26">
        <v>7.155802845954895E-2</v>
      </c>
      <c r="CJ12" s="26">
        <v>0.55056178569793701</v>
      </c>
      <c r="CK12" s="26">
        <v>0.12836767733097076</v>
      </c>
      <c r="CL12" s="26">
        <v>-3.2208587974309921E-2</v>
      </c>
      <c r="CM12" s="26">
        <v>0.41431671380996704</v>
      </c>
      <c r="CN12" s="27">
        <v>-3.1151575967669487E-2</v>
      </c>
      <c r="CO12" s="27">
        <v>0.71705162525177002</v>
      </c>
      <c r="CP12" s="27">
        <v>5.9039350599050522E-2</v>
      </c>
      <c r="CQ12" s="27">
        <v>-0.2267448753118515</v>
      </c>
      <c r="CR12" s="27">
        <v>0.373024582862854</v>
      </c>
      <c r="CS12">
        <v>50.21685291677651</v>
      </c>
      <c r="CT12">
        <v>2.2168924260637501</v>
      </c>
      <c r="CU12">
        <v>0.60514372163388808</v>
      </c>
      <c r="CV12" s="26">
        <v>0.22651912346482278</v>
      </c>
      <c r="CW12" s="27">
        <v>0.17824382148683071</v>
      </c>
      <c r="CX12">
        <v>0.06</v>
      </c>
      <c r="CY12">
        <v>29.644307570805996</v>
      </c>
      <c r="CZ12">
        <v>104289995.39340371</v>
      </c>
      <c r="DA12">
        <v>0.22651912346482278</v>
      </c>
      <c r="DB12">
        <v>8.6459197869556785</v>
      </c>
      <c r="DC12">
        <v>357579618.61552125</v>
      </c>
      <c r="DD12">
        <v>0.21519316729158164</v>
      </c>
      <c r="DE12">
        <v>3.6292765132150793</v>
      </c>
      <c r="DF12">
        <v>851851516.06462467</v>
      </c>
      <c r="DG12">
        <v>0.19933682864904403</v>
      </c>
      <c r="DH12">
        <v>1.802534061797719</v>
      </c>
      <c r="DI12">
        <v>1715143566.7832284</v>
      </c>
      <c r="DJ12">
        <v>0.18121529877185824</v>
      </c>
      <c r="DK12">
        <v>0.59318785255234785</v>
      </c>
      <c r="DL12">
        <v>5211847624.1506834</v>
      </c>
      <c r="DM12">
        <v>0.15856338642537593</v>
      </c>
      <c r="DN12">
        <v>90131000</v>
      </c>
      <c r="DO12">
        <v>0.22651912346482278</v>
      </c>
      <c r="DP12">
        <v>3091604700</v>
      </c>
      <c r="DQ12">
        <v>570929740</v>
      </c>
      <c r="DR12">
        <v>2201</v>
      </c>
      <c r="DS12">
        <v>-0.35060889470665285</v>
      </c>
      <c r="DT12">
        <v>-0.5735127489069427</v>
      </c>
      <c r="DU12" s="28">
        <v>0.25</v>
      </c>
      <c r="DV12">
        <v>6.3333333333333353E-2</v>
      </c>
      <c r="DW12">
        <v>0.31333333333333335</v>
      </c>
      <c r="DX12">
        <v>4.1890410958904107</v>
      </c>
      <c r="DY12">
        <v>0.45255475837983411</v>
      </c>
      <c r="DZ12">
        <v>4.0269487077485167</v>
      </c>
      <c r="EA12">
        <v>2194</v>
      </c>
      <c r="EB12">
        <v>4.0152128076293732</v>
      </c>
      <c r="EC12">
        <v>4</v>
      </c>
      <c r="ED12">
        <v>7.3992458921370227E-2</v>
      </c>
      <c r="EE12">
        <v>0.51904587235326305</v>
      </c>
      <c r="EF12" s="29">
        <v>0.1154</v>
      </c>
      <c r="EG12">
        <v>0.11541900000000001</v>
      </c>
      <c r="EH12">
        <v>31.142554758379834</v>
      </c>
      <c r="EI12">
        <v>-1</v>
      </c>
      <c r="EJ12">
        <v>0</v>
      </c>
      <c r="EK12">
        <v>0</v>
      </c>
      <c r="EL12" s="31">
        <v>45121</v>
      </c>
      <c r="EM12" s="32">
        <v>1.84E-2</v>
      </c>
      <c r="EN12" s="32">
        <v>1.84E-2</v>
      </c>
      <c r="EO12" s="32">
        <v>-0.11</v>
      </c>
      <c r="EP12" s="32">
        <v>1.1100000000000001</v>
      </c>
      <c r="EQ12" s="32">
        <v>1.9E-3</v>
      </c>
    </row>
    <row r="13" spans="1:147" ht="108">
      <c r="B13" s="24"/>
      <c r="C13" s="24"/>
      <c r="D13" s="24" t="s">
        <v>5530</v>
      </c>
      <c r="E13" t="s">
        <v>4265</v>
      </c>
      <c r="F13" t="s">
        <v>4266</v>
      </c>
      <c r="G13">
        <v>3.76</v>
      </c>
      <c r="H13">
        <v>2.1700000000000001E-2</v>
      </c>
      <c r="I13" t="s">
        <v>5503</v>
      </c>
      <c r="J13">
        <v>1626108900</v>
      </c>
      <c r="K13">
        <v>34.770000000000003</v>
      </c>
      <c r="L13">
        <v>18.23</v>
      </c>
      <c r="M13" t="s">
        <v>169</v>
      </c>
      <c r="N13" t="s">
        <v>469</v>
      </c>
      <c r="O13" t="s">
        <v>5504</v>
      </c>
      <c r="P13" t="s">
        <v>5505</v>
      </c>
      <c r="Q13">
        <v>-40.85</v>
      </c>
      <c r="R13" t="s">
        <v>2308</v>
      </c>
      <c r="S13">
        <v>-3459767</v>
      </c>
      <c r="T13" s="25">
        <v>0.6744</v>
      </c>
      <c r="U13" t="s">
        <v>5506</v>
      </c>
      <c r="V13">
        <v>432288280</v>
      </c>
      <c r="W13">
        <v>432475780</v>
      </c>
      <c r="X13">
        <v>3.67</v>
      </c>
      <c r="Y13">
        <v>0.16</v>
      </c>
      <c r="Z13">
        <v>-6.31</v>
      </c>
      <c r="AA13" t="s">
        <v>5507</v>
      </c>
      <c r="AB13" t="s">
        <v>5508</v>
      </c>
      <c r="AC13" t="s">
        <v>5509</v>
      </c>
      <c r="AD13" t="s">
        <v>5510</v>
      </c>
      <c r="AE13" t="s">
        <v>5511</v>
      </c>
      <c r="AF13">
        <v>-447798</v>
      </c>
      <c r="AG13" t="s">
        <v>1136</v>
      </c>
      <c r="AH13" t="s">
        <v>5512</v>
      </c>
      <c r="AI13" t="s">
        <v>5513</v>
      </c>
      <c r="AJ13" t="s">
        <v>583</v>
      </c>
      <c r="AK13" t="s">
        <v>5514</v>
      </c>
      <c r="AL13" t="s">
        <v>5515</v>
      </c>
      <c r="AM13" t="s">
        <v>5516</v>
      </c>
      <c r="AN13" t="s">
        <v>198</v>
      </c>
      <c r="AO13" t="s">
        <v>5517</v>
      </c>
      <c r="AP13" t="s">
        <v>198</v>
      </c>
      <c r="AQ13" t="s">
        <v>5518</v>
      </c>
      <c r="AR13" t="s">
        <v>5519</v>
      </c>
      <c r="AS13" t="s">
        <v>198</v>
      </c>
      <c r="AT13" t="s">
        <v>228</v>
      </c>
      <c r="AU13" t="s">
        <v>198</v>
      </c>
      <c r="AV13" t="s">
        <v>5520</v>
      </c>
      <c r="AW13" t="s">
        <v>5521</v>
      </c>
      <c r="AX13" t="s">
        <v>5522</v>
      </c>
      <c r="AY13" t="s">
        <v>613</v>
      </c>
      <c r="AZ13" t="s">
        <v>1437</v>
      </c>
      <c r="BA13" t="s">
        <v>5276</v>
      </c>
      <c r="BB13" t="s">
        <v>5277</v>
      </c>
      <c r="BC13" t="s">
        <v>5278</v>
      </c>
      <c r="BD13" t="s">
        <v>5523</v>
      </c>
      <c r="BE13" t="s">
        <v>5279</v>
      </c>
      <c r="BF13" t="s">
        <v>5280</v>
      </c>
      <c r="BG13" t="s">
        <v>5281</v>
      </c>
      <c r="BH13" t="s">
        <v>5282</v>
      </c>
      <c r="BI13" t="s">
        <v>2308</v>
      </c>
      <c r="BJ13" t="s">
        <v>5524</v>
      </c>
      <c r="BK13" t="s">
        <v>613</v>
      </c>
      <c r="BL13" t="s">
        <v>5506</v>
      </c>
      <c r="BM13" t="s">
        <v>5525</v>
      </c>
      <c r="BN13" t="s">
        <v>5523</v>
      </c>
      <c r="BO13">
        <v>55.17</v>
      </c>
      <c r="BP13" t="s">
        <v>198</v>
      </c>
      <c r="BQ13">
        <v>6.95</v>
      </c>
      <c r="BR13">
        <v>54.37</v>
      </c>
      <c r="BS13">
        <v>-174.22</v>
      </c>
      <c r="BT13">
        <v>7.19</v>
      </c>
      <c r="BU13" t="s">
        <v>775</v>
      </c>
      <c r="BV13" t="s">
        <v>5230</v>
      </c>
      <c r="BW13">
        <v>7.02</v>
      </c>
      <c r="BX13">
        <v>13.75</v>
      </c>
      <c r="BY13">
        <v>15.09</v>
      </c>
      <c r="BZ13">
        <v>-6.31</v>
      </c>
      <c r="CA13">
        <v>-126.66</v>
      </c>
      <c r="CB13">
        <v>5.47</v>
      </c>
      <c r="CC13">
        <v>-1.31</v>
      </c>
      <c r="CD13">
        <v>18.61</v>
      </c>
      <c r="CE13" t="s">
        <v>597</v>
      </c>
      <c r="CF13" t="s">
        <v>1551</v>
      </c>
      <c r="CG13" s="26">
        <v>-0.40847126340012346</v>
      </c>
      <c r="CH13" s="27">
        <v>0.67435341622506895</v>
      </c>
      <c r="CI13" s="26">
        <v>-0.34115523099899292</v>
      </c>
      <c r="CJ13" s="26">
        <v>-0.39847990870475769</v>
      </c>
      <c r="CK13" s="26">
        <v>-0.1665157824754715</v>
      </c>
      <c r="CL13" s="26">
        <v>2.3148089647293091E-2</v>
      </c>
      <c r="CM13" s="26">
        <v>0.1428571492433548</v>
      </c>
      <c r="CN13" s="27">
        <v>1.1171576976776123</v>
      </c>
      <c r="CO13" s="27">
        <v>-7.7118892669677734</v>
      </c>
      <c r="CP13" s="27">
        <v>1.6698476076126099</v>
      </c>
      <c r="CQ13" s="27">
        <v>-7.7531614303588867</v>
      </c>
      <c r="CR13" s="27">
        <v>-0.4550127387046814</v>
      </c>
      <c r="CS13">
        <v>-33.451929785823928</v>
      </c>
      <c r="CT13">
        <v>-2.2598206367422273</v>
      </c>
      <c r="CU13">
        <v>0</v>
      </c>
      <c r="CV13" s="26">
        <v>-0.14802913665771483</v>
      </c>
      <c r="CW13" s="27">
        <v>-2.626611626148224</v>
      </c>
      <c r="CX13">
        <v>0.06</v>
      </c>
      <c r="CY13" t="e">
        <v>#VALUE!</v>
      </c>
      <c r="CZ13" t="s">
        <v>3792</v>
      </c>
      <c r="DA13">
        <v>-0.14802913665771483</v>
      </c>
      <c r="DB13">
        <v>14.940855015113904</v>
      </c>
      <c r="DC13" t="s">
        <v>5526</v>
      </c>
      <c r="DD13">
        <v>-0.14062767982482907</v>
      </c>
      <c r="DE13">
        <v>7.470427507556952</v>
      </c>
      <c r="DF13" t="s">
        <v>5527</v>
      </c>
      <c r="DG13">
        <v>-0.13026564025878906</v>
      </c>
      <c r="DH13">
        <v>4.4822565045341713</v>
      </c>
      <c r="DI13" t="s">
        <v>5528</v>
      </c>
      <c r="DJ13">
        <v>-0.11842330932617187</v>
      </c>
      <c r="DK13">
        <v>2.2411282522670857</v>
      </c>
      <c r="DL13" t="s">
        <v>5529</v>
      </c>
      <c r="DM13">
        <v>-0.10362039566040038</v>
      </c>
      <c r="DN13">
        <v>39599300</v>
      </c>
      <c r="DO13">
        <v>-0.14802913665771483</v>
      </c>
      <c r="DP13">
        <v>1774942200</v>
      </c>
      <c r="DQ13">
        <v>-5854400</v>
      </c>
      <c r="DR13">
        <v>725</v>
      </c>
      <c r="DS13">
        <v>-0.26044212674240863</v>
      </c>
      <c r="DT13">
        <v>3.300965042373293</v>
      </c>
      <c r="DU13" s="28">
        <v>-0.67</v>
      </c>
      <c r="DV13">
        <v>-1.7649999999999999</v>
      </c>
      <c r="DW13">
        <v>-2.4350000000000001</v>
      </c>
      <c r="DX13">
        <v>3.0295178571428569</v>
      </c>
      <c r="DY13">
        <v>0.41639741518578433</v>
      </c>
      <c r="DZ13">
        <v>3.0049116951303945</v>
      </c>
      <c r="EA13">
        <v>4714</v>
      </c>
      <c r="EB13">
        <v>3.0003158771778975</v>
      </c>
      <c r="EC13">
        <v>3</v>
      </c>
      <c r="ED13">
        <v>0.23816362618040715</v>
      </c>
      <c r="EE13">
        <v>1.4312940252977866</v>
      </c>
      <c r="EF13" s="29">
        <v>9.1209999999999986E-2</v>
      </c>
      <c r="EG13">
        <v>9.0993000000000004E-2</v>
      </c>
      <c r="EH13">
        <v>25.166397415185784</v>
      </c>
      <c r="EI13" t="s">
        <v>244</v>
      </c>
      <c r="EJ13">
        <v>0</v>
      </c>
      <c r="EK13">
        <v>0</v>
      </c>
      <c r="EL13" s="31">
        <v>45121</v>
      </c>
      <c r="EM13" s="32">
        <v>-7.9000000000000008E-3</v>
      </c>
      <c r="EN13" s="32">
        <v>-7.9000000000000008E-3</v>
      </c>
      <c r="EO13" s="32">
        <v>-3.37</v>
      </c>
      <c r="EP13" s="32">
        <v>-1.34</v>
      </c>
      <c r="EQ13" s="32">
        <v>2.1700000000000001E-2</v>
      </c>
    </row>
    <row r="14" spans="1:147" ht="96">
      <c r="D14" s="24" t="s">
        <v>5554</v>
      </c>
      <c r="E14" t="s">
        <v>4267</v>
      </c>
      <c r="F14" t="s">
        <v>4268</v>
      </c>
      <c r="G14">
        <v>31.5</v>
      </c>
      <c r="H14">
        <v>-1.72E-2</v>
      </c>
      <c r="I14" t="s">
        <v>5531</v>
      </c>
      <c r="J14">
        <v>11760000000</v>
      </c>
      <c r="K14">
        <v>13.19</v>
      </c>
      <c r="L14">
        <v>2.5499999999999998</v>
      </c>
      <c r="M14" t="s">
        <v>169</v>
      </c>
      <c r="N14" t="s">
        <v>420</v>
      </c>
      <c r="O14" t="s">
        <v>5532</v>
      </c>
      <c r="P14" t="s">
        <v>5533</v>
      </c>
      <c r="Q14" s="25">
        <v>-39.53</v>
      </c>
      <c r="R14" t="s">
        <v>5534</v>
      </c>
      <c r="S14">
        <v>154388160</v>
      </c>
      <c r="T14">
        <v>-0.49070000000000003</v>
      </c>
      <c r="U14" t="s">
        <v>5535</v>
      </c>
      <c r="V14">
        <v>66666667</v>
      </c>
      <c r="W14">
        <v>266666670</v>
      </c>
      <c r="X14">
        <v>1.0900000000000001</v>
      </c>
      <c r="Y14">
        <v>0.15</v>
      </c>
      <c r="Z14">
        <v>26.57</v>
      </c>
      <c r="AA14" t="s">
        <v>2531</v>
      </c>
      <c r="AB14" t="s">
        <v>3239</v>
      </c>
      <c r="AC14" t="s">
        <v>5536</v>
      </c>
      <c r="AD14" t="s">
        <v>5537</v>
      </c>
      <c r="AE14" t="s">
        <v>490</v>
      </c>
      <c r="AF14">
        <v>-10113574</v>
      </c>
      <c r="AG14" t="s">
        <v>5538</v>
      </c>
      <c r="AH14" t="s">
        <v>5539</v>
      </c>
      <c r="AI14" t="s">
        <v>604</v>
      </c>
      <c r="AJ14" t="s">
        <v>5540</v>
      </c>
      <c r="AK14" t="s">
        <v>5541</v>
      </c>
      <c r="AL14" t="s">
        <v>198</v>
      </c>
      <c r="AM14" t="s">
        <v>5542</v>
      </c>
      <c r="AN14" t="s">
        <v>198</v>
      </c>
      <c r="AO14" t="s">
        <v>5543</v>
      </c>
      <c r="AP14" t="s">
        <v>198</v>
      </c>
      <c r="AQ14" t="s">
        <v>198</v>
      </c>
      <c r="AR14" t="s">
        <v>346</v>
      </c>
      <c r="AS14" t="s">
        <v>198</v>
      </c>
      <c r="AT14" t="s">
        <v>349</v>
      </c>
      <c r="AU14" t="s">
        <v>198</v>
      </c>
      <c r="AV14" t="s">
        <v>5544</v>
      </c>
      <c r="AW14" t="s">
        <v>771</v>
      </c>
      <c r="AX14" t="s">
        <v>5545</v>
      </c>
      <c r="AY14" t="s">
        <v>5546</v>
      </c>
      <c r="AZ14" t="s">
        <v>5547</v>
      </c>
      <c r="BA14" t="s">
        <v>5548</v>
      </c>
      <c r="BB14" t="s">
        <v>3253</v>
      </c>
      <c r="BC14" t="s">
        <v>198</v>
      </c>
      <c r="BD14" t="s">
        <v>5549</v>
      </c>
      <c r="BE14" t="s">
        <v>527</v>
      </c>
      <c r="BF14" t="s">
        <v>3528</v>
      </c>
      <c r="BG14" t="s">
        <v>532</v>
      </c>
      <c r="BH14" t="s">
        <v>198</v>
      </c>
      <c r="BI14" t="s">
        <v>5534</v>
      </c>
      <c r="BJ14" t="s">
        <v>5062</v>
      </c>
      <c r="BK14" t="s">
        <v>5546</v>
      </c>
      <c r="BL14" t="s">
        <v>5535</v>
      </c>
      <c r="BM14" t="s">
        <v>2575</v>
      </c>
      <c r="BN14" t="s">
        <v>5549</v>
      </c>
      <c r="BO14">
        <v>54.5</v>
      </c>
      <c r="BP14">
        <v>66.11</v>
      </c>
      <c r="BQ14">
        <v>30.49</v>
      </c>
      <c r="BR14">
        <v>55.83</v>
      </c>
      <c r="BS14" t="s">
        <v>198</v>
      </c>
      <c r="BT14" t="s">
        <v>198</v>
      </c>
      <c r="BU14" t="s">
        <v>5550</v>
      </c>
      <c r="BV14" t="s">
        <v>5230</v>
      </c>
      <c r="BW14">
        <v>39.32</v>
      </c>
      <c r="BX14">
        <v>37.979999999999997</v>
      </c>
      <c r="BY14">
        <v>33.909999999999997</v>
      </c>
      <c r="BZ14">
        <v>26.57</v>
      </c>
      <c r="CA14">
        <v>26.96</v>
      </c>
      <c r="CB14">
        <v>22.75</v>
      </c>
      <c r="CC14">
        <v>2.94</v>
      </c>
      <c r="CD14" s="26">
        <v>-1.19</v>
      </c>
      <c r="CE14" s="27" t="s">
        <v>5551</v>
      </c>
      <c r="CF14" s="26" t="s">
        <v>5552</v>
      </c>
      <c r="CG14" s="26">
        <v>-0.39546738813735693</v>
      </c>
      <c r="CH14" s="26">
        <v>-0.49046811881188118</v>
      </c>
      <c r="CI14" s="26">
        <v>0.30650883913040161</v>
      </c>
      <c r="CJ14" s="26">
        <v>0.85986787080764771</v>
      </c>
      <c r="CK14" s="27">
        <v>-9.4953477382659912E-2</v>
      </c>
      <c r="CL14" s="27">
        <v>1.8255533650517464E-2</v>
      </c>
      <c r="CM14" s="27" t="s">
        <v>198</v>
      </c>
      <c r="CN14" s="27">
        <v>0.52046781778335571</v>
      </c>
      <c r="CO14" s="27">
        <v>1.2064516544342041</v>
      </c>
      <c r="CP14">
        <v>-3.4267913550138474E-2</v>
      </c>
      <c r="CQ14">
        <v>-2.1341463550925255E-2</v>
      </c>
      <c r="CR14" t="s">
        <v>198</v>
      </c>
      <c r="CS14" s="26">
        <v>21.915765933656356</v>
      </c>
      <c r="CT14" s="27">
        <v>0.80448538095180722</v>
      </c>
      <c r="CU14">
        <v>3.8095238095238093</v>
      </c>
      <c r="CV14">
        <v>0.27241969155147672</v>
      </c>
      <c r="CW14">
        <v>0.41782752377912402</v>
      </c>
      <c r="CX14">
        <v>0.06</v>
      </c>
      <c r="CY14">
        <v>6.0629034142824683</v>
      </c>
      <c r="CZ14">
        <v>1248411772.8429582</v>
      </c>
      <c r="DA14">
        <v>0.27241969155147672</v>
      </c>
      <c r="DB14">
        <v>1.7033988807905487</v>
      </c>
      <c r="DC14">
        <v>4443468928.7145834</v>
      </c>
      <c r="DD14">
        <v>0.25879870697390289</v>
      </c>
      <c r="DE14">
        <v>0.67664297699200804</v>
      </c>
      <c r="DF14">
        <v>11186105904.250593</v>
      </c>
      <c r="DG14">
        <v>0.23972932856529952</v>
      </c>
      <c r="DH14">
        <v>0.3135020833712569</v>
      </c>
      <c r="DI14">
        <v>24143380224.483559</v>
      </c>
      <c r="DJ14">
        <v>0.21793575324118139</v>
      </c>
      <c r="DK14">
        <v>8.6546312619437321E-2</v>
      </c>
      <c r="DL14">
        <v>87456065670.671783</v>
      </c>
      <c r="DM14">
        <v>0.19069378408603369</v>
      </c>
      <c r="DN14">
        <v>1040000000</v>
      </c>
      <c r="DO14">
        <v>0.27241969155147672</v>
      </c>
      <c r="DP14">
        <v>7569000000</v>
      </c>
      <c r="DQ14">
        <v>4168481000</v>
      </c>
      <c r="DR14" s="28">
        <v>4013</v>
      </c>
      <c r="DS14">
        <v>-0.66788707968883365</v>
      </c>
      <c r="DT14">
        <v>-0.90829564259100515</v>
      </c>
      <c r="DU14">
        <v>0.29599999999999993</v>
      </c>
      <c r="DV14">
        <v>0.29599999999999993</v>
      </c>
      <c r="DW14">
        <v>0.59199999999999986</v>
      </c>
      <c r="DX14">
        <v>4.4047619047619051</v>
      </c>
      <c r="DY14">
        <v>0.44893650222062176</v>
      </c>
      <c r="DZ14">
        <v>4.088617155660728</v>
      </c>
      <c r="EA14">
        <v>1618</v>
      </c>
      <c r="EB14">
        <v>4.0601569417149044</v>
      </c>
      <c r="EC14" s="29">
        <v>4</v>
      </c>
      <c r="ED14" s="29">
        <v>3.4199249572509381E-2</v>
      </c>
      <c r="EE14">
        <v>0.15620624804742189</v>
      </c>
      <c r="EF14">
        <v>3.0607000000000002</v>
      </c>
      <c r="EG14">
        <v>3.0605280000000001</v>
      </c>
      <c r="EH14">
        <v>23.218936502220622</v>
      </c>
      <c r="EI14" s="31" t="s">
        <v>5553</v>
      </c>
      <c r="EJ14" s="32">
        <v>0</v>
      </c>
      <c r="EK14" s="32">
        <v>0</v>
      </c>
      <c r="EL14" s="32">
        <v>45121</v>
      </c>
      <c r="EM14" s="32">
        <v>1.7299999999999999E-2</v>
      </c>
      <c r="EN14" s="32">
        <v>1.7299999999999999E-2</v>
      </c>
      <c r="EO14" s="32">
        <v>1.99</v>
      </c>
      <c r="EP14" s="32">
        <v>0.94</v>
      </c>
      <c r="EQ14" s="32">
        <v>-1.72E-2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6328125" customWidth="1"/>
    <col min="19" max="19" width="12.90625" customWidth="1"/>
  </cols>
  <sheetData>
    <row r="1" spans="1:32" s="5" customFormat="1" ht="56">
      <c r="A1" s="4" t="s">
        <v>15</v>
      </c>
      <c r="B1" s="5" t="s">
        <v>19</v>
      </c>
      <c r="C1" s="5" t="s">
        <v>16</v>
      </c>
      <c r="D1" s="5" t="s">
        <v>20</v>
      </c>
      <c r="E1" s="6" t="s">
        <v>17</v>
      </c>
      <c r="F1" s="6" t="s">
        <v>18</v>
      </c>
      <c r="G1" s="6" t="s">
        <v>26</v>
      </c>
      <c r="H1" s="6" t="s">
        <v>21</v>
      </c>
      <c r="I1" s="6" t="s">
        <v>22</v>
      </c>
      <c r="J1" s="6" t="s">
        <v>23</v>
      </c>
      <c r="K1" s="6" t="s">
        <v>24</v>
      </c>
      <c r="L1" s="5" t="s">
        <v>25</v>
      </c>
      <c r="M1" s="5" t="s">
        <v>27</v>
      </c>
      <c r="N1" s="5" t="s">
        <v>28</v>
      </c>
      <c r="O1" s="5" t="s">
        <v>29</v>
      </c>
      <c r="P1" s="5" t="s">
        <v>30</v>
      </c>
      <c r="Q1" s="5" t="s">
        <v>31</v>
      </c>
      <c r="R1" s="9" t="s">
        <v>32</v>
      </c>
      <c r="S1" s="5" t="s">
        <v>33</v>
      </c>
      <c r="T1" s="5" t="s">
        <v>34</v>
      </c>
      <c r="U1" s="5" t="s">
        <v>35</v>
      </c>
      <c r="V1" s="5" t="s">
        <v>36</v>
      </c>
      <c r="W1" s="5" t="s">
        <v>37</v>
      </c>
      <c r="X1" s="5" t="s">
        <v>38</v>
      </c>
      <c r="Y1" s="5" t="s">
        <v>39</v>
      </c>
      <c r="Z1" s="5" t="s">
        <v>40</v>
      </c>
      <c r="AA1" s="5" t="s">
        <v>41</v>
      </c>
      <c r="AB1" s="5" t="s">
        <v>42</v>
      </c>
      <c r="AC1" s="5" t="s">
        <v>43</v>
      </c>
      <c r="AD1" s="13" t="s">
        <v>44</v>
      </c>
      <c r="AE1" s="5" t="s">
        <v>45</v>
      </c>
      <c r="AF1" s="5" t="s">
        <v>46</v>
      </c>
    </row>
    <row r="2" spans="1:32" ht="14.4">
      <c r="A2" s="2">
        <v>1</v>
      </c>
      <c r="B2">
        <v>1</v>
      </c>
      <c r="C2" s="3">
        <v>0.08</v>
      </c>
      <c r="D2">
        <f>H2</f>
        <v>7.06</v>
      </c>
      <c r="E2">
        <v>11.56</v>
      </c>
      <c r="F2">
        <v>20.440000000000001</v>
      </c>
      <c r="G2">
        <f>F2</f>
        <v>20.440000000000001</v>
      </c>
      <c r="H2" s="7">
        <v>7.06</v>
      </c>
      <c r="I2" s="8">
        <v>0.37</v>
      </c>
      <c r="J2">
        <v>9</v>
      </c>
      <c r="K2">
        <v>85</v>
      </c>
      <c r="L2">
        <f>K2-F2+E2</f>
        <v>76.12</v>
      </c>
      <c r="M2">
        <f>SUMIF(A2:A51,"&lt;"&amp;J2+1,D2:D51)</f>
        <v>88.162158341966133</v>
      </c>
      <c r="O2">
        <f>M2/L2</f>
        <v>1.1581996629265126</v>
      </c>
      <c r="R2">
        <f>S2</f>
        <v>7.06</v>
      </c>
      <c r="S2">
        <f>$H$2</f>
        <v>7.06</v>
      </c>
      <c r="T2" s="3">
        <v>0.37</v>
      </c>
      <c r="U2" s="3">
        <v>0.06</v>
      </c>
      <c r="V2">
        <f>SUM($R$2:R2)</f>
        <v>7.06</v>
      </c>
      <c r="W2" s="2">
        <f>X2-Y2</f>
        <v>474.26</v>
      </c>
      <c r="X2" s="12">
        <f>579-579*10%</f>
        <v>521.1</v>
      </c>
      <c r="Y2" s="12">
        <f>57.79-10.95</f>
        <v>46.84</v>
      </c>
      <c r="Z2">
        <f>$W$2/S2</f>
        <v>67.175637393767701</v>
      </c>
      <c r="AA2" s="3">
        <v>0.3</v>
      </c>
      <c r="AB2">
        <f>S2/AA2</f>
        <v>23.533333333333331</v>
      </c>
      <c r="AC2">
        <f>AC3*(1-$U$2)</f>
        <v>222.37291878719995</v>
      </c>
      <c r="AD2" s="3">
        <v>0</v>
      </c>
      <c r="AE2">
        <f>AC2*AD2</f>
        <v>0</v>
      </c>
      <c r="AF2">
        <f>IF(AB2&gt;AE2, 1, 0)</f>
        <v>1</v>
      </c>
    </row>
    <row r="3" spans="1:32" ht="14.4">
      <c r="A3" s="2">
        <v>2</v>
      </c>
      <c r="B3">
        <f>B2+B2*C2</f>
        <v>1.08</v>
      </c>
      <c r="C3" s="3">
        <v>0.08</v>
      </c>
      <c r="D3">
        <f>D2+D2*C2</f>
        <v>7.6247999999999996</v>
      </c>
      <c r="Q3">
        <f>$D$2*((1+$C$2)^A2)</f>
        <v>7.6248000000000005</v>
      </c>
      <c r="R3">
        <f>S3/((1+$U$2)^A2)</f>
        <v>9.1247169811320745</v>
      </c>
      <c r="S3">
        <f>S2*(1+T2)</f>
        <v>9.6722000000000001</v>
      </c>
      <c r="T3" s="3">
        <v>0.37</v>
      </c>
      <c r="V3">
        <f>SUM($R$2:R3)</f>
        <v>16.184716981132073</v>
      </c>
      <c r="W3">
        <f>V3/$W$2</f>
        <v>3.4126253492034062E-2</v>
      </c>
      <c r="Z3">
        <f t="shared" ref="Z3:Z13" si="0">$W$2/S3</f>
        <v>49.033311966253798</v>
      </c>
      <c r="AA3" s="3">
        <v>0.3</v>
      </c>
      <c r="AB3">
        <f t="shared" ref="AB3:AB66" si="1">S3/AA3</f>
        <v>32.240666666666669</v>
      </c>
      <c r="AC3">
        <f>AC4*(1-$U$2)</f>
        <v>236.56693487999996</v>
      </c>
      <c r="AD3" s="3">
        <v>0.1</v>
      </c>
      <c r="AE3">
        <f t="shared" ref="AE3:AE66" si="2">AC3*AD3</f>
        <v>23.656693487999998</v>
      </c>
      <c r="AF3">
        <f t="shared" ref="AF3:AF66" si="3">IF(AB3&gt;AE3, 1, 0)</f>
        <v>1</v>
      </c>
    </row>
    <row r="4" spans="1:32" ht="14.4">
      <c r="A4" s="2">
        <v>3</v>
      </c>
      <c r="B4">
        <f t="shared" ref="B4:B51" si="4">B3+B3*C3</f>
        <v>1.1664000000000001</v>
      </c>
      <c r="C4" s="3">
        <v>0.08</v>
      </c>
      <c r="D4">
        <f t="shared" ref="D4:D51" si="5">D3+D3*C3</f>
        <v>8.2347839999999994</v>
      </c>
      <c r="Q4">
        <f>$D$2*((1+$C$2)^A3)</f>
        <v>8.2347839999999994</v>
      </c>
      <c r="R4">
        <f t="shared" ref="R4:R67" si="6">S4/((1+$U$2)^A3)</f>
        <v>11.793266286934852</v>
      </c>
      <c r="S4">
        <f t="shared" ref="S4:S67" si="7">S3*(1+T3)</f>
        <v>13.250914000000002</v>
      </c>
      <c r="T4" s="3">
        <v>0.37</v>
      </c>
      <c r="V4">
        <f>SUM($R$2:R4)</f>
        <v>27.977983268066925</v>
      </c>
      <c r="W4">
        <f t="shared" ref="W4:W67" si="8">V4/$W$2</f>
        <v>5.8992922169415353E-2</v>
      </c>
      <c r="Z4">
        <f t="shared" si="0"/>
        <v>35.79073866149912</v>
      </c>
      <c r="AA4" s="3">
        <v>0.3</v>
      </c>
      <c r="AB4">
        <f t="shared" si="1"/>
        <v>44.169713333333341</v>
      </c>
      <c r="AC4">
        <f>AC5*(1-$U$2)</f>
        <v>251.66695199999998</v>
      </c>
      <c r="AD4" s="3">
        <v>0.15</v>
      </c>
      <c r="AE4">
        <f t="shared" si="2"/>
        <v>37.750042799999996</v>
      </c>
      <c r="AF4">
        <f t="shared" si="3"/>
        <v>1</v>
      </c>
    </row>
    <row r="5" spans="1:32" ht="14.4">
      <c r="A5" s="2">
        <v>4</v>
      </c>
      <c r="B5">
        <f t="shared" si="4"/>
        <v>1.2597120000000002</v>
      </c>
      <c r="C5" s="3">
        <v>0.08</v>
      </c>
      <c r="D5">
        <f t="shared" si="5"/>
        <v>8.893566719999999</v>
      </c>
      <c r="Q5">
        <f t="shared" ref="Q5:Q51" si="9">$D$2*((1+$C$2)^A4)</f>
        <v>8.8935667200000008</v>
      </c>
      <c r="R5">
        <f t="shared" si="6"/>
        <v>15.242240389717686</v>
      </c>
      <c r="S5">
        <f>S4*(1+T4)</f>
        <v>18.153752180000005</v>
      </c>
      <c r="T5" s="3">
        <v>0.37</v>
      </c>
      <c r="V5">
        <f>SUM($R$2:R5)</f>
        <v>43.220223657784615</v>
      </c>
      <c r="W5">
        <f t="shared" si="8"/>
        <v>9.1131918478860999E-2</v>
      </c>
      <c r="Z5">
        <f t="shared" si="0"/>
        <v>26.12462676021833</v>
      </c>
      <c r="AA5" s="3">
        <v>0.3</v>
      </c>
      <c r="AB5">
        <f t="shared" si="1"/>
        <v>60.512507266666688</v>
      </c>
      <c r="AC5">
        <f>AC6*(1-$U$2)</f>
        <v>267.73079999999999</v>
      </c>
      <c r="AD5" s="3">
        <v>0.15</v>
      </c>
      <c r="AE5">
        <f t="shared" si="2"/>
        <v>40.159619999999997</v>
      </c>
      <c r="AF5">
        <f t="shared" si="3"/>
        <v>1</v>
      </c>
    </row>
    <row r="6" spans="1:32" ht="14.4">
      <c r="A6" s="2">
        <v>5</v>
      </c>
      <c r="B6">
        <f t="shared" si="4"/>
        <v>1.3604889600000001</v>
      </c>
      <c r="C6" s="3">
        <v>0.08</v>
      </c>
      <c r="D6">
        <f t="shared" si="5"/>
        <v>9.6050520575999982</v>
      </c>
      <c r="Q6">
        <f t="shared" si="9"/>
        <v>9.6050520576000018</v>
      </c>
      <c r="R6">
        <f t="shared" si="6"/>
        <v>19.699876730106823</v>
      </c>
      <c r="S6">
        <f>S5*(1+T5)</f>
        <v>24.87064048660001</v>
      </c>
      <c r="T6" s="3">
        <v>0.37</v>
      </c>
      <c r="V6">
        <f>SUM($R$2:R6)</f>
        <v>62.920100387891438</v>
      </c>
      <c r="W6" s="10">
        <f t="shared" si="8"/>
        <v>0.13267005521842754</v>
      </c>
      <c r="Z6">
        <f t="shared" si="0"/>
        <v>19.06907062789659</v>
      </c>
      <c r="AA6" s="3">
        <v>0.3</v>
      </c>
      <c r="AB6">
        <f t="shared" si="1"/>
        <v>82.902134955333366</v>
      </c>
      <c r="AC6">
        <f>AC7*(1-$U$2)</f>
        <v>284.82</v>
      </c>
      <c r="AD6" s="3">
        <v>0.2</v>
      </c>
      <c r="AE6">
        <f t="shared" si="2"/>
        <v>56.963999999999999</v>
      </c>
      <c r="AF6">
        <f t="shared" si="3"/>
        <v>1</v>
      </c>
    </row>
    <row r="7" spans="1:32" ht="14.4">
      <c r="A7" s="2">
        <v>6</v>
      </c>
      <c r="B7">
        <f t="shared" si="4"/>
        <v>1.4693280768000001</v>
      </c>
      <c r="C7" s="3">
        <v>0.08</v>
      </c>
      <c r="D7">
        <f t="shared" si="5"/>
        <v>10.373456222207999</v>
      </c>
      <c r="Q7">
        <f t="shared" si="9"/>
        <v>10.373456222208002</v>
      </c>
      <c r="R7">
        <f t="shared" si="6"/>
        <v>25.461161434194668</v>
      </c>
      <c r="S7">
        <f t="shared" si="7"/>
        <v>34.072777466642016</v>
      </c>
      <c r="T7" s="3">
        <v>0.37</v>
      </c>
      <c r="V7">
        <f>SUM($R$2:R7)</f>
        <v>88.381261822086103</v>
      </c>
      <c r="W7" s="11">
        <f t="shared" si="8"/>
        <v>0.18635613760824465</v>
      </c>
      <c r="Z7">
        <f t="shared" si="0"/>
        <v>13.919029655398969</v>
      </c>
      <c r="AA7" s="3">
        <v>0.3</v>
      </c>
      <c r="AB7">
        <f t="shared" si="1"/>
        <v>113.57592488880672</v>
      </c>
      <c r="AC7">
        <v>303</v>
      </c>
      <c r="AD7" s="3">
        <v>0.2</v>
      </c>
      <c r="AE7">
        <f t="shared" si="2"/>
        <v>60.6</v>
      </c>
      <c r="AF7">
        <f t="shared" si="3"/>
        <v>1</v>
      </c>
    </row>
    <row r="8" spans="1:32" ht="14.4">
      <c r="A8" s="2">
        <v>7</v>
      </c>
      <c r="B8">
        <f t="shared" si="4"/>
        <v>1.5868743229440001</v>
      </c>
      <c r="C8" s="3">
        <v>0.08</v>
      </c>
      <c r="D8">
        <f t="shared" si="5"/>
        <v>11.203332719984639</v>
      </c>
      <c r="Q8">
        <f t="shared" si="9"/>
        <v>11.203332719984644</v>
      </c>
      <c r="R8">
        <f t="shared" si="6"/>
        <v>32.907350155515751</v>
      </c>
      <c r="S8">
        <f>S7*(1+T7)</f>
        <v>46.679705129299563</v>
      </c>
      <c r="T8" s="3">
        <v>0.37</v>
      </c>
      <c r="V8">
        <f>SUM($R$2:R8)</f>
        <v>121.28861197760185</v>
      </c>
      <c r="W8">
        <f t="shared" si="8"/>
        <v>0.25574286673470636</v>
      </c>
      <c r="Z8">
        <f t="shared" si="0"/>
        <v>10.15987566087516</v>
      </c>
      <c r="AA8" s="3">
        <v>0.3</v>
      </c>
      <c r="AB8">
        <f t="shared" si="1"/>
        <v>155.59901709766521</v>
      </c>
      <c r="AC8">
        <f t="shared" ref="AC8:AC67" si="10">AC7*(1+$U$2)</f>
        <v>321.18</v>
      </c>
      <c r="AD8" s="3">
        <v>0.2</v>
      </c>
      <c r="AE8">
        <f t="shared" si="2"/>
        <v>64.236000000000004</v>
      </c>
      <c r="AF8">
        <f t="shared" si="3"/>
        <v>1</v>
      </c>
    </row>
    <row r="9" spans="1:32" ht="14.4">
      <c r="A9" s="2">
        <v>8</v>
      </c>
      <c r="B9">
        <f t="shared" si="4"/>
        <v>1.7138242687795202</v>
      </c>
      <c r="C9" s="3">
        <v>0.08</v>
      </c>
      <c r="D9">
        <f t="shared" si="5"/>
        <v>12.09959933758341</v>
      </c>
      <c r="Q9">
        <f t="shared" si="9"/>
        <v>12.099599337583415</v>
      </c>
      <c r="R9">
        <f t="shared" si="6"/>
        <v>42.531197842506202</v>
      </c>
      <c r="S9">
        <f t="shared" si="7"/>
        <v>63.951196027140405</v>
      </c>
      <c r="T9" s="3">
        <v>0.1</v>
      </c>
      <c r="V9">
        <f>SUM($R$2:R9)</f>
        <v>163.81980982010805</v>
      </c>
      <c r="W9" s="10">
        <f t="shared" si="8"/>
        <v>0.34542194117173713</v>
      </c>
      <c r="Z9">
        <f t="shared" si="0"/>
        <v>7.4159676356752984</v>
      </c>
      <c r="AA9" s="3">
        <v>0.3</v>
      </c>
      <c r="AB9">
        <f t="shared" si="1"/>
        <v>213.17065342380135</v>
      </c>
      <c r="AC9">
        <f t="shared" si="10"/>
        <v>340.45080000000002</v>
      </c>
      <c r="AD9" s="3">
        <v>0.2</v>
      </c>
      <c r="AE9">
        <f t="shared" si="2"/>
        <v>68.090160000000012</v>
      </c>
      <c r="AF9" s="2">
        <f t="shared" si="3"/>
        <v>1</v>
      </c>
    </row>
    <row r="10" spans="1:32" ht="14.4">
      <c r="A10" s="2">
        <v>9</v>
      </c>
      <c r="B10">
        <f t="shared" si="4"/>
        <v>1.8509302102818819</v>
      </c>
      <c r="C10" s="3">
        <v>0.08</v>
      </c>
      <c r="D10">
        <f t="shared" si="5"/>
        <v>13.067567284590082</v>
      </c>
      <c r="Q10">
        <f t="shared" si="9"/>
        <v>13.067567284590089</v>
      </c>
      <c r="R10">
        <f t="shared" si="6"/>
        <v>44.136148704487567</v>
      </c>
      <c r="S10">
        <f t="shared" si="7"/>
        <v>70.346315629854445</v>
      </c>
      <c r="T10" s="3">
        <v>0.1</v>
      </c>
      <c r="V10">
        <f>SUM($R$2:R10)</f>
        <v>207.95595852459562</v>
      </c>
      <c r="W10">
        <f t="shared" si="8"/>
        <v>0.43848513162525959</v>
      </c>
      <c r="Z10">
        <f t="shared" si="0"/>
        <v>6.7417887597048169</v>
      </c>
      <c r="AA10" s="3">
        <v>0.3</v>
      </c>
      <c r="AB10">
        <f t="shared" si="1"/>
        <v>234.4877187661815</v>
      </c>
      <c r="AC10">
        <f t="shared" si="10"/>
        <v>360.87784800000003</v>
      </c>
      <c r="AD10" s="3">
        <v>0.2</v>
      </c>
      <c r="AE10">
        <f t="shared" si="2"/>
        <v>72.175569600000003</v>
      </c>
      <c r="AF10" s="1">
        <f t="shared" si="3"/>
        <v>1</v>
      </c>
    </row>
    <row r="11" spans="1:32" ht="14.4">
      <c r="A11" s="2">
        <v>10</v>
      </c>
      <c r="B11">
        <f t="shared" si="4"/>
        <v>1.9990046271044324</v>
      </c>
      <c r="C11" s="3">
        <v>0.08</v>
      </c>
      <c r="D11">
        <f t="shared" si="5"/>
        <v>14.112972667357289</v>
      </c>
      <c r="Q11">
        <f t="shared" si="9"/>
        <v>14.112972667357296</v>
      </c>
      <c r="R11">
        <f t="shared" si="6"/>
        <v>45.801663749939934</v>
      </c>
      <c r="S11">
        <f t="shared" si="7"/>
        <v>77.380947192839898</v>
      </c>
      <c r="T11" s="3">
        <v>0.1</v>
      </c>
      <c r="V11">
        <f>SUM($R$2:R11)</f>
        <v>253.75762227453555</v>
      </c>
      <c r="W11">
        <f t="shared" si="8"/>
        <v>0.53506014058646223</v>
      </c>
      <c r="Z11">
        <f t="shared" si="0"/>
        <v>6.1288988724589242</v>
      </c>
      <c r="AA11" s="3">
        <v>0.3</v>
      </c>
      <c r="AB11">
        <f t="shared" si="1"/>
        <v>257.9364906427997</v>
      </c>
      <c r="AC11">
        <f t="shared" si="10"/>
        <v>382.53051888000005</v>
      </c>
      <c r="AD11" s="3">
        <v>0.2</v>
      </c>
      <c r="AE11">
        <f t="shared" si="2"/>
        <v>76.506103776000018</v>
      </c>
      <c r="AF11">
        <f t="shared" si="3"/>
        <v>1</v>
      </c>
    </row>
    <row r="12" spans="1:32" ht="14.4">
      <c r="A12" s="2">
        <v>11</v>
      </c>
      <c r="B12">
        <f t="shared" si="4"/>
        <v>2.1589249972727869</v>
      </c>
      <c r="C12" s="3">
        <v>0.08</v>
      </c>
      <c r="D12">
        <f t="shared" si="5"/>
        <v>15.242010480745872</v>
      </c>
      <c r="Q12">
        <f t="shared" si="9"/>
        <v>15.242010480745881</v>
      </c>
      <c r="R12">
        <f t="shared" si="6"/>
        <v>47.530028419748987</v>
      </c>
      <c r="S12">
        <f t="shared" si="7"/>
        <v>85.11904191212389</v>
      </c>
      <c r="T12" s="3">
        <v>0.08</v>
      </c>
      <c r="V12">
        <f>SUM($R$2:R12)</f>
        <v>301.28765069428454</v>
      </c>
      <c r="W12" s="11">
        <f t="shared" si="8"/>
        <v>0.6352794895084648</v>
      </c>
      <c r="Z12">
        <f t="shared" si="0"/>
        <v>5.5717262476899307</v>
      </c>
      <c r="AA12" s="3">
        <v>0.3</v>
      </c>
      <c r="AB12">
        <f t="shared" si="1"/>
        <v>283.73013970707967</v>
      </c>
      <c r="AC12">
        <f t="shared" si="10"/>
        <v>405.48235001280005</v>
      </c>
      <c r="AD12" s="3">
        <v>0.2</v>
      </c>
      <c r="AE12">
        <f t="shared" si="2"/>
        <v>81.096470002560011</v>
      </c>
      <c r="AF12" s="1">
        <f t="shared" si="3"/>
        <v>1</v>
      </c>
    </row>
    <row r="13" spans="1:32" ht="14.4">
      <c r="A13" s="2">
        <v>12</v>
      </c>
      <c r="B13">
        <f t="shared" si="4"/>
        <v>2.3316389970546099</v>
      </c>
      <c r="C13" s="3">
        <v>0.08</v>
      </c>
      <c r="D13">
        <f t="shared" si="5"/>
        <v>16.46137131920554</v>
      </c>
      <c r="Q13">
        <f t="shared" si="9"/>
        <v>16.461371319205551</v>
      </c>
      <c r="R13">
        <f t="shared" si="6"/>
        <v>48.426821408800855</v>
      </c>
      <c r="S13">
        <f t="shared" si="7"/>
        <v>91.928565265093809</v>
      </c>
      <c r="T13" s="3">
        <v>0.08</v>
      </c>
      <c r="V13">
        <f>SUM($R$2:R13)</f>
        <v>349.71447210308537</v>
      </c>
      <c r="W13" s="11">
        <f t="shared" si="8"/>
        <v>0.73738976954220337</v>
      </c>
      <c r="Z13">
        <f t="shared" si="0"/>
        <v>5.1590057848980839</v>
      </c>
      <c r="AA13" s="3">
        <v>0.3</v>
      </c>
      <c r="AB13">
        <f t="shared" si="1"/>
        <v>306.42855088364604</v>
      </c>
      <c r="AC13">
        <f t="shared" si="10"/>
        <v>429.81129101356805</v>
      </c>
      <c r="AD13" s="3">
        <v>0.2</v>
      </c>
      <c r="AE13">
        <f t="shared" si="2"/>
        <v>85.962258202713613</v>
      </c>
      <c r="AF13">
        <f t="shared" si="3"/>
        <v>1</v>
      </c>
    </row>
    <row r="14" spans="1:32" ht="14.4">
      <c r="A14" s="2">
        <v>13</v>
      </c>
      <c r="B14">
        <f t="shared" si="4"/>
        <v>2.5181701168189785</v>
      </c>
      <c r="C14" s="3">
        <v>0.08</v>
      </c>
      <c r="D14">
        <f t="shared" si="5"/>
        <v>17.778281024741982</v>
      </c>
      <c r="Q14">
        <f t="shared" si="9"/>
        <v>17.778281024741997</v>
      </c>
      <c r="R14">
        <f t="shared" si="6"/>
        <v>49.34053502028766</v>
      </c>
      <c r="S14">
        <f t="shared" si="7"/>
        <v>99.282850486301314</v>
      </c>
      <c r="T14" s="3">
        <v>0.08</v>
      </c>
      <c r="V14">
        <f>SUM($R$2:R14)</f>
        <v>399.055007123373</v>
      </c>
      <c r="W14" s="11">
        <f t="shared" si="8"/>
        <v>0.84142665863318222</v>
      </c>
      <c r="Z14">
        <f>$W$2/S14</f>
        <v>4.7768572082389662</v>
      </c>
      <c r="AA14" s="3">
        <v>0.3</v>
      </c>
      <c r="AB14">
        <f>S14/AA14</f>
        <v>330.94283495433774</v>
      </c>
      <c r="AC14">
        <f t="shared" si="10"/>
        <v>455.59996847438214</v>
      </c>
      <c r="AD14" s="3">
        <v>0.2</v>
      </c>
      <c r="AE14">
        <f t="shared" si="2"/>
        <v>91.119993694876428</v>
      </c>
      <c r="AF14">
        <f t="shared" si="3"/>
        <v>1</v>
      </c>
    </row>
    <row r="15" spans="1:32" ht="14.4">
      <c r="A15" s="2">
        <v>14</v>
      </c>
      <c r="B15">
        <f t="shared" si="4"/>
        <v>2.7196237261644969</v>
      </c>
      <c r="C15" s="3">
        <v>0.08</v>
      </c>
      <c r="D15">
        <f t="shared" si="5"/>
        <v>19.200543506721342</v>
      </c>
      <c r="Q15">
        <f t="shared" si="9"/>
        <v>19.200543506721356</v>
      </c>
      <c r="R15">
        <f t="shared" si="6"/>
        <v>50.271488511236484</v>
      </c>
      <c r="S15">
        <f t="shared" si="7"/>
        <v>107.22547852520543</v>
      </c>
      <c r="T15" s="3">
        <v>0.08</v>
      </c>
      <c r="V15">
        <f>SUM($R$2:R15)</f>
        <v>449.3264956346095</v>
      </c>
      <c r="W15" s="11">
        <f t="shared" si="8"/>
        <v>0.94742650789568905</v>
      </c>
      <c r="Z15">
        <f t="shared" ref="Z15:Z78" si="11">$W$2/S15</f>
        <v>4.4230159335545975</v>
      </c>
      <c r="AA15" s="3">
        <v>0.3</v>
      </c>
      <c r="AB15">
        <f t="shared" si="1"/>
        <v>357.41826175068479</v>
      </c>
      <c r="AC15">
        <f t="shared" si="10"/>
        <v>482.93596658284508</v>
      </c>
      <c r="AD15" s="3">
        <v>0.2</v>
      </c>
      <c r="AE15">
        <f t="shared" si="2"/>
        <v>96.587193316569028</v>
      </c>
      <c r="AF15">
        <f t="shared" si="3"/>
        <v>1</v>
      </c>
    </row>
    <row r="16" spans="1:32" ht="14.4">
      <c r="A16" s="2">
        <v>15</v>
      </c>
      <c r="B16">
        <f t="shared" si="4"/>
        <v>2.9371936242576568</v>
      </c>
      <c r="C16" s="3">
        <v>0.08</v>
      </c>
      <c r="D16">
        <f t="shared" si="5"/>
        <v>20.736586987259049</v>
      </c>
      <c r="Q16">
        <f t="shared" si="9"/>
        <v>20.73658698725907</v>
      </c>
      <c r="R16">
        <f t="shared" si="6"/>
        <v>51.220007162391894</v>
      </c>
      <c r="S16">
        <f t="shared" si="7"/>
        <v>115.80351680722187</v>
      </c>
      <c r="T16" s="3">
        <v>0.08</v>
      </c>
      <c r="V16">
        <f>SUM($R$2:R16)</f>
        <v>500.54650279700138</v>
      </c>
      <c r="W16">
        <f t="shared" si="8"/>
        <v>1.0554263543140923</v>
      </c>
      <c r="Z16">
        <f t="shared" si="11"/>
        <v>4.0953851236616643</v>
      </c>
      <c r="AA16" s="3">
        <v>0.3</v>
      </c>
      <c r="AB16">
        <f t="shared" si="1"/>
        <v>386.01172269073959</v>
      </c>
      <c r="AC16">
        <f t="shared" si="10"/>
        <v>511.9121245778158</v>
      </c>
      <c r="AD16" s="3">
        <v>0.2</v>
      </c>
      <c r="AE16">
        <f t="shared" si="2"/>
        <v>102.38242491556316</v>
      </c>
      <c r="AF16">
        <f t="shared" si="3"/>
        <v>1</v>
      </c>
    </row>
    <row r="17" spans="1:32" ht="14.4">
      <c r="A17" s="2">
        <v>16</v>
      </c>
      <c r="B17">
        <f t="shared" si="4"/>
        <v>3.1721691141982693</v>
      </c>
      <c r="C17" s="3">
        <v>0.08</v>
      </c>
      <c r="D17">
        <f t="shared" si="5"/>
        <v>22.395513946239774</v>
      </c>
      <c r="Q17">
        <f t="shared" si="9"/>
        <v>22.395513946239795</v>
      </c>
      <c r="R17">
        <f t="shared" si="6"/>
        <v>52.18642239187097</v>
      </c>
      <c r="S17">
        <f t="shared" si="7"/>
        <v>125.06779815179962</v>
      </c>
      <c r="T17" s="3">
        <v>0.08</v>
      </c>
      <c r="V17">
        <f>SUM($R$2:R17)</f>
        <v>552.7329251888724</v>
      </c>
      <c r="W17">
        <f t="shared" si="8"/>
        <v>1.1654639336837862</v>
      </c>
      <c r="Z17">
        <f t="shared" si="11"/>
        <v>3.7920232626496895</v>
      </c>
      <c r="AA17" s="3">
        <v>0.3</v>
      </c>
      <c r="AB17">
        <f t="shared" si="1"/>
        <v>416.89266050599878</v>
      </c>
      <c r="AC17">
        <f t="shared" si="10"/>
        <v>542.62685205248476</v>
      </c>
      <c r="AD17" s="3">
        <v>0.2</v>
      </c>
      <c r="AE17">
        <f t="shared" si="2"/>
        <v>108.52537041049696</v>
      </c>
      <c r="AF17">
        <f t="shared" si="3"/>
        <v>1</v>
      </c>
    </row>
    <row r="18" spans="1:32" ht="14.4">
      <c r="A18" s="2">
        <v>17</v>
      </c>
      <c r="B18">
        <f t="shared" si="4"/>
        <v>3.4259426433341309</v>
      </c>
      <c r="C18" s="3">
        <v>0.08</v>
      </c>
      <c r="D18">
        <f t="shared" si="5"/>
        <v>24.187155061938956</v>
      </c>
      <c r="Q18">
        <f t="shared" si="9"/>
        <v>24.187155061938977</v>
      </c>
      <c r="R18">
        <f t="shared" si="6"/>
        <v>53.171071870962898</v>
      </c>
      <c r="S18">
        <f t="shared" si="7"/>
        <v>135.07322200394361</v>
      </c>
      <c r="T18" s="3">
        <v>0.08</v>
      </c>
      <c r="V18">
        <f>SUM($R$2:R18)</f>
        <v>605.90399705983532</v>
      </c>
      <c r="W18" s="11">
        <f t="shared" si="8"/>
        <v>1.2775776937963044</v>
      </c>
      <c r="Z18">
        <f t="shared" si="11"/>
        <v>3.5111326506015637</v>
      </c>
      <c r="AA18" s="3">
        <v>0.3</v>
      </c>
      <c r="AB18">
        <f t="shared" si="1"/>
        <v>450.24407334647873</v>
      </c>
      <c r="AC18">
        <f t="shared" si="10"/>
        <v>575.18446317563382</v>
      </c>
      <c r="AD18" s="3">
        <v>0.2</v>
      </c>
      <c r="AE18">
        <f t="shared" si="2"/>
        <v>115.03689263512678</v>
      </c>
      <c r="AF18">
        <f t="shared" si="3"/>
        <v>1</v>
      </c>
    </row>
    <row r="19" spans="1:32" ht="14.4">
      <c r="A19" s="2">
        <v>18</v>
      </c>
      <c r="B19">
        <f t="shared" si="4"/>
        <v>3.7000180548008612</v>
      </c>
      <c r="C19" s="3">
        <v>0.08</v>
      </c>
      <c r="D19">
        <f t="shared" si="5"/>
        <v>26.122127466894071</v>
      </c>
      <c r="Q19">
        <f t="shared" si="9"/>
        <v>26.122127466894099</v>
      </c>
      <c r="R19">
        <f t="shared" si="6"/>
        <v>54.174299642113134</v>
      </c>
      <c r="S19">
        <f t="shared" si="7"/>
        <v>145.8790797642591</v>
      </c>
      <c r="T19" s="3">
        <v>0.08</v>
      </c>
      <c r="V19">
        <f>SUM($R$2:R19)</f>
        <v>660.07829670194849</v>
      </c>
      <c r="W19">
        <f t="shared" si="8"/>
        <v>1.3918068078732098</v>
      </c>
      <c r="Z19">
        <f t="shared" si="11"/>
        <v>3.2510487505570032</v>
      </c>
      <c r="AA19" s="3">
        <v>0.3</v>
      </c>
      <c r="AB19">
        <f t="shared" si="1"/>
        <v>486.26359921419703</v>
      </c>
      <c r="AC19">
        <f t="shared" si="10"/>
        <v>609.69553096617187</v>
      </c>
      <c r="AD19" s="3">
        <v>0.2</v>
      </c>
      <c r="AE19">
        <f t="shared" si="2"/>
        <v>121.93910619323438</v>
      </c>
      <c r="AF19">
        <f t="shared" si="3"/>
        <v>1</v>
      </c>
    </row>
    <row r="20" spans="1:32" ht="14.4">
      <c r="A20" s="2">
        <v>19</v>
      </c>
      <c r="B20">
        <f t="shared" si="4"/>
        <v>3.9960194991849303</v>
      </c>
      <c r="C20" s="3">
        <v>0.08</v>
      </c>
      <c r="D20">
        <f t="shared" si="5"/>
        <v>28.211897664245598</v>
      </c>
      <c r="Q20">
        <f t="shared" si="9"/>
        <v>28.21189766424563</v>
      </c>
      <c r="R20">
        <f t="shared" si="6"/>
        <v>55.196456239134143</v>
      </c>
      <c r="S20">
        <f t="shared" si="7"/>
        <v>157.54940614539984</v>
      </c>
      <c r="T20" s="3">
        <v>0.08</v>
      </c>
      <c r="V20">
        <f>SUM($R$2:R20)</f>
        <v>715.27475294108262</v>
      </c>
      <c r="W20">
        <f t="shared" si="8"/>
        <v>1.5081911882534531</v>
      </c>
      <c r="Z20">
        <f t="shared" si="11"/>
        <v>3.0102303245898177</v>
      </c>
      <c r="AA20" s="3">
        <v>0.3</v>
      </c>
      <c r="AB20">
        <f t="shared" si="1"/>
        <v>525.16468715133283</v>
      </c>
      <c r="AC20">
        <f t="shared" si="10"/>
        <v>646.27726282414221</v>
      </c>
      <c r="AD20" s="3">
        <v>0.2</v>
      </c>
      <c r="AE20">
        <f t="shared" si="2"/>
        <v>129.25545256482846</v>
      </c>
      <c r="AF20">
        <f t="shared" si="3"/>
        <v>1</v>
      </c>
    </row>
    <row r="21" spans="1:32" ht="14.4">
      <c r="A21" s="2">
        <v>20</v>
      </c>
      <c r="B21">
        <f t="shared" si="4"/>
        <v>4.3157010591197249</v>
      </c>
      <c r="C21" s="3">
        <v>0.08</v>
      </c>
      <c r="D21">
        <f t="shared" si="5"/>
        <v>30.468849477385245</v>
      </c>
      <c r="Q21">
        <f t="shared" si="9"/>
        <v>30.46884947738528</v>
      </c>
      <c r="R21">
        <f t="shared" si="6"/>
        <v>56.237898809683834</v>
      </c>
      <c r="S21">
        <f t="shared" si="7"/>
        <v>170.15335863703183</v>
      </c>
      <c r="T21" s="3">
        <v>0.08</v>
      </c>
      <c r="V21">
        <f>SUM($R$2:R21)</f>
        <v>771.51265175076651</v>
      </c>
      <c r="W21" s="10">
        <f t="shared" si="8"/>
        <v>1.626771500338984</v>
      </c>
      <c r="Z21">
        <f t="shared" si="11"/>
        <v>2.7872503005461273</v>
      </c>
      <c r="AA21" s="3">
        <v>0.3</v>
      </c>
      <c r="AB21">
        <f t="shared" si="1"/>
        <v>567.17786212343947</v>
      </c>
      <c r="AC21">
        <f t="shared" si="10"/>
        <v>685.05389859359082</v>
      </c>
      <c r="AD21" s="3">
        <v>0.2</v>
      </c>
      <c r="AE21">
        <f t="shared" si="2"/>
        <v>137.01077971871817</v>
      </c>
      <c r="AF21">
        <f t="shared" si="3"/>
        <v>1</v>
      </c>
    </row>
    <row r="22" spans="1:32" ht="14.4">
      <c r="A22" s="2">
        <v>21</v>
      </c>
      <c r="B22">
        <f t="shared" si="4"/>
        <v>4.6609571438493029</v>
      </c>
      <c r="C22" s="3">
        <v>0.08</v>
      </c>
      <c r="D22">
        <f t="shared" si="5"/>
        <v>32.906357435576062</v>
      </c>
      <c r="Q22">
        <f t="shared" si="9"/>
        <v>32.906357435576105</v>
      </c>
      <c r="R22">
        <f t="shared" si="6"/>
        <v>57.298991240055237</v>
      </c>
      <c r="S22">
        <f t="shared" si="7"/>
        <v>183.76562732799439</v>
      </c>
      <c r="T22" s="3">
        <v>0.08</v>
      </c>
      <c r="V22">
        <f>SUM($R$2:R22)</f>
        <v>828.81164299082172</v>
      </c>
      <c r="W22">
        <f t="shared" si="8"/>
        <v>1.747589176803487</v>
      </c>
      <c r="Z22">
        <f t="shared" si="11"/>
        <v>2.5807873153204883</v>
      </c>
      <c r="AA22" s="3">
        <v>0.3</v>
      </c>
      <c r="AB22">
        <f t="shared" si="1"/>
        <v>612.55209109331463</v>
      </c>
      <c r="AC22">
        <f t="shared" si="10"/>
        <v>726.15713250920635</v>
      </c>
      <c r="AD22" s="3">
        <v>0.2</v>
      </c>
      <c r="AE22">
        <f t="shared" si="2"/>
        <v>145.23142650184127</v>
      </c>
      <c r="AF22">
        <f t="shared" si="3"/>
        <v>1</v>
      </c>
    </row>
    <row r="23" spans="1:32" ht="14.4">
      <c r="A23" s="2">
        <v>22</v>
      </c>
      <c r="B23">
        <f t="shared" si="4"/>
        <v>5.0338337153572468</v>
      </c>
      <c r="C23" s="3">
        <v>0.08</v>
      </c>
      <c r="D23">
        <f t="shared" si="5"/>
        <v>35.538866030422149</v>
      </c>
      <c r="Q23">
        <f t="shared" si="9"/>
        <v>35.538866030422191</v>
      </c>
      <c r="R23">
        <f t="shared" si="6"/>
        <v>58.380104282320424</v>
      </c>
      <c r="S23">
        <f t="shared" si="7"/>
        <v>198.46687751423397</v>
      </c>
      <c r="T23" s="3">
        <v>0.08</v>
      </c>
      <c r="V23">
        <f>SUM($R$2:R23)</f>
        <v>887.19174727314214</v>
      </c>
      <c r="W23">
        <f t="shared" si="8"/>
        <v>1.8706864320692072</v>
      </c>
      <c r="Z23">
        <f t="shared" si="11"/>
        <v>2.3896178845560074</v>
      </c>
      <c r="AA23" s="3">
        <v>0.3</v>
      </c>
      <c r="AB23">
        <f t="shared" si="1"/>
        <v>661.55625838077992</v>
      </c>
      <c r="AC23">
        <f t="shared" si="10"/>
        <v>769.72656045975873</v>
      </c>
      <c r="AD23" s="3">
        <v>0.2</v>
      </c>
      <c r="AE23">
        <f t="shared" si="2"/>
        <v>153.94531209195176</v>
      </c>
      <c r="AF23">
        <f t="shared" si="3"/>
        <v>1</v>
      </c>
    </row>
    <row r="24" spans="1:32" ht="14.4">
      <c r="A24" s="2">
        <v>23</v>
      </c>
      <c r="B24">
        <f t="shared" si="4"/>
        <v>5.4365404125858268</v>
      </c>
      <c r="C24" s="3">
        <v>0.08</v>
      </c>
      <c r="D24">
        <f t="shared" si="5"/>
        <v>38.381975312855921</v>
      </c>
      <c r="Q24">
        <f t="shared" si="9"/>
        <v>38.381975312855971</v>
      </c>
      <c r="R24">
        <f t="shared" si="6"/>
        <v>59.481615683873642</v>
      </c>
      <c r="S24">
        <f t="shared" si="7"/>
        <v>214.34422771537271</v>
      </c>
      <c r="T24" s="3">
        <v>0.08</v>
      </c>
      <c r="V24">
        <f>SUM($R$2:R24)</f>
        <v>946.6733629570158</v>
      </c>
      <c r="W24">
        <f t="shared" si="8"/>
        <v>1.996106277056922</v>
      </c>
      <c r="Z24">
        <f t="shared" si="11"/>
        <v>2.2126091523666731</v>
      </c>
      <c r="AA24" s="3">
        <v>0.3</v>
      </c>
      <c r="AB24">
        <f t="shared" si="1"/>
        <v>714.48075905124244</v>
      </c>
      <c r="AC24">
        <f t="shared" si="10"/>
        <v>815.91015408734427</v>
      </c>
      <c r="AD24" s="3">
        <v>0.2</v>
      </c>
      <c r="AE24">
        <f t="shared" si="2"/>
        <v>163.18203081746887</v>
      </c>
      <c r="AF24">
        <f t="shared" si="3"/>
        <v>1</v>
      </c>
    </row>
    <row r="25" spans="1:32" ht="14.4">
      <c r="A25" s="2">
        <v>24</v>
      </c>
      <c r="B25">
        <f t="shared" si="4"/>
        <v>5.8714636455926925</v>
      </c>
      <c r="C25" s="3">
        <v>0.08</v>
      </c>
      <c r="D25">
        <f t="shared" si="5"/>
        <v>41.452533337884397</v>
      </c>
      <c r="Q25">
        <f t="shared" si="9"/>
        <v>41.452533337884454</v>
      </c>
      <c r="R25">
        <f t="shared" si="6"/>
        <v>60.603910319418425</v>
      </c>
      <c r="S25">
        <f t="shared" si="7"/>
        <v>231.49176593260253</v>
      </c>
      <c r="T25" s="3">
        <v>0.08</v>
      </c>
      <c r="V25">
        <f>SUM($R$2:R25)</f>
        <v>1007.2772732764342</v>
      </c>
      <c r="W25">
        <f t="shared" si="8"/>
        <v>2.1238925342142165</v>
      </c>
      <c r="Z25">
        <f t="shared" si="11"/>
        <v>2.0487121781172899</v>
      </c>
      <c r="AA25" s="3">
        <v>0.3</v>
      </c>
      <c r="AB25">
        <f t="shared" si="1"/>
        <v>771.63921977534176</v>
      </c>
      <c r="AC25">
        <f t="shared" si="10"/>
        <v>864.86476333258497</v>
      </c>
      <c r="AD25" s="3">
        <v>0.2</v>
      </c>
      <c r="AE25">
        <f t="shared" si="2"/>
        <v>172.97295266651702</v>
      </c>
      <c r="AF25">
        <f t="shared" si="3"/>
        <v>1</v>
      </c>
    </row>
    <row r="26" spans="1:32" ht="14.4">
      <c r="A26" s="2">
        <v>25</v>
      </c>
      <c r="B26">
        <f t="shared" si="4"/>
        <v>6.3411807372401077</v>
      </c>
      <c r="C26" s="3">
        <v>0.08</v>
      </c>
      <c r="D26">
        <f t="shared" si="5"/>
        <v>44.768736004915148</v>
      </c>
      <c r="Q26">
        <f t="shared" si="9"/>
        <v>44.768736004915205</v>
      </c>
      <c r="R26">
        <f t="shared" si="6"/>
        <v>61.747380325445199</v>
      </c>
      <c r="S26">
        <f t="shared" si="7"/>
        <v>250.01110720721076</v>
      </c>
      <c r="T26" s="3">
        <v>0.08</v>
      </c>
      <c r="V26">
        <f>SUM($R$2:R26)</f>
        <v>1069.0246536018794</v>
      </c>
      <c r="W26">
        <f t="shared" si="8"/>
        <v>2.2540898528273088</v>
      </c>
      <c r="Z26">
        <f t="shared" si="11"/>
        <v>1.896955720478972</v>
      </c>
      <c r="AA26" s="3">
        <v>0.3</v>
      </c>
      <c r="AB26">
        <f t="shared" si="1"/>
        <v>833.37035735736924</v>
      </c>
      <c r="AC26">
        <f t="shared" si="10"/>
        <v>916.75664913254013</v>
      </c>
      <c r="AD26" s="3">
        <v>0.2</v>
      </c>
      <c r="AE26">
        <f t="shared" si="2"/>
        <v>183.35132982650805</v>
      </c>
      <c r="AF26">
        <f t="shared" si="3"/>
        <v>1</v>
      </c>
    </row>
    <row r="27" spans="1:32" ht="14.4">
      <c r="A27" s="2">
        <v>26</v>
      </c>
      <c r="B27">
        <f t="shared" si="4"/>
        <v>6.848475196219316</v>
      </c>
      <c r="C27" s="3">
        <v>0.08</v>
      </c>
      <c r="D27">
        <f t="shared" si="5"/>
        <v>48.35023488530836</v>
      </c>
      <c r="Q27">
        <f t="shared" si="9"/>
        <v>48.350234885308431</v>
      </c>
      <c r="R27">
        <f t="shared" si="6"/>
        <v>62.912425237246062</v>
      </c>
      <c r="S27">
        <f t="shared" si="7"/>
        <v>270.01199578378765</v>
      </c>
      <c r="T27" s="3">
        <v>0.08</v>
      </c>
      <c r="V27">
        <f>SUM($R$2:R27)</f>
        <v>1131.9370788391254</v>
      </c>
      <c r="W27">
        <f t="shared" si="8"/>
        <v>2.38674372462178</v>
      </c>
      <c r="Z27">
        <f t="shared" si="11"/>
        <v>1.7564404819249739</v>
      </c>
      <c r="AA27" s="3">
        <v>0.3</v>
      </c>
      <c r="AB27">
        <f t="shared" si="1"/>
        <v>900.03998594595885</v>
      </c>
      <c r="AC27">
        <f t="shared" si="10"/>
        <v>971.7620480804926</v>
      </c>
      <c r="AD27" s="3">
        <v>0.2</v>
      </c>
      <c r="AE27">
        <f t="shared" si="2"/>
        <v>194.35240961609853</v>
      </c>
      <c r="AF27">
        <f t="shared" si="3"/>
        <v>1</v>
      </c>
    </row>
    <row r="28" spans="1:32" ht="14.4">
      <c r="A28" s="2">
        <v>27</v>
      </c>
      <c r="B28">
        <f t="shared" si="4"/>
        <v>7.3963532119168613</v>
      </c>
      <c r="C28" s="3">
        <v>0.08</v>
      </c>
      <c r="D28">
        <f t="shared" si="5"/>
        <v>52.218253676133031</v>
      </c>
      <c r="Q28">
        <f t="shared" si="9"/>
        <v>52.218253676133102</v>
      </c>
      <c r="R28">
        <f t="shared" si="6"/>
        <v>64.099452128514855</v>
      </c>
      <c r="S28">
        <f t="shared" si="7"/>
        <v>291.61295544649067</v>
      </c>
      <c r="T28" s="3">
        <v>0.08</v>
      </c>
      <c r="V28">
        <f>SUM($R$2:R28)</f>
        <v>1196.0365309676404</v>
      </c>
      <c r="W28">
        <f t="shared" si="8"/>
        <v>2.5219004996576571</v>
      </c>
      <c r="Z28">
        <f t="shared" si="11"/>
        <v>1.6263337795601609</v>
      </c>
      <c r="AA28" s="3">
        <v>0.3</v>
      </c>
      <c r="AB28">
        <f t="shared" si="1"/>
        <v>972.04318482163558</v>
      </c>
      <c r="AC28">
        <f t="shared" si="10"/>
        <v>1030.0677709653223</v>
      </c>
      <c r="AD28" s="3">
        <v>0.2</v>
      </c>
      <c r="AE28">
        <f t="shared" si="2"/>
        <v>206.01355419306446</v>
      </c>
      <c r="AF28">
        <f t="shared" si="3"/>
        <v>1</v>
      </c>
    </row>
    <row r="29" spans="1:32" ht="14.4">
      <c r="A29" s="2">
        <v>28</v>
      </c>
      <c r="B29">
        <f t="shared" si="4"/>
        <v>7.9880614688702103</v>
      </c>
      <c r="C29" s="3">
        <v>0.08</v>
      </c>
      <c r="D29">
        <f t="shared" si="5"/>
        <v>56.395713970223674</v>
      </c>
      <c r="Q29">
        <f t="shared" si="9"/>
        <v>56.395713970223753</v>
      </c>
      <c r="R29">
        <f t="shared" si="6"/>
        <v>65.308875753581162</v>
      </c>
      <c r="S29">
        <f t="shared" si="7"/>
        <v>314.94199188220995</v>
      </c>
      <c r="T29" s="3">
        <v>0.08</v>
      </c>
      <c r="V29">
        <f>SUM($R$2:R29)</f>
        <v>1261.3454067212215</v>
      </c>
      <c r="W29">
        <f t="shared" si="8"/>
        <v>2.659607402524399</v>
      </c>
      <c r="Z29">
        <f t="shared" si="11"/>
        <v>1.5058646107038527</v>
      </c>
      <c r="AA29" s="3">
        <v>0.3</v>
      </c>
      <c r="AB29">
        <f t="shared" si="1"/>
        <v>1049.8066396073666</v>
      </c>
      <c r="AC29">
        <f t="shared" si="10"/>
        <v>1091.8718372232418</v>
      </c>
      <c r="AD29" s="3">
        <v>0.2</v>
      </c>
      <c r="AE29">
        <f t="shared" si="2"/>
        <v>218.37436744464836</v>
      </c>
      <c r="AF29">
        <f t="shared" si="3"/>
        <v>1</v>
      </c>
    </row>
    <row r="30" spans="1:32" ht="14.4">
      <c r="A30" s="2">
        <v>29</v>
      </c>
      <c r="B30">
        <f t="shared" si="4"/>
        <v>8.6271063863798272</v>
      </c>
      <c r="C30" s="3">
        <v>0.08</v>
      </c>
      <c r="D30">
        <f t="shared" si="5"/>
        <v>60.907371087841568</v>
      </c>
      <c r="Q30">
        <f t="shared" si="9"/>
        <v>60.907371087841653</v>
      </c>
      <c r="R30">
        <f t="shared" si="6"/>
        <v>66.541118692327984</v>
      </c>
      <c r="S30">
        <f t="shared" si="7"/>
        <v>340.13735123278678</v>
      </c>
      <c r="T30" s="3">
        <v>0.08</v>
      </c>
      <c r="V30">
        <f>SUM($R$2:R30)</f>
        <v>1327.8865254135494</v>
      </c>
      <c r="W30">
        <f t="shared" si="8"/>
        <v>2.7999125488414571</v>
      </c>
      <c r="Z30">
        <f t="shared" si="11"/>
        <v>1.3943190839850486</v>
      </c>
      <c r="AA30" s="3">
        <v>0.3</v>
      </c>
      <c r="AB30">
        <f t="shared" si="1"/>
        <v>1133.7911707759561</v>
      </c>
      <c r="AC30">
        <f t="shared" si="10"/>
        <v>1157.3841474566364</v>
      </c>
      <c r="AD30" s="3">
        <v>0.2</v>
      </c>
      <c r="AE30">
        <f t="shared" si="2"/>
        <v>231.47682949132729</v>
      </c>
      <c r="AF30">
        <f t="shared" si="3"/>
        <v>1</v>
      </c>
    </row>
    <row r="31" spans="1:32" ht="14.4">
      <c r="A31" s="2">
        <v>30</v>
      </c>
      <c r="B31">
        <f t="shared" si="4"/>
        <v>9.3172748972902131</v>
      </c>
      <c r="C31" s="3">
        <v>0.08</v>
      </c>
      <c r="D31">
        <f t="shared" si="5"/>
        <v>65.779960774868897</v>
      </c>
      <c r="Q31">
        <f t="shared" si="9"/>
        <v>65.779960774868982</v>
      </c>
      <c r="R31">
        <f t="shared" si="6"/>
        <v>67.796611497843614</v>
      </c>
      <c r="S31">
        <f t="shared" si="7"/>
        <v>367.34833933140976</v>
      </c>
      <c r="T31" s="3">
        <v>0.08</v>
      </c>
      <c r="V31">
        <f>SUM($R$2:R31)</f>
        <v>1395.6831369113929</v>
      </c>
      <c r="W31">
        <f t="shared" si="8"/>
        <v>2.9428649620701575</v>
      </c>
      <c r="Z31">
        <f t="shared" si="11"/>
        <v>1.2910361888750448</v>
      </c>
      <c r="AA31" s="3">
        <v>0.3</v>
      </c>
      <c r="AB31">
        <f t="shared" si="1"/>
        <v>1224.4944644380325</v>
      </c>
      <c r="AC31">
        <f t="shared" si="10"/>
        <v>1226.8271963040345</v>
      </c>
      <c r="AD31" s="3">
        <v>0.2</v>
      </c>
      <c r="AE31">
        <f t="shared" si="2"/>
        <v>245.36543926080691</v>
      </c>
      <c r="AF31">
        <f t="shared" si="3"/>
        <v>1</v>
      </c>
    </row>
    <row r="32" spans="1:32" ht="14.4">
      <c r="A32" s="2">
        <v>31</v>
      </c>
      <c r="B32">
        <f t="shared" si="4"/>
        <v>10.06265688907343</v>
      </c>
      <c r="C32" s="3">
        <v>0.08</v>
      </c>
      <c r="D32">
        <f t="shared" si="5"/>
        <v>71.042357636858412</v>
      </c>
      <c r="Q32">
        <f t="shared" si="9"/>
        <v>71.042357636858512</v>
      </c>
      <c r="R32">
        <f t="shared" si="6"/>
        <v>69.075792846859528</v>
      </c>
      <c r="S32">
        <f t="shared" si="7"/>
        <v>396.73620647792256</v>
      </c>
      <c r="T32" s="3">
        <v>0.08</v>
      </c>
      <c r="V32">
        <f>SUM($R$2:R32)</f>
        <v>1464.7589297582524</v>
      </c>
      <c r="W32">
        <f t="shared" si="8"/>
        <v>3.088514590642796</v>
      </c>
      <c r="Z32">
        <f t="shared" si="11"/>
        <v>1.1954038785880043</v>
      </c>
      <c r="AA32" s="3">
        <v>0.3</v>
      </c>
      <c r="AB32">
        <f t="shared" si="1"/>
        <v>1322.4540215930754</v>
      </c>
      <c r="AC32">
        <f t="shared" si="10"/>
        <v>1300.4368280822766</v>
      </c>
      <c r="AD32" s="3">
        <v>0.2</v>
      </c>
      <c r="AE32">
        <f t="shared" si="2"/>
        <v>260.08736561645532</v>
      </c>
      <c r="AF32">
        <f t="shared" si="3"/>
        <v>1</v>
      </c>
    </row>
    <row r="33" spans="1:32" ht="14.4">
      <c r="A33" s="2">
        <v>32</v>
      </c>
      <c r="B33">
        <f t="shared" si="4"/>
        <v>10.867669440199306</v>
      </c>
      <c r="C33" s="3">
        <v>0.08</v>
      </c>
      <c r="D33">
        <f t="shared" si="5"/>
        <v>76.725746247807081</v>
      </c>
      <c r="Q33">
        <f t="shared" si="9"/>
        <v>76.725746247807209</v>
      </c>
      <c r="R33">
        <f t="shared" si="6"/>
        <v>70.379109693026678</v>
      </c>
      <c r="S33">
        <f t="shared" si="7"/>
        <v>428.47510299615641</v>
      </c>
      <c r="T33" s="3">
        <v>0.08</v>
      </c>
      <c r="V33">
        <f>SUM($R$2:R33)</f>
        <v>1535.1380394512792</v>
      </c>
      <c r="W33">
        <f t="shared" si="8"/>
        <v>3.2369123254149184</v>
      </c>
      <c r="Z33">
        <f t="shared" si="11"/>
        <v>1.106855443137041</v>
      </c>
      <c r="AA33" s="3">
        <v>0.3</v>
      </c>
      <c r="AB33">
        <f t="shared" si="1"/>
        <v>1428.2503433205213</v>
      </c>
      <c r="AC33">
        <f t="shared" si="10"/>
        <v>1378.4630377672133</v>
      </c>
      <c r="AD33" s="3">
        <v>0.2</v>
      </c>
      <c r="AE33">
        <f t="shared" si="2"/>
        <v>275.69260755344266</v>
      </c>
      <c r="AF33">
        <f t="shared" si="3"/>
        <v>1</v>
      </c>
    </row>
    <row r="34" spans="1:32" ht="14.4">
      <c r="A34" s="2">
        <v>33</v>
      </c>
      <c r="B34">
        <f t="shared" si="4"/>
        <v>11.73708299541525</v>
      </c>
      <c r="C34" s="3">
        <v>0.08</v>
      </c>
      <c r="D34">
        <f t="shared" si="5"/>
        <v>82.863805947631647</v>
      </c>
      <c r="Q34">
        <f t="shared" si="9"/>
        <v>82.863805947631789</v>
      </c>
      <c r="R34">
        <f t="shared" si="6"/>
        <v>71.707017423083812</v>
      </c>
      <c r="S34">
        <f t="shared" si="7"/>
        <v>462.75311123584896</v>
      </c>
      <c r="T34" s="3">
        <v>0.08</v>
      </c>
      <c r="V34">
        <f>SUM($R$2:R34)</f>
        <v>1606.8450568743629</v>
      </c>
      <c r="W34">
        <f t="shared" si="8"/>
        <v>3.3881100174468917</v>
      </c>
      <c r="Z34">
        <f t="shared" si="11"/>
        <v>1.0248661510528156</v>
      </c>
      <c r="AA34" s="3">
        <v>0.3</v>
      </c>
      <c r="AB34">
        <f t="shared" si="1"/>
        <v>1542.5103707861633</v>
      </c>
      <c r="AC34">
        <f t="shared" si="10"/>
        <v>1461.1708200332462</v>
      </c>
      <c r="AD34" s="3">
        <v>0.2</v>
      </c>
      <c r="AE34">
        <f t="shared" si="2"/>
        <v>292.23416400664922</v>
      </c>
      <c r="AF34">
        <f t="shared" si="3"/>
        <v>1</v>
      </c>
    </row>
    <row r="35" spans="1:32" ht="14.4">
      <c r="A35" s="2">
        <v>34</v>
      </c>
      <c r="B35">
        <f t="shared" si="4"/>
        <v>12.67604963504847</v>
      </c>
      <c r="C35" s="3">
        <v>0.08</v>
      </c>
      <c r="D35">
        <f t="shared" si="5"/>
        <v>89.492910423442183</v>
      </c>
      <c r="Q35">
        <f t="shared" si="9"/>
        <v>89.492910423442325</v>
      </c>
      <c r="R35">
        <f t="shared" si="6"/>
        <v>73.059980015972187</v>
      </c>
      <c r="S35">
        <f t="shared" si="7"/>
        <v>499.77336013471694</v>
      </c>
      <c r="T35" s="3">
        <v>0.08</v>
      </c>
      <c r="V35">
        <f>SUM($R$2:R35)</f>
        <v>1679.9050368903349</v>
      </c>
      <c r="W35">
        <f t="shared" si="8"/>
        <v>3.5421604961209781</v>
      </c>
      <c r="Z35">
        <f t="shared" si="11"/>
        <v>0.94895013986371812</v>
      </c>
      <c r="AA35" s="3">
        <v>0.3</v>
      </c>
      <c r="AB35">
        <f t="shared" si="1"/>
        <v>1665.9112004490564</v>
      </c>
      <c r="AC35">
        <f t="shared" si="10"/>
        <v>1548.8410692352411</v>
      </c>
      <c r="AD35" s="3">
        <v>0.2</v>
      </c>
      <c r="AE35">
        <f t="shared" si="2"/>
        <v>309.76821384704823</v>
      </c>
      <c r="AF35">
        <f t="shared" si="3"/>
        <v>1</v>
      </c>
    </row>
    <row r="36" spans="1:32" ht="14.4">
      <c r="A36" s="2">
        <v>35</v>
      </c>
      <c r="B36">
        <f t="shared" si="4"/>
        <v>13.690133605852347</v>
      </c>
      <c r="C36" s="3">
        <v>0.08</v>
      </c>
      <c r="D36">
        <f t="shared" si="5"/>
        <v>96.652343257317554</v>
      </c>
      <c r="Q36">
        <f t="shared" si="9"/>
        <v>96.65234325731771</v>
      </c>
      <c r="R36">
        <f t="shared" si="6"/>
        <v>74.438470204952793</v>
      </c>
      <c r="S36">
        <f t="shared" si="7"/>
        <v>539.75522894549431</v>
      </c>
      <c r="T36" s="3">
        <v>0.08</v>
      </c>
      <c r="V36">
        <f>SUM($R$2:R36)</f>
        <v>1754.3435070952878</v>
      </c>
      <c r="W36">
        <f t="shared" si="8"/>
        <v>3.6991175876002358</v>
      </c>
      <c r="Z36">
        <f t="shared" si="11"/>
        <v>0.87865753691085002</v>
      </c>
      <c r="AA36" s="3">
        <v>0.3</v>
      </c>
      <c r="AB36">
        <f t="shared" si="1"/>
        <v>1799.1840964849812</v>
      </c>
      <c r="AC36">
        <f t="shared" si="10"/>
        <v>1641.7715333893557</v>
      </c>
      <c r="AD36" s="3">
        <v>0.2</v>
      </c>
      <c r="AE36">
        <f t="shared" si="2"/>
        <v>328.35430667787114</v>
      </c>
      <c r="AF36">
        <f t="shared" si="3"/>
        <v>1</v>
      </c>
    </row>
    <row r="37" spans="1:32" ht="14.4">
      <c r="A37" s="2">
        <v>36</v>
      </c>
      <c r="B37">
        <f t="shared" si="4"/>
        <v>14.785344294320534</v>
      </c>
      <c r="C37" s="3">
        <v>0.08</v>
      </c>
      <c r="D37">
        <f t="shared" si="5"/>
        <v>104.38453071790296</v>
      </c>
      <c r="Q37">
        <f t="shared" si="9"/>
        <v>104.38453071790315</v>
      </c>
      <c r="R37">
        <f t="shared" si="6"/>
        <v>75.84296964278208</v>
      </c>
      <c r="S37">
        <f t="shared" si="7"/>
        <v>582.93564726113391</v>
      </c>
      <c r="T37" s="3">
        <v>0.08</v>
      </c>
      <c r="V37">
        <f>SUM($R$2:R37)</f>
        <v>1830.1864767380698</v>
      </c>
      <c r="W37">
        <f t="shared" si="8"/>
        <v>3.8590361336357057</v>
      </c>
      <c r="Z37">
        <f t="shared" si="11"/>
        <v>0.81357179343597219</v>
      </c>
      <c r="AA37" s="3">
        <v>0.3</v>
      </c>
      <c r="AB37">
        <f t="shared" si="1"/>
        <v>1943.1188242037797</v>
      </c>
      <c r="AC37">
        <f t="shared" si="10"/>
        <v>1740.2778253927172</v>
      </c>
      <c r="AD37" s="3">
        <v>0.2</v>
      </c>
      <c r="AE37">
        <f t="shared" si="2"/>
        <v>348.05556507854345</v>
      </c>
      <c r="AF37">
        <f t="shared" si="3"/>
        <v>1</v>
      </c>
    </row>
    <row r="38" spans="1:32" ht="14.4">
      <c r="A38" s="2">
        <v>37</v>
      </c>
      <c r="B38">
        <f t="shared" si="4"/>
        <v>15.968171837866176</v>
      </c>
      <c r="C38" s="3">
        <v>0.08</v>
      </c>
      <c r="D38">
        <f t="shared" si="5"/>
        <v>112.7352931753352</v>
      </c>
      <c r="Q38">
        <f t="shared" si="9"/>
        <v>112.73529317533541</v>
      </c>
      <c r="R38">
        <f t="shared" si="6"/>
        <v>77.273969070004384</v>
      </c>
      <c r="S38">
        <f t="shared" si="7"/>
        <v>629.57049904202461</v>
      </c>
      <c r="T38" s="3">
        <v>0.08</v>
      </c>
      <c r="V38">
        <f>SUM($R$2:R38)</f>
        <v>1907.4604458080742</v>
      </c>
      <c r="W38" s="11">
        <f t="shared" si="8"/>
        <v>4.0219720107284491</v>
      </c>
      <c r="Z38">
        <f t="shared" si="11"/>
        <v>0.75330721614441876</v>
      </c>
      <c r="AA38" s="3">
        <v>0.3</v>
      </c>
      <c r="AB38">
        <f t="shared" si="1"/>
        <v>2098.5683301400823</v>
      </c>
      <c r="AC38">
        <f t="shared" si="10"/>
        <v>1844.6944949162803</v>
      </c>
      <c r="AD38" s="3">
        <v>0.2</v>
      </c>
      <c r="AE38">
        <f t="shared" si="2"/>
        <v>368.93889898325608</v>
      </c>
      <c r="AF38">
        <f t="shared" si="3"/>
        <v>1</v>
      </c>
    </row>
    <row r="39" spans="1:32" ht="14.4">
      <c r="A39" s="2">
        <v>38</v>
      </c>
      <c r="B39">
        <f t="shared" si="4"/>
        <v>17.245625584895471</v>
      </c>
      <c r="C39" s="3">
        <v>0.08</v>
      </c>
      <c r="D39">
        <f t="shared" si="5"/>
        <v>121.75411662936202</v>
      </c>
      <c r="Q39">
        <f t="shared" si="9"/>
        <v>121.75411662936224</v>
      </c>
      <c r="R39">
        <f t="shared" si="6"/>
        <v>78.731968486419561</v>
      </c>
      <c r="S39">
        <f t="shared" si="7"/>
        <v>679.93613896538659</v>
      </c>
      <c r="T39" s="3">
        <v>0.08</v>
      </c>
      <c r="V39">
        <f>SUM($R$2:R39)</f>
        <v>1986.1924142944938</v>
      </c>
      <c r="W39">
        <f t="shared" si="8"/>
        <v>4.1879821496531306</v>
      </c>
      <c r="Z39">
        <f t="shared" si="11"/>
        <v>0.69750668161520246</v>
      </c>
      <c r="AA39" s="3">
        <v>0.3</v>
      </c>
      <c r="AB39">
        <f t="shared" si="1"/>
        <v>2266.4537965512886</v>
      </c>
      <c r="AC39">
        <f t="shared" si="10"/>
        <v>1955.3761646112573</v>
      </c>
      <c r="AD39" s="3">
        <v>0.2</v>
      </c>
      <c r="AE39">
        <f t="shared" si="2"/>
        <v>391.07523292225147</v>
      </c>
      <c r="AF39">
        <f t="shared" si="3"/>
        <v>1</v>
      </c>
    </row>
    <row r="40" spans="1:32" ht="14.4">
      <c r="A40" s="2">
        <v>39</v>
      </c>
      <c r="B40">
        <f t="shared" si="4"/>
        <v>18.62527563168711</v>
      </c>
      <c r="C40" s="3">
        <v>0.08</v>
      </c>
      <c r="D40">
        <f t="shared" si="5"/>
        <v>131.49444595971099</v>
      </c>
      <c r="Q40">
        <f t="shared" si="9"/>
        <v>131.49444595971124</v>
      </c>
      <c r="R40">
        <f t="shared" si="6"/>
        <v>80.21747732578595</v>
      </c>
      <c r="S40">
        <f t="shared" si="7"/>
        <v>734.33103008261753</v>
      </c>
      <c r="T40" s="3">
        <v>0.08</v>
      </c>
      <c r="V40">
        <f>SUM($R$2:R40)</f>
        <v>2066.4098916202797</v>
      </c>
      <c r="W40">
        <f t="shared" si="8"/>
        <v>4.3571245553499764</v>
      </c>
      <c r="Z40">
        <f t="shared" si="11"/>
        <v>0.64583952001407641</v>
      </c>
      <c r="AA40" s="3">
        <v>0.3</v>
      </c>
      <c r="AB40">
        <f t="shared" si="1"/>
        <v>2447.770100275392</v>
      </c>
      <c r="AC40">
        <f t="shared" si="10"/>
        <v>2072.6987344879331</v>
      </c>
      <c r="AD40" s="3">
        <v>0.2</v>
      </c>
      <c r="AE40">
        <f t="shared" si="2"/>
        <v>414.53974689758661</v>
      </c>
      <c r="AF40">
        <f t="shared" si="3"/>
        <v>1</v>
      </c>
    </row>
    <row r="41" spans="1:32" ht="14.4">
      <c r="A41" s="2">
        <v>40</v>
      </c>
      <c r="B41">
        <f t="shared" si="4"/>
        <v>20.115297682222078</v>
      </c>
      <c r="C41" s="3">
        <v>0.08</v>
      </c>
      <c r="D41">
        <f t="shared" si="5"/>
        <v>142.01400163648788</v>
      </c>
      <c r="Q41">
        <f t="shared" si="9"/>
        <v>142.01400163648813</v>
      </c>
      <c r="R41">
        <f t="shared" si="6"/>
        <v>81.73101463381964</v>
      </c>
      <c r="S41">
        <f t="shared" si="7"/>
        <v>793.07751248922693</v>
      </c>
      <c r="T41" s="3">
        <v>0.08</v>
      </c>
      <c r="V41">
        <f>SUM($R$2:R41)</f>
        <v>2148.1409062540993</v>
      </c>
      <c r="W41">
        <f t="shared" si="8"/>
        <v>4.529458327192045</v>
      </c>
      <c r="Z41">
        <f t="shared" si="11"/>
        <v>0.59799955556858919</v>
      </c>
      <c r="AA41" s="3">
        <v>0.3</v>
      </c>
      <c r="AB41">
        <f t="shared" si="1"/>
        <v>2643.5917082974233</v>
      </c>
      <c r="AC41">
        <f t="shared" si="10"/>
        <v>2197.0606585572091</v>
      </c>
      <c r="AD41" s="3">
        <v>0.2</v>
      </c>
      <c r="AE41">
        <f t="shared" si="2"/>
        <v>439.41213171144182</v>
      </c>
      <c r="AF41">
        <f t="shared" si="3"/>
        <v>1</v>
      </c>
    </row>
    <row r="42" spans="1:32" ht="14.4">
      <c r="A42" s="2">
        <v>41</v>
      </c>
      <c r="B42">
        <f t="shared" si="4"/>
        <v>21.724521496799845</v>
      </c>
      <c r="C42" s="3">
        <v>0.08</v>
      </c>
      <c r="D42">
        <f t="shared" si="5"/>
        <v>153.37512176740691</v>
      </c>
      <c r="Q42">
        <f t="shared" si="9"/>
        <v>153.37512176740719</v>
      </c>
      <c r="R42">
        <f t="shared" si="6"/>
        <v>83.273109249552107</v>
      </c>
      <c r="S42">
        <f t="shared" si="7"/>
        <v>856.52371348836516</v>
      </c>
      <c r="T42" s="3">
        <v>0.08</v>
      </c>
      <c r="V42" s="1">
        <f>SUM($R$2:R42)</f>
        <v>2231.4140155036512</v>
      </c>
      <c r="W42">
        <f t="shared" si="8"/>
        <v>4.7050436796349073</v>
      </c>
      <c r="Z42">
        <f t="shared" si="11"/>
        <v>0.55370329219313819</v>
      </c>
      <c r="AA42" s="3">
        <v>0.3</v>
      </c>
      <c r="AB42">
        <f t="shared" si="1"/>
        <v>2855.0790449612173</v>
      </c>
      <c r="AC42">
        <f t="shared" si="10"/>
        <v>2328.8842980706418</v>
      </c>
      <c r="AD42" s="3">
        <v>0.2</v>
      </c>
      <c r="AE42">
        <f t="shared" si="2"/>
        <v>465.7768596141284</v>
      </c>
      <c r="AF42">
        <f t="shared" si="3"/>
        <v>1</v>
      </c>
    </row>
    <row r="43" spans="1:32" ht="14.4">
      <c r="A43" s="2">
        <v>42</v>
      </c>
      <c r="B43">
        <f t="shared" si="4"/>
        <v>23.462483216543834</v>
      </c>
      <c r="C43" s="3">
        <v>0.08</v>
      </c>
      <c r="D43">
        <f t="shared" si="5"/>
        <v>165.64513150879947</v>
      </c>
      <c r="Q43">
        <f t="shared" si="9"/>
        <v>165.64513150879978</v>
      </c>
      <c r="R43">
        <f t="shared" si="6"/>
        <v>84.844299990109704</v>
      </c>
      <c r="S43">
        <f t="shared" si="7"/>
        <v>925.04561056743444</v>
      </c>
      <c r="T43" s="3">
        <v>0.08</v>
      </c>
      <c r="V43">
        <f>SUM($R$2:R43)</f>
        <v>2316.2583154937611</v>
      </c>
      <c r="W43">
        <f t="shared" si="8"/>
        <v>4.8839419632559382</v>
      </c>
      <c r="Z43">
        <f t="shared" si="11"/>
        <v>0.51268823351216486</v>
      </c>
      <c r="AA43" s="3">
        <v>0.3</v>
      </c>
      <c r="AB43">
        <f t="shared" si="1"/>
        <v>3083.4853685581147</v>
      </c>
      <c r="AC43">
        <f t="shared" si="10"/>
        <v>2468.6173559548802</v>
      </c>
      <c r="AD43" s="3">
        <v>0.2</v>
      </c>
      <c r="AE43">
        <f t="shared" si="2"/>
        <v>493.72347119097606</v>
      </c>
      <c r="AF43">
        <f t="shared" si="3"/>
        <v>1</v>
      </c>
    </row>
    <row r="44" spans="1:32" ht="14.4">
      <c r="A44" s="2">
        <v>43</v>
      </c>
      <c r="B44">
        <f t="shared" si="4"/>
        <v>25.339481873867342</v>
      </c>
      <c r="C44" s="3">
        <v>0.08</v>
      </c>
      <c r="D44">
        <f t="shared" si="5"/>
        <v>178.89674202950343</v>
      </c>
      <c r="Q44">
        <f t="shared" si="9"/>
        <v>178.89674202950374</v>
      </c>
      <c r="R44">
        <f t="shared" si="6"/>
        <v>86.445135838979681</v>
      </c>
      <c r="S44">
        <f t="shared" si="7"/>
        <v>999.0492594128292</v>
      </c>
      <c r="T44" s="3">
        <v>0.08</v>
      </c>
      <c r="V44">
        <f>SUM($R$2:R44)</f>
        <v>2402.7034513327408</v>
      </c>
      <c r="W44">
        <f t="shared" si="8"/>
        <v>5.0662156861905725</v>
      </c>
      <c r="Z44">
        <f t="shared" si="11"/>
        <v>0.47471132732607862</v>
      </c>
      <c r="AA44" s="3">
        <v>0.3</v>
      </c>
      <c r="AB44">
        <f t="shared" si="1"/>
        <v>3330.1641980427639</v>
      </c>
      <c r="AC44">
        <f t="shared" si="10"/>
        <v>2616.7343973121733</v>
      </c>
      <c r="AD44" s="3">
        <v>0.2</v>
      </c>
      <c r="AE44">
        <f t="shared" si="2"/>
        <v>523.34687946243469</v>
      </c>
      <c r="AF44">
        <f t="shared" si="3"/>
        <v>1</v>
      </c>
    </row>
    <row r="45" spans="1:32" ht="14.4">
      <c r="A45" s="2">
        <v>44</v>
      </c>
      <c r="B45">
        <f t="shared" si="4"/>
        <v>27.36664042377673</v>
      </c>
      <c r="C45" s="3">
        <v>0.08</v>
      </c>
      <c r="D45">
        <f t="shared" si="5"/>
        <v>193.2084813918637</v>
      </c>
      <c r="Q45">
        <f t="shared" si="9"/>
        <v>193.20848139186404</v>
      </c>
      <c r="R45">
        <f t="shared" si="6"/>
        <v>88.076176137828355</v>
      </c>
      <c r="S45">
        <f t="shared" si="7"/>
        <v>1078.9732001658556</v>
      </c>
      <c r="T45" s="3">
        <v>0.08</v>
      </c>
      <c r="V45">
        <f>SUM($R$2:R45)</f>
        <v>2490.7796274705693</v>
      </c>
      <c r="W45">
        <f t="shared" si="8"/>
        <v>5.2519285359730299</v>
      </c>
      <c r="Z45">
        <f t="shared" si="11"/>
        <v>0.43954752530192465</v>
      </c>
      <c r="AA45" s="3">
        <v>0.3</v>
      </c>
      <c r="AB45">
        <f t="shared" si="1"/>
        <v>3596.5773338861854</v>
      </c>
      <c r="AC45">
        <f t="shared" si="10"/>
        <v>2773.7384611509037</v>
      </c>
      <c r="AD45" s="3">
        <v>0.2</v>
      </c>
      <c r="AE45">
        <f t="shared" si="2"/>
        <v>554.74769223018075</v>
      </c>
      <c r="AF45">
        <f t="shared" si="3"/>
        <v>1</v>
      </c>
    </row>
    <row r="46" spans="1:32" ht="14.4">
      <c r="A46" s="2">
        <v>45</v>
      </c>
      <c r="B46">
        <f t="shared" si="4"/>
        <v>29.555971657678867</v>
      </c>
      <c r="C46" s="3">
        <v>0.08</v>
      </c>
      <c r="D46">
        <f t="shared" si="5"/>
        <v>208.66515990321278</v>
      </c>
      <c r="Q46">
        <f t="shared" si="9"/>
        <v>208.66515990321321</v>
      </c>
      <c r="R46">
        <f t="shared" si="6"/>
        <v>89.737990781938322</v>
      </c>
      <c r="S46">
        <f t="shared" si="7"/>
        <v>1165.2910561791241</v>
      </c>
      <c r="T46" s="3">
        <v>0.08</v>
      </c>
      <c r="V46">
        <f>SUM($R$2:R46)</f>
        <v>2580.5176182525074</v>
      </c>
      <c r="W46">
        <f t="shared" si="8"/>
        <v>5.441145401789119</v>
      </c>
      <c r="Z46">
        <f t="shared" si="11"/>
        <v>0.40698844935363387</v>
      </c>
      <c r="AA46" s="3">
        <v>0.3</v>
      </c>
      <c r="AB46">
        <f t="shared" si="1"/>
        <v>3884.3035205970805</v>
      </c>
      <c r="AC46">
        <f t="shared" si="10"/>
        <v>2940.1627688199583</v>
      </c>
      <c r="AD46" s="3">
        <v>0.2</v>
      </c>
      <c r="AE46">
        <f t="shared" si="2"/>
        <v>588.0325537639917</v>
      </c>
      <c r="AF46">
        <f t="shared" si="3"/>
        <v>1</v>
      </c>
    </row>
    <row r="47" spans="1:32" ht="14.4">
      <c r="A47" s="2">
        <v>46</v>
      </c>
      <c r="B47">
        <f t="shared" si="4"/>
        <v>31.920449390293179</v>
      </c>
      <c r="C47" s="3">
        <v>0.08</v>
      </c>
      <c r="D47">
        <f t="shared" si="5"/>
        <v>225.3583726954698</v>
      </c>
      <c r="Q47">
        <f t="shared" si="9"/>
        <v>225.35837269547025</v>
      </c>
      <c r="R47">
        <f t="shared" si="6"/>
        <v>91.431160419333395</v>
      </c>
      <c r="S47">
        <f t="shared" si="7"/>
        <v>1258.5143406734542</v>
      </c>
      <c r="T47" s="3">
        <v>0.08</v>
      </c>
      <c r="V47">
        <f>SUM($R$2:R47)</f>
        <v>2671.948778671841</v>
      </c>
      <c r="W47">
        <f t="shared" si="8"/>
        <v>5.6339323971489081</v>
      </c>
      <c r="Z47">
        <f t="shared" si="11"/>
        <v>0.37684115680892022</v>
      </c>
      <c r="AA47" s="3">
        <v>0.3</v>
      </c>
      <c r="AB47">
        <f t="shared" si="1"/>
        <v>4195.0478022448478</v>
      </c>
      <c r="AC47">
        <f t="shared" si="10"/>
        <v>3116.5725349491559</v>
      </c>
      <c r="AD47" s="3">
        <v>0.2</v>
      </c>
      <c r="AE47">
        <f t="shared" si="2"/>
        <v>623.31450698983122</v>
      </c>
      <c r="AF47">
        <f t="shared" si="3"/>
        <v>1</v>
      </c>
    </row>
    <row r="48" spans="1:32" ht="14.4">
      <c r="A48" s="2">
        <v>47</v>
      </c>
      <c r="B48">
        <f t="shared" si="4"/>
        <v>34.474085341516634</v>
      </c>
      <c r="C48" s="3">
        <v>0.08</v>
      </c>
      <c r="D48">
        <f t="shared" si="5"/>
        <v>243.38704251110738</v>
      </c>
      <c r="Q48">
        <f t="shared" si="9"/>
        <v>243.38704251110792</v>
      </c>
      <c r="R48">
        <f t="shared" si="6"/>
        <v>93.156276653660441</v>
      </c>
      <c r="S48">
        <f t="shared" si="7"/>
        <v>1359.1954879273305</v>
      </c>
      <c r="T48" s="3">
        <v>0.08</v>
      </c>
      <c r="V48">
        <f>SUM($R$2:R48)</f>
        <v>2765.1050553255013</v>
      </c>
      <c r="W48">
        <f t="shared" si="8"/>
        <v>5.830356882987183</v>
      </c>
      <c r="Z48">
        <f t="shared" si="11"/>
        <v>0.34892699704529651</v>
      </c>
      <c r="AA48" s="3">
        <v>0.3</v>
      </c>
      <c r="AB48">
        <f t="shared" si="1"/>
        <v>4530.6516264244356</v>
      </c>
      <c r="AC48">
        <f t="shared" si="10"/>
        <v>3303.5668870461054</v>
      </c>
      <c r="AD48" s="3">
        <v>0.2</v>
      </c>
      <c r="AE48">
        <f t="shared" si="2"/>
        <v>660.71337740922115</v>
      </c>
      <c r="AF48">
        <f t="shared" si="3"/>
        <v>1</v>
      </c>
    </row>
    <row r="49" spans="1:32" ht="14.4">
      <c r="A49" s="2">
        <v>48</v>
      </c>
      <c r="B49">
        <f t="shared" si="4"/>
        <v>37.232012168837969</v>
      </c>
      <c r="C49" s="3">
        <v>0.08</v>
      </c>
      <c r="D49">
        <f t="shared" si="5"/>
        <v>262.85800591199597</v>
      </c>
      <c r="Q49">
        <f t="shared" si="9"/>
        <v>262.8580059119966</v>
      </c>
      <c r="R49">
        <f t="shared" si="6"/>
        <v>94.913942250899282</v>
      </c>
      <c r="S49">
        <f t="shared" si="7"/>
        <v>1467.9311269615171</v>
      </c>
      <c r="T49" s="3">
        <v>0.08</v>
      </c>
      <c r="V49" s="1">
        <f>SUM($R$2:R49)</f>
        <v>2860.0189975764006</v>
      </c>
      <c r="W49">
        <f t="shared" si="8"/>
        <v>6.0304874911997652</v>
      </c>
      <c r="Z49">
        <f t="shared" si="11"/>
        <v>0.32308055281971898</v>
      </c>
      <c r="AA49" s="3">
        <v>0.3</v>
      </c>
      <c r="AB49">
        <f t="shared" si="1"/>
        <v>4893.1037565383904</v>
      </c>
      <c r="AC49">
        <f t="shared" si="10"/>
        <v>3501.7809002688718</v>
      </c>
      <c r="AD49" s="3">
        <v>0.2</v>
      </c>
      <c r="AE49">
        <f t="shared" si="2"/>
        <v>700.35618005377444</v>
      </c>
      <c r="AF49">
        <f t="shared" si="3"/>
        <v>1</v>
      </c>
    </row>
    <row r="50" spans="1:32" ht="14.4">
      <c r="A50" s="2">
        <v>49</v>
      </c>
      <c r="B50">
        <f t="shared" si="4"/>
        <v>40.210573142345005</v>
      </c>
      <c r="C50" s="3">
        <v>0.08</v>
      </c>
      <c r="D50">
        <f t="shared" si="5"/>
        <v>283.88664638495567</v>
      </c>
      <c r="Q50">
        <f t="shared" si="9"/>
        <v>283.88664638495629</v>
      </c>
      <c r="R50">
        <f t="shared" si="6"/>
        <v>96.704771349972873</v>
      </c>
      <c r="S50">
        <f t="shared" si="7"/>
        <v>1585.3656171184384</v>
      </c>
      <c r="T50" s="3">
        <v>0.08</v>
      </c>
      <c r="V50">
        <f>SUM($R$2:R50)</f>
        <v>2956.7237689263734</v>
      </c>
      <c r="W50">
        <f t="shared" si="8"/>
        <v>6.2343941486239052</v>
      </c>
      <c r="Z50">
        <f t="shared" si="11"/>
        <v>0.29914866001825829</v>
      </c>
      <c r="AA50" s="3">
        <v>0.3</v>
      </c>
      <c r="AB50">
        <f t="shared" si="1"/>
        <v>5284.5520570614617</v>
      </c>
      <c r="AC50">
        <f t="shared" si="10"/>
        <v>3711.8877542850041</v>
      </c>
      <c r="AD50" s="3">
        <v>0.2</v>
      </c>
      <c r="AE50">
        <f t="shared" si="2"/>
        <v>742.37755085700087</v>
      </c>
      <c r="AF50">
        <f t="shared" si="3"/>
        <v>1</v>
      </c>
    </row>
    <row r="51" spans="1:32" ht="14.4">
      <c r="A51" s="2">
        <v>50</v>
      </c>
      <c r="B51">
        <f t="shared" si="4"/>
        <v>43.427418993732608</v>
      </c>
      <c r="C51" s="3">
        <v>0.08</v>
      </c>
      <c r="D51">
        <f t="shared" si="5"/>
        <v>306.59757809575211</v>
      </c>
      <c r="Q51">
        <f t="shared" si="9"/>
        <v>306.59757809575279</v>
      </c>
      <c r="R51">
        <f t="shared" si="6"/>
        <v>98.529389677330869</v>
      </c>
      <c r="S51">
        <f t="shared" si="7"/>
        <v>1712.1948664879137</v>
      </c>
      <c r="T51" s="3">
        <v>0.08</v>
      </c>
      <c r="V51">
        <f>SUM($R$2:R51)</f>
        <v>3055.2531586037044</v>
      </c>
      <c r="W51">
        <f t="shared" si="8"/>
        <v>6.442148101471143</v>
      </c>
      <c r="Z51">
        <f t="shared" si="11"/>
        <v>0.27698950001690581</v>
      </c>
      <c r="AA51" s="3">
        <v>0.3</v>
      </c>
      <c r="AB51">
        <f t="shared" si="1"/>
        <v>5707.316221626379</v>
      </c>
      <c r="AC51">
        <f t="shared" si="10"/>
        <v>3934.6010195421045</v>
      </c>
      <c r="AD51" s="3">
        <v>0.2</v>
      </c>
      <c r="AE51">
        <f t="shared" si="2"/>
        <v>786.92020390842094</v>
      </c>
      <c r="AF51">
        <f t="shared" si="3"/>
        <v>1</v>
      </c>
    </row>
    <row r="52" spans="1:32" ht="14.4">
      <c r="A52" s="2">
        <v>51</v>
      </c>
      <c r="B52">
        <f t="shared" ref="B52:B101" si="12">B51+B51*C51</f>
        <v>46.901612513231214</v>
      </c>
      <c r="C52" s="3">
        <v>0.08</v>
      </c>
      <c r="D52">
        <f t="shared" ref="D52:D101" si="13">D51+D51*C51</f>
        <v>331.12538434341229</v>
      </c>
      <c r="Q52">
        <f t="shared" ref="Q52:Q101" si="14">$D$2*((1+$C$2)^A51)</f>
        <v>331.12538434341303</v>
      </c>
      <c r="R52">
        <f t="shared" si="6"/>
        <v>100.3884347655824</v>
      </c>
      <c r="S52">
        <f t="shared" si="7"/>
        <v>1849.1704558069468</v>
      </c>
      <c r="T52" s="3">
        <v>0.08</v>
      </c>
      <c r="V52">
        <f>SUM($R$2:R52)</f>
        <v>3155.641593369287</v>
      </c>
      <c r="W52">
        <f t="shared" si="8"/>
        <v>6.6538219402211594</v>
      </c>
      <c r="Z52">
        <f t="shared" si="11"/>
        <v>0.25647175927491278</v>
      </c>
      <c r="AA52" s="3">
        <v>0.3</v>
      </c>
      <c r="AB52">
        <f t="shared" si="1"/>
        <v>6163.9015193564901</v>
      </c>
      <c r="AC52">
        <f t="shared" si="10"/>
        <v>4170.6770807146313</v>
      </c>
      <c r="AD52" s="3">
        <v>0.2</v>
      </c>
      <c r="AE52">
        <f t="shared" si="2"/>
        <v>834.13541614292626</v>
      </c>
      <c r="AF52">
        <f t="shared" si="3"/>
        <v>1</v>
      </c>
    </row>
    <row r="53" spans="1:32" ht="14.4">
      <c r="A53" s="2">
        <v>52</v>
      </c>
      <c r="B53">
        <f t="shared" si="12"/>
        <v>50.653741514289713</v>
      </c>
      <c r="C53" s="3">
        <v>0.08</v>
      </c>
      <c r="D53">
        <f t="shared" si="13"/>
        <v>357.61541509088528</v>
      </c>
      <c r="Q53">
        <f t="shared" si="14"/>
        <v>357.61541509088613</v>
      </c>
      <c r="R53">
        <f t="shared" si="6"/>
        <v>102.28255617625375</v>
      </c>
      <c r="S53">
        <f t="shared" si="7"/>
        <v>1997.1040922715026</v>
      </c>
      <c r="T53" s="3">
        <v>0.08</v>
      </c>
      <c r="V53">
        <f>SUM($R$2:R53)</f>
        <v>3257.9241495455408</v>
      </c>
      <c r="W53">
        <f t="shared" si="8"/>
        <v>6.8694896249853263</v>
      </c>
      <c r="Z53">
        <f t="shared" si="11"/>
        <v>0.23747385118047479</v>
      </c>
      <c r="AA53" s="3">
        <v>0.3</v>
      </c>
      <c r="AB53">
        <f t="shared" si="1"/>
        <v>6657.0136409050092</v>
      </c>
      <c r="AC53">
        <f t="shared" si="10"/>
        <v>4420.9177055575092</v>
      </c>
      <c r="AD53" s="3">
        <v>0.2</v>
      </c>
      <c r="AE53">
        <f t="shared" si="2"/>
        <v>884.18354111150188</v>
      </c>
      <c r="AF53">
        <f t="shared" si="3"/>
        <v>1</v>
      </c>
    </row>
    <row r="54" spans="1:32" ht="14.4">
      <c r="A54" s="2">
        <v>53</v>
      </c>
      <c r="B54">
        <f t="shared" si="12"/>
        <v>54.706040835432887</v>
      </c>
      <c r="C54" s="3">
        <v>0.08</v>
      </c>
      <c r="D54">
        <f t="shared" si="13"/>
        <v>386.22464829815613</v>
      </c>
      <c r="Q54">
        <f t="shared" si="14"/>
        <v>386.22464829815704</v>
      </c>
      <c r="R54">
        <f t="shared" si="6"/>
        <v>104.21241572674911</v>
      </c>
      <c r="S54">
        <f t="shared" si="7"/>
        <v>2156.872419653223</v>
      </c>
      <c r="T54" s="3">
        <v>0.08</v>
      </c>
      <c r="V54">
        <f>SUM($R$2:R54)</f>
        <v>3362.1365652722898</v>
      </c>
      <c r="W54">
        <f t="shared" si="8"/>
        <v>7.0892265113488167</v>
      </c>
      <c r="Z54">
        <f t="shared" si="11"/>
        <v>0.21988319553747662</v>
      </c>
      <c r="AA54" s="3">
        <v>0.3</v>
      </c>
      <c r="AB54">
        <f t="shared" si="1"/>
        <v>7189.5747321774106</v>
      </c>
      <c r="AC54">
        <f t="shared" si="10"/>
        <v>4686.1727678909601</v>
      </c>
      <c r="AD54" s="3">
        <v>0.2</v>
      </c>
      <c r="AE54">
        <f t="shared" si="2"/>
        <v>937.23455357819205</v>
      </c>
      <c r="AF54">
        <f t="shared" si="3"/>
        <v>1</v>
      </c>
    </row>
    <row r="55" spans="1:32" ht="14.4">
      <c r="A55" s="2">
        <v>54</v>
      </c>
      <c r="B55">
        <f t="shared" si="12"/>
        <v>59.08252410226752</v>
      </c>
      <c r="C55" s="3">
        <v>0.08</v>
      </c>
      <c r="D55">
        <f t="shared" si="13"/>
        <v>417.12262016200862</v>
      </c>
      <c r="Q55">
        <f t="shared" si="14"/>
        <v>417.12262016200958</v>
      </c>
      <c r="R55">
        <f t="shared" si="6"/>
        <v>106.17868772159341</v>
      </c>
      <c r="S55">
        <f t="shared" si="7"/>
        <v>2329.4222132254808</v>
      </c>
      <c r="T55" s="3">
        <v>0.08</v>
      </c>
      <c r="V55">
        <f>SUM($R$2:R55)</f>
        <v>3468.3152529938834</v>
      </c>
      <c r="W55">
        <f t="shared" si="8"/>
        <v>7.3131093767002984</v>
      </c>
      <c r="Z55">
        <f t="shared" si="11"/>
        <v>0.20359555142358948</v>
      </c>
      <c r="AA55" s="3">
        <v>0.3</v>
      </c>
      <c r="AB55">
        <f t="shared" si="1"/>
        <v>7764.7407107516028</v>
      </c>
      <c r="AC55">
        <f t="shared" si="10"/>
        <v>4967.3431339644176</v>
      </c>
      <c r="AD55" s="3">
        <v>0.2</v>
      </c>
      <c r="AE55">
        <f t="shared" si="2"/>
        <v>993.46862679288358</v>
      </c>
      <c r="AF55">
        <f t="shared" si="3"/>
        <v>1</v>
      </c>
    </row>
    <row r="56" spans="1:32" ht="14.4">
      <c r="A56" s="2">
        <v>55</v>
      </c>
      <c r="B56">
        <f t="shared" si="12"/>
        <v>63.809126030448923</v>
      </c>
      <c r="C56" s="3">
        <v>0.08</v>
      </c>
      <c r="D56">
        <f t="shared" si="13"/>
        <v>450.49242977496931</v>
      </c>
      <c r="Q56">
        <f t="shared" si="14"/>
        <v>450.49242977497045</v>
      </c>
      <c r="R56">
        <f t="shared" si="6"/>
        <v>108.18205918803858</v>
      </c>
      <c r="S56">
        <f t="shared" si="7"/>
        <v>2515.7759902835196</v>
      </c>
      <c r="T56" s="3">
        <v>0.08</v>
      </c>
      <c r="V56">
        <f>SUM($R$2:R56)</f>
        <v>3576.4973121819221</v>
      </c>
      <c r="W56">
        <f t="shared" si="8"/>
        <v>7.5412164470584111</v>
      </c>
      <c r="Z56">
        <f t="shared" si="11"/>
        <v>0.18851439946628654</v>
      </c>
      <c r="AA56" s="3">
        <v>0.3</v>
      </c>
      <c r="AB56">
        <f t="shared" si="1"/>
        <v>8385.9199676117332</v>
      </c>
      <c r="AC56">
        <f t="shared" si="10"/>
        <v>5265.3837220022833</v>
      </c>
      <c r="AD56" s="3">
        <v>0.2</v>
      </c>
      <c r="AE56">
        <f t="shared" si="2"/>
        <v>1053.0767444004566</v>
      </c>
      <c r="AF56">
        <f t="shared" si="3"/>
        <v>1</v>
      </c>
    </row>
    <row r="57" spans="1:32" ht="14.4">
      <c r="A57" s="2">
        <v>56</v>
      </c>
      <c r="B57">
        <f t="shared" si="12"/>
        <v>68.913856112884844</v>
      </c>
      <c r="C57" s="3">
        <v>0.08</v>
      </c>
      <c r="D57">
        <f t="shared" si="13"/>
        <v>486.53182415696688</v>
      </c>
      <c r="Q57">
        <f t="shared" si="14"/>
        <v>486.53182415696807</v>
      </c>
      <c r="R57">
        <f t="shared" si="6"/>
        <v>110.22323011611476</v>
      </c>
      <c r="S57">
        <f t="shared" si="7"/>
        <v>2717.0380695062013</v>
      </c>
      <c r="T57" s="3">
        <v>0.08</v>
      </c>
      <c r="V57">
        <f>SUM($R$2:R57)</f>
        <v>3686.7205422980369</v>
      </c>
      <c r="W57">
        <f t="shared" si="8"/>
        <v>7.7736274244044132</v>
      </c>
      <c r="Z57">
        <f t="shared" si="11"/>
        <v>0.17455036987619121</v>
      </c>
      <c r="AA57" s="3">
        <v>0.3</v>
      </c>
      <c r="AB57">
        <f t="shared" si="1"/>
        <v>9056.7935650206709</v>
      </c>
      <c r="AC57">
        <f t="shared" si="10"/>
        <v>5581.3067453224203</v>
      </c>
      <c r="AD57" s="3">
        <v>0.2</v>
      </c>
      <c r="AE57">
        <f t="shared" si="2"/>
        <v>1116.2613490644842</v>
      </c>
      <c r="AF57">
        <f t="shared" si="3"/>
        <v>1</v>
      </c>
    </row>
    <row r="58" spans="1:32" ht="14.4">
      <c r="A58" s="2">
        <v>57</v>
      </c>
      <c r="B58">
        <f t="shared" si="12"/>
        <v>74.426964601915628</v>
      </c>
      <c r="C58" s="3">
        <v>0.08</v>
      </c>
      <c r="D58">
        <f t="shared" si="13"/>
        <v>525.45437008952422</v>
      </c>
      <c r="Q58">
        <f t="shared" si="14"/>
        <v>525.45437008952547</v>
      </c>
      <c r="R58">
        <f t="shared" si="6"/>
        <v>112.3029137032113</v>
      </c>
      <c r="S58">
        <f t="shared" si="7"/>
        <v>2934.4011150666975</v>
      </c>
      <c r="T58" s="3">
        <v>0.08</v>
      </c>
      <c r="V58">
        <f>SUM($R$2:R58)</f>
        <v>3799.0234560012482</v>
      </c>
      <c r="W58">
        <f t="shared" si="8"/>
        <v>8.0104235145305278</v>
      </c>
      <c r="Z58">
        <f t="shared" si="11"/>
        <v>0.16162071284832522</v>
      </c>
      <c r="AA58" s="3">
        <v>0.3</v>
      </c>
      <c r="AB58">
        <f t="shared" si="1"/>
        <v>9781.3370502223261</v>
      </c>
      <c r="AC58">
        <f t="shared" si="10"/>
        <v>5916.1851500417661</v>
      </c>
      <c r="AD58" s="3">
        <v>0.2</v>
      </c>
      <c r="AE58">
        <f t="shared" si="2"/>
        <v>1183.2370300083533</v>
      </c>
      <c r="AF58">
        <f t="shared" si="3"/>
        <v>1</v>
      </c>
    </row>
    <row r="59" spans="1:32" ht="14.4">
      <c r="A59" s="2">
        <v>58</v>
      </c>
      <c r="B59">
        <f t="shared" si="12"/>
        <v>80.381121770068873</v>
      </c>
      <c r="C59" s="3">
        <v>0.08</v>
      </c>
      <c r="D59">
        <f t="shared" si="13"/>
        <v>567.49071969668614</v>
      </c>
      <c r="Q59">
        <f t="shared" si="14"/>
        <v>567.49071969668762</v>
      </c>
      <c r="R59">
        <f t="shared" si="6"/>
        <v>114.42183660327188</v>
      </c>
      <c r="S59">
        <f t="shared" si="7"/>
        <v>3169.1532042720332</v>
      </c>
      <c r="T59" s="3">
        <v>0.08</v>
      </c>
      <c r="V59">
        <f>SUM($R$2:R59)</f>
        <v>3913.4452926045201</v>
      </c>
      <c r="W59">
        <f t="shared" si="8"/>
        <v>8.2516874554137392</v>
      </c>
      <c r="Z59">
        <f t="shared" si="11"/>
        <v>0.1496488081928937</v>
      </c>
      <c r="AA59" s="3">
        <v>0.3</v>
      </c>
      <c r="AB59">
        <f t="shared" si="1"/>
        <v>10563.84401424011</v>
      </c>
      <c r="AC59">
        <f t="shared" si="10"/>
        <v>6271.1562590442727</v>
      </c>
      <c r="AD59" s="3">
        <v>0.2</v>
      </c>
      <c r="AE59">
        <f t="shared" si="2"/>
        <v>1254.2312518088547</v>
      </c>
      <c r="AF59">
        <f t="shared" si="3"/>
        <v>1</v>
      </c>
    </row>
    <row r="60" spans="1:32" ht="14.4">
      <c r="A60" s="2">
        <v>59</v>
      </c>
      <c r="B60">
        <f t="shared" si="12"/>
        <v>86.811611511674386</v>
      </c>
      <c r="C60" s="3">
        <v>0.08</v>
      </c>
      <c r="D60">
        <f t="shared" si="13"/>
        <v>612.88997727242099</v>
      </c>
      <c r="Q60">
        <f t="shared" si="14"/>
        <v>612.88997727242258</v>
      </c>
      <c r="R60">
        <f t="shared" si="6"/>
        <v>116.58073918069212</v>
      </c>
      <c r="S60">
        <f t="shared" si="7"/>
        <v>3422.6854606137963</v>
      </c>
      <c r="T60" s="3">
        <v>0.08</v>
      </c>
      <c r="V60">
        <f>SUM($R$2:R60)</f>
        <v>4030.0260317852121</v>
      </c>
      <c r="W60">
        <f t="shared" si="8"/>
        <v>8.4975035461249355</v>
      </c>
      <c r="Z60">
        <f t="shared" si="11"/>
        <v>0.13856371128971637</v>
      </c>
      <c r="AA60" s="3">
        <v>0.3</v>
      </c>
      <c r="AB60">
        <f t="shared" si="1"/>
        <v>11408.951535379321</v>
      </c>
      <c r="AC60">
        <f t="shared" si="10"/>
        <v>6647.4256345869298</v>
      </c>
      <c r="AD60" s="3">
        <v>0.2</v>
      </c>
      <c r="AE60">
        <f t="shared" si="2"/>
        <v>1329.485126917386</v>
      </c>
      <c r="AF60">
        <f t="shared" si="3"/>
        <v>1</v>
      </c>
    </row>
    <row r="61" spans="1:32" ht="14.4">
      <c r="A61" s="2">
        <v>60</v>
      </c>
      <c r="B61">
        <f t="shared" si="12"/>
        <v>93.756540432608332</v>
      </c>
      <c r="C61" s="3">
        <v>0.08</v>
      </c>
      <c r="D61">
        <f t="shared" si="13"/>
        <v>661.92117545421468</v>
      </c>
      <c r="Q61">
        <f t="shared" si="14"/>
        <v>661.92117545421638</v>
      </c>
      <c r="R61">
        <f t="shared" si="6"/>
        <v>118.78037576900705</v>
      </c>
      <c r="S61">
        <f t="shared" si="7"/>
        <v>3696.5002974629001</v>
      </c>
      <c r="T61" s="3">
        <v>0.08</v>
      </c>
      <c r="V61">
        <f>SUM($R$2:R61)</f>
        <v>4148.8064075542188</v>
      </c>
      <c r="W61">
        <f t="shared" si="8"/>
        <v>8.7479576762835123</v>
      </c>
      <c r="Z61">
        <f t="shared" si="11"/>
        <v>0.1282997326756633</v>
      </c>
      <c r="AA61" s="3">
        <v>0.3</v>
      </c>
      <c r="AB61">
        <f t="shared" si="1"/>
        <v>12321.667658209668</v>
      </c>
      <c r="AC61">
        <f t="shared" si="10"/>
        <v>7046.2711726621455</v>
      </c>
      <c r="AD61" s="3">
        <v>0.2</v>
      </c>
      <c r="AE61">
        <f t="shared" si="2"/>
        <v>1409.2542345324291</v>
      </c>
      <c r="AF61">
        <f t="shared" si="3"/>
        <v>1</v>
      </c>
    </row>
    <row r="62" spans="1:32" ht="14.4">
      <c r="A62" s="2">
        <v>61</v>
      </c>
      <c r="B62">
        <f t="shared" si="12"/>
        <v>101.257063667217</v>
      </c>
      <c r="C62" s="3">
        <v>0.08</v>
      </c>
      <c r="D62">
        <f t="shared" si="13"/>
        <v>714.87486949055187</v>
      </c>
      <c r="Q62">
        <f t="shared" si="14"/>
        <v>714.87486949055381</v>
      </c>
      <c r="R62">
        <f t="shared" si="6"/>
        <v>121.02151493446003</v>
      </c>
      <c r="S62">
        <f t="shared" si="7"/>
        <v>3992.2203212599325</v>
      </c>
      <c r="T62" s="3">
        <v>0.08</v>
      </c>
      <c r="V62">
        <f>SUM($R$2:R62)</f>
        <v>4269.8279224886792</v>
      </c>
      <c r="W62">
        <f t="shared" si="8"/>
        <v>9.0031373560677252</v>
      </c>
      <c r="Z62">
        <f t="shared" si="11"/>
        <v>0.11879604877376232</v>
      </c>
      <c r="AA62" s="3">
        <v>0.3</v>
      </c>
      <c r="AB62">
        <f t="shared" si="1"/>
        <v>13307.401070866443</v>
      </c>
      <c r="AC62">
        <f t="shared" si="10"/>
        <v>7469.0474430218746</v>
      </c>
      <c r="AD62" s="3">
        <v>0.2</v>
      </c>
      <c r="AE62">
        <f t="shared" si="2"/>
        <v>1493.809488604375</v>
      </c>
      <c r="AF62">
        <f t="shared" si="3"/>
        <v>1</v>
      </c>
    </row>
    <row r="63" spans="1:32" ht="14.4">
      <c r="A63" s="2">
        <v>62</v>
      </c>
      <c r="B63">
        <f t="shared" si="12"/>
        <v>109.35762876059435</v>
      </c>
      <c r="C63" s="3">
        <v>0.08</v>
      </c>
      <c r="D63">
        <f t="shared" si="13"/>
        <v>772.06485904979604</v>
      </c>
      <c r="Q63">
        <f t="shared" si="14"/>
        <v>772.06485904979809</v>
      </c>
      <c r="R63">
        <f t="shared" si="6"/>
        <v>123.30493974454416</v>
      </c>
      <c r="S63">
        <f t="shared" si="7"/>
        <v>4311.5979469607273</v>
      </c>
      <c r="T63" s="3">
        <v>0.08</v>
      </c>
      <c r="V63">
        <f>SUM($R$2:R63)</f>
        <v>4393.132862233223</v>
      </c>
      <c r="W63">
        <f t="shared" si="8"/>
        <v>9.2631317467912595</v>
      </c>
      <c r="Z63">
        <f t="shared" si="11"/>
        <v>0.10999634145718733</v>
      </c>
      <c r="AA63" s="3">
        <v>0.3</v>
      </c>
      <c r="AB63">
        <f t="shared" si="1"/>
        <v>14371.993156535758</v>
      </c>
      <c r="AC63">
        <f t="shared" si="10"/>
        <v>7917.1902896031879</v>
      </c>
      <c r="AD63" s="3">
        <v>0.2</v>
      </c>
      <c r="AE63">
        <f t="shared" si="2"/>
        <v>1583.4380579206377</v>
      </c>
      <c r="AF63">
        <f t="shared" si="3"/>
        <v>1</v>
      </c>
    </row>
    <row r="64" spans="1:32" ht="14.4">
      <c r="A64" s="2">
        <v>63</v>
      </c>
      <c r="B64">
        <f t="shared" si="12"/>
        <v>118.1062390614419</v>
      </c>
      <c r="C64" s="3">
        <v>0.08</v>
      </c>
      <c r="D64">
        <f t="shared" si="13"/>
        <v>833.83004777377971</v>
      </c>
      <c r="Q64">
        <f t="shared" si="14"/>
        <v>833.8300477737821</v>
      </c>
      <c r="R64">
        <f t="shared" si="6"/>
        <v>125.63144804161102</v>
      </c>
      <c r="S64">
        <f t="shared" si="7"/>
        <v>4656.5257827175856</v>
      </c>
      <c r="T64" s="3">
        <v>0.08</v>
      </c>
      <c r="V64">
        <f>SUM($R$2:R64)</f>
        <v>4518.7643102748343</v>
      </c>
      <c r="W64">
        <f t="shared" si="8"/>
        <v>9.52803169205675</v>
      </c>
      <c r="Z64">
        <f t="shared" si="11"/>
        <v>0.10184846431221048</v>
      </c>
      <c r="AA64" s="3">
        <v>0.3</v>
      </c>
      <c r="AB64">
        <f t="shared" si="1"/>
        <v>15521.75260905862</v>
      </c>
      <c r="AC64">
        <f t="shared" si="10"/>
        <v>8392.2217069793787</v>
      </c>
      <c r="AD64" s="3">
        <v>0.2</v>
      </c>
      <c r="AE64">
        <f t="shared" si="2"/>
        <v>1678.4443413958759</v>
      </c>
      <c r="AF64">
        <f t="shared" si="3"/>
        <v>1</v>
      </c>
    </row>
    <row r="65" spans="1:32" ht="14.4">
      <c r="A65" s="2">
        <v>64</v>
      </c>
      <c r="B65">
        <f t="shared" si="12"/>
        <v>127.55473818635726</v>
      </c>
      <c r="C65" s="3">
        <v>0.08</v>
      </c>
      <c r="D65">
        <f t="shared" si="13"/>
        <v>900.53645159568214</v>
      </c>
      <c r="Q65">
        <f t="shared" si="14"/>
        <v>900.53645159568475</v>
      </c>
      <c r="R65">
        <f t="shared" si="6"/>
        <v>128.0018527216414</v>
      </c>
      <c r="S65">
        <f t="shared" si="7"/>
        <v>5029.0478453349924</v>
      </c>
      <c r="T65" s="3">
        <v>0.08</v>
      </c>
      <c r="V65">
        <f>SUM($R$2:R65)</f>
        <v>4646.7661629964759</v>
      </c>
      <c r="W65">
        <f t="shared" si="8"/>
        <v>9.7979297494970616</v>
      </c>
      <c r="Z65">
        <f t="shared" si="11"/>
        <v>9.4304133622417116E-2</v>
      </c>
      <c r="AA65" s="3">
        <v>0.3</v>
      </c>
      <c r="AB65">
        <f t="shared" si="1"/>
        <v>16763.49281778331</v>
      </c>
      <c r="AC65">
        <f t="shared" si="10"/>
        <v>8895.7550093981426</v>
      </c>
      <c r="AD65" s="3">
        <v>0.2</v>
      </c>
      <c r="AE65">
        <f t="shared" si="2"/>
        <v>1779.1510018796287</v>
      </c>
      <c r="AF65">
        <f t="shared" si="3"/>
        <v>1</v>
      </c>
    </row>
    <row r="66" spans="1:32" ht="14.4">
      <c r="A66" s="2">
        <v>65</v>
      </c>
      <c r="B66">
        <f t="shared" si="12"/>
        <v>137.75911724126584</v>
      </c>
      <c r="C66" s="3">
        <v>0.08</v>
      </c>
      <c r="D66">
        <f t="shared" si="13"/>
        <v>972.57936772333676</v>
      </c>
      <c r="Q66">
        <f t="shared" si="14"/>
        <v>972.5793677233396</v>
      </c>
      <c r="R66">
        <f t="shared" si="6"/>
        <v>130.41698201827617</v>
      </c>
      <c r="S66">
        <f t="shared" si="7"/>
        <v>5431.3716729617918</v>
      </c>
      <c r="T66" s="3">
        <v>0.08</v>
      </c>
      <c r="V66">
        <f>SUM($R$2:R66)</f>
        <v>4777.183145014752</v>
      </c>
      <c r="W66">
        <f t="shared" si="8"/>
        <v>10.07292022311549</v>
      </c>
      <c r="Z66">
        <f t="shared" si="11"/>
        <v>8.7318642242978806E-2</v>
      </c>
      <c r="AA66" s="3">
        <v>0.3</v>
      </c>
      <c r="AB66">
        <f t="shared" si="1"/>
        <v>18104.572243205974</v>
      </c>
      <c r="AC66">
        <f t="shared" si="10"/>
        <v>9429.5003099620317</v>
      </c>
      <c r="AD66" s="3">
        <v>0.2</v>
      </c>
      <c r="AE66">
        <f t="shared" si="2"/>
        <v>1885.9000619924063</v>
      </c>
      <c r="AF66">
        <f t="shared" si="3"/>
        <v>1</v>
      </c>
    </row>
    <row r="67" spans="1:32" ht="14.4">
      <c r="A67" s="2">
        <v>66</v>
      </c>
      <c r="B67">
        <f t="shared" si="12"/>
        <v>148.7798466205671</v>
      </c>
      <c r="C67" s="3">
        <v>0.08</v>
      </c>
      <c r="D67">
        <f t="shared" si="13"/>
        <v>1050.3857171412037</v>
      </c>
      <c r="Q67">
        <f t="shared" si="14"/>
        <v>1050.3857171412069</v>
      </c>
      <c r="R67">
        <f t="shared" si="6"/>
        <v>132.87767979220592</v>
      </c>
      <c r="S67">
        <f t="shared" si="7"/>
        <v>5865.881406798736</v>
      </c>
      <c r="T67" s="3">
        <v>0.08</v>
      </c>
      <c r="V67">
        <f>SUM($R$2:R67)</f>
        <v>4910.0608248069575</v>
      </c>
      <c r="W67">
        <f t="shared" si="8"/>
        <v>10.353099196236153</v>
      </c>
      <c r="Z67">
        <f t="shared" si="11"/>
        <v>8.0850594669424805E-2</v>
      </c>
      <c r="AA67" s="3">
        <v>0.3</v>
      </c>
      <c r="AB67">
        <f t="shared" ref="AB67:AB130" si="15">S67/AA67</f>
        <v>19552.938022662453</v>
      </c>
      <c r="AC67">
        <f t="shared" si="10"/>
        <v>9995.2703285597545</v>
      </c>
      <c r="AD67" s="3">
        <v>0.2</v>
      </c>
      <c r="AE67">
        <f t="shared" ref="AE67:AE130" si="16">AC67*AD67</f>
        <v>1999.0540657119509</v>
      </c>
      <c r="AF67">
        <f t="shared" ref="AF67:AF130" si="17">IF(AB67&gt;AE67, 1, 0)</f>
        <v>1</v>
      </c>
    </row>
    <row r="68" spans="1:32" ht="14.4">
      <c r="A68" s="2">
        <v>67</v>
      </c>
      <c r="B68">
        <f t="shared" si="12"/>
        <v>160.68223435021247</v>
      </c>
      <c r="C68" s="3">
        <v>0.08</v>
      </c>
      <c r="D68">
        <f t="shared" si="13"/>
        <v>1134.4165745125001</v>
      </c>
      <c r="Q68">
        <f t="shared" si="14"/>
        <v>1134.4165745125033</v>
      </c>
      <c r="R68">
        <f t="shared" ref="R68:R101" si="18">S68/((1+$U$2)^A67)</f>
        <v>135.38480582602116</v>
      </c>
      <c r="S68">
        <f t="shared" ref="S68:S101" si="19">S67*(1+T67)</f>
        <v>6335.1519193426357</v>
      </c>
      <c r="T68" s="3">
        <v>0.08</v>
      </c>
      <c r="V68">
        <f>SUM($R$2:R68)</f>
        <v>5045.4456306329785</v>
      </c>
      <c r="W68">
        <f t="shared" ref="W68:W101" si="20">V68/$W$2</f>
        <v>10.638564565076074</v>
      </c>
      <c r="Z68">
        <f t="shared" si="11"/>
        <v>7.4861661730948895E-2</v>
      </c>
      <c r="AA68" s="3">
        <v>0.3</v>
      </c>
      <c r="AB68">
        <f t="shared" si="15"/>
        <v>21117.173064475453</v>
      </c>
      <c r="AC68">
        <f t="shared" ref="AC68:AC131" si="21">AC67*(1+$U$2)</f>
        <v>10594.98654827334</v>
      </c>
      <c r="AD68" s="3">
        <v>0.2</v>
      </c>
      <c r="AE68">
        <f t="shared" si="16"/>
        <v>2118.9973096546682</v>
      </c>
      <c r="AF68">
        <f t="shared" si="17"/>
        <v>1</v>
      </c>
    </row>
    <row r="69" spans="1:32" ht="14.4">
      <c r="A69" s="2">
        <v>68</v>
      </c>
      <c r="B69">
        <f t="shared" si="12"/>
        <v>173.53681309822946</v>
      </c>
      <c r="C69" s="3">
        <v>0.08</v>
      </c>
      <c r="D69">
        <f t="shared" si="13"/>
        <v>1225.1699004735001</v>
      </c>
      <c r="Q69">
        <f t="shared" si="14"/>
        <v>1225.1699004735037</v>
      </c>
      <c r="R69">
        <f t="shared" si="18"/>
        <v>137.93923612462532</v>
      </c>
      <c r="S69">
        <f t="shared" si="19"/>
        <v>6841.9640728900467</v>
      </c>
      <c r="T69" s="3">
        <v>0.08</v>
      </c>
      <c r="V69">
        <f>SUM($R$2:R69)</f>
        <v>5183.384866757604</v>
      </c>
      <c r="W69">
        <f t="shared" si="20"/>
        <v>10.92941607295071</v>
      </c>
      <c r="Z69">
        <f t="shared" si="11"/>
        <v>6.93163534545823E-2</v>
      </c>
      <c r="AA69" s="3">
        <v>0.3</v>
      </c>
      <c r="AB69">
        <f t="shared" si="15"/>
        <v>22806.546909633489</v>
      </c>
      <c r="AC69">
        <f t="shared" si="21"/>
        <v>11230.685741169742</v>
      </c>
      <c r="AD69" s="3">
        <v>0.2</v>
      </c>
      <c r="AE69">
        <f t="shared" si="16"/>
        <v>2246.1371482339487</v>
      </c>
      <c r="AF69">
        <f t="shared" si="17"/>
        <v>1</v>
      </c>
    </row>
    <row r="70" spans="1:32" ht="14.4">
      <c r="A70" s="2">
        <v>69</v>
      </c>
      <c r="B70">
        <f t="shared" si="12"/>
        <v>187.41975814608782</v>
      </c>
      <c r="C70" s="3">
        <v>0.08</v>
      </c>
      <c r="D70">
        <f t="shared" si="13"/>
        <v>1323.1834925113801</v>
      </c>
      <c r="Q70">
        <f t="shared" si="14"/>
        <v>1323.1834925113842</v>
      </c>
      <c r="R70">
        <f t="shared" si="18"/>
        <v>140.54186322131633</v>
      </c>
      <c r="S70">
        <f t="shared" si="19"/>
        <v>7389.3211987212508</v>
      </c>
      <c r="T70" s="3">
        <v>0.08</v>
      </c>
      <c r="V70">
        <f>SUM($R$2:R70)</f>
        <v>5323.9267299789199</v>
      </c>
      <c r="W70">
        <f t="shared" si="20"/>
        <v>11.225755345124869</v>
      </c>
      <c r="Z70">
        <f t="shared" si="11"/>
        <v>6.4181808754242869E-2</v>
      </c>
      <c r="AA70" s="3">
        <v>0.3</v>
      </c>
      <c r="AB70">
        <f t="shared" si="15"/>
        <v>24631.07066240417</v>
      </c>
      <c r="AC70">
        <f t="shared" si="21"/>
        <v>11904.526885639927</v>
      </c>
      <c r="AD70" s="3">
        <v>0.2</v>
      </c>
      <c r="AE70">
        <f t="shared" si="16"/>
        <v>2380.9053771279855</v>
      </c>
      <c r="AF70">
        <f t="shared" si="17"/>
        <v>1</v>
      </c>
    </row>
    <row r="71" spans="1:32" ht="14.4">
      <c r="A71" s="2">
        <v>70</v>
      </c>
      <c r="B71">
        <f t="shared" si="12"/>
        <v>202.41333879777483</v>
      </c>
      <c r="C71" s="3">
        <v>0.08</v>
      </c>
      <c r="D71">
        <f t="shared" si="13"/>
        <v>1429.0381719122906</v>
      </c>
      <c r="Q71">
        <f t="shared" si="14"/>
        <v>1429.0381719122947</v>
      </c>
      <c r="R71">
        <f t="shared" si="18"/>
        <v>143.19359648964306</v>
      </c>
      <c r="S71">
        <f t="shared" si="19"/>
        <v>7980.4668946189513</v>
      </c>
      <c r="T71" s="3">
        <v>0.08</v>
      </c>
      <c r="V71">
        <f>SUM($R$2:R71)</f>
        <v>5467.1203264685628</v>
      </c>
      <c r="W71">
        <f t="shared" si="20"/>
        <v>11.52768592432118</v>
      </c>
      <c r="Z71">
        <f t="shared" si="11"/>
        <v>5.9427600698373023E-2</v>
      </c>
      <c r="AA71" s="3">
        <v>0.3</v>
      </c>
      <c r="AB71">
        <f t="shared" si="15"/>
        <v>26601.556315396505</v>
      </c>
      <c r="AC71">
        <f t="shared" si="21"/>
        <v>12618.798498778324</v>
      </c>
      <c r="AD71" s="3">
        <v>0.2</v>
      </c>
      <c r="AE71">
        <f t="shared" si="16"/>
        <v>2523.7596997556648</v>
      </c>
      <c r="AF71">
        <f t="shared" si="17"/>
        <v>1</v>
      </c>
    </row>
    <row r="72" spans="1:32">
      <c r="A72" s="2">
        <v>71</v>
      </c>
      <c r="B72">
        <f t="shared" si="12"/>
        <v>218.60640590159682</v>
      </c>
      <c r="C72" s="3">
        <v>0.08</v>
      </c>
      <c r="D72">
        <f t="shared" si="13"/>
        <v>1543.3612256652739</v>
      </c>
      <c r="Q72">
        <f t="shared" si="14"/>
        <v>1543.3612256652787</v>
      </c>
      <c r="R72">
        <f t="shared" si="18"/>
        <v>145.89536246114577</v>
      </c>
      <c r="S72">
        <f t="shared" si="19"/>
        <v>8618.9042461884674</v>
      </c>
      <c r="T72" s="3">
        <v>0.08</v>
      </c>
      <c r="V72">
        <f>SUM($R$2:R72)</f>
        <v>5613.0156889297086</v>
      </c>
      <c r="W72">
        <f t="shared" si="20"/>
        <v>11.835313306898556</v>
      </c>
      <c r="Z72">
        <f t="shared" si="11"/>
        <v>5.5025556202197248E-2</v>
      </c>
      <c r="AA72" s="3">
        <v>0.3</v>
      </c>
      <c r="AB72">
        <f t="shared" si="15"/>
        <v>28729.680820628226</v>
      </c>
      <c r="AC72">
        <f t="shared" si="21"/>
        <v>13375.926408705023</v>
      </c>
      <c r="AD72" s="3">
        <v>0.2</v>
      </c>
      <c r="AE72">
        <f t="shared" si="16"/>
        <v>2675.1852817410049</v>
      </c>
      <c r="AF72">
        <f t="shared" si="17"/>
        <v>1</v>
      </c>
    </row>
    <row r="73" spans="1:32">
      <c r="A73" s="2">
        <v>72</v>
      </c>
      <c r="B73">
        <f t="shared" si="12"/>
        <v>236.09491837372457</v>
      </c>
      <c r="C73" s="3">
        <v>0.08</v>
      </c>
      <c r="D73">
        <f t="shared" si="13"/>
        <v>1666.8301237184958</v>
      </c>
      <c r="Q73">
        <f t="shared" si="14"/>
        <v>1666.830123718501</v>
      </c>
      <c r="R73">
        <f t="shared" si="18"/>
        <v>148.64810514909189</v>
      </c>
      <c r="S73">
        <f t="shared" si="19"/>
        <v>9308.4165858835458</v>
      </c>
      <c r="T73" s="3">
        <v>0.08</v>
      </c>
      <c r="V73">
        <f>SUM($R$2:R73)</f>
        <v>5761.6637940788005</v>
      </c>
      <c r="W73">
        <f t="shared" si="20"/>
        <v>12.148744979713239</v>
      </c>
      <c r="Z73">
        <f t="shared" si="11"/>
        <v>5.0949589076108553E-2</v>
      </c>
      <c r="AA73" s="3">
        <v>0.3</v>
      </c>
      <c r="AB73">
        <f t="shared" si="15"/>
        <v>31028.055286278486</v>
      </c>
      <c r="AC73">
        <f t="shared" si="21"/>
        <v>14178.481993227326</v>
      </c>
      <c r="AD73" s="3">
        <v>0.2</v>
      </c>
      <c r="AE73">
        <f t="shared" si="16"/>
        <v>2835.6963986454653</v>
      </c>
      <c r="AF73">
        <f t="shared" si="17"/>
        <v>1</v>
      </c>
    </row>
    <row r="74" spans="1:32">
      <c r="A74" s="2">
        <v>73</v>
      </c>
      <c r="B74">
        <f t="shared" si="12"/>
        <v>254.98251184362255</v>
      </c>
      <c r="C74" s="3">
        <v>0.08</v>
      </c>
      <c r="D74">
        <f t="shared" si="13"/>
        <v>1800.1765336159754</v>
      </c>
      <c r="Q74">
        <f t="shared" si="14"/>
        <v>1800.176533615981</v>
      </c>
      <c r="R74">
        <f t="shared" si="18"/>
        <v>151.45278637832007</v>
      </c>
      <c r="S74">
        <f t="shared" si="19"/>
        <v>10053.089912754231</v>
      </c>
      <c r="T74" s="3">
        <v>0.08</v>
      </c>
      <c r="V74">
        <f>SUM($R$2:R74)</f>
        <v>5913.116580457121</v>
      </c>
      <c r="W74">
        <f t="shared" si="20"/>
        <v>12.46809045767537</v>
      </c>
      <c r="Z74">
        <f t="shared" si="11"/>
        <v>4.7175545440841252E-2</v>
      </c>
      <c r="AA74" s="3">
        <v>0.3</v>
      </c>
      <c r="AB74">
        <f t="shared" si="15"/>
        <v>33510.29970918077</v>
      </c>
      <c r="AC74">
        <f t="shared" si="21"/>
        <v>15029.190912820966</v>
      </c>
      <c r="AD74" s="3">
        <v>0.2</v>
      </c>
      <c r="AE74">
        <f t="shared" si="16"/>
        <v>3005.8381825641936</v>
      </c>
      <c r="AF74">
        <f t="shared" si="17"/>
        <v>1</v>
      </c>
    </row>
    <row r="75" spans="1:32">
      <c r="A75" s="2">
        <v>74</v>
      </c>
      <c r="B75">
        <f t="shared" si="12"/>
        <v>275.38111279111234</v>
      </c>
      <c r="C75" s="3">
        <v>0.08</v>
      </c>
      <c r="D75">
        <f t="shared" si="13"/>
        <v>1944.1906563052535</v>
      </c>
      <c r="Q75">
        <f t="shared" si="14"/>
        <v>1944.1906563052598</v>
      </c>
      <c r="R75">
        <f t="shared" si="18"/>
        <v>154.31038612130729</v>
      </c>
      <c r="S75">
        <f t="shared" si="19"/>
        <v>10857.33710577457</v>
      </c>
      <c r="T75" s="3">
        <v>0.08</v>
      </c>
      <c r="V75">
        <f>SUM($R$2:R75)</f>
        <v>6067.4269665784286</v>
      </c>
      <c r="W75">
        <f t="shared" si="20"/>
        <v>12.793461322014146</v>
      </c>
      <c r="Z75">
        <f t="shared" si="11"/>
        <v>4.3681060593371526E-2</v>
      </c>
      <c r="AA75" s="3">
        <v>0.3</v>
      </c>
      <c r="AB75">
        <f t="shared" si="15"/>
        <v>36191.123685915234</v>
      </c>
      <c r="AC75">
        <f t="shared" si="21"/>
        <v>15930.942367590225</v>
      </c>
      <c r="AD75" s="3">
        <v>0.2</v>
      </c>
      <c r="AE75">
        <f t="shared" si="16"/>
        <v>3186.1884735180452</v>
      </c>
      <c r="AF75">
        <f t="shared" si="17"/>
        <v>1</v>
      </c>
    </row>
    <row r="76" spans="1:32">
      <c r="A76" s="2">
        <v>75</v>
      </c>
      <c r="B76">
        <f t="shared" si="12"/>
        <v>297.41160181440131</v>
      </c>
      <c r="C76" s="3">
        <v>0.08</v>
      </c>
      <c r="D76">
        <f t="shared" si="13"/>
        <v>2099.7259088096739</v>
      </c>
      <c r="Q76">
        <f t="shared" si="14"/>
        <v>2099.7259088096807</v>
      </c>
      <c r="R76">
        <f t="shared" si="18"/>
        <v>157.22190284057723</v>
      </c>
      <c r="S76">
        <f t="shared" si="19"/>
        <v>11725.924074236536</v>
      </c>
      <c r="T76" s="3">
        <v>0.08</v>
      </c>
      <c r="V76">
        <f>SUM($R$2:R76)</f>
        <v>6224.6488694190057</v>
      </c>
      <c r="W76">
        <f t="shared" si="20"/>
        <v>13.124971259264973</v>
      </c>
      <c r="Z76">
        <f t="shared" si="11"/>
        <v>4.0445426475344E-2</v>
      </c>
      <c r="AA76" s="3">
        <v>0.3</v>
      </c>
      <c r="AB76">
        <f t="shared" si="15"/>
        <v>39086.41358078846</v>
      </c>
      <c r="AC76">
        <f t="shared" si="21"/>
        <v>16886.79890964564</v>
      </c>
      <c r="AD76" s="3">
        <v>0.2</v>
      </c>
      <c r="AE76">
        <f t="shared" si="16"/>
        <v>3377.3597819291281</v>
      </c>
      <c r="AF76">
        <f t="shared" si="17"/>
        <v>1</v>
      </c>
    </row>
    <row r="77" spans="1:32">
      <c r="A77" s="2">
        <v>76</v>
      </c>
      <c r="B77">
        <f t="shared" si="12"/>
        <v>321.20452995955338</v>
      </c>
      <c r="C77" s="3">
        <v>0.08</v>
      </c>
      <c r="D77">
        <f t="shared" si="13"/>
        <v>2267.7039815144481</v>
      </c>
      <c r="Q77">
        <f t="shared" si="14"/>
        <v>2267.7039815144553</v>
      </c>
      <c r="R77">
        <f t="shared" si="18"/>
        <v>160.18835383756922</v>
      </c>
      <c r="S77">
        <f t="shared" si="19"/>
        <v>12663.998000175459</v>
      </c>
      <c r="T77" s="3">
        <v>0.08</v>
      </c>
      <c r="V77">
        <f>SUM($R$2:R77)</f>
        <v>6384.8372232565753</v>
      </c>
      <c r="W77">
        <f t="shared" si="20"/>
        <v>13.462736100992231</v>
      </c>
      <c r="Z77">
        <f t="shared" si="11"/>
        <v>3.7449468958651852E-2</v>
      </c>
      <c r="AA77" s="3">
        <v>0.3</v>
      </c>
      <c r="AB77">
        <f t="shared" si="15"/>
        <v>42213.326667251531</v>
      </c>
      <c r="AC77">
        <f t="shared" si="21"/>
        <v>17900.006844224379</v>
      </c>
      <c r="AD77" s="3">
        <v>0.2</v>
      </c>
      <c r="AE77">
        <f t="shared" si="16"/>
        <v>3580.0013688448762</v>
      </c>
      <c r="AF77">
        <f t="shared" si="17"/>
        <v>1</v>
      </c>
    </row>
    <row r="78" spans="1:32">
      <c r="A78" s="2">
        <v>77</v>
      </c>
      <c r="B78">
        <f t="shared" si="12"/>
        <v>346.90089235631763</v>
      </c>
      <c r="C78" s="3">
        <v>0.08</v>
      </c>
      <c r="D78">
        <f t="shared" si="13"/>
        <v>2449.120300035604</v>
      </c>
      <c r="Q78">
        <f t="shared" si="14"/>
        <v>2449.1203000356118</v>
      </c>
      <c r="R78">
        <f t="shared" si="18"/>
        <v>163.21077560808939</v>
      </c>
      <c r="S78">
        <f t="shared" si="19"/>
        <v>13677.117840189498</v>
      </c>
      <c r="T78" s="3">
        <v>0.08</v>
      </c>
      <c r="V78">
        <f>SUM($R$2:R78)</f>
        <v>6548.0479988646648</v>
      </c>
      <c r="W78">
        <f t="shared" si="20"/>
        <v>13.806873864261512</v>
      </c>
      <c r="Z78">
        <f t="shared" si="11"/>
        <v>3.4675434220973932E-2</v>
      </c>
      <c r="AA78" s="3">
        <v>0.3</v>
      </c>
      <c r="AB78">
        <f t="shared" si="15"/>
        <v>45590.392800631664</v>
      </c>
      <c r="AC78">
        <f t="shared" si="21"/>
        <v>18974.007254877844</v>
      </c>
      <c r="AD78" s="3">
        <v>0.2</v>
      </c>
      <c r="AE78">
        <f t="shared" si="16"/>
        <v>3794.801450975569</v>
      </c>
      <c r="AF78">
        <f t="shared" si="17"/>
        <v>1</v>
      </c>
    </row>
    <row r="79" spans="1:32">
      <c r="A79" s="2">
        <v>78</v>
      </c>
      <c r="B79">
        <f t="shared" si="12"/>
        <v>374.65296374482301</v>
      </c>
      <c r="C79" s="3">
        <v>0.08</v>
      </c>
      <c r="D79">
        <f t="shared" si="13"/>
        <v>2645.0499240384524</v>
      </c>
      <c r="Q79">
        <f t="shared" si="14"/>
        <v>2645.0499240384602</v>
      </c>
      <c r="R79">
        <f t="shared" si="18"/>
        <v>166.29022420446842</v>
      </c>
      <c r="S79">
        <f t="shared" si="19"/>
        <v>14771.287267404658</v>
      </c>
      <c r="T79" s="3">
        <v>0.08</v>
      </c>
      <c r="V79">
        <f>SUM($R$2:R79)</f>
        <v>6714.3382230691332</v>
      </c>
      <c r="W79">
        <f t="shared" si="20"/>
        <v>14.157504792875498</v>
      </c>
      <c r="Z79">
        <f t="shared" ref="Z79:Z142" si="22">$W$2/S79</f>
        <v>3.2106883537938828E-2</v>
      </c>
      <c r="AA79" s="3">
        <v>0.3</v>
      </c>
      <c r="AB79">
        <f t="shared" si="15"/>
        <v>49237.624224682193</v>
      </c>
      <c r="AC79">
        <f t="shared" si="21"/>
        <v>20112.447690170517</v>
      </c>
      <c r="AD79" s="3">
        <v>0.2</v>
      </c>
      <c r="AE79">
        <f t="shared" si="16"/>
        <v>4022.4895380341036</v>
      </c>
      <c r="AF79">
        <f t="shared" si="17"/>
        <v>1</v>
      </c>
    </row>
    <row r="80" spans="1:32">
      <c r="A80" s="2">
        <v>79</v>
      </c>
      <c r="B80">
        <f t="shared" si="12"/>
        <v>404.62520084440882</v>
      </c>
      <c r="C80" s="3">
        <v>0.08</v>
      </c>
      <c r="D80">
        <f t="shared" si="13"/>
        <v>2856.6539179615288</v>
      </c>
      <c r="Q80">
        <f t="shared" si="14"/>
        <v>2856.6539179615379</v>
      </c>
      <c r="R80">
        <f t="shared" si="18"/>
        <v>169.42777560455275</v>
      </c>
      <c r="S80">
        <f t="shared" si="19"/>
        <v>15952.99024879703</v>
      </c>
      <c r="T80" s="3">
        <v>0.08</v>
      </c>
      <c r="V80">
        <f>SUM($R$2:R80)</f>
        <v>6883.7659986736862</v>
      </c>
      <c r="W80">
        <f t="shared" si="20"/>
        <v>14.51475139938786</v>
      </c>
      <c r="Z80">
        <f t="shared" si="22"/>
        <v>2.9728595868461875E-2</v>
      </c>
      <c r="AA80" s="3">
        <v>0.3</v>
      </c>
      <c r="AB80">
        <f t="shared" si="15"/>
        <v>53176.634162656766</v>
      </c>
      <c r="AC80">
        <f t="shared" si="21"/>
        <v>21319.194551580749</v>
      </c>
      <c r="AD80" s="3">
        <v>0.2</v>
      </c>
      <c r="AE80">
        <f t="shared" si="16"/>
        <v>4263.8389103161498</v>
      </c>
      <c r="AF80">
        <f t="shared" si="17"/>
        <v>1</v>
      </c>
    </row>
    <row r="81" spans="1:32">
      <c r="A81" s="2">
        <v>80</v>
      </c>
      <c r="B81">
        <f t="shared" si="12"/>
        <v>436.99521691196151</v>
      </c>
      <c r="C81" s="3">
        <v>0.08</v>
      </c>
      <c r="D81">
        <f t="shared" si="13"/>
        <v>3085.1862313984511</v>
      </c>
      <c r="Q81">
        <f t="shared" si="14"/>
        <v>3085.1862313984611</v>
      </c>
      <c r="R81">
        <f t="shared" si="18"/>
        <v>172.62452608765747</v>
      </c>
      <c r="S81">
        <f t="shared" si="19"/>
        <v>17229.229468700792</v>
      </c>
      <c r="T81" s="3">
        <v>0.08</v>
      </c>
      <c r="V81">
        <f>SUM($R$2:R81)</f>
        <v>7056.3905247613438</v>
      </c>
      <c r="W81">
        <f t="shared" si="20"/>
        <v>14.878738507909889</v>
      </c>
      <c r="Z81">
        <f t="shared" si="22"/>
        <v>2.752647765598322E-2</v>
      </c>
      <c r="AA81" s="3">
        <v>0.3</v>
      </c>
      <c r="AB81">
        <f t="shared" si="15"/>
        <v>57430.764895669308</v>
      </c>
      <c r="AC81">
        <f t="shared" si="21"/>
        <v>22598.346224675595</v>
      </c>
      <c r="AD81" s="3">
        <v>0.2</v>
      </c>
      <c r="AE81">
        <f t="shared" si="16"/>
        <v>4519.6692449351194</v>
      </c>
      <c r="AF81">
        <f t="shared" si="17"/>
        <v>1</v>
      </c>
    </row>
    <row r="82" spans="1:32">
      <c r="A82" s="2">
        <v>81</v>
      </c>
      <c r="B82">
        <f t="shared" si="12"/>
        <v>471.95483426491842</v>
      </c>
      <c r="C82" s="3">
        <v>0.08</v>
      </c>
      <c r="D82">
        <f t="shared" si="13"/>
        <v>3332.0011299103271</v>
      </c>
      <c r="Q82">
        <f t="shared" si="14"/>
        <v>3332.001129910338</v>
      </c>
      <c r="R82">
        <f t="shared" si="18"/>
        <v>175.88159261761334</v>
      </c>
      <c r="S82">
        <f t="shared" si="19"/>
        <v>18607.567826196857</v>
      </c>
      <c r="T82" s="3">
        <v>0.08</v>
      </c>
      <c r="V82">
        <f>SUM($R$2:R82)</f>
        <v>7232.2721173789569</v>
      </c>
      <c r="W82">
        <f t="shared" si="20"/>
        <v>15.249593297724786</v>
      </c>
      <c r="Z82">
        <f t="shared" si="22"/>
        <v>2.5487479311095573E-2</v>
      </c>
      <c r="AA82" s="3">
        <v>0.3</v>
      </c>
      <c r="AB82">
        <f t="shared" si="15"/>
        <v>62025.226087322859</v>
      </c>
      <c r="AC82">
        <f t="shared" si="21"/>
        <v>23954.246998156133</v>
      </c>
      <c r="AD82" s="3">
        <v>0.2</v>
      </c>
      <c r="AE82">
        <f t="shared" si="16"/>
        <v>4790.8493996312272</v>
      </c>
      <c r="AF82">
        <f t="shared" si="17"/>
        <v>1</v>
      </c>
    </row>
    <row r="83" spans="1:32">
      <c r="A83" s="2">
        <v>82</v>
      </c>
      <c r="B83">
        <f t="shared" si="12"/>
        <v>509.71122100611188</v>
      </c>
      <c r="C83" s="3">
        <v>0.08</v>
      </c>
      <c r="D83">
        <f t="shared" si="13"/>
        <v>3598.5612203031533</v>
      </c>
      <c r="Q83">
        <f t="shared" si="14"/>
        <v>3598.5612203031651</v>
      </c>
      <c r="R83">
        <f t="shared" si="18"/>
        <v>179.20011323303999</v>
      </c>
      <c r="S83">
        <f t="shared" si="19"/>
        <v>20096.173252292607</v>
      </c>
      <c r="T83" s="3">
        <v>0.08</v>
      </c>
      <c r="V83">
        <f>SUM($R$2:R83)</f>
        <v>7411.4722306119966</v>
      </c>
      <c r="W83">
        <f t="shared" si="20"/>
        <v>15.627445347724869</v>
      </c>
      <c r="Z83">
        <f t="shared" si="22"/>
        <v>2.3599517880644048E-2</v>
      </c>
      <c r="AA83" s="3">
        <v>0.3</v>
      </c>
      <c r="AB83">
        <f t="shared" si="15"/>
        <v>66987.244174308697</v>
      </c>
      <c r="AC83">
        <f t="shared" si="21"/>
        <v>25391.501818045504</v>
      </c>
      <c r="AD83" s="3">
        <v>0.2</v>
      </c>
      <c r="AE83">
        <f t="shared" si="16"/>
        <v>5078.3003636091016</v>
      </c>
      <c r="AF83">
        <f t="shared" si="17"/>
        <v>1</v>
      </c>
    </row>
    <row r="84" spans="1:32">
      <c r="A84" s="2">
        <v>83</v>
      </c>
      <c r="B84">
        <f t="shared" si="12"/>
        <v>550.48811868660084</v>
      </c>
      <c r="C84" s="3">
        <v>0.08</v>
      </c>
      <c r="D84">
        <f t="shared" si="13"/>
        <v>3886.4461179274058</v>
      </c>
      <c r="Q84">
        <f t="shared" si="14"/>
        <v>3886.4461179274185</v>
      </c>
      <c r="R84">
        <f t="shared" si="18"/>
        <v>182.58124744498417</v>
      </c>
      <c r="S84">
        <f t="shared" si="19"/>
        <v>21703.867112476019</v>
      </c>
      <c r="T84" s="3">
        <v>0.08</v>
      </c>
      <c r="V84">
        <f>SUM($R$2:R84)</f>
        <v>7594.0534780569806</v>
      </c>
      <c r="W84">
        <f t="shared" si="20"/>
        <v>16.01242668168722</v>
      </c>
      <c r="Z84">
        <f t="shared" si="22"/>
        <v>2.1851405445040779E-2</v>
      </c>
      <c r="AA84" s="3">
        <v>0.3</v>
      </c>
      <c r="AB84">
        <f t="shared" si="15"/>
        <v>72346.223708253397</v>
      </c>
      <c r="AC84">
        <f t="shared" si="21"/>
        <v>26914.991927128238</v>
      </c>
      <c r="AD84" s="3">
        <v>0.2</v>
      </c>
      <c r="AE84">
        <f t="shared" si="16"/>
        <v>5382.9983854256479</v>
      </c>
      <c r="AF84">
        <f t="shared" si="17"/>
        <v>1</v>
      </c>
    </row>
    <row r="85" spans="1:32">
      <c r="A85" s="2">
        <v>84</v>
      </c>
      <c r="B85">
        <f t="shared" si="12"/>
        <v>594.52716818152885</v>
      </c>
      <c r="C85" s="3">
        <v>0.08</v>
      </c>
      <c r="D85">
        <f t="shared" si="13"/>
        <v>4197.361807361598</v>
      </c>
      <c r="Q85">
        <f t="shared" si="14"/>
        <v>4197.3618073616126</v>
      </c>
      <c r="R85">
        <f t="shared" si="18"/>
        <v>186.02617664205931</v>
      </c>
      <c r="S85">
        <f t="shared" si="19"/>
        <v>23440.1764814741</v>
      </c>
      <c r="T85" s="3">
        <v>0.08</v>
      </c>
      <c r="V85">
        <f>SUM($R$2:R85)</f>
        <v>7780.0796546990396</v>
      </c>
      <c r="W85">
        <f t="shared" si="20"/>
        <v>16.404671814403574</v>
      </c>
      <c r="Z85">
        <f t="shared" si="22"/>
        <v>2.0232782819482206E-2</v>
      </c>
      <c r="AA85" s="3">
        <v>0.3</v>
      </c>
      <c r="AB85">
        <f t="shared" si="15"/>
        <v>78133.921604913674</v>
      </c>
      <c r="AC85">
        <f t="shared" si="21"/>
        <v>28529.891442755932</v>
      </c>
      <c r="AD85" s="3">
        <v>0.2</v>
      </c>
      <c r="AE85">
        <f t="shared" si="16"/>
        <v>5705.9782885511868</v>
      </c>
      <c r="AF85">
        <f t="shared" si="17"/>
        <v>1</v>
      </c>
    </row>
    <row r="86" spans="1:32">
      <c r="A86" s="2">
        <v>85</v>
      </c>
      <c r="B86">
        <f t="shared" si="12"/>
        <v>642.08934163605113</v>
      </c>
      <c r="C86" s="3">
        <v>0.08</v>
      </c>
      <c r="D86">
        <f t="shared" si="13"/>
        <v>4533.1507519505258</v>
      </c>
      <c r="Q86">
        <f t="shared" si="14"/>
        <v>4533.1507519505412</v>
      </c>
      <c r="R86">
        <f t="shared" si="18"/>
        <v>189.53610450323023</v>
      </c>
      <c r="S86">
        <f t="shared" si="19"/>
        <v>25315.390599992028</v>
      </c>
      <c r="T86" s="3">
        <v>0.08</v>
      </c>
      <c r="V86">
        <f>SUM($R$2:R86)</f>
        <v>7969.6157592022701</v>
      </c>
      <c r="W86">
        <f t="shared" si="20"/>
        <v>16.804317798680618</v>
      </c>
      <c r="Z86">
        <f t="shared" si="22"/>
        <v>1.8734058166187225E-2</v>
      </c>
      <c r="AA86" s="3">
        <v>0.3</v>
      </c>
      <c r="AB86">
        <f t="shared" si="15"/>
        <v>84384.635333306767</v>
      </c>
      <c r="AC86">
        <f t="shared" si="21"/>
        <v>30241.684929321291</v>
      </c>
      <c r="AD86" s="3">
        <v>0.2</v>
      </c>
      <c r="AE86">
        <f t="shared" si="16"/>
        <v>6048.3369858642582</v>
      </c>
      <c r="AF86">
        <f t="shared" si="17"/>
        <v>1</v>
      </c>
    </row>
    <row r="87" spans="1:32">
      <c r="A87" s="2">
        <v>86</v>
      </c>
      <c r="B87">
        <f t="shared" si="12"/>
        <v>693.45648896693524</v>
      </c>
      <c r="C87" s="3">
        <v>0.08</v>
      </c>
      <c r="D87">
        <f t="shared" si="13"/>
        <v>4895.8028121065681</v>
      </c>
      <c r="Q87">
        <f t="shared" si="14"/>
        <v>4895.8028121065854</v>
      </c>
      <c r="R87">
        <f t="shared" si="18"/>
        <v>193.1122574183855</v>
      </c>
      <c r="S87">
        <f t="shared" si="19"/>
        <v>27340.621847991391</v>
      </c>
      <c r="T87" s="3">
        <v>0.08</v>
      </c>
      <c r="V87">
        <f>SUM($R$2:R87)</f>
        <v>8162.7280166206556</v>
      </c>
      <c r="W87">
        <f t="shared" si="20"/>
        <v>17.211504273227039</v>
      </c>
      <c r="Z87">
        <f t="shared" si="22"/>
        <v>1.734635015387706E-2</v>
      </c>
      <c r="AA87" s="3">
        <v>0.3</v>
      </c>
      <c r="AB87">
        <f t="shared" si="15"/>
        <v>91135.406159971302</v>
      </c>
      <c r="AC87">
        <f t="shared" si="21"/>
        <v>32056.186025080569</v>
      </c>
      <c r="AD87" s="3">
        <v>0.2</v>
      </c>
      <c r="AE87">
        <f t="shared" si="16"/>
        <v>6411.2372050161139</v>
      </c>
      <c r="AF87">
        <f t="shared" si="17"/>
        <v>1</v>
      </c>
    </row>
    <row r="88" spans="1:32">
      <c r="A88" s="2">
        <v>87</v>
      </c>
      <c r="B88">
        <f t="shared" si="12"/>
        <v>748.93300808429001</v>
      </c>
      <c r="C88" s="3">
        <v>0.08</v>
      </c>
      <c r="D88">
        <f t="shared" si="13"/>
        <v>5287.4670370750937</v>
      </c>
      <c r="Q88">
        <f t="shared" si="14"/>
        <v>5287.4670370751119</v>
      </c>
      <c r="R88">
        <f t="shared" si="18"/>
        <v>196.75588491684559</v>
      </c>
      <c r="S88">
        <f t="shared" si="19"/>
        <v>29527.871595830704</v>
      </c>
      <c r="T88" s="3">
        <v>0.08</v>
      </c>
      <c r="V88">
        <f>SUM($R$2:R88)</f>
        <v>8359.4839015375019</v>
      </c>
      <c r="W88">
        <f t="shared" si="20"/>
        <v>17.62637351144415</v>
      </c>
      <c r="Z88">
        <f t="shared" si="22"/>
        <v>1.6061435327663943E-2</v>
      </c>
      <c r="AA88" s="3">
        <v>0.3</v>
      </c>
      <c r="AB88">
        <f t="shared" si="15"/>
        <v>98426.238652769011</v>
      </c>
      <c r="AC88">
        <f t="shared" si="21"/>
        <v>33979.557186585407</v>
      </c>
      <c r="AD88" s="3">
        <v>0.2</v>
      </c>
      <c r="AE88">
        <f t="shared" si="16"/>
        <v>6795.9114373170814</v>
      </c>
      <c r="AF88">
        <f t="shared" si="17"/>
        <v>1</v>
      </c>
    </row>
    <row r="89" spans="1:32">
      <c r="A89" s="2">
        <v>88</v>
      </c>
      <c r="B89">
        <f t="shared" si="12"/>
        <v>808.84764873103325</v>
      </c>
      <c r="C89" s="3">
        <v>0.08</v>
      </c>
      <c r="D89">
        <f t="shared" si="13"/>
        <v>5710.4644000411008</v>
      </c>
      <c r="Q89">
        <f t="shared" si="14"/>
        <v>5710.4644000411217</v>
      </c>
      <c r="R89">
        <f t="shared" si="18"/>
        <v>200.46826010395588</v>
      </c>
      <c r="S89">
        <f t="shared" si="19"/>
        <v>31890.101323497162</v>
      </c>
      <c r="T89" s="3">
        <v>0.08</v>
      </c>
      <c r="V89">
        <f>SUM($R$2:R89)</f>
        <v>8559.9521616414586</v>
      </c>
      <c r="W89">
        <f t="shared" si="20"/>
        <v>18.049070471137053</v>
      </c>
      <c r="Z89">
        <f t="shared" si="22"/>
        <v>1.4871699377466614E-2</v>
      </c>
      <c r="AA89" s="3">
        <v>0.3</v>
      </c>
      <c r="AB89">
        <f t="shared" si="15"/>
        <v>106300.33774499054</v>
      </c>
      <c r="AC89">
        <f t="shared" si="21"/>
        <v>36018.330617780535</v>
      </c>
      <c r="AD89" s="3">
        <v>0.2</v>
      </c>
      <c r="AE89">
        <f t="shared" si="16"/>
        <v>7203.6661235561078</v>
      </c>
      <c r="AF89">
        <f t="shared" si="17"/>
        <v>1</v>
      </c>
    </row>
    <row r="90" spans="1:32">
      <c r="A90" s="2">
        <v>89</v>
      </c>
      <c r="B90">
        <f t="shared" si="12"/>
        <v>873.55546062951589</v>
      </c>
      <c r="C90" s="3">
        <v>0.08</v>
      </c>
      <c r="D90">
        <f t="shared" si="13"/>
        <v>6167.3015520443887</v>
      </c>
      <c r="Q90">
        <f t="shared" si="14"/>
        <v>6167.3015520444114</v>
      </c>
      <c r="R90">
        <f t="shared" si="18"/>
        <v>204.25068010591735</v>
      </c>
      <c r="S90">
        <f t="shared" si="19"/>
        <v>34441.309429376939</v>
      </c>
      <c r="T90" s="3">
        <v>0.08</v>
      </c>
      <c r="V90">
        <f>SUM($R$2:R90)</f>
        <v>8764.2028417473757</v>
      </c>
      <c r="W90">
        <f t="shared" si="20"/>
        <v>18.479742845163784</v>
      </c>
      <c r="Z90">
        <f t="shared" si="22"/>
        <v>1.377009201617279E-2</v>
      </c>
      <c r="AA90" s="3">
        <v>0.3</v>
      </c>
      <c r="AB90">
        <f t="shared" si="15"/>
        <v>114804.3647645898</v>
      </c>
      <c r="AC90">
        <f t="shared" si="21"/>
        <v>38179.430454847366</v>
      </c>
      <c r="AD90" s="3">
        <v>0.2</v>
      </c>
      <c r="AE90">
        <f t="shared" si="16"/>
        <v>7635.886090969474</v>
      </c>
      <c r="AF90">
        <f t="shared" si="17"/>
        <v>1</v>
      </c>
    </row>
    <row r="91" spans="1:32">
      <c r="A91" s="2">
        <v>90</v>
      </c>
      <c r="B91">
        <f t="shared" si="12"/>
        <v>943.43989747987712</v>
      </c>
      <c r="C91" s="3">
        <v>0.08</v>
      </c>
      <c r="D91">
        <f t="shared" si="13"/>
        <v>6660.6856762079397</v>
      </c>
      <c r="Q91">
        <f t="shared" si="14"/>
        <v>6660.6856762079651</v>
      </c>
      <c r="R91">
        <f t="shared" si="18"/>
        <v>208.10446652301019</v>
      </c>
      <c r="S91">
        <f t="shared" si="19"/>
        <v>37196.614183727099</v>
      </c>
      <c r="T91" s="3">
        <v>0.08</v>
      </c>
      <c r="V91">
        <f>SUM($R$2:R91)</f>
        <v>8972.3073082703868</v>
      </c>
      <c r="W91">
        <f t="shared" si="20"/>
        <v>18.918541113040078</v>
      </c>
      <c r="Z91">
        <f t="shared" si="22"/>
        <v>1.2750085200159989E-2</v>
      </c>
      <c r="AA91" s="3">
        <v>0.3</v>
      </c>
      <c r="AB91">
        <f t="shared" si="15"/>
        <v>123988.713945757</v>
      </c>
      <c r="AC91">
        <f t="shared" si="21"/>
        <v>40470.196282138211</v>
      </c>
      <c r="AD91" s="3">
        <v>0.2</v>
      </c>
      <c r="AE91">
        <f t="shared" si="16"/>
        <v>8094.0392564276426</v>
      </c>
      <c r="AF91">
        <f t="shared" si="17"/>
        <v>1</v>
      </c>
    </row>
    <row r="92" spans="1:32">
      <c r="A92" s="2">
        <v>91</v>
      </c>
      <c r="B92">
        <f t="shared" si="12"/>
        <v>1018.9150892782673</v>
      </c>
      <c r="C92" s="3">
        <v>0.08</v>
      </c>
      <c r="D92">
        <f t="shared" si="13"/>
        <v>7193.5405303045745</v>
      </c>
      <c r="Q92">
        <f t="shared" si="14"/>
        <v>7193.5405303046018</v>
      </c>
      <c r="R92">
        <f t="shared" si="18"/>
        <v>212.03096589136888</v>
      </c>
      <c r="S92">
        <f t="shared" si="19"/>
        <v>40172.343318425272</v>
      </c>
      <c r="T92" s="3">
        <v>0.08</v>
      </c>
      <c r="V92">
        <f>SUM($R$2:R92)</f>
        <v>9184.3382741617552</v>
      </c>
      <c r="W92">
        <f t="shared" si="20"/>
        <v>19.365618593517809</v>
      </c>
      <c r="Z92">
        <f t="shared" si="22"/>
        <v>1.180563444459258E-2</v>
      </c>
      <c r="AA92" s="3">
        <v>0.3</v>
      </c>
      <c r="AB92">
        <f t="shared" si="15"/>
        <v>133907.81106141757</v>
      </c>
      <c r="AC92">
        <f t="shared" si="21"/>
        <v>42898.408059066503</v>
      </c>
      <c r="AD92" s="3">
        <v>0.2</v>
      </c>
      <c r="AE92">
        <f t="shared" si="16"/>
        <v>8579.6816118133011</v>
      </c>
      <c r="AF92">
        <f t="shared" si="17"/>
        <v>1</v>
      </c>
    </row>
    <row r="93" spans="1:32">
      <c r="A93" s="2">
        <v>92</v>
      </c>
      <c r="B93">
        <f t="shared" si="12"/>
        <v>1100.4282964205286</v>
      </c>
      <c r="C93" s="3">
        <v>0.08</v>
      </c>
      <c r="D93">
        <f t="shared" si="13"/>
        <v>7769.0237727289405</v>
      </c>
      <c r="Q93">
        <f t="shared" si="14"/>
        <v>7769.0237727289696</v>
      </c>
      <c r="R93">
        <f t="shared" si="18"/>
        <v>216.03155015347014</v>
      </c>
      <c r="S93">
        <f t="shared" si="19"/>
        <v>43386.130783899294</v>
      </c>
      <c r="T93" s="3">
        <v>0.08</v>
      </c>
      <c r="V93">
        <f>SUM($R$2:R93)</f>
        <v>9400.3698243152248</v>
      </c>
      <c r="W93">
        <f t="shared" si="20"/>
        <v>19.821131498155495</v>
      </c>
      <c r="Z93">
        <f t="shared" si="22"/>
        <v>1.0931143004252389E-2</v>
      </c>
      <c r="AA93" s="3">
        <v>0.3</v>
      </c>
      <c r="AB93">
        <f t="shared" si="15"/>
        <v>144620.43594633098</v>
      </c>
      <c r="AC93">
        <f t="shared" si="21"/>
        <v>45472.312542610496</v>
      </c>
      <c r="AD93" s="3">
        <v>0.2</v>
      </c>
      <c r="AE93">
        <f t="shared" si="16"/>
        <v>9094.4625085220996</v>
      </c>
      <c r="AF93">
        <f t="shared" si="17"/>
        <v>1</v>
      </c>
    </row>
    <row r="94" spans="1:32">
      <c r="A94" s="2">
        <v>93</v>
      </c>
      <c r="B94">
        <f t="shared" si="12"/>
        <v>1188.4625601341709</v>
      </c>
      <c r="C94" s="3">
        <v>0.08</v>
      </c>
      <c r="D94">
        <f t="shared" si="13"/>
        <v>8390.5456745472547</v>
      </c>
      <c r="Q94">
        <f t="shared" si="14"/>
        <v>8390.5456745472875</v>
      </c>
      <c r="R94">
        <f t="shared" si="18"/>
        <v>220.1076171374979</v>
      </c>
      <c r="S94">
        <f t="shared" si="19"/>
        <v>46857.021246611243</v>
      </c>
      <c r="T94" s="3">
        <v>0.08</v>
      </c>
      <c r="V94">
        <f>SUM($R$2:R94)</f>
        <v>9620.4774414527219</v>
      </c>
      <c r="W94">
        <f t="shared" si="20"/>
        <v>20.285238985899554</v>
      </c>
      <c r="Z94">
        <f t="shared" si="22"/>
        <v>1.01214287076411E-2</v>
      </c>
      <c r="AA94" s="3">
        <v>0.3</v>
      </c>
      <c r="AB94">
        <f t="shared" si="15"/>
        <v>156190.07082203749</v>
      </c>
      <c r="AC94">
        <f t="shared" si="21"/>
        <v>48200.651295167125</v>
      </c>
      <c r="AD94" s="3">
        <v>0.2</v>
      </c>
      <c r="AE94">
        <f t="shared" si="16"/>
        <v>9640.1302590334253</v>
      </c>
      <c r="AF94">
        <f t="shared" si="17"/>
        <v>1</v>
      </c>
    </row>
    <row r="95" spans="1:32">
      <c r="A95" s="2">
        <v>94</v>
      </c>
      <c r="B95">
        <f t="shared" si="12"/>
        <v>1283.5395649449044</v>
      </c>
      <c r="C95" s="3">
        <v>0.08</v>
      </c>
      <c r="D95">
        <f t="shared" si="13"/>
        <v>9061.7893285110349</v>
      </c>
      <c r="Q95">
        <f t="shared" si="14"/>
        <v>9061.7893285110713</v>
      </c>
      <c r="R95">
        <f t="shared" si="18"/>
        <v>224.26059104575256</v>
      </c>
      <c r="S95">
        <f t="shared" si="19"/>
        <v>50605.582946340146</v>
      </c>
      <c r="T95" s="3">
        <v>0.08</v>
      </c>
      <c r="V95">
        <f>SUM($R$2:R95)</f>
        <v>9844.7380324984751</v>
      </c>
      <c r="W95">
        <f t="shared" si="20"/>
        <v>20.758103218695389</v>
      </c>
      <c r="Z95">
        <f t="shared" si="22"/>
        <v>9.3716932478158325E-3</v>
      </c>
      <c r="AA95" s="3">
        <v>0.3</v>
      </c>
      <c r="AB95">
        <f t="shared" si="15"/>
        <v>168685.2764878005</v>
      </c>
      <c r="AC95">
        <f t="shared" si="21"/>
        <v>51092.690372877158</v>
      </c>
      <c r="AD95" s="3">
        <v>0.2</v>
      </c>
      <c r="AE95">
        <f t="shared" si="16"/>
        <v>10218.538074575432</v>
      </c>
      <c r="AF95">
        <f t="shared" si="17"/>
        <v>1</v>
      </c>
    </row>
    <row r="96" spans="1:32">
      <c r="A96" s="2">
        <v>95</v>
      </c>
      <c r="B96">
        <f t="shared" si="12"/>
        <v>1386.2227301404969</v>
      </c>
      <c r="C96" s="3">
        <v>0.08</v>
      </c>
      <c r="D96">
        <f t="shared" si="13"/>
        <v>9786.7324747919174</v>
      </c>
      <c r="Q96">
        <f t="shared" si="14"/>
        <v>9786.7324747919592</v>
      </c>
      <c r="R96">
        <f t="shared" si="18"/>
        <v>228.49192295227621</v>
      </c>
      <c r="S96">
        <f t="shared" si="19"/>
        <v>54654.029582047362</v>
      </c>
      <c r="T96" s="3">
        <v>0.08</v>
      </c>
      <c r="V96">
        <f>SUM($R$2:R96)</f>
        <v>10073.229955450752</v>
      </c>
      <c r="W96">
        <f t="shared" si="20"/>
        <v>21.239889418147751</v>
      </c>
      <c r="Z96">
        <f t="shared" si="22"/>
        <v>8.6774937479776222E-3</v>
      </c>
      <c r="AA96" s="3">
        <v>0.3</v>
      </c>
      <c r="AB96">
        <f t="shared" si="15"/>
        <v>182180.09860682455</v>
      </c>
      <c r="AC96">
        <f t="shared" si="21"/>
        <v>54158.251795249787</v>
      </c>
      <c r="AD96" s="3">
        <v>0.2</v>
      </c>
      <c r="AE96">
        <f t="shared" si="16"/>
        <v>10831.650359049958</v>
      </c>
      <c r="AF96">
        <f t="shared" si="17"/>
        <v>1</v>
      </c>
    </row>
    <row r="97" spans="1:32">
      <c r="A97" s="2">
        <v>96</v>
      </c>
      <c r="B97">
        <f t="shared" si="12"/>
        <v>1497.1205485517366</v>
      </c>
      <c r="C97" s="3">
        <v>0.08</v>
      </c>
      <c r="D97">
        <f t="shared" si="13"/>
        <v>10569.671072775271</v>
      </c>
      <c r="Q97">
        <f t="shared" si="14"/>
        <v>10569.671072775316</v>
      </c>
      <c r="R97">
        <f t="shared" si="18"/>
        <v>232.80309130986629</v>
      </c>
      <c r="S97">
        <f t="shared" si="19"/>
        <v>59026.351948611155</v>
      </c>
      <c r="T97" s="3">
        <v>0.08</v>
      </c>
      <c r="V97">
        <f>SUM($R$2:R97)</f>
        <v>10306.033046760618</v>
      </c>
      <c r="W97">
        <f t="shared" si="20"/>
        <v>21.730765923250154</v>
      </c>
      <c r="Z97">
        <f t="shared" si="22"/>
        <v>8.0347164333126123E-3</v>
      </c>
      <c r="AA97" s="3">
        <v>0.3</v>
      </c>
      <c r="AB97">
        <f t="shared" si="15"/>
        <v>196754.50649537053</v>
      </c>
      <c r="AC97">
        <f t="shared" si="21"/>
        <v>57407.746902964776</v>
      </c>
      <c r="AD97" s="3">
        <v>0.2</v>
      </c>
      <c r="AE97">
        <f t="shared" si="16"/>
        <v>11481.549380592956</v>
      </c>
      <c r="AF97">
        <f t="shared" si="17"/>
        <v>1</v>
      </c>
    </row>
    <row r="98" spans="1:32">
      <c r="A98" s="2">
        <v>97</v>
      </c>
      <c r="B98">
        <f t="shared" si="12"/>
        <v>1616.8901924358756</v>
      </c>
      <c r="C98" s="3">
        <v>0.08</v>
      </c>
      <c r="D98">
        <f t="shared" si="13"/>
        <v>11415.244758597291</v>
      </c>
      <c r="Q98">
        <f t="shared" si="14"/>
        <v>11415.244758597342</v>
      </c>
      <c r="R98">
        <f t="shared" si="18"/>
        <v>237.19560246665628</v>
      </c>
      <c r="S98">
        <f t="shared" si="19"/>
        <v>63748.460104500053</v>
      </c>
      <c r="T98" s="3">
        <v>0.08</v>
      </c>
      <c r="V98">
        <f>SUM($R$2:R98)</f>
        <v>10543.228649227274</v>
      </c>
      <c r="W98">
        <f t="shared" si="20"/>
        <v>22.230904249203547</v>
      </c>
      <c r="Z98">
        <f t="shared" si="22"/>
        <v>7.4395522530672333E-3</v>
      </c>
      <c r="AA98" s="3">
        <v>0.3</v>
      </c>
      <c r="AB98">
        <f t="shared" si="15"/>
        <v>212494.86701500017</v>
      </c>
      <c r="AC98">
        <f t="shared" si="21"/>
        <v>60852.211717142665</v>
      </c>
      <c r="AD98" s="3">
        <v>0.2</v>
      </c>
      <c r="AE98">
        <f t="shared" si="16"/>
        <v>12170.442343428535</v>
      </c>
      <c r="AF98">
        <f t="shared" si="17"/>
        <v>1</v>
      </c>
    </row>
    <row r="99" spans="1:32">
      <c r="A99" s="2">
        <v>98</v>
      </c>
      <c r="B99">
        <f t="shared" si="12"/>
        <v>1746.2414078307456</v>
      </c>
      <c r="C99" s="3">
        <v>0.08</v>
      </c>
      <c r="D99">
        <f t="shared" si="13"/>
        <v>12328.464339285074</v>
      </c>
      <c r="Q99">
        <f t="shared" si="14"/>
        <v>12328.464339285129</v>
      </c>
      <c r="R99">
        <f t="shared" si="18"/>
        <v>241.67099119244227</v>
      </c>
      <c r="S99">
        <f t="shared" si="19"/>
        <v>68848.336912860061</v>
      </c>
      <c r="T99" s="3">
        <v>0.08</v>
      </c>
      <c r="V99">
        <f>SUM($R$2:R99)</f>
        <v>10784.899640419717</v>
      </c>
      <c r="W99">
        <f t="shared" si="20"/>
        <v>22.740479147344743</v>
      </c>
      <c r="Z99">
        <f t="shared" si="22"/>
        <v>6.8884743083955854E-3</v>
      </c>
      <c r="AA99" s="3">
        <v>0.3</v>
      </c>
      <c r="AB99">
        <f t="shared" si="15"/>
        <v>229494.45637620022</v>
      </c>
      <c r="AC99">
        <f t="shared" si="21"/>
        <v>64503.344420171226</v>
      </c>
      <c r="AD99" s="3">
        <v>0.2</v>
      </c>
      <c r="AE99">
        <f t="shared" si="16"/>
        <v>12900.668884034247</v>
      </c>
      <c r="AF99">
        <f t="shared" si="17"/>
        <v>1</v>
      </c>
    </row>
    <row r="100" spans="1:32">
      <c r="A100" s="2">
        <v>99</v>
      </c>
      <c r="B100">
        <f t="shared" si="12"/>
        <v>1885.9407204572053</v>
      </c>
      <c r="C100" s="3">
        <v>0.08</v>
      </c>
      <c r="D100">
        <f t="shared" si="13"/>
        <v>13314.74148642788</v>
      </c>
      <c r="Q100">
        <f t="shared" si="14"/>
        <v>13314.74148642794</v>
      </c>
      <c r="R100">
        <f t="shared" si="18"/>
        <v>246.23082121494116</v>
      </c>
      <c r="S100">
        <f t="shared" si="19"/>
        <v>74356.203865888863</v>
      </c>
      <c r="T100" s="3">
        <v>0.08</v>
      </c>
      <c r="V100">
        <f>SUM($R$2:R100)</f>
        <v>11031.130461634659</v>
      </c>
      <c r="W100">
        <f t="shared" si="20"/>
        <v>23.259668666205581</v>
      </c>
      <c r="Z100">
        <f t="shared" si="22"/>
        <v>6.378216952218135E-3</v>
      </c>
      <c r="AA100" s="3">
        <v>0.3</v>
      </c>
      <c r="AB100">
        <f t="shared" si="15"/>
        <v>247854.01288629623</v>
      </c>
      <c r="AC100">
        <f t="shared" si="21"/>
        <v>68373.545085381498</v>
      </c>
      <c r="AD100" s="3">
        <v>0.2</v>
      </c>
      <c r="AE100">
        <f t="shared" si="16"/>
        <v>13674.7090170763</v>
      </c>
      <c r="AF100">
        <f t="shared" si="17"/>
        <v>1</v>
      </c>
    </row>
    <row r="101" spans="1:32">
      <c r="A101" s="2">
        <v>100</v>
      </c>
      <c r="B101">
        <f t="shared" si="12"/>
        <v>2036.8159780937817</v>
      </c>
      <c r="C101" s="3">
        <v>0.08</v>
      </c>
      <c r="D101">
        <f t="shared" si="13"/>
        <v>14379.92080534211</v>
      </c>
      <c r="Q101">
        <f t="shared" si="14"/>
        <v>14379.920805342177</v>
      </c>
      <c r="R101">
        <f t="shared" si="18"/>
        <v>250.87668576616642</v>
      </c>
      <c r="S101">
        <f t="shared" si="19"/>
        <v>80304.700175159975</v>
      </c>
      <c r="T101" s="3">
        <v>0.08</v>
      </c>
      <c r="V101">
        <f>SUM($R$2:R101)</f>
        <v>11282.007147400825</v>
      </c>
      <c r="W101">
        <f t="shared" si="20"/>
        <v>23.788654213724172</v>
      </c>
      <c r="Z101">
        <f t="shared" si="22"/>
        <v>5.9057564372390139E-3</v>
      </c>
      <c r="AA101" s="3">
        <v>0.3</v>
      </c>
      <c r="AB101">
        <f t="shared" si="15"/>
        <v>267682.33391719993</v>
      </c>
      <c r="AC101">
        <f t="shared" si="21"/>
        <v>72475.957790504399</v>
      </c>
      <c r="AD101" s="3">
        <v>0.2</v>
      </c>
      <c r="AE101">
        <f t="shared" si="16"/>
        <v>14495.19155810088</v>
      </c>
      <c r="AF101">
        <f t="shared" si="17"/>
        <v>1</v>
      </c>
    </row>
    <row r="102" spans="1:32">
      <c r="A102" s="2">
        <v>101</v>
      </c>
      <c r="B102">
        <f t="shared" ref="B102:B165" si="23">B101+B101*C101</f>
        <v>2199.761256341284</v>
      </c>
      <c r="C102" s="3">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3">
        <v>0.08</v>
      </c>
      <c r="V102">
        <f>SUM($R$2:R102)</f>
        <v>11537.617355539938</v>
      </c>
      <c r="W102">
        <f t="shared" ref="W102:W165" si="28">V102/$W$2</f>
        <v>24.327620620629904</v>
      </c>
      <c r="Z102">
        <f t="shared" si="22"/>
        <v>5.468292997443531E-3</v>
      </c>
      <c r="AA102" s="3">
        <v>0.3</v>
      </c>
      <c r="AB102">
        <f t="shared" si="15"/>
        <v>289096.92063057591</v>
      </c>
      <c r="AC102">
        <f t="shared" si="21"/>
        <v>76824.515257934661</v>
      </c>
      <c r="AD102" s="3">
        <v>0.2</v>
      </c>
      <c r="AE102">
        <f t="shared" si="16"/>
        <v>15364.903051586933</v>
      </c>
      <c r="AF102">
        <f t="shared" si="17"/>
        <v>1</v>
      </c>
    </row>
    <row r="103" spans="1:32">
      <c r="A103" s="2">
        <v>102</v>
      </c>
      <c r="B103">
        <f t="shared" si="23"/>
        <v>2375.7421568485865</v>
      </c>
      <c r="C103" s="3">
        <v>0.08</v>
      </c>
      <c r="D103">
        <f t="shared" si="24"/>
        <v>16772.739627351039</v>
      </c>
      <c r="Q103">
        <f t="shared" si="25"/>
        <v>16772.739627351115</v>
      </c>
      <c r="R103">
        <f t="shared" si="26"/>
        <v>260.43304225494529</v>
      </c>
      <c r="S103">
        <f t="shared" si="27"/>
        <v>93667.402284306605</v>
      </c>
      <c r="T103" s="3">
        <v>0.08</v>
      </c>
      <c r="V103">
        <f>SUM($R$2:R103)</f>
        <v>11798.050397794883</v>
      </c>
      <c r="W103">
        <f t="shared" si="28"/>
        <v>24.876756205024424</v>
      </c>
      <c r="Z103">
        <f t="shared" si="22"/>
        <v>5.0632342568921584E-3</v>
      </c>
      <c r="AA103" s="3">
        <v>0.3</v>
      </c>
      <c r="AB103">
        <f t="shared" si="15"/>
        <v>312224.67428102205</v>
      </c>
      <c r="AC103">
        <f t="shared" si="21"/>
        <v>81433.98617341074</v>
      </c>
      <c r="AD103" s="3">
        <v>0.2</v>
      </c>
      <c r="AE103">
        <f t="shared" si="16"/>
        <v>16286.797234682148</v>
      </c>
      <c r="AF103">
        <f t="shared" si="17"/>
        <v>1</v>
      </c>
    </row>
    <row r="104" spans="1:32">
      <c r="A104" s="2">
        <v>103</v>
      </c>
      <c r="B104">
        <f t="shared" si="23"/>
        <v>2565.8015293964736</v>
      </c>
      <c r="C104" s="3">
        <v>0.08</v>
      </c>
      <c r="D104">
        <f t="shared" si="24"/>
        <v>18114.558797539121</v>
      </c>
      <c r="Q104">
        <f t="shared" si="25"/>
        <v>18114.558797539208</v>
      </c>
      <c r="R104">
        <f t="shared" si="26"/>
        <v>265.34687324088759</v>
      </c>
      <c r="S104">
        <f t="shared" si="27"/>
        <v>101160.79446705114</v>
      </c>
      <c r="T104" s="3">
        <v>0.08</v>
      </c>
      <c r="V104">
        <f>SUM($R$2:R104)</f>
        <v>12063.39727103577</v>
      </c>
      <c r="W104">
        <f t="shared" si="28"/>
        <v>25.436252838181105</v>
      </c>
      <c r="Z104">
        <f t="shared" si="22"/>
        <v>4.6881798674927389E-3</v>
      </c>
      <c r="AA104" s="3">
        <v>0.3</v>
      </c>
      <c r="AB104">
        <f t="shared" si="15"/>
        <v>337202.64822350378</v>
      </c>
      <c r="AC104">
        <f t="shared" si="21"/>
        <v>86320.025343815389</v>
      </c>
      <c r="AD104" s="3">
        <v>0.2</v>
      </c>
      <c r="AE104">
        <f t="shared" si="16"/>
        <v>17264.005068763079</v>
      </c>
      <c r="AF104">
        <f t="shared" si="17"/>
        <v>1</v>
      </c>
    </row>
    <row r="105" spans="1:32">
      <c r="A105" s="2">
        <v>104</v>
      </c>
      <c r="B105">
        <f t="shared" si="23"/>
        <v>2771.0656517481916</v>
      </c>
      <c r="C105" s="3">
        <v>0.08</v>
      </c>
      <c r="D105">
        <f t="shared" si="24"/>
        <v>19563.723501342251</v>
      </c>
      <c r="Q105">
        <f t="shared" si="25"/>
        <v>19563.723501342345</v>
      </c>
      <c r="R105">
        <f t="shared" si="26"/>
        <v>270.35341801901751</v>
      </c>
      <c r="S105">
        <f t="shared" si="27"/>
        <v>109253.65802441523</v>
      </c>
      <c r="T105" s="3">
        <v>0.08</v>
      </c>
      <c r="V105">
        <f>SUM($R$2:R105)</f>
        <v>12333.750689054788</v>
      </c>
      <c r="W105">
        <f t="shared" si="28"/>
        <v>26.006306011586027</v>
      </c>
      <c r="Z105">
        <f t="shared" si="22"/>
        <v>4.3409072847154992E-3</v>
      </c>
      <c r="AA105" s="3">
        <v>0.3</v>
      </c>
      <c r="AB105">
        <f t="shared" si="15"/>
        <v>364178.86008138413</v>
      </c>
      <c r="AC105">
        <f t="shared" si="21"/>
        <v>91499.22686444431</v>
      </c>
      <c r="AD105" s="3">
        <v>0.2</v>
      </c>
      <c r="AE105">
        <f t="shared" si="16"/>
        <v>18299.845372888863</v>
      </c>
      <c r="AF105">
        <f t="shared" si="17"/>
        <v>1</v>
      </c>
    </row>
    <row r="106" spans="1:32">
      <c r="A106" s="2">
        <v>105</v>
      </c>
      <c r="B106">
        <f t="shared" si="23"/>
        <v>2992.7509038880471</v>
      </c>
      <c r="C106" s="3">
        <v>0.08</v>
      </c>
      <c r="D106">
        <f t="shared" si="24"/>
        <v>21128.82138144963</v>
      </c>
      <c r="Q106">
        <f t="shared" si="25"/>
        <v>21128.821381449732</v>
      </c>
      <c r="R106">
        <f t="shared" si="26"/>
        <v>275.45442590616886</v>
      </c>
      <c r="S106">
        <f t="shared" si="27"/>
        <v>117993.95066636846</v>
      </c>
      <c r="T106" s="3">
        <v>0.08</v>
      </c>
      <c r="V106">
        <f>SUM($R$2:R106)</f>
        <v>12609.205114960958</v>
      </c>
      <c r="W106">
        <f t="shared" si="28"/>
        <v>26.587114905243872</v>
      </c>
      <c r="Z106">
        <f t="shared" si="22"/>
        <v>4.0193585969587947E-3</v>
      </c>
      <c r="AA106" s="3">
        <v>0.3</v>
      </c>
      <c r="AB106">
        <f t="shared" si="15"/>
        <v>393313.16888789489</v>
      </c>
      <c r="AC106">
        <f t="shared" si="21"/>
        <v>96989.180476310969</v>
      </c>
      <c r="AD106" s="3">
        <v>0.2</v>
      </c>
      <c r="AE106">
        <f t="shared" si="16"/>
        <v>19397.836095262195</v>
      </c>
      <c r="AF106">
        <f t="shared" si="17"/>
        <v>1</v>
      </c>
    </row>
    <row r="107" spans="1:32">
      <c r="A107" s="2">
        <v>106</v>
      </c>
      <c r="B107">
        <f t="shared" si="23"/>
        <v>3232.170976199091</v>
      </c>
      <c r="C107" s="3">
        <v>0.08</v>
      </c>
      <c r="D107">
        <f t="shared" si="24"/>
        <v>22819.127091965602</v>
      </c>
      <c r="Q107">
        <f t="shared" si="25"/>
        <v>22819.127091965714</v>
      </c>
      <c r="R107">
        <f t="shared" si="26"/>
        <v>280.65167922515326</v>
      </c>
      <c r="S107">
        <f t="shared" si="27"/>
        <v>127433.46671967795</v>
      </c>
      <c r="T107" s="3">
        <v>0.08</v>
      </c>
      <c r="V107">
        <f>SUM($R$2:R107)</f>
        <v>12889.856794186111</v>
      </c>
      <c r="W107">
        <f t="shared" si="28"/>
        <v>27.178882457272618</v>
      </c>
      <c r="Z107">
        <f t="shared" si="22"/>
        <v>3.7216283305174023E-3</v>
      </c>
      <c r="AA107" s="3">
        <v>0.3</v>
      </c>
      <c r="AB107">
        <f t="shared" si="15"/>
        <v>424778.2223989265</v>
      </c>
      <c r="AC107">
        <f t="shared" si="21"/>
        <v>102808.53130488964</v>
      </c>
      <c r="AD107" s="3">
        <v>0.2</v>
      </c>
      <c r="AE107">
        <f t="shared" si="16"/>
        <v>20561.706260977928</v>
      </c>
      <c r="AF107">
        <f t="shared" si="17"/>
        <v>1</v>
      </c>
    </row>
    <row r="108" spans="1:32">
      <c r="A108" s="2">
        <v>107</v>
      </c>
      <c r="B108">
        <f t="shared" si="23"/>
        <v>3490.7446542950183</v>
      </c>
      <c r="C108" s="3">
        <v>0.08</v>
      </c>
      <c r="D108">
        <f t="shared" si="24"/>
        <v>24644.657259322848</v>
      </c>
      <c r="Q108">
        <f t="shared" si="25"/>
        <v>24644.657259322968</v>
      </c>
      <c r="R108">
        <f t="shared" si="26"/>
        <v>285.9469939275146</v>
      </c>
      <c r="S108">
        <f t="shared" si="27"/>
        <v>137628.14405725218</v>
      </c>
      <c r="T108" s="3">
        <v>0.08</v>
      </c>
      <c r="V108">
        <f>SUM($R$2:R108)</f>
        <v>13175.803788113626</v>
      </c>
      <c r="W108">
        <f t="shared" si="28"/>
        <v>27.781815434811339</v>
      </c>
      <c r="Z108">
        <f t="shared" si="22"/>
        <v>3.4459521578864838E-3</v>
      </c>
      <c r="AA108" s="3">
        <v>0.3</v>
      </c>
      <c r="AB108">
        <f t="shared" si="15"/>
        <v>458760.48019084061</v>
      </c>
      <c r="AC108">
        <f t="shared" si="21"/>
        <v>108977.04318318302</v>
      </c>
      <c r="AD108" s="3">
        <v>0.2</v>
      </c>
      <c r="AE108">
        <f t="shared" si="16"/>
        <v>21795.408636636606</v>
      </c>
      <c r="AF108">
        <f t="shared" si="17"/>
        <v>1</v>
      </c>
    </row>
    <row r="109" spans="1:32">
      <c r="A109" s="2">
        <v>108</v>
      </c>
      <c r="B109">
        <f t="shared" si="23"/>
        <v>3770.0042266386199</v>
      </c>
      <c r="C109" s="3">
        <v>0.08</v>
      </c>
      <c r="D109">
        <f t="shared" si="24"/>
        <v>26616.229840068678</v>
      </c>
      <c r="Q109">
        <f t="shared" si="25"/>
        <v>26616.229840068805</v>
      </c>
      <c r="R109">
        <f t="shared" si="26"/>
        <v>291.34222022803368</v>
      </c>
      <c r="S109">
        <f t="shared" si="27"/>
        <v>148638.39558183236</v>
      </c>
      <c r="T109" s="3">
        <v>0.08</v>
      </c>
      <c r="V109">
        <f>SUM($R$2:R109)</f>
        <v>13467.14600834166</v>
      </c>
      <c r="W109">
        <f t="shared" si="28"/>
        <v>28.396124506265888</v>
      </c>
      <c r="Z109">
        <f t="shared" si="22"/>
        <v>3.1906964424874848E-3</v>
      </c>
      <c r="AA109" s="3">
        <v>0.3</v>
      </c>
      <c r="AB109">
        <f t="shared" si="15"/>
        <v>495461.3186061079</v>
      </c>
      <c r="AC109">
        <f t="shared" si="21"/>
        <v>115515.66577417401</v>
      </c>
      <c r="AD109" s="3">
        <v>0.2</v>
      </c>
      <c r="AE109">
        <f t="shared" si="16"/>
        <v>23103.133154834803</v>
      </c>
      <c r="AF109">
        <f t="shared" si="17"/>
        <v>1</v>
      </c>
    </row>
    <row r="110" spans="1:32">
      <c r="A110" s="2">
        <v>109</v>
      </c>
      <c r="B110">
        <f t="shared" si="23"/>
        <v>4071.6045647697097</v>
      </c>
      <c r="C110" s="3">
        <v>0.08</v>
      </c>
      <c r="D110">
        <f t="shared" si="24"/>
        <v>28745.528227274172</v>
      </c>
      <c r="Q110">
        <f t="shared" si="25"/>
        <v>28745.528227274317</v>
      </c>
      <c r="R110">
        <f t="shared" si="26"/>
        <v>296.83924325120415</v>
      </c>
      <c r="S110">
        <f t="shared" si="27"/>
        <v>160529.46722837896</v>
      </c>
      <c r="T110" s="3">
        <v>0.08</v>
      </c>
      <c r="V110">
        <f>SUM($R$2:R110)</f>
        <v>13763.985251592865</v>
      </c>
      <c r="W110">
        <f t="shared" si="28"/>
        <v>29.022024314917694</v>
      </c>
      <c r="Z110">
        <f t="shared" si="22"/>
        <v>2.954348557858782E-3</v>
      </c>
      <c r="AA110" s="3">
        <v>0.3</v>
      </c>
      <c r="AB110">
        <f t="shared" si="15"/>
        <v>535098.22409459658</v>
      </c>
      <c r="AC110">
        <f t="shared" si="21"/>
        <v>122446.60572062446</v>
      </c>
      <c r="AD110" s="3">
        <v>0.2</v>
      </c>
      <c r="AE110">
        <f t="shared" si="16"/>
        <v>24489.321144124893</v>
      </c>
      <c r="AF110">
        <f t="shared" si="17"/>
        <v>1</v>
      </c>
    </row>
    <row r="111" spans="1:32">
      <c r="A111" s="2">
        <v>110</v>
      </c>
      <c r="B111">
        <f t="shared" si="23"/>
        <v>4397.3329299512861</v>
      </c>
      <c r="C111" s="3">
        <v>0.08</v>
      </c>
      <c r="D111">
        <f t="shared" si="24"/>
        <v>31045.170485456107</v>
      </c>
      <c r="Q111">
        <f t="shared" si="25"/>
        <v>31045.170485456259</v>
      </c>
      <c r="R111">
        <f t="shared" si="26"/>
        <v>302.43998368990606</v>
      </c>
      <c r="S111">
        <f t="shared" si="27"/>
        <v>173371.82460664929</v>
      </c>
      <c r="T111" s="3">
        <v>0.08</v>
      </c>
      <c r="V111">
        <f>SUM($R$2:R111)</f>
        <v>14066.425235282772</v>
      </c>
      <c r="W111">
        <f t="shared" si="28"/>
        <v>29.65973355392142</v>
      </c>
      <c r="Z111">
        <f t="shared" si="22"/>
        <v>2.7355079239433167E-3</v>
      </c>
      <c r="AA111" s="3">
        <v>0.3</v>
      </c>
      <c r="AB111">
        <f t="shared" si="15"/>
        <v>577906.08202216437</v>
      </c>
      <c r="AC111">
        <f t="shared" si="21"/>
        <v>129793.40206386193</v>
      </c>
      <c r="AD111" s="3">
        <v>0.2</v>
      </c>
      <c r="AE111">
        <f t="shared" si="16"/>
        <v>25958.680412772388</v>
      </c>
      <c r="AF111">
        <f t="shared" si="17"/>
        <v>1</v>
      </c>
    </row>
    <row r="112" spans="1:32">
      <c r="A112" s="2">
        <v>111</v>
      </c>
      <c r="B112">
        <f t="shared" si="23"/>
        <v>4749.1195643473893</v>
      </c>
      <c r="C112" s="3">
        <v>0.08</v>
      </c>
      <c r="D112">
        <f t="shared" si="24"/>
        <v>33528.784124292593</v>
      </c>
      <c r="Q112">
        <f t="shared" si="25"/>
        <v>33528.784124292768</v>
      </c>
      <c r="R112">
        <f t="shared" si="26"/>
        <v>308.14639847650812</v>
      </c>
      <c r="S112">
        <f t="shared" si="27"/>
        <v>187241.57057518125</v>
      </c>
      <c r="T112" s="3">
        <v>0.08</v>
      </c>
      <c r="V112">
        <f>SUM($R$2:R112)</f>
        <v>14374.57163375928</v>
      </c>
      <c r="W112">
        <f t="shared" si="28"/>
        <v>30.309475042717665</v>
      </c>
      <c r="Z112">
        <f t="shared" si="22"/>
        <v>2.5328777073549223E-3</v>
      </c>
      <c r="AA112" s="3">
        <v>0.3</v>
      </c>
      <c r="AB112">
        <f t="shared" si="15"/>
        <v>624138.56858393748</v>
      </c>
      <c r="AC112">
        <f t="shared" si="21"/>
        <v>137581.00618769365</v>
      </c>
      <c r="AD112" s="3">
        <v>0.2</v>
      </c>
      <c r="AE112">
        <f t="shared" si="16"/>
        <v>27516.201237538731</v>
      </c>
      <c r="AF112">
        <f t="shared" si="17"/>
        <v>1</v>
      </c>
    </row>
    <row r="113" spans="1:32">
      <c r="A113" s="2">
        <v>112</v>
      </c>
      <c r="B113">
        <f t="shared" si="23"/>
        <v>5129.0491294951808</v>
      </c>
      <c r="C113" s="3">
        <v>0.08</v>
      </c>
      <c r="D113">
        <f t="shared" si="24"/>
        <v>36211.086854236004</v>
      </c>
      <c r="Q113">
        <f t="shared" si="25"/>
        <v>36211.086854236193</v>
      </c>
      <c r="R113">
        <f t="shared" si="26"/>
        <v>313.96048146663088</v>
      </c>
      <c r="S113">
        <f t="shared" si="27"/>
        <v>202220.89622119576</v>
      </c>
      <c r="T113" s="3">
        <v>0.08</v>
      </c>
      <c r="V113">
        <f>SUM($R$2:R113)</f>
        <v>14688.532115225911</v>
      </c>
      <c r="W113">
        <f t="shared" si="28"/>
        <v>30.971475804887429</v>
      </c>
      <c r="Z113">
        <f t="shared" si="22"/>
        <v>2.3452571364397431E-3</v>
      </c>
      <c r="AA113" s="3">
        <v>0.3</v>
      </c>
      <c r="AB113">
        <f t="shared" si="15"/>
        <v>674069.65407065256</v>
      </c>
      <c r="AC113">
        <f t="shared" si="21"/>
        <v>145835.86655895528</v>
      </c>
      <c r="AD113" s="3">
        <v>0.2</v>
      </c>
      <c r="AE113">
        <f t="shared" si="16"/>
        <v>29167.173311791059</v>
      </c>
      <c r="AF113">
        <f t="shared" si="17"/>
        <v>1</v>
      </c>
    </row>
    <row r="114" spans="1:32">
      <c r="A114" s="2">
        <v>113</v>
      </c>
      <c r="B114">
        <f t="shared" si="23"/>
        <v>5539.3730598547954</v>
      </c>
      <c r="C114" s="3">
        <v>0.08</v>
      </c>
      <c r="D114">
        <f t="shared" si="24"/>
        <v>39107.973802574881</v>
      </c>
      <c r="Q114">
        <f t="shared" si="25"/>
        <v>39107.973802575085</v>
      </c>
      <c r="R114">
        <f t="shared" si="26"/>
        <v>319.88426413581266</v>
      </c>
      <c r="S114">
        <f t="shared" si="27"/>
        <v>218398.56791889144</v>
      </c>
      <c r="T114" s="3">
        <v>0.08</v>
      </c>
      <c r="V114">
        <f>SUM($R$2:R114)</f>
        <v>15008.416379361724</v>
      </c>
      <c r="W114">
        <f t="shared" si="28"/>
        <v>31.645967147475488</v>
      </c>
      <c r="Z114">
        <f t="shared" si="22"/>
        <v>2.1715343855923542E-3</v>
      </c>
      <c r="AA114" s="3">
        <v>0.3</v>
      </c>
      <c r="AB114">
        <f t="shared" si="15"/>
        <v>727995.22639630479</v>
      </c>
      <c r="AC114">
        <f t="shared" si="21"/>
        <v>154586.01855249261</v>
      </c>
      <c r="AD114" s="3">
        <v>0.2</v>
      </c>
      <c r="AE114">
        <f t="shared" si="16"/>
        <v>30917.203710498521</v>
      </c>
      <c r="AF114">
        <f t="shared" si="17"/>
        <v>1</v>
      </c>
    </row>
    <row r="115" spans="1:32">
      <c r="A115" s="2">
        <v>114</v>
      </c>
      <c r="B115">
        <f t="shared" si="23"/>
        <v>5982.5229046431787</v>
      </c>
      <c r="C115" s="3">
        <v>0.08</v>
      </c>
      <c r="D115">
        <f t="shared" si="24"/>
        <v>42236.611706780874</v>
      </c>
      <c r="Q115">
        <f t="shared" si="25"/>
        <v>42236.611706781092</v>
      </c>
      <c r="R115">
        <f t="shared" si="26"/>
        <v>325.91981628931853</v>
      </c>
      <c r="S115">
        <f t="shared" si="27"/>
        <v>235870.45335240278</v>
      </c>
      <c r="T115" s="3">
        <v>0.08</v>
      </c>
      <c r="V115">
        <f>SUM($R$2:R115)</f>
        <v>15334.336195651043</v>
      </c>
      <c r="W115">
        <f t="shared" si="28"/>
        <v>32.333184741810491</v>
      </c>
      <c r="Z115">
        <f t="shared" si="22"/>
        <v>2.010679986659587E-3</v>
      </c>
      <c r="AA115" s="3">
        <v>0.3</v>
      </c>
      <c r="AB115">
        <f t="shared" si="15"/>
        <v>786234.84450800926</v>
      </c>
      <c r="AC115">
        <f t="shared" si="21"/>
        <v>163861.17966564218</v>
      </c>
      <c r="AD115" s="3">
        <v>0.2</v>
      </c>
      <c r="AE115">
        <f t="shared" si="16"/>
        <v>32772.235933128439</v>
      </c>
      <c r="AF115">
        <f t="shared" si="17"/>
        <v>1</v>
      </c>
    </row>
    <row r="116" spans="1:32">
      <c r="A116" s="2">
        <v>115</v>
      </c>
      <c r="B116">
        <f t="shared" si="23"/>
        <v>6461.124737014633</v>
      </c>
      <c r="C116" s="3">
        <v>0.08</v>
      </c>
      <c r="D116">
        <f t="shared" si="24"/>
        <v>45615.540643323344</v>
      </c>
      <c r="Q116">
        <f t="shared" si="25"/>
        <v>45615.540643323584</v>
      </c>
      <c r="R116">
        <f t="shared" si="26"/>
        <v>332.06924678534347</v>
      </c>
      <c r="S116">
        <f t="shared" si="27"/>
        <v>254740.08962059501</v>
      </c>
      <c r="T116" s="3">
        <v>0.08</v>
      </c>
      <c r="V116">
        <f>SUM($R$2:R116)</f>
        <v>15666.405442436388</v>
      </c>
      <c r="W116">
        <f t="shared" si="28"/>
        <v>33.033368705849931</v>
      </c>
      <c r="Z116">
        <f t="shared" si="22"/>
        <v>1.8617407283885066E-3</v>
      </c>
      <c r="AA116" s="3">
        <v>0.3</v>
      </c>
      <c r="AB116">
        <f t="shared" si="15"/>
        <v>849133.6320686501</v>
      </c>
      <c r="AC116">
        <f t="shared" si="21"/>
        <v>173692.85044558073</v>
      </c>
      <c r="AD116" s="3">
        <v>0.2</v>
      </c>
      <c r="AE116">
        <f t="shared" si="16"/>
        <v>34738.570089116147</v>
      </c>
      <c r="AF116">
        <f t="shared" si="17"/>
        <v>1</v>
      </c>
    </row>
    <row r="117" spans="1:32">
      <c r="A117" s="2">
        <v>116</v>
      </c>
      <c r="B117">
        <f t="shared" si="23"/>
        <v>6978.0147159758035</v>
      </c>
      <c r="C117" s="3">
        <v>0.08</v>
      </c>
      <c r="D117">
        <f t="shared" si="24"/>
        <v>49264.783894789209</v>
      </c>
      <c r="Q117">
        <f t="shared" si="25"/>
        <v>49264.783894789478</v>
      </c>
      <c r="R117">
        <f t="shared" si="26"/>
        <v>338.33470427185938</v>
      </c>
      <c r="S117">
        <f t="shared" si="27"/>
        <v>275119.2967902426</v>
      </c>
      <c r="T117" s="3">
        <v>0.08</v>
      </c>
      <c r="V117">
        <f>SUM($R$2:R117)</f>
        <v>16004.740146708247</v>
      </c>
      <c r="W117">
        <f t="shared" si="28"/>
        <v>33.746763688078794</v>
      </c>
      <c r="Z117">
        <f t="shared" si="22"/>
        <v>1.7238340077671357E-3</v>
      </c>
      <c r="AA117" s="3">
        <v>0.3</v>
      </c>
      <c r="AB117">
        <f t="shared" si="15"/>
        <v>917064.32263414201</v>
      </c>
      <c r="AC117">
        <f t="shared" si="21"/>
        <v>184114.42147231559</v>
      </c>
      <c r="AD117" s="3">
        <v>0.2</v>
      </c>
      <c r="AE117">
        <f t="shared" si="16"/>
        <v>36822.884294463118</v>
      </c>
      <c r="AF117">
        <f t="shared" si="17"/>
        <v>1</v>
      </c>
    </row>
    <row r="118" spans="1:32">
      <c r="A118" s="2">
        <v>117</v>
      </c>
      <c r="B118">
        <f t="shared" si="23"/>
        <v>7536.2558932538677</v>
      </c>
      <c r="C118" s="3">
        <v>0.08</v>
      </c>
      <c r="D118">
        <f t="shared" si="24"/>
        <v>53205.966606372349</v>
      </c>
      <c r="Q118">
        <f t="shared" si="25"/>
        <v>53205.966606372633</v>
      </c>
      <c r="R118">
        <f t="shared" si="26"/>
        <v>344.71837793736609</v>
      </c>
      <c r="S118">
        <f t="shared" si="27"/>
        <v>297128.840533462</v>
      </c>
      <c r="T118" s="3">
        <v>0.08</v>
      </c>
      <c r="V118">
        <f>SUM($R$2:R118)</f>
        <v>16349.458524645614</v>
      </c>
      <c r="W118">
        <f t="shared" si="28"/>
        <v>34.473618952991217</v>
      </c>
      <c r="Z118">
        <f t="shared" si="22"/>
        <v>1.596142599784385E-3</v>
      </c>
      <c r="AA118" s="3">
        <v>0.3</v>
      </c>
      <c r="AB118">
        <f t="shared" si="15"/>
        <v>990429.46844487335</v>
      </c>
      <c r="AC118">
        <f t="shared" si="21"/>
        <v>195161.28676065453</v>
      </c>
      <c r="AD118" s="3">
        <v>0.2</v>
      </c>
      <c r="AE118">
        <f t="shared" si="16"/>
        <v>39032.25735213091</v>
      </c>
      <c r="AF118">
        <f t="shared" si="17"/>
        <v>1</v>
      </c>
    </row>
    <row r="119" spans="1:32">
      <c r="A119" s="2">
        <v>118</v>
      </c>
      <c r="B119">
        <f t="shared" si="23"/>
        <v>8139.1563647141775</v>
      </c>
      <c r="C119" s="3">
        <v>0.08</v>
      </c>
      <c r="D119">
        <f t="shared" si="24"/>
        <v>57462.44393488214</v>
      </c>
      <c r="Q119">
        <f t="shared" si="25"/>
        <v>57462.443934882445</v>
      </c>
      <c r="R119">
        <f t="shared" si="26"/>
        <v>351.22249827580691</v>
      </c>
      <c r="S119">
        <f t="shared" si="27"/>
        <v>320899.14777613897</v>
      </c>
      <c r="T119" s="3">
        <v>0.08</v>
      </c>
      <c r="V119">
        <f>SUM($R$2:R119)</f>
        <v>16700.681022921421</v>
      </c>
      <c r="W119">
        <f t="shared" si="28"/>
        <v>35.214188468185007</v>
      </c>
      <c r="Z119">
        <f t="shared" si="22"/>
        <v>1.4779098146151712E-3</v>
      </c>
      <c r="AA119" s="3">
        <v>0.3</v>
      </c>
      <c r="AB119">
        <f t="shared" si="15"/>
        <v>1069663.8259204633</v>
      </c>
      <c r="AC119">
        <f t="shared" si="21"/>
        <v>206870.96396629381</v>
      </c>
      <c r="AD119" s="3">
        <v>0.2</v>
      </c>
      <c r="AE119">
        <f t="shared" si="16"/>
        <v>41374.192793258764</v>
      </c>
      <c r="AF119">
        <f t="shared" si="17"/>
        <v>1</v>
      </c>
    </row>
    <row r="120" spans="1:32">
      <c r="A120" s="2">
        <v>119</v>
      </c>
      <c r="B120">
        <f t="shared" si="23"/>
        <v>8790.2888738913116</v>
      </c>
      <c r="C120" s="3">
        <v>0.08</v>
      </c>
      <c r="D120">
        <f t="shared" si="24"/>
        <v>62059.439449672711</v>
      </c>
      <c r="Q120">
        <f t="shared" si="25"/>
        <v>62059.439449673038</v>
      </c>
      <c r="R120">
        <f t="shared" si="26"/>
        <v>357.84933786591654</v>
      </c>
      <c r="S120">
        <f t="shared" si="27"/>
        <v>346571.07959823014</v>
      </c>
      <c r="T120" s="3">
        <v>0.08</v>
      </c>
      <c r="V120">
        <f>SUM($R$2:R120)</f>
        <v>17058.530360787336</v>
      </c>
      <c r="W120">
        <f t="shared" si="28"/>
        <v>35.968730993099427</v>
      </c>
      <c r="Z120">
        <f t="shared" si="22"/>
        <v>1.3684350135325658E-3</v>
      </c>
      <c r="AA120" s="3">
        <v>0.3</v>
      </c>
      <c r="AB120">
        <f t="shared" si="15"/>
        <v>1155236.9319941006</v>
      </c>
      <c r="AC120">
        <f t="shared" si="21"/>
        <v>219283.22180427145</v>
      </c>
      <c r="AD120" s="3">
        <v>0.2</v>
      </c>
      <c r="AE120">
        <f t="shared" si="16"/>
        <v>43856.64436085429</v>
      </c>
      <c r="AF120">
        <f t="shared" si="17"/>
        <v>1</v>
      </c>
    </row>
    <row r="121" spans="1:32">
      <c r="A121" s="2">
        <v>120</v>
      </c>
      <c r="B121">
        <f t="shared" si="23"/>
        <v>9493.5119838026167</v>
      </c>
      <c r="C121" s="3">
        <v>0.08</v>
      </c>
      <c r="D121">
        <f t="shared" si="24"/>
        <v>67024.194605646524</v>
      </c>
      <c r="Q121">
        <f t="shared" si="25"/>
        <v>67024.194605646888</v>
      </c>
      <c r="R121">
        <f t="shared" si="26"/>
        <v>364.60121216527341</v>
      </c>
      <c r="S121">
        <f t="shared" si="27"/>
        <v>374296.76596608857</v>
      </c>
      <c r="T121" s="3">
        <v>0.08</v>
      </c>
      <c r="V121">
        <f>SUM($R$2:R121)</f>
        <v>17423.13157295261</v>
      </c>
      <c r="W121">
        <f t="shared" si="28"/>
        <v>36.737510169427338</v>
      </c>
      <c r="Z121">
        <f t="shared" si="22"/>
        <v>1.2670694569745979E-3</v>
      </c>
      <c r="AA121" s="3">
        <v>0.3</v>
      </c>
      <c r="AB121">
        <f t="shared" si="15"/>
        <v>1247655.8865536286</v>
      </c>
      <c r="AC121">
        <f t="shared" si="21"/>
        <v>232440.21511252775</v>
      </c>
      <c r="AD121" s="3">
        <v>0.2</v>
      </c>
      <c r="AE121">
        <f t="shared" si="16"/>
        <v>46488.043022505553</v>
      </c>
      <c r="AF121">
        <f t="shared" si="17"/>
        <v>1</v>
      </c>
    </row>
    <row r="122" spans="1:32">
      <c r="A122" s="2">
        <v>121</v>
      </c>
      <c r="B122">
        <f t="shared" si="23"/>
        <v>10252.992942506826</v>
      </c>
      <c r="C122" s="3">
        <v>0.08</v>
      </c>
      <c r="D122">
        <f t="shared" si="24"/>
        <v>72386.130174098245</v>
      </c>
      <c r="Q122">
        <f t="shared" si="25"/>
        <v>72386.130174098653</v>
      </c>
      <c r="R122">
        <f t="shared" si="26"/>
        <v>371.4804803193353</v>
      </c>
      <c r="S122">
        <f t="shared" si="27"/>
        <v>404240.5072433757</v>
      </c>
      <c r="T122" s="3">
        <v>0.08</v>
      </c>
      <c r="V122">
        <f>SUM($R$2:R122)</f>
        <v>17794.612053271947</v>
      </c>
      <c r="W122">
        <f t="shared" si="28"/>
        <v>37.520794613233136</v>
      </c>
      <c r="Z122">
        <f t="shared" si="22"/>
        <v>1.1732124601616645E-3</v>
      </c>
      <c r="AA122" s="3">
        <v>0.3</v>
      </c>
      <c r="AB122">
        <f t="shared" si="15"/>
        <v>1347468.357477919</v>
      </c>
      <c r="AC122">
        <f t="shared" si="21"/>
        <v>246386.62801927942</v>
      </c>
      <c r="AD122" s="3">
        <v>0.2</v>
      </c>
      <c r="AE122">
        <f t="shared" si="16"/>
        <v>49277.32560385589</v>
      </c>
      <c r="AF122">
        <f t="shared" si="17"/>
        <v>1</v>
      </c>
    </row>
    <row r="123" spans="1:32">
      <c r="A123" s="2">
        <v>122</v>
      </c>
      <c r="B123">
        <f t="shared" si="23"/>
        <v>11073.232377907372</v>
      </c>
      <c r="C123" s="3">
        <v>0.08</v>
      </c>
      <c r="D123">
        <f t="shared" si="24"/>
        <v>78177.020588026106</v>
      </c>
      <c r="Q123">
        <f t="shared" si="25"/>
        <v>78177.020588026542</v>
      </c>
      <c r="R123">
        <f t="shared" si="26"/>
        <v>378.48954598573783</v>
      </c>
      <c r="S123">
        <f t="shared" si="27"/>
        <v>436579.74782284576</v>
      </c>
      <c r="T123" s="3">
        <v>0.08</v>
      </c>
      <c r="V123">
        <f>SUM($R$2:R123)</f>
        <v>18173.101599257683</v>
      </c>
      <c r="W123">
        <f t="shared" si="28"/>
        <v>38.318858008808846</v>
      </c>
      <c r="Z123">
        <f t="shared" si="22"/>
        <v>1.0863078334830227E-3</v>
      </c>
      <c r="AA123" s="3">
        <v>0.3</v>
      </c>
      <c r="AB123">
        <f t="shared" si="15"/>
        <v>1455265.8260761525</v>
      </c>
      <c r="AC123">
        <f t="shared" si="21"/>
        <v>261169.82570043619</v>
      </c>
      <c r="AD123" s="3">
        <v>0.2</v>
      </c>
      <c r="AE123">
        <f t="shared" si="16"/>
        <v>52233.965140087239</v>
      </c>
      <c r="AF123">
        <f t="shared" si="17"/>
        <v>1</v>
      </c>
    </row>
    <row r="124" spans="1:32">
      <c r="A124" s="2">
        <v>123</v>
      </c>
      <c r="B124">
        <f t="shared" si="23"/>
        <v>11959.090968139963</v>
      </c>
      <c r="C124" s="3">
        <v>0.08</v>
      </c>
      <c r="D124">
        <f t="shared" si="24"/>
        <v>84431.18223506819</v>
      </c>
      <c r="Q124">
        <f t="shared" si="25"/>
        <v>84431.182235068671</v>
      </c>
      <c r="R124">
        <f t="shared" si="26"/>
        <v>385.63085817414793</v>
      </c>
      <c r="S124">
        <f t="shared" si="27"/>
        <v>471506.12764867343</v>
      </c>
      <c r="T124" s="3">
        <v>0.08</v>
      </c>
      <c r="V124">
        <f>SUM($R$2:R124)</f>
        <v>18558.73245743183</v>
      </c>
      <c r="W124">
        <f t="shared" si="28"/>
        <v>39.131979204301082</v>
      </c>
      <c r="Z124">
        <f t="shared" si="22"/>
        <v>1.0058405865583544E-3</v>
      </c>
      <c r="AA124" s="3">
        <v>0.3</v>
      </c>
      <c r="AB124">
        <f t="shared" si="15"/>
        <v>1571687.0921622447</v>
      </c>
      <c r="AC124">
        <f t="shared" si="21"/>
        <v>276840.0152424624</v>
      </c>
      <c r="AD124" s="3">
        <v>0.2</v>
      </c>
      <c r="AE124">
        <f t="shared" si="16"/>
        <v>55368.003048492479</v>
      </c>
      <c r="AF124">
        <f t="shared" si="17"/>
        <v>1</v>
      </c>
    </row>
    <row r="125" spans="1:32">
      <c r="A125" s="2">
        <v>124</v>
      </c>
      <c r="B125">
        <f t="shared" si="23"/>
        <v>12915.818245591159</v>
      </c>
      <c r="C125" s="3">
        <v>0.08</v>
      </c>
      <c r="D125">
        <f t="shared" si="24"/>
        <v>91185.676813873652</v>
      </c>
      <c r="Q125">
        <f t="shared" si="25"/>
        <v>91185.676813874161</v>
      </c>
      <c r="R125">
        <f t="shared" si="26"/>
        <v>392.90691210196206</v>
      </c>
      <c r="S125">
        <f t="shared" si="27"/>
        <v>509226.61786056735</v>
      </c>
      <c r="T125" s="3">
        <v>0.08</v>
      </c>
      <c r="V125">
        <f>SUM($R$2:R125)</f>
        <v>18951.639369533794</v>
      </c>
      <c r="W125">
        <f t="shared" si="28"/>
        <v>39.96044230914223</v>
      </c>
      <c r="Z125">
        <f t="shared" si="22"/>
        <v>9.3133387644292063E-4</v>
      </c>
      <c r="AA125" s="3">
        <v>0.3</v>
      </c>
      <c r="AB125">
        <f t="shared" si="15"/>
        <v>1697422.0595352245</v>
      </c>
      <c r="AC125">
        <f t="shared" si="21"/>
        <v>293450.41615701013</v>
      </c>
      <c r="AD125" s="3">
        <v>0.2</v>
      </c>
      <c r="AE125">
        <f t="shared" si="16"/>
        <v>58690.08323140203</v>
      </c>
      <c r="AF125">
        <f t="shared" si="17"/>
        <v>1</v>
      </c>
    </row>
    <row r="126" spans="1:32">
      <c r="A126" s="2">
        <v>125</v>
      </c>
      <c r="B126">
        <f t="shared" si="23"/>
        <v>13949.083705238452</v>
      </c>
      <c r="C126" s="3">
        <v>0.08</v>
      </c>
      <c r="D126">
        <f t="shared" si="24"/>
        <v>98480.530958983538</v>
      </c>
      <c r="Q126">
        <f t="shared" si="25"/>
        <v>98480.530958984091</v>
      </c>
      <c r="R126">
        <f t="shared" si="26"/>
        <v>400.32025006615009</v>
      </c>
      <c r="S126">
        <f t="shared" si="27"/>
        <v>549964.74728941277</v>
      </c>
      <c r="T126" s="3">
        <v>0.08</v>
      </c>
      <c r="V126">
        <f>SUM($R$2:R126)</f>
        <v>19351.959619599944</v>
      </c>
      <c r="W126">
        <f t="shared" si="28"/>
        <v>40.804536793320004</v>
      </c>
      <c r="Z126">
        <f t="shared" si="22"/>
        <v>8.623461818915931E-4</v>
      </c>
      <c r="AA126" s="3">
        <v>0.3</v>
      </c>
      <c r="AB126">
        <f t="shared" si="15"/>
        <v>1833215.8242980426</v>
      </c>
      <c r="AC126">
        <f t="shared" si="21"/>
        <v>311057.44112643076</v>
      </c>
      <c r="AD126" s="3">
        <v>0.2</v>
      </c>
      <c r="AE126">
        <f t="shared" si="16"/>
        <v>62211.488225286157</v>
      </c>
      <c r="AF126">
        <f t="shared" si="17"/>
        <v>1</v>
      </c>
    </row>
    <row r="127" spans="1:32">
      <c r="A127" s="2">
        <v>126</v>
      </c>
      <c r="B127">
        <f t="shared" si="23"/>
        <v>15065.010401657528</v>
      </c>
      <c r="C127" s="3">
        <v>0.08</v>
      </c>
      <c r="D127">
        <f t="shared" si="24"/>
        <v>106358.97343570222</v>
      </c>
      <c r="Q127">
        <f t="shared" si="25"/>
        <v>106358.97343570284</v>
      </c>
      <c r="R127">
        <f t="shared" si="26"/>
        <v>407.87346233154904</v>
      </c>
      <c r="S127">
        <f t="shared" si="27"/>
        <v>593961.92707256589</v>
      </c>
      <c r="T127" s="3">
        <v>0.08</v>
      </c>
      <c r="V127">
        <f>SUM($R$2:R127)</f>
        <v>19759.833081931494</v>
      </c>
      <c r="W127">
        <f t="shared" si="28"/>
        <v>41.664557588519997</v>
      </c>
      <c r="Z127">
        <f t="shared" si="22"/>
        <v>7.9846868693666021E-4</v>
      </c>
      <c r="AA127" s="3">
        <v>0.3</v>
      </c>
      <c r="AB127">
        <f t="shared" si="15"/>
        <v>1979873.0902418864</v>
      </c>
      <c r="AC127">
        <f t="shared" si="21"/>
        <v>329720.88759401662</v>
      </c>
      <c r="AD127" s="3">
        <v>0.2</v>
      </c>
      <c r="AE127">
        <f t="shared" si="16"/>
        <v>65944.177518803321</v>
      </c>
      <c r="AF127">
        <f t="shared" si="17"/>
        <v>1</v>
      </c>
    </row>
    <row r="128" spans="1:32">
      <c r="A128" s="2">
        <v>127</v>
      </c>
      <c r="B128">
        <f t="shared" si="23"/>
        <v>16270.211233790131</v>
      </c>
      <c r="C128" s="3">
        <v>0.08</v>
      </c>
      <c r="D128">
        <f t="shared" si="24"/>
        <v>114867.69131055841</v>
      </c>
      <c r="Q128">
        <f t="shared" si="25"/>
        <v>114867.69131055908</v>
      </c>
      <c r="R128">
        <f t="shared" si="26"/>
        <v>415.56918803591799</v>
      </c>
      <c r="S128">
        <f t="shared" si="27"/>
        <v>641478.88123837125</v>
      </c>
      <c r="T128" s="3">
        <v>0.08</v>
      </c>
      <c r="V128">
        <f>SUM($R$2:R128)</f>
        <v>20175.402269967413</v>
      </c>
      <c r="W128">
        <f t="shared" si="28"/>
        <v>42.540805191176595</v>
      </c>
      <c r="Z128">
        <f t="shared" si="22"/>
        <v>7.393228582746852E-4</v>
      </c>
      <c r="AA128" s="3">
        <v>0.3</v>
      </c>
      <c r="AB128">
        <f t="shared" si="15"/>
        <v>2138262.9374612374</v>
      </c>
      <c r="AC128">
        <f t="shared" si="21"/>
        <v>349504.14084965765</v>
      </c>
      <c r="AD128" s="3">
        <v>0.2</v>
      </c>
      <c r="AE128">
        <f t="shared" si="16"/>
        <v>69900.828169931527</v>
      </c>
      <c r="AF128">
        <f t="shared" si="17"/>
        <v>1</v>
      </c>
    </row>
    <row r="129" spans="1:32">
      <c r="A129" s="2">
        <v>128</v>
      </c>
      <c r="B129">
        <f t="shared" si="23"/>
        <v>17571.828132493341</v>
      </c>
      <c r="C129" s="3">
        <v>0.08</v>
      </c>
      <c r="D129">
        <f t="shared" si="24"/>
        <v>124057.10661540309</v>
      </c>
      <c r="Q129">
        <f t="shared" si="25"/>
        <v>124057.10661540383</v>
      </c>
      <c r="R129">
        <f t="shared" si="26"/>
        <v>423.41011611206733</v>
      </c>
      <c r="S129">
        <f t="shared" si="27"/>
        <v>692797.191737441</v>
      </c>
      <c r="T129" s="3">
        <v>0.08</v>
      </c>
      <c r="V129">
        <f>SUM($R$2:R129)</f>
        <v>20598.81238607948</v>
      </c>
      <c r="W129">
        <f t="shared" si="28"/>
        <v>43.433585767468223</v>
      </c>
      <c r="Z129">
        <f t="shared" si="22"/>
        <v>6.8455820210619001E-4</v>
      </c>
      <c r="AA129" s="3">
        <v>0.3</v>
      </c>
      <c r="AB129">
        <f t="shared" si="15"/>
        <v>2309323.9724581367</v>
      </c>
      <c r="AC129">
        <f t="shared" si="21"/>
        <v>370474.38930063712</v>
      </c>
      <c r="AD129" s="3">
        <v>0.2</v>
      </c>
      <c r="AE129">
        <f t="shared" si="16"/>
        <v>74094.877860127424</v>
      </c>
      <c r="AF129">
        <f t="shared" si="17"/>
        <v>1</v>
      </c>
    </row>
    <row r="130" spans="1:32">
      <c r="A130" s="2">
        <v>129</v>
      </c>
      <c r="B130">
        <f t="shared" si="23"/>
        <v>18977.574383092808</v>
      </c>
      <c r="C130" s="3">
        <v>0.08</v>
      </c>
      <c r="D130">
        <f t="shared" si="24"/>
        <v>133981.67514463534</v>
      </c>
      <c r="Q130">
        <f t="shared" si="25"/>
        <v>133981.67514463613</v>
      </c>
      <c r="R130">
        <f t="shared" si="26"/>
        <v>431.39898622738957</v>
      </c>
      <c r="S130">
        <f t="shared" si="27"/>
        <v>748220.96707643638</v>
      </c>
      <c r="T130" s="3">
        <v>0.08</v>
      </c>
      <c r="V130">
        <f>SUM($R$2:R130)</f>
        <v>21030.211372306869</v>
      </c>
      <c r="W130">
        <f t="shared" si="28"/>
        <v>44.343211260293657</v>
      </c>
      <c r="Z130">
        <f t="shared" si="22"/>
        <v>6.3385018713536096E-4</v>
      </c>
      <c r="AA130" s="3">
        <v>0.3</v>
      </c>
      <c r="AB130">
        <f t="shared" si="15"/>
        <v>2494069.8902547881</v>
      </c>
      <c r="AC130">
        <f t="shared" si="21"/>
        <v>392702.85265867534</v>
      </c>
      <c r="AD130" s="3">
        <v>0.2</v>
      </c>
      <c r="AE130">
        <f t="shared" si="16"/>
        <v>78540.570531735066</v>
      </c>
      <c r="AF130">
        <f t="shared" si="17"/>
        <v>1</v>
      </c>
    </row>
    <row r="131" spans="1:32">
      <c r="A131" s="2">
        <v>130</v>
      </c>
      <c r="B131">
        <f t="shared" si="23"/>
        <v>20495.780333740233</v>
      </c>
      <c r="C131" s="3">
        <v>0.08</v>
      </c>
      <c r="D131">
        <f t="shared" si="24"/>
        <v>144700.20915620617</v>
      </c>
      <c r="Q131">
        <f t="shared" si="25"/>
        <v>144700.20915620704</v>
      </c>
      <c r="R131">
        <f t="shared" si="26"/>
        <v>439.53858974111381</v>
      </c>
      <c r="S131">
        <f t="shared" si="27"/>
        <v>808078.6444425513</v>
      </c>
      <c r="T131" s="3">
        <v>0.08</v>
      </c>
      <c r="V131">
        <f>SUM($R$2:R131)</f>
        <v>21469.749962047983</v>
      </c>
      <c r="W131">
        <f t="shared" si="28"/>
        <v>45.269999498266742</v>
      </c>
      <c r="Z131">
        <f t="shared" si="22"/>
        <v>5.8689832142163061E-4</v>
      </c>
      <c r="AA131" s="3">
        <v>0.3</v>
      </c>
      <c r="AB131">
        <f t="shared" ref="AB131:AB194" si="29">S131/AA131</f>
        <v>2693595.4814751712</v>
      </c>
      <c r="AC131">
        <f t="shared" si="21"/>
        <v>416265.02381819586</v>
      </c>
      <c r="AD131" s="3">
        <v>0.2</v>
      </c>
      <c r="AE131">
        <f t="shared" ref="AE131:AE194" si="30">AC131*AD131</f>
        <v>83253.004763639183</v>
      </c>
      <c r="AF131">
        <f t="shared" ref="AF131:AF194" si="31">IF(AB131&gt;AE131, 1, 0)</f>
        <v>1</v>
      </c>
    </row>
    <row r="132" spans="1:32">
      <c r="A132" s="2">
        <v>131</v>
      </c>
      <c r="B132">
        <f t="shared" si="23"/>
        <v>22135.442760439451</v>
      </c>
      <c r="C132" s="3">
        <v>0.08</v>
      </c>
      <c r="D132">
        <f t="shared" si="24"/>
        <v>156276.22588870267</v>
      </c>
      <c r="Q132">
        <f t="shared" si="25"/>
        <v>156276.2258887036</v>
      </c>
      <c r="R132">
        <f t="shared" si="26"/>
        <v>447.83177067962544</v>
      </c>
      <c r="S132">
        <f t="shared" si="27"/>
        <v>872724.9359979555</v>
      </c>
      <c r="T132" s="3">
        <v>0.08</v>
      </c>
      <c r="V132">
        <f>SUM($R$2:R132)</f>
        <v>21917.581732727609</v>
      </c>
      <c r="W132">
        <f t="shared" si="28"/>
        <v>46.214274306767614</v>
      </c>
      <c r="Z132">
        <f t="shared" si="22"/>
        <v>5.4342437168669491E-4</v>
      </c>
      <c r="AA132" s="3">
        <v>0.3</v>
      </c>
      <c r="AB132">
        <f t="shared" si="29"/>
        <v>2909083.1199931852</v>
      </c>
      <c r="AC132">
        <f t="shared" ref="AC132:AC195" si="32">AC131*(1+$U$2)</f>
        <v>441240.92524728761</v>
      </c>
      <c r="AD132" s="3">
        <v>0.2</v>
      </c>
      <c r="AE132">
        <f t="shared" si="30"/>
        <v>88248.185049457534</v>
      </c>
      <c r="AF132">
        <f t="shared" si="31"/>
        <v>1</v>
      </c>
    </row>
    <row r="133" spans="1:32">
      <c r="A133" s="2">
        <v>132</v>
      </c>
      <c r="B133">
        <f t="shared" si="23"/>
        <v>23906.278181274607</v>
      </c>
      <c r="C133" s="3">
        <v>0.08</v>
      </c>
      <c r="D133">
        <f t="shared" si="24"/>
        <v>168778.32395979887</v>
      </c>
      <c r="Q133">
        <f t="shared" si="25"/>
        <v>168778.32395979989</v>
      </c>
      <c r="R133">
        <f t="shared" si="26"/>
        <v>456.28142673018436</v>
      </c>
      <c r="S133">
        <f t="shared" si="27"/>
        <v>942542.93087779195</v>
      </c>
      <c r="T133" s="3">
        <v>0.08</v>
      </c>
      <c r="V133">
        <f>SUM($R$2:R133)</f>
        <v>22373.863159457793</v>
      </c>
      <c r="W133">
        <f t="shared" si="28"/>
        <v>47.176365621089261</v>
      </c>
      <c r="Z133">
        <f t="shared" si="22"/>
        <v>5.0317071452471755E-4</v>
      </c>
      <c r="AA133" s="3">
        <v>0.3</v>
      </c>
      <c r="AB133">
        <f t="shared" si="29"/>
        <v>3141809.76959264</v>
      </c>
      <c r="AC133">
        <f t="shared" si="32"/>
        <v>467715.3807621249</v>
      </c>
      <c r="AD133" s="3">
        <v>0.2</v>
      </c>
      <c r="AE133">
        <f t="shared" si="30"/>
        <v>93543.076152424983</v>
      </c>
      <c r="AF133">
        <f t="shared" si="31"/>
        <v>1</v>
      </c>
    </row>
    <row r="134" spans="1:32">
      <c r="A134" s="2">
        <v>133</v>
      </c>
      <c r="B134">
        <f t="shared" si="23"/>
        <v>25818.780435776574</v>
      </c>
      <c r="C134" s="3">
        <v>0.08</v>
      </c>
      <c r="D134">
        <f t="shared" si="24"/>
        <v>182280.58987658279</v>
      </c>
      <c r="Q134">
        <f t="shared" si="25"/>
        <v>182280.58987658392</v>
      </c>
      <c r="R134">
        <f t="shared" si="26"/>
        <v>464.89051025339541</v>
      </c>
      <c r="S134">
        <f t="shared" si="27"/>
        <v>1017946.3653480153</v>
      </c>
      <c r="T134" s="3">
        <v>0.08</v>
      </c>
      <c r="V134">
        <f>SUM($R$2:R134)</f>
        <v>22838.753669711186</v>
      </c>
      <c r="W134">
        <f t="shared" si="28"/>
        <v>48.156609601718863</v>
      </c>
      <c r="Z134">
        <f t="shared" si="22"/>
        <v>4.6589880974510876E-4</v>
      </c>
      <c r="AA134" s="3">
        <v>0.3</v>
      </c>
      <c r="AB134">
        <f t="shared" si="29"/>
        <v>3393154.551160051</v>
      </c>
      <c r="AC134">
        <f t="shared" si="32"/>
        <v>495778.30360785243</v>
      </c>
      <c r="AD134" s="3">
        <v>0.2</v>
      </c>
      <c r="AE134">
        <f t="shared" si="30"/>
        <v>99155.660721570486</v>
      </c>
      <c r="AF134">
        <f t="shared" si="31"/>
        <v>1</v>
      </c>
    </row>
    <row r="135" spans="1:32">
      <c r="A135" s="2">
        <v>134</v>
      </c>
      <c r="B135">
        <f t="shared" si="23"/>
        <v>27884.282870638701</v>
      </c>
      <c r="C135" s="3">
        <v>0.08</v>
      </c>
      <c r="D135">
        <f t="shared" si="24"/>
        <v>196863.03706670942</v>
      </c>
      <c r="Q135">
        <f t="shared" si="25"/>
        <v>196863.03706671062</v>
      </c>
      <c r="R135">
        <f t="shared" si="26"/>
        <v>473.66202931478023</v>
      </c>
      <c r="S135">
        <f t="shared" si="27"/>
        <v>1099382.0745758566</v>
      </c>
      <c r="T135" s="3">
        <v>0.08</v>
      </c>
      <c r="V135">
        <f>SUM($R$2:R135)</f>
        <v>23312.415699025965</v>
      </c>
      <c r="W135">
        <f t="shared" si="28"/>
        <v>49.1553487517943</v>
      </c>
      <c r="Z135">
        <f t="shared" si="22"/>
        <v>4.3138778680102666E-4</v>
      </c>
      <c r="AA135" s="3">
        <v>0.3</v>
      </c>
      <c r="AB135">
        <f t="shared" si="29"/>
        <v>3664606.9152528555</v>
      </c>
      <c r="AC135">
        <f t="shared" si="32"/>
        <v>525525.00182432355</v>
      </c>
      <c r="AD135" s="3">
        <v>0.2</v>
      </c>
      <c r="AE135">
        <f t="shared" si="30"/>
        <v>105105.00036486471</v>
      </c>
      <c r="AF135">
        <f t="shared" si="31"/>
        <v>1</v>
      </c>
    </row>
    <row r="136" spans="1:32">
      <c r="A136" s="2">
        <v>135</v>
      </c>
      <c r="B136">
        <f t="shared" si="23"/>
        <v>30115.025500289797</v>
      </c>
      <c r="C136" s="3">
        <v>0.08</v>
      </c>
      <c r="D136">
        <f t="shared" si="24"/>
        <v>212612.08003204619</v>
      </c>
      <c r="Q136">
        <f t="shared" si="25"/>
        <v>212612.0800320475</v>
      </c>
      <c r="R136">
        <f t="shared" si="26"/>
        <v>482.59904873581371</v>
      </c>
      <c r="S136">
        <f t="shared" si="27"/>
        <v>1187332.6405419251</v>
      </c>
      <c r="T136" s="3">
        <v>0.08</v>
      </c>
      <c r="V136">
        <f>SUM($R$2:R136)</f>
        <v>23795.014747761779</v>
      </c>
      <c r="W136">
        <f t="shared" si="28"/>
        <v>50.172932036776828</v>
      </c>
      <c r="Z136">
        <f t="shared" si="22"/>
        <v>3.9943313592687651E-4</v>
      </c>
      <c r="AA136" s="3">
        <v>0.3</v>
      </c>
      <c r="AB136">
        <f t="shared" si="29"/>
        <v>3957775.4684730838</v>
      </c>
      <c r="AC136">
        <f t="shared" si="32"/>
        <v>557056.50193378294</v>
      </c>
      <c r="AD136" s="3">
        <v>0.2</v>
      </c>
      <c r="AE136">
        <f t="shared" si="30"/>
        <v>111411.3003867566</v>
      </c>
      <c r="AF136">
        <f t="shared" si="31"/>
        <v>1</v>
      </c>
    </row>
    <row r="137" spans="1:32">
      <c r="A137" s="2">
        <v>136</v>
      </c>
      <c r="B137">
        <f t="shared" si="23"/>
        <v>32524.227540312982</v>
      </c>
      <c r="C137" s="3">
        <v>0.08</v>
      </c>
      <c r="D137">
        <f t="shared" si="24"/>
        <v>229621.04643460989</v>
      </c>
      <c r="Q137">
        <f t="shared" si="25"/>
        <v>229621.04643461131</v>
      </c>
      <c r="R137">
        <f t="shared" si="26"/>
        <v>491.70469116479137</v>
      </c>
      <c r="S137">
        <f t="shared" si="27"/>
        <v>1282319.2517852793</v>
      </c>
      <c r="T137" s="3">
        <v>0.08</v>
      </c>
      <c r="V137">
        <f>SUM($R$2:R137)</f>
        <v>24286.719438926571</v>
      </c>
      <c r="W137">
        <f t="shared" si="28"/>
        <v>51.209715006381671</v>
      </c>
      <c r="Z137">
        <f t="shared" si="22"/>
        <v>3.6984549622858935E-4</v>
      </c>
      <c r="AA137" s="3">
        <v>0.3</v>
      </c>
      <c r="AB137">
        <f t="shared" si="29"/>
        <v>4274397.5059509315</v>
      </c>
      <c r="AC137">
        <f t="shared" si="32"/>
        <v>590479.89204980992</v>
      </c>
      <c r="AD137" s="3">
        <v>0.2</v>
      </c>
      <c r="AE137">
        <f t="shared" si="30"/>
        <v>118095.97840996199</v>
      </c>
      <c r="AF137">
        <f t="shared" si="31"/>
        <v>1</v>
      </c>
    </row>
    <row r="138" spans="1:32">
      <c r="A138" s="2">
        <v>137</v>
      </c>
      <c r="B138">
        <f t="shared" si="23"/>
        <v>35126.165743538018</v>
      </c>
      <c r="C138" s="3">
        <v>0.08</v>
      </c>
      <c r="D138">
        <f t="shared" si="24"/>
        <v>247990.73014937868</v>
      </c>
      <c r="Q138">
        <f t="shared" si="25"/>
        <v>247990.73014938019</v>
      </c>
      <c r="R138">
        <f t="shared" si="26"/>
        <v>500.98213816790076</v>
      </c>
      <c r="S138">
        <f t="shared" si="27"/>
        <v>1384904.7919281018</v>
      </c>
      <c r="T138" s="3">
        <v>0.08</v>
      </c>
      <c r="V138">
        <f>SUM($R$2:R138)</f>
        <v>24787.701577094471</v>
      </c>
      <c r="W138">
        <f t="shared" si="28"/>
        <v>52.266059918809241</v>
      </c>
      <c r="Z138">
        <f t="shared" si="22"/>
        <v>3.4244953354499008E-4</v>
      </c>
      <c r="AA138" s="3">
        <v>0.3</v>
      </c>
      <c r="AB138">
        <f t="shared" si="29"/>
        <v>4616349.3064270066</v>
      </c>
      <c r="AC138">
        <f t="shared" si="32"/>
        <v>625908.6855727986</v>
      </c>
      <c r="AD138" s="3">
        <v>0.2</v>
      </c>
      <c r="AE138">
        <f t="shared" si="30"/>
        <v>125181.73711455973</v>
      </c>
      <c r="AF138">
        <f t="shared" si="31"/>
        <v>1</v>
      </c>
    </row>
    <row r="139" spans="1:32">
      <c r="A139" s="2">
        <v>138</v>
      </c>
      <c r="B139">
        <f t="shared" si="23"/>
        <v>37936.259003021063</v>
      </c>
      <c r="C139" s="3">
        <v>0.08</v>
      </c>
      <c r="D139">
        <f t="shared" si="24"/>
        <v>267829.98856132897</v>
      </c>
      <c r="Q139">
        <f t="shared" si="25"/>
        <v>267829.98856133065</v>
      </c>
      <c r="R139">
        <f t="shared" si="26"/>
        <v>510.43463134088006</v>
      </c>
      <c r="S139">
        <f t="shared" si="27"/>
        <v>1495697.17528235</v>
      </c>
      <c r="T139" s="3">
        <v>0.08</v>
      </c>
      <c r="V139">
        <f>SUM($R$2:R139)</f>
        <v>25298.13620843535</v>
      </c>
      <c r="W139">
        <f t="shared" si="28"/>
        <v>53.342335867320351</v>
      </c>
      <c r="Z139">
        <f t="shared" si="22"/>
        <v>3.1708290143054636E-4</v>
      </c>
      <c r="AA139" s="3">
        <v>0.3</v>
      </c>
      <c r="AB139">
        <f t="shared" si="29"/>
        <v>4985657.2509411667</v>
      </c>
      <c r="AC139">
        <f t="shared" si="32"/>
        <v>663463.20670716651</v>
      </c>
      <c r="AD139" s="3">
        <v>0.2</v>
      </c>
      <c r="AE139">
        <f t="shared" si="30"/>
        <v>132692.64134143331</v>
      </c>
      <c r="AF139">
        <f t="shared" si="31"/>
        <v>1</v>
      </c>
    </row>
    <row r="140" spans="1:32">
      <c r="A140" s="2">
        <v>139</v>
      </c>
      <c r="B140">
        <f t="shared" si="23"/>
        <v>40971.159723262746</v>
      </c>
      <c r="C140" s="3">
        <v>0.08</v>
      </c>
      <c r="D140">
        <f t="shared" si="24"/>
        <v>289256.38764623529</v>
      </c>
      <c r="Q140">
        <f t="shared" si="25"/>
        <v>289256.38764623716</v>
      </c>
      <c r="R140">
        <f t="shared" si="26"/>
        <v>520.06547344165131</v>
      </c>
      <c r="S140">
        <f t="shared" si="27"/>
        <v>1615352.9493049381</v>
      </c>
      <c r="T140" s="3">
        <v>0.08</v>
      </c>
      <c r="V140">
        <f>SUM($R$2:R140)</f>
        <v>25818.201681877003</v>
      </c>
      <c r="W140">
        <f t="shared" si="28"/>
        <v>54.4389189091996</v>
      </c>
      <c r="Z140">
        <f t="shared" si="22"/>
        <v>2.9359527910235772E-4</v>
      </c>
      <c r="AA140" s="3">
        <v>0.3</v>
      </c>
      <c r="AB140">
        <f t="shared" si="29"/>
        <v>5384509.8310164604</v>
      </c>
      <c r="AC140">
        <f t="shared" si="32"/>
        <v>703270.99910959648</v>
      </c>
      <c r="AD140" s="3">
        <v>0.2</v>
      </c>
      <c r="AE140">
        <f t="shared" si="30"/>
        <v>140654.19982191929</v>
      </c>
      <c r="AF140">
        <f t="shared" si="31"/>
        <v>1</v>
      </c>
    </row>
    <row r="141" spans="1:32">
      <c r="A141" s="2">
        <v>140</v>
      </c>
      <c r="B141">
        <f t="shared" si="23"/>
        <v>44248.852501123765</v>
      </c>
      <c r="C141" s="3">
        <v>0.08</v>
      </c>
      <c r="D141">
        <f t="shared" si="24"/>
        <v>312396.8986579341</v>
      </c>
      <c r="Q141">
        <f t="shared" si="25"/>
        <v>312396.89865793608</v>
      </c>
      <c r="R141">
        <f t="shared" si="26"/>
        <v>529.87802954432402</v>
      </c>
      <c r="S141">
        <f t="shared" si="27"/>
        <v>1744581.1852493333</v>
      </c>
      <c r="T141" s="3">
        <v>0.08</v>
      </c>
      <c r="V141">
        <f>SUM($R$2:R141)</f>
        <v>26348.079711421327</v>
      </c>
      <c r="W141">
        <f t="shared" si="28"/>
        <v>55.556192197152043</v>
      </c>
      <c r="Z141">
        <f t="shared" si="22"/>
        <v>2.718474806503312E-4</v>
      </c>
      <c r="AA141" s="3">
        <v>0.3</v>
      </c>
      <c r="AB141">
        <f t="shared" si="29"/>
        <v>5815270.6174977776</v>
      </c>
      <c r="AC141">
        <f t="shared" si="32"/>
        <v>745467.25905617233</v>
      </c>
      <c r="AD141" s="3">
        <v>0.2</v>
      </c>
      <c r="AE141">
        <f t="shared" si="30"/>
        <v>149093.45181123447</v>
      </c>
      <c r="AF141">
        <f t="shared" si="31"/>
        <v>1</v>
      </c>
    </row>
    <row r="142" spans="1:32">
      <c r="A142" s="2">
        <v>141</v>
      </c>
      <c r="B142">
        <f t="shared" si="23"/>
        <v>47788.760701213665</v>
      </c>
      <c r="C142" s="3">
        <v>0.08</v>
      </c>
      <c r="D142">
        <f t="shared" si="24"/>
        <v>337388.65055056883</v>
      </c>
      <c r="Q142">
        <f t="shared" si="25"/>
        <v>337388.65055057098</v>
      </c>
      <c r="R142">
        <f t="shared" si="26"/>
        <v>539.87572821497156</v>
      </c>
      <c r="S142">
        <f t="shared" si="27"/>
        <v>1884147.6800692801</v>
      </c>
      <c r="T142" s="3">
        <v>0.08</v>
      </c>
      <c r="V142">
        <f>SUM($R$2:R142)</f>
        <v>26887.955439636298</v>
      </c>
      <c r="W142">
        <f t="shared" si="28"/>
        <v>56.694546113179058</v>
      </c>
      <c r="Z142">
        <f t="shared" si="22"/>
        <v>2.5171063023178813E-4</v>
      </c>
      <c r="AA142" s="3">
        <v>0.3</v>
      </c>
      <c r="AB142">
        <f t="shared" si="29"/>
        <v>6280492.2668976001</v>
      </c>
      <c r="AC142">
        <f t="shared" si="32"/>
        <v>790195.29459954274</v>
      </c>
      <c r="AD142" s="3">
        <v>0.2</v>
      </c>
      <c r="AE142">
        <f t="shared" si="30"/>
        <v>158039.05891990857</v>
      </c>
      <c r="AF142">
        <f t="shared" si="31"/>
        <v>1</v>
      </c>
    </row>
    <row r="143" spans="1:32">
      <c r="A143" s="2">
        <v>142</v>
      </c>
      <c r="B143">
        <f t="shared" si="23"/>
        <v>51611.86155731076</v>
      </c>
      <c r="C143" s="3">
        <v>0.08</v>
      </c>
      <c r="D143">
        <f t="shared" si="24"/>
        <v>364379.74259461433</v>
      </c>
      <c r="Q143">
        <f t="shared" si="25"/>
        <v>364379.74259461666</v>
      </c>
      <c r="R143">
        <f t="shared" si="26"/>
        <v>550.06206270959376</v>
      </c>
      <c r="S143">
        <f t="shared" si="27"/>
        <v>2034879.4944748227</v>
      </c>
      <c r="T143" s="3">
        <v>0.08</v>
      </c>
      <c r="V143">
        <f>SUM($R$2:R143)</f>
        <v>27438.017502345891</v>
      </c>
      <c r="W143">
        <f t="shared" si="28"/>
        <v>57.85437840498016</v>
      </c>
      <c r="Z143">
        <f t="shared" ref="Z143:Z201" si="33">$W$2/S143</f>
        <v>2.3306539836276676E-4</v>
      </c>
      <c r="AA143" s="3">
        <v>0.3</v>
      </c>
      <c r="AB143">
        <f t="shared" si="29"/>
        <v>6782931.6482494092</v>
      </c>
      <c r="AC143">
        <f t="shared" si="32"/>
        <v>837607.01227551536</v>
      </c>
      <c r="AD143" s="3">
        <v>0.2</v>
      </c>
      <c r="AE143">
        <f t="shared" si="30"/>
        <v>167521.40245510309</v>
      </c>
      <c r="AF143">
        <f t="shared" si="31"/>
        <v>1</v>
      </c>
    </row>
    <row r="144" spans="1:32">
      <c r="A144" s="2">
        <v>143</v>
      </c>
      <c r="B144">
        <f t="shared" si="23"/>
        <v>55740.81048189562</v>
      </c>
      <c r="C144" s="3">
        <v>0.08</v>
      </c>
      <c r="D144">
        <f t="shared" si="24"/>
        <v>393530.12200218346</v>
      </c>
      <c r="Q144">
        <f t="shared" si="25"/>
        <v>393530.12200218608</v>
      </c>
      <c r="R144">
        <f t="shared" si="26"/>
        <v>560.44059219468033</v>
      </c>
      <c r="S144">
        <f t="shared" si="27"/>
        <v>2197669.8540328084</v>
      </c>
      <c r="T144" s="3">
        <v>0.08</v>
      </c>
      <c r="V144">
        <f>SUM($R$2:R144)</f>
        <v>27998.458094540572</v>
      </c>
      <c r="W144">
        <f t="shared" si="28"/>
        <v>59.036094324928463</v>
      </c>
      <c r="Z144">
        <f t="shared" si="33"/>
        <v>2.158012947803396E-4</v>
      </c>
      <c r="AA144" s="3">
        <v>0.3</v>
      </c>
      <c r="AB144">
        <f t="shared" si="29"/>
        <v>7325566.1801093621</v>
      </c>
      <c r="AC144">
        <f t="shared" si="32"/>
        <v>887863.43301204627</v>
      </c>
      <c r="AD144" s="3">
        <v>0.2</v>
      </c>
      <c r="AE144">
        <f t="shared" si="30"/>
        <v>177572.68660240926</v>
      </c>
      <c r="AF144">
        <f t="shared" si="31"/>
        <v>1</v>
      </c>
    </row>
    <row r="145" spans="1:32">
      <c r="A145" s="2">
        <v>144</v>
      </c>
      <c r="B145">
        <f t="shared" si="23"/>
        <v>60200.075320447271</v>
      </c>
      <c r="C145" s="3">
        <v>0.08</v>
      </c>
      <c r="D145">
        <f t="shared" si="24"/>
        <v>425012.53176235815</v>
      </c>
      <c r="Q145">
        <f t="shared" si="25"/>
        <v>425012.531762361</v>
      </c>
      <c r="R145">
        <f t="shared" si="26"/>
        <v>571.01494299080628</v>
      </c>
      <c r="S145">
        <f t="shared" si="27"/>
        <v>2373483.4423554335</v>
      </c>
      <c r="T145" s="3">
        <v>0.08</v>
      </c>
      <c r="V145">
        <f>SUM($R$2:R145)</f>
        <v>28569.473037531377</v>
      </c>
      <c r="W145">
        <f t="shared" si="28"/>
        <v>60.240106771668238</v>
      </c>
      <c r="Z145">
        <f t="shared" si="33"/>
        <v>1.9981601368549961E-4</v>
      </c>
      <c r="AA145" s="3">
        <v>0.3</v>
      </c>
      <c r="AB145">
        <f t="shared" si="29"/>
        <v>7911611.4745181119</v>
      </c>
      <c r="AC145">
        <f t="shared" si="32"/>
        <v>941135.23899276904</v>
      </c>
      <c r="AD145" s="3">
        <v>0.2</v>
      </c>
      <c r="AE145">
        <f t="shared" si="30"/>
        <v>188227.04779855383</v>
      </c>
      <c r="AF145">
        <f t="shared" si="31"/>
        <v>1</v>
      </c>
    </row>
    <row r="146" spans="1:32">
      <c r="A146" s="2">
        <v>145</v>
      </c>
      <c r="B146">
        <f t="shared" si="23"/>
        <v>65016.081346083054</v>
      </c>
      <c r="C146" s="3">
        <v>0.08</v>
      </c>
      <c r="D146">
        <f t="shared" si="24"/>
        <v>459013.53430334682</v>
      </c>
      <c r="Q146">
        <f t="shared" si="25"/>
        <v>459013.53430334991</v>
      </c>
      <c r="R146">
        <f t="shared" si="26"/>
        <v>581.78880983968975</v>
      </c>
      <c r="S146">
        <f t="shared" si="27"/>
        <v>2563362.1177438684</v>
      </c>
      <c r="T146" s="3">
        <v>0.08</v>
      </c>
      <c r="V146">
        <f>SUM($R$2:R146)</f>
        <v>29151.261847371068</v>
      </c>
      <c r="W146">
        <f t="shared" si="28"/>
        <v>61.466836434384241</v>
      </c>
      <c r="Z146">
        <f t="shared" si="33"/>
        <v>1.8501482748657368E-4</v>
      </c>
      <c r="AA146" s="3">
        <v>0.3</v>
      </c>
      <c r="AB146">
        <f t="shared" si="29"/>
        <v>8544540.3924795613</v>
      </c>
      <c r="AC146">
        <f t="shared" si="32"/>
        <v>997603.35333233525</v>
      </c>
      <c r="AD146" s="3">
        <v>0.2</v>
      </c>
      <c r="AE146">
        <f t="shared" si="30"/>
        <v>199520.67066646705</v>
      </c>
      <c r="AF146">
        <f t="shared" si="31"/>
        <v>1</v>
      </c>
    </row>
    <row r="147" spans="1:32">
      <c r="A147" s="2">
        <v>146</v>
      </c>
      <c r="B147">
        <f t="shared" si="23"/>
        <v>70217.367853769698</v>
      </c>
      <c r="C147" s="3">
        <v>0.08</v>
      </c>
      <c r="D147">
        <f t="shared" si="24"/>
        <v>495734.61704761459</v>
      </c>
      <c r="Q147">
        <f t="shared" si="25"/>
        <v>495734.61704761785</v>
      </c>
      <c r="R147">
        <f t="shared" si="26"/>
        <v>592.76595719515547</v>
      </c>
      <c r="S147">
        <f t="shared" si="27"/>
        <v>2768431.087163378</v>
      </c>
      <c r="T147" s="3">
        <v>0.08</v>
      </c>
      <c r="V147">
        <f>SUM($R$2:R147)</f>
        <v>29744.027804566223</v>
      </c>
      <c r="W147">
        <f t="shared" si="28"/>
        <v>62.716711939792994</v>
      </c>
      <c r="Z147">
        <f t="shared" si="33"/>
        <v>1.7131002545053118E-4</v>
      </c>
      <c r="AA147" s="3">
        <v>0.3</v>
      </c>
      <c r="AB147">
        <f t="shared" si="29"/>
        <v>9228103.6238779277</v>
      </c>
      <c r="AC147">
        <f t="shared" si="32"/>
        <v>1057459.5545322753</v>
      </c>
      <c r="AD147" s="3">
        <v>0.2</v>
      </c>
      <c r="AE147">
        <f t="shared" si="30"/>
        <v>211491.91090645507</v>
      </c>
      <c r="AF147">
        <f t="shared" si="31"/>
        <v>1</v>
      </c>
    </row>
    <row r="148" spans="1:32">
      <c r="A148" s="2">
        <v>147</v>
      </c>
      <c r="B148">
        <f t="shared" si="23"/>
        <v>75834.757282071281</v>
      </c>
      <c r="C148" s="3">
        <v>0.08</v>
      </c>
      <c r="D148">
        <f t="shared" si="24"/>
        <v>535393.38641142379</v>
      </c>
      <c r="Q148">
        <f t="shared" si="25"/>
        <v>535393.38641142729</v>
      </c>
      <c r="R148">
        <f t="shared" si="26"/>
        <v>603.95022053846037</v>
      </c>
      <c r="S148">
        <f t="shared" si="27"/>
        <v>2989905.5741364486</v>
      </c>
      <c r="T148" s="3">
        <v>0.08</v>
      </c>
      <c r="V148">
        <f>SUM($R$2:R148)</f>
        <v>30347.978025104683</v>
      </c>
      <c r="W148">
        <f t="shared" si="28"/>
        <v>63.990170001907572</v>
      </c>
      <c r="Z148">
        <f t="shared" si="33"/>
        <v>1.5862039393567699E-4</v>
      </c>
      <c r="AA148" s="3">
        <v>0.3</v>
      </c>
      <c r="AB148">
        <f t="shared" si="29"/>
        <v>9966351.9137881622</v>
      </c>
      <c r="AC148">
        <f t="shared" si="32"/>
        <v>1120907.1278042118</v>
      </c>
      <c r="AD148" s="3">
        <v>0.2</v>
      </c>
      <c r="AE148">
        <f t="shared" si="30"/>
        <v>224181.42556084238</v>
      </c>
      <c r="AF148">
        <f t="shared" si="31"/>
        <v>1</v>
      </c>
    </row>
    <row r="149" spans="1:32">
      <c r="A149" s="2">
        <v>148</v>
      </c>
      <c r="B149">
        <f t="shared" si="23"/>
        <v>81901.537864636979</v>
      </c>
      <c r="C149" s="3">
        <v>0.08</v>
      </c>
      <c r="D149">
        <f t="shared" si="24"/>
        <v>578224.8573243377</v>
      </c>
      <c r="Q149">
        <f t="shared" si="25"/>
        <v>578224.85732434154</v>
      </c>
      <c r="R149">
        <f t="shared" si="26"/>
        <v>615.34550771843124</v>
      </c>
      <c r="S149">
        <f t="shared" si="27"/>
        <v>3229098.0200673644</v>
      </c>
      <c r="T149" s="3">
        <v>0.08</v>
      </c>
      <c r="V149">
        <f>SUM($R$2:R149)</f>
        <v>30963.323532823113</v>
      </c>
      <c r="W149">
        <f t="shared" si="28"/>
        <v>65.287655574628076</v>
      </c>
      <c r="Z149">
        <f t="shared" si="33"/>
        <v>1.4687073512562686E-4</v>
      </c>
      <c r="AA149" s="3">
        <v>0.3</v>
      </c>
      <c r="AB149">
        <f t="shared" si="29"/>
        <v>10763660.066891216</v>
      </c>
      <c r="AC149">
        <f t="shared" si="32"/>
        <v>1188161.5554724645</v>
      </c>
      <c r="AD149" s="3">
        <v>0.2</v>
      </c>
      <c r="AE149">
        <f t="shared" si="30"/>
        <v>237632.31109449291</v>
      </c>
      <c r="AF149">
        <f t="shared" si="31"/>
        <v>1</v>
      </c>
    </row>
    <row r="150" spans="1:32">
      <c r="A150" s="2">
        <v>149</v>
      </c>
      <c r="B150">
        <f t="shared" si="23"/>
        <v>88453.660893807944</v>
      </c>
      <c r="C150" s="3">
        <v>0.08</v>
      </c>
      <c r="D150">
        <f t="shared" si="24"/>
        <v>624482.84591028467</v>
      </c>
      <c r="Q150">
        <f t="shared" si="25"/>
        <v>624482.84591028886</v>
      </c>
      <c r="R150">
        <f t="shared" si="26"/>
        <v>626.95580031689224</v>
      </c>
      <c r="S150">
        <f t="shared" si="27"/>
        <v>3487425.8616727539</v>
      </c>
      <c r="T150" s="3">
        <v>0.08</v>
      </c>
      <c r="V150">
        <f>SUM($R$2:R150)</f>
        <v>31590.279333140006</v>
      </c>
      <c r="W150">
        <f t="shared" si="28"/>
        <v>66.609622007211243</v>
      </c>
      <c r="Z150">
        <f t="shared" si="33"/>
        <v>1.3599142141261744E-4</v>
      </c>
      <c r="AA150" s="3">
        <v>0.3</v>
      </c>
      <c r="AB150">
        <f t="shared" si="29"/>
        <v>11624752.872242514</v>
      </c>
      <c r="AC150">
        <f t="shared" si="32"/>
        <v>1259451.2488008125</v>
      </c>
      <c r="AD150" s="3">
        <v>0.2</v>
      </c>
      <c r="AE150">
        <f t="shared" si="30"/>
        <v>251890.24976016252</v>
      </c>
      <c r="AF150">
        <f t="shared" si="31"/>
        <v>1</v>
      </c>
    </row>
    <row r="151" spans="1:32">
      <c r="A151" s="2">
        <v>150</v>
      </c>
      <c r="B151">
        <f t="shared" si="23"/>
        <v>95529.953765312574</v>
      </c>
      <c r="C151" s="3">
        <v>0.08</v>
      </c>
      <c r="D151">
        <f t="shared" si="24"/>
        <v>674441.47358310746</v>
      </c>
      <c r="Q151">
        <f t="shared" si="25"/>
        <v>674441.47358311201</v>
      </c>
      <c r="R151">
        <f t="shared" si="26"/>
        <v>638.78515503985238</v>
      </c>
      <c r="S151">
        <f t="shared" si="27"/>
        <v>3766419.9306065743</v>
      </c>
      <c r="T151" s="3">
        <v>0.08</v>
      </c>
      <c r="V151">
        <f>SUM($R$2:R151)</f>
        <v>32229.064488179858</v>
      </c>
      <c r="W151">
        <f t="shared" si="28"/>
        <v>67.956531202673347</v>
      </c>
      <c r="Z151">
        <f t="shared" si="33"/>
        <v>1.2591798278946059E-4</v>
      </c>
      <c r="AA151" s="3">
        <v>0.3</v>
      </c>
      <c r="AB151">
        <f t="shared" si="29"/>
        <v>12554733.102021914</v>
      </c>
      <c r="AC151">
        <f t="shared" si="32"/>
        <v>1335018.3237288613</v>
      </c>
      <c r="AD151" s="3">
        <v>0.2</v>
      </c>
      <c r="AE151">
        <f t="shared" si="30"/>
        <v>267003.66474577226</v>
      </c>
      <c r="AF151">
        <f t="shared" si="31"/>
        <v>1</v>
      </c>
    </row>
    <row r="152" spans="1:32">
      <c r="A152" s="2">
        <v>151</v>
      </c>
      <c r="B152">
        <f t="shared" si="23"/>
        <v>103172.35006653758</v>
      </c>
      <c r="C152" s="3">
        <v>0.08</v>
      </c>
      <c r="D152">
        <f t="shared" si="24"/>
        <v>728396.79146975605</v>
      </c>
      <c r="Q152">
        <f t="shared" si="25"/>
        <v>728396.79146976105</v>
      </c>
      <c r="R152">
        <f t="shared" si="26"/>
        <v>650.83770513494403</v>
      </c>
      <c r="S152">
        <f t="shared" si="27"/>
        <v>4067733.5250551007</v>
      </c>
      <c r="T152" s="3">
        <v>0.08</v>
      </c>
      <c r="V152">
        <f>SUM($R$2:R152)</f>
        <v>32879.902193314803</v>
      </c>
      <c r="W152">
        <f t="shared" si="28"/>
        <v>69.328853779181898</v>
      </c>
      <c r="Z152">
        <f t="shared" si="33"/>
        <v>1.165907248050561E-4</v>
      </c>
      <c r="AA152" s="3">
        <v>0.3</v>
      </c>
      <c r="AB152">
        <f t="shared" si="29"/>
        <v>13559111.75018367</v>
      </c>
      <c r="AC152">
        <f t="shared" si="32"/>
        <v>1415119.423152593</v>
      </c>
      <c r="AD152" s="3">
        <v>0.2</v>
      </c>
      <c r="AE152">
        <f t="shared" si="30"/>
        <v>283023.88463051862</v>
      </c>
      <c r="AF152">
        <f t="shared" si="31"/>
        <v>1</v>
      </c>
    </row>
    <row r="153" spans="1:32">
      <c r="A153" s="2">
        <v>152</v>
      </c>
      <c r="B153">
        <f t="shared" si="23"/>
        <v>111426.13807186058</v>
      </c>
      <c r="C153" s="3">
        <v>0.08</v>
      </c>
      <c r="D153">
        <f t="shared" si="24"/>
        <v>786668.53478733648</v>
      </c>
      <c r="Q153">
        <f t="shared" si="25"/>
        <v>786668.53478734207</v>
      </c>
      <c r="R153">
        <f t="shared" si="26"/>
        <v>663.11766183560326</v>
      </c>
      <c r="S153">
        <f t="shared" si="27"/>
        <v>4393152.2070595091</v>
      </c>
      <c r="T153" s="3">
        <v>0.08</v>
      </c>
      <c r="V153">
        <f>SUM($R$2:R153)</f>
        <v>33543.019855150407</v>
      </c>
      <c r="W153">
        <f t="shared" si="28"/>
        <v>70.72706923449249</v>
      </c>
      <c r="Z153">
        <f t="shared" si="33"/>
        <v>1.0795437481949638E-4</v>
      </c>
      <c r="AA153" s="3">
        <v>0.3</v>
      </c>
      <c r="AB153">
        <f t="shared" si="29"/>
        <v>14643840.690198364</v>
      </c>
      <c r="AC153">
        <f t="shared" si="32"/>
        <v>1500026.5885417487</v>
      </c>
      <c r="AD153" s="3">
        <v>0.2</v>
      </c>
      <c r="AE153">
        <f t="shared" si="30"/>
        <v>300005.31770834973</v>
      </c>
      <c r="AF153">
        <f t="shared" si="31"/>
        <v>1</v>
      </c>
    </row>
    <row r="154" spans="1:32">
      <c r="A154" s="2">
        <v>153</v>
      </c>
      <c r="B154">
        <f t="shared" si="23"/>
        <v>120340.22911760943</v>
      </c>
      <c r="C154" s="3">
        <v>0.08</v>
      </c>
      <c r="D154">
        <f t="shared" si="24"/>
        <v>849602.01757032343</v>
      </c>
      <c r="Q154">
        <f t="shared" si="25"/>
        <v>849602.01757032925</v>
      </c>
      <c r="R154">
        <f t="shared" si="26"/>
        <v>675.62931583250167</v>
      </c>
      <c r="S154">
        <f t="shared" si="27"/>
        <v>4744604.3836242706</v>
      </c>
      <c r="T154" s="3">
        <v>0.08</v>
      </c>
      <c r="V154">
        <f>SUM($R$2:R154)</f>
        <v>34218.649170982906</v>
      </c>
      <c r="W154">
        <f t="shared" si="28"/>
        <v>72.15166611348819</v>
      </c>
      <c r="Z154">
        <f t="shared" si="33"/>
        <v>9.9957754462496633E-5</v>
      </c>
      <c r="AA154" s="3">
        <v>0.3</v>
      </c>
      <c r="AB154">
        <f t="shared" si="29"/>
        <v>15815347.945414236</v>
      </c>
      <c r="AC154">
        <f t="shared" si="32"/>
        <v>1590028.1838542537</v>
      </c>
      <c r="AD154" s="3">
        <v>0.2</v>
      </c>
      <c r="AE154">
        <f t="shared" si="30"/>
        <v>318005.63677085075</v>
      </c>
      <c r="AF154">
        <f t="shared" si="31"/>
        <v>1</v>
      </c>
    </row>
    <row r="155" spans="1:32">
      <c r="A155" s="2">
        <v>154</v>
      </c>
      <c r="B155">
        <f t="shared" si="23"/>
        <v>129967.44744701819</v>
      </c>
      <c r="C155" s="3">
        <v>0.08</v>
      </c>
      <c r="D155">
        <f t="shared" si="24"/>
        <v>917570.1789759493</v>
      </c>
      <c r="Q155">
        <f t="shared" si="25"/>
        <v>917570.17897595582</v>
      </c>
      <c r="R155">
        <f t="shared" si="26"/>
        <v>688.37703877273759</v>
      </c>
      <c r="S155">
        <f t="shared" si="27"/>
        <v>5124172.7343142126</v>
      </c>
      <c r="T155" s="3">
        <v>0.08</v>
      </c>
      <c r="V155">
        <f>SUM($R$2:R155)</f>
        <v>34907.026209755641</v>
      </c>
      <c r="W155">
        <f t="shared" si="28"/>
        <v>73.60314217888002</v>
      </c>
      <c r="Z155">
        <f t="shared" si="33"/>
        <v>9.2553476354163532E-5</v>
      </c>
      <c r="AA155" s="3">
        <v>0.3</v>
      </c>
      <c r="AB155">
        <f t="shared" si="29"/>
        <v>17080575.781047378</v>
      </c>
      <c r="AC155">
        <f t="shared" si="32"/>
        <v>1685429.874885509</v>
      </c>
      <c r="AD155" s="3">
        <v>0.2</v>
      </c>
      <c r="AE155">
        <f t="shared" si="30"/>
        <v>337085.97497710184</v>
      </c>
      <c r="AF155">
        <f t="shared" si="31"/>
        <v>1</v>
      </c>
    </row>
    <row r="156" spans="1:32">
      <c r="A156" s="2">
        <v>155</v>
      </c>
      <c r="B156">
        <f t="shared" si="23"/>
        <v>140364.84324277964</v>
      </c>
      <c r="C156" s="3">
        <v>0.08</v>
      </c>
      <c r="D156">
        <f t="shared" si="24"/>
        <v>990975.79329402524</v>
      </c>
      <c r="Q156">
        <f t="shared" si="25"/>
        <v>990975.79329403222</v>
      </c>
      <c r="R156">
        <f t="shared" si="26"/>
        <v>701.36528478731759</v>
      </c>
      <c r="S156">
        <f t="shared" si="27"/>
        <v>5534106.5530593498</v>
      </c>
      <c r="T156" s="3">
        <v>0.08</v>
      </c>
      <c r="V156">
        <f>SUM($R$2:R156)</f>
        <v>35608.391494542957</v>
      </c>
      <c r="W156">
        <f t="shared" si="28"/>
        <v>75.082004585128317</v>
      </c>
      <c r="Z156">
        <f t="shared" si="33"/>
        <v>8.5697663290892158E-5</v>
      </c>
      <c r="AA156" s="3">
        <v>0.3</v>
      </c>
      <c r="AB156">
        <f t="shared" si="29"/>
        <v>18447021.843531165</v>
      </c>
      <c r="AC156">
        <f t="shared" si="32"/>
        <v>1786555.6673786396</v>
      </c>
      <c r="AD156" s="3">
        <v>0.2</v>
      </c>
      <c r="AE156">
        <f t="shared" si="30"/>
        <v>357311.13347572793</v>
      </c>
      <c r="AF156">
        <f t="shared" si="31"/>
        <v>1</v>
      </c>
    </row>
    <row r="157" spans="1:32">
      <c r="A157" s="2">
        <v>156</v>
      </c>
      <c r="B157">
        <f t="shared" si="23"/>
        <v>151594.030702202</v>
      </c>
      <c r="C157" s="3">
        <v>0.08</v>
      </c>
      <c r="D157">
        <f t="shared" si="24"/>
        <v>1070253.8567575472</v>
      </c>
      <c r="Q157">
        <f t="shared" si="25"/>
        <v>1070253.8567575549</v>
      </c>
      <c r="R157">
        <f t="shared" si="26"/>
        <v>714.59859204745555</v>
      </c>
      <c r="S157">
        <f t="shared" si="27"/>
        <v>5976835.0773040978</v>
      </c>
      <c r="T157" s="3">
        <v>0.08</v>
      </c>
      <c r="V157">
        <f>SUM($R$2:R157)</f>
        <v>36322.990086590413</v>
      </c>
      <c r="W157">
        <f t="shared" si="28"/>
        <v>76.588770055645455</v>
      </c>
      <c r="Z157">
        <f t="shared" si="33"/>
        <v>7.9349688232307558E-5</v>
      </c>
      <c r="AA157" s="3">
        <v>0.3</v>
      </c>
      <c r="AB157">
        <f t="shared" si="29"/>
        <v>19922783.591013659</v>
      </c>
      <c r="AC157">
        <f t="shared" si="32"/>
        <v>1893749.007421358</v>
      </c>
      <c r="AD157" s="3">
        <v>0.2</v>
      </c>
      <c r="AE157">
        <f t="shared" si="30"/>
        <v>378749.80148427165</v>
      </c>
      <c r="AF157">
        <f t="shared" si="31"/>
        <v>1</v>
      </c>
    </row>
    <row r="158" spans="1:32">
      <c r="A158" s="2">
        <v>157</v>
      </c>
      <c r="B158">
        <f t="shared" si="23"/>
        <v>163721.55315837817</v>
      </c>
      <c r="C158" s="3">
        <v>0.08</v>
      </c>
      <c r="D158">
        <f t="shared" si="24"/>
        <v>1155874.1652981511</v>
      </c>
      <c r="Q158">
        <f t="shared" si="25"/>
        <v>1155874.1652981592</v>
      </c>
      <c r="R158">
        <f t="shared" si="26"/>
        <v>728.08158435023768</v>
      </c>
      <c r="S158">
        <f t="shared" si="27"/>
        <v>6454981.883488426</v>
      </c>
      <c r="T158" s="3">
        <v>0.08</v>
      </c>
      <c r="V158">
        <f>SUM($R$2:R158)</f>
        <v>37051.071670940648</v>
      </c>
      <c r="W158">
        <f t="shared" si="28"/>
        <v>78.123965063342155</v>
      </c>
      <c r="Z158">
        <f t="shared" si="33"/>
        <v>7.3471933548432922E-5</v>
      </c>
      <c r="AA158" s="3">
        <v>0.3</v>
      </c>
      <c r="AB158">
        <f t="shared" si="29"/>
        <v>21516606.278294753</v>
      </c>
      <c r="AC158">
        <f t="shared" si="32"/>
        <v>2007373.9478666396</v>
      </c>
      <c r="AD158" s="3">
        <v>0.2</v>
      </c>
      <c r="AE158">
        <f t="shared" si="30"/>
        <v>401474.78957332793</v>
      </c>
      <c r="AF158">
        <f t="shared" si="31"/>
        <v>1</v>
      </c>
    </row>
    <row r="159" spans="1:32">
      <c r="A159" s="2">
        <v>158</v>
      </c>
      <c r="B159">
        <f t="shared" si="23"/>
        <v>176819.27741104842</v>
      </c>
      <c r="C159" s="3">
        <v>0.08</v>
      </c>
      <c r="D159">
        <f t="shared" si="24"/>
        <v>1248344.0985220033</v>
      </c>
      <c r="Q159">
        <f t="shared" si="25"/>
        <v>1248344.0985220121</v>
      </c>
      <c r="R159">
        <f t="shared" si="26"/>
        <v>741.81897273420441</v>
      </c>
      <c r="S159">
        <f t="shared" si="27"/>
        <v>6971380.4341675006</v>
      </c>
      <c r="T159" s="3">
        <v>0.08</v>
      </c>
      <c r="V159">
        <f>SUM($R$2:R159)</f>
        <v>37792.890643674851</v>
      </c>
      <c r="W159">
        <f t="shared" si="28"/>
        <v>79.688126014580291</v>
      </c>
      <c r="Z159">
        <f t="shared" si="33"/>
        <v>6.8029568100400851E-5</v>
      </c>
      <c r="AA159" s="3">
        <v>0.3</v>
      </c>
      <c r="AB159">
        <f t="shared" si="29"/>
        <v>23237934.780558337</v>
      </c>
      <c r="AC159">
        <f t="shared" si="32"/>
        <v>2127816.3847386381</v>
      </c>
      <c r="AD159" s="3">
        <v>0.2</v>
      </c>
      <c r="AE159">
        <f t="shared" si="30"/>
        <v>425563.27694772766</v>
      </c>
      <c r="AF159">
        <f t="shared" si="31"/>
        <v>1</v>
      </c>
    </row>
    <row r="160" spans="1:32">
      <c r="A160" s="2">
        <v>159</v>
      </c>
      <c r="B160">
        <f t="shared" si="23"/>
        <v>190964.81960393229</v>
      </c>
      <c r="C160" s="3">
        <v>0.08</v>
      </c>
      <c r="D160">
        <f t="shared" si="24"/>
        <v>1348211.6264037634</v>
      </c>
      <c r="Q160">
        <f t="shared" si="25"/>
        <v>1348211.6264037732</v>
      </c>
      <c r="R160">
        <f t="shared" si="26"/>
        <v>755.81555712541581</v>
      </c>
      <c r="S160">
        <f t="shared" si="27"/>
        <v>7529090.8689009007</v>
      </c>
      <c r="T160" s="3">
        <v>0.08</v>
      </c>
      <c r="V160">
        <f>SUM($R$2:R160)</f>
        <v>38548.706200800269</v>
      </c>
      <c r="W160">
        <f t="shared" si="28"/>
        <v>81.281799436596529</v>
      </c>
      <c r="Z160">
        <f t="shared" si="33"/>
        <v>6.2990340833704486E-5</v>
      </c>
      <c r="AA160" s="3">
        <v>0.3</v>
      </c>
      <c r="AB160">
        <f t="shared" si="29"/>
        <v>25096969.563003004</v>
      </c>
      <c r="AC160">
        <f t="shared" si="32"/>
        <v>2255485.3678229563</v>
      </c>
      <c r="AD160" s="3">
        <v>0.2</v>
      </c>
      <c r="AE160">
        <f t="shared" si="30"/>
        <v>451097.07356459129</v>
      </c>
      <c r="AF160">
        <f t="shared" si="31"/>
        <v>1</v>
      </c>
    </row>
    <row r="161" spans="1:32">
      <c r="A161" s="2">
        <v>160</v>
      </c>
      <c r="B161">
        <f t="shared" si="23"/>
        <v>206242.00517224689</v>
      </c>
      <c r="C161" s="3">
        <v>0.08</v>
      </c>
      <c r="D161">
        <f t="shared" si="24"/>
        <v>1456068.5565160646</v>
      </c>
      <c r="Q161">
        <f t="shared" si="25"/>
        <v>1456068.5565160753</v>
      </c>
      <c r="R161">
        <f t="shared" si="26"/>
        <v>770.07622801457444</v>
      </c>
      <c r="S161">
        <f t="shared" si="27"/>
        <v>8131418.1384129729</v>
      </c>
      <c r="T161" s="3">
        <v>0.08</v>
      </c>
      <c r="V161">
        <f>SUM($R$2:R161)</f>
        <v>39318.78242881484</v>
      </c>
      <c r="W161">
        <f t="shared" si="28"/>
        <v>82.905542168462105</v>
      </c>
      <c r="Z161">
        <f t="shared" si="33"/>
        <v>5.8324389660837484E-5</v>
      </c>
      <c r="AA161" s="3">
        <v>0.3</v>
      </c>
      <c r="AB161">
        <f t="shared" si="29"/>
        <v>27104727.128043246</v>
      </c>
      <c r="AC161">
        <f t="shared" si="32"/>
        <v>2390814.4898923337</v>
      </c>
      <c r="AD161" s="3">
        <v>0.2</v>
      </c>
      <c r="AE161">
        <f t="shared" si="30"/>
        <v>478162.89797846676</v>
      </c>
      <c r="AF161">
        <f t="shared" si="31"/>
        <v>1</v>
      </c>
    </row>
    <row r="162" spans="1:32">
      <c r="A162" s="2">
        <v>161</v>
      </c>
      <c r="B162">
        <f t="shared" si="23"/>
        <v>222741.36558602663</v>
      </c>
      <c r="C162" s="3">
        <v>0.08</v>
      </c>
      <c r="D162">
        <f t="shared" si="24"/>
        <v>1572554.0410373497</v>
      </c>
      <c r="Q162">
        <f t="shared" si="25"/>
        <v>1572554.0410373614</v>
      </c>
      <c r="R162">
        <f t="shared" si="26"/>
        <v>784.60596816579323</v>
      </c>
      <c r="S162">
        <f t="shared" si="27"/>
        <v>8781931.5894860122</v>
      </c>
      <c r="T162" s="3">
        <v>0.08</v>
      </c>
      <c r="V162">
        <f>SUM($R$2:R162)</f>
        <v>40103.388396980634</v>
      </c>
      <c r="W162">
        <f t="shared" si="28"/>
        <v>84.559921555645914</v>
      </c>
      <c r="Z162">
        <f t="shared" si="33"/>
        <v>5.4004064500775441E-5</v>
      </c>
      <c r="AA162" s="3">
        <v>0.3</v>
      </c>
      <c r="AB162">
        <f t="shared" si="29"/>
        <v>29273105.29828671</v>
      </c>
      <c r="AC162">
        <f t="shared" si="32"/>
        <v>2534263.3592858738</v>
      </c>
      <c r="AD162" s="3">
        <v>0.2</v>
      </c>
      <c r="AE162">
        <f t="shared" si="30"/>
        <v>506852.67185717478</v>
      </c>
      <c r="AF162">
        <f t="shared" si="31"/>
        <v>1</v>
      </c>
    </row>
    <row r="163" spans="1:32">
      <c r="A163" s="2">
        <v>162</v>
      </c>
      <c r="B163">
        <f t="shared" si="23"/>
        <v>240560.67483290876</v>
      </c>
      <c r="C163" s="3">
        <v>0.08</v>
      </c>
      <c r="D163">
        <f t="shared" si="24"/>
        <v>1698358.3643203378</v>
      </c>
      <c r="Q163">
        <f t="shared" si="25"/>
        <v>1698358.3643203501</v>
      </c>
      <c r="R163">
        <f t="shared" si="26"/>
        <v>799.40985435760069</v>
      </c>
      <c r="S163">
        <f t="shared" si="27"/>
        <v>9484486.1166448947</v>
      </c>
      <c r="T163" s="3">
        <v>0.08</v>
      </c>
      <c r="V163">
        <f>SUM($R$2:R163)</f>
        <v>40902.798251338238</v>
      </c>
      <c r="W163">
        <f t="shared" si="28"/>
        <v>86.245515648248301</v>
      </c>
      <c r="Z163">
        <f t="shared" si="33"/>
        <v>5.0003763426643918E-5</v>
      </c>
      <c r="AA163" s="3">
        <v>0.3</v>
      </c>
      <c r="AB163">
        <f t="shared" si="29"/>
        <v>31614953.722149651</v>
      </c>
      <c r="AC163">
        <f t="shared" si="32"/>
        <v>2686319.1608430264</v>
      </c>
      <c r="AD163" s="3">
        <v>0.2</v>
      </c>
      <c r="AE163">
        <f t="shared" si="30"/>
        <v>537263.8321686053</v>
      </c>
      <c r="AF163">
        <f t="shared" si="31"/>
        <v>1</v>
      </c>
    </row>
    <row r="164" spans="1:32">
      <c r="A164" s="2">
        <v>163</v>
      </c>
      <c r="B164">
        <f t="shared" si="23"/>
        <v>259805.52881954145</v>
      </c>
      <c r="C164" s="3">
        <v>0.08</v>
      </c>
      <c r="D164">
        <f t="shared" si="24"/>
        <v>1834227.0334659647</v>
      </c>
      <c r="Q164">
        <f t="shared" si="25"/>
        <v>1834227.0334659782</v>
      </c>
      <c r="R164">
        <f t="shared" si="26"/>
        <v>814.49305915680065</v>
      </c>
      <c r="S164">
        <f t="shared" si="27"/>
        <v>10243245.005976487</v>
      </c>
      <c r="T164" s="3">
        <v>0.08</v>
      </c>
      <c r="V164">
        <f>SUM($R$2:R164)</f>
        <v>41717.291310495035</v>
      </c>
      <c r="W164">
        <f t="shared" si="28"/>
        <v>87.962913402975232</v>
      </c>
      <c r="Z164">
        <f t="shared" si="33"/>
        <v>4.6299780950596215E-5</v>
      </c>
      <c r="AA164" s="3">
        <v>0.3</v>
      </c>
      <c r="AB164">
        <f t="shared" si="29"/>
        <v>34144150.019921623</v>
      </c>
      <c r="AC164">
        <f t="shared" si="32"/>
        <v>2847498.310493608</v>
      </c>
      <c r="AD164" s="3">
        <v>0.2</v>
      </c>
      <c r="AE164">
        <f t="shared" si="30"/>
        <v>569499.6620987216</v>
      </c>
      <c r="AF164">
        <f t="shared" si="31"/>
        <v>1</v>
      </c>
    </row>
    <row r="165" spans="1:32">
      <c r="A165" s="2">
        <v>164</v>
      </c>
      <c r="B165">
        <f t="shared" si="23"/>
        <v>280589.97112510476</v>
      </c>
      <c r="C165" s="3">
        <v>0.08</v>
      </c>
      <c r="D165">
        <f t="shared" si="24"/>
        <v>1980965.1961432418</v>
      </c>
      <c r="Q165">
        <f t="shared" si="25"/>
        <v>1980965.1961432567</v>
      </c>
      <c r="R165">
        <f t="shared" si="26"/>
        <v>829.8608527257968</v>
      </c>
      <c r="S165">
        <f t="shared" si="27"/>
        <v>11062704.606454607</v>
      </c>
      <c r="T165" s="3">
        <v>0.08</v>
      </c>
      <c r="V165">
        <f>SUM($R$2:R165)</f>
        <v>42547.152163220831</v>
      </c>
      <c r="W165">
        <f t="shared" si="28"/>
        <v>89.712714888923443</v>
      </c>
      <c r="Z165">
        <f t="shared" si="33"/>
        <v>4.2870167546848345E-5</v>
      </c>
      <c r="AA165" s="3">
        <v>0.3</v>
      </c>
      <c r="AB165">
        <f t="shared" si="29"/>
        <v>36875682.021515362</v>
      </c>
      <c r="AC165">
        <f t="shared" si="32"/>
        <v>3018348.2091232245</v>
      </c>
      <c r="AD165" s="3">
        <v>0.2</v>
      </c>
      <c r="AE165">
        <f t="shared" si="30"/>
        <v>603669.64182464487</v>
      </c>
      <c r="AF165">
        <f t="shared" si="31"/>
        <v>1</v>
      </c>
    </row>
    <row r="166" spans="1:32">
      <c r="A166" s="2">
        <v>165</v>
      </c>
      <c r="B166">
        <f t="shared" ref="B166:B200" si="34">B165+B165*C165</f>
        <v>303037.16881511314</v>
      </c>
      <c r="C166" s="3">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3">
        <v>0.08</v>
      </c>
      <c r="V166">
        <f>SUM($R$2:R166)</f>
        <v>43392.670767884854</v>
      </c>
      <c r="W166">
        <f t="shared" ref="W166:W200" si="39">V166/$W$2</f>
        <v>91.495531497248038</v>
      </c>
      <c r="Z166">
        <f t="shared" si="33"/>
        <v>3.9694599580415133E-5</v>
      </c>
      <c r="AA166" s="3">
        <v>0.3</v>
      </c>
      <c r="AB166">
        <f t="shared" si="29"/>
        <v>39825736.58323659</v>
      </c>
      <c r="AC166">
        <f t="shared" si="32"/>
        <v>3199449.1016706182</v>
      </c>
      <c r="AD166" s="3">
        <v>0.2</v>
      </c>
      <c r="AE166">
        <f t="shared" si="30"/>
        <v>639889.82033412368</v>
      </c>
      <c r="AF166">
        <f t="shared" si="31"/>
        <v>1</v>
      </c>
    </row>
    <row r="167" spans="1:32">
      <c r="A167" s="2">
        <v>166</v>
      </c>
      <c r="B167">
        <f t="shared" si="34"/>
        <v>327280.14232032216</v>
      </c>
      <c r="C167" s="3">
        <v>0.08</v>
      </c>
      <c r="D167">
        <f t="shared" si="35"/>
        <v>2310597.804781477</v>
      </c>
      <c r="Q167">
        <f t="shared" si="36"/>
        <v>2310597.8047814951</v>
      </c>
      <c r="R167">
        <f t="shared" si="37"/>
        <v>861.47178588409531</v>
      </c>
      <c r="S167">
        <f t="shared" si="38"/>
        <v>12903538.652968654</v>
      </c>
      <c r="T167" s="3">
        <v>0.08</v>
      </c>
      <c r="V167">
        <f>SUM($R$2:R167)</f>
        <v>44254.14255376895</v>
      </c>
      <c r="W167">
        <f t="shared" si="39"/>
        <v>93.311986154786297</v>
      </c>
      <c r="Z167">
        <f t="shared" si="33"/>
        <v>3.6754258870754755E-5</v>
      </c>
      <c r="AA167" s="3">
        <v>0.3</v>
      </c>
      <c r="AB167">
        <f t="shared" si="29"/>
        <v>43011795.509895518</v>
      </c>
      <c r="AC167">
        <f t="shared" si="32"/>
        <v>3391416.0477708555</v>
      </c>
      <c r="AD167" s="3">
        <v>0.2</v>
      </c>
      <c r="AE167">
        <f t="shared" si="30"/>
        <v>678283.20955417119</v>
      </c>
      <c r="AF167">
        <f t="shared" si="31"/>
        <v>1</v>
      </c>
    </row>
    <row r="168" spans="1:32">
      <c r="A168" s="2">
        <v>167</v>
      </c>
      <c r="B168">
        <f t="shared" si="34"/>
        <v>353462.55370594794</v>
      </c>
      <c r="C168" s="3">
        <v>0.08</v>
      </c>
      <c r="D168">
        <f t="shared" si="35"/>
        <v>2495445.6291639949</v>
      </c>
      <c r="Q168">
        <f t="shared" si="36"/>
        <v>2495445.6291640149</v>
      </c>
      <c r="R168">
        <f t="shared" si="37"/>
        <v>877.72597052341769</v>
      </c>
      <c r="S168">
        <f t="shared" si="38"/>
        <v>13935821.745206147</v>
      </c>
      <c r="T168" s="3">
        <v>0.08</v>
      </c>
      <c r="V168">
        <f>SUM($R$2:R168)</f>
        <v>45131.868524292368</v>
      </c>
      <c r="W168">
        <f t="shared" si="39"/>
        <v>95.16271354171208</v>
      </c>
      <c r="Z168">
        <f t="shared" si="33"/>
        <v>3.4031721176624766E-5</v>
      </c>
      <c r="AA168" s="3">
        <v>0.3</v>
      </c>
      <c r="AB168">
        <f t="shared" si="29"/>
        <v>46452739.150687158</v>
      </c>
      <c r="AC168">
        <f t="shared" si="32"/>
        <v>3594901.0106371068</v>
      </c>
      <c r="AD168" s="3">
        <v>0.2</v>
      </c>
      <c r="AE168">
        <f t="shared" si="30"/>
        <v>718980.20212742139</v>
      </c>
      <c r="AF168">
        <f t="shared" si="31"/>
        <v>1</v>
      </c>
    </row>
    <row r="169" spans="1:32">
      <c r="A169" s="2">
        <v>168</v>
      </c>
      <c r="B169">
        <f t="shared" si="34"/>
        <v>381739.55800242379</v>
      </c>
      <c r="C169" s="3">
        <v>0.08</v>
      </c>
      <c r="D169">
        <f t="shared" si="35"/>
        <v>2695081.2794971145</v>
      </c>
      <c r="Q169">
        <f t="shared" si="36"/>
        <v>2695081.2794971359</v>
      </c>
      <c r="R169">
        <f t="shared" si="37"/>
        <v>894.28683789178399</v>
      </c>
      <c r="S169">
        <f t="shared" si="38"/>
        <v>15050687.48482264</v>
      </c>
      <c r="T169" s="3">
        <v>0.08</v>
      </c>
      <c r="V169">
        <f>SUM($R$2:R169)</f>
        <v>46026.155362184152</v>
      </c>
      <c r="W169">
        <f t="shared" si="39"/>
        <v>97.048360313296826</v>
      </c>
      <c r="Z169">
        <f t="shared" si="33"/>
        <v>3.1510852941319226E-5</v>
      </c>
      <c r="AA169" s="3">
        <v>0.3</v>
      </c>
      <c r="AB169">
        <f t="shared" si="29"/>
        <v>50168958.282742135</v>
      </c>
      <c r="AC169">
        <f t="shared" si="32"/>
        <v>3810595.0712753334</v>
      </c>
      <c r="AD169" s="3">
        <v>0.2</v>
      </c>
      <c r="AE169">
        <f t="shared" si="30"/>
        <v>762119.01425506675</v>
      </c>
      <c r="AF169">
        <f t="shared" si="31"/>
        <v>1</v>
      </c>
    </row>
    <row r="170" spans="1:32">
      <c r="A170" s="2">
        <v>169</v>
      </c>
      <c r="B170">
        <f t="shared" si="34"/>
        <v>412278.72264261771</v>
      </c>
      <c r="C170" s="3">
        <v>0.08</v>
      </c>
      <c r="D170">
        <f t="shared" si="35"/>
        <v>2910687.7818568838</v>
      </c>
      <c r="Q170">
        <f t="shared" si="36"/>
        <v>2910687.7818569071</v>
      </c>
      <c r="R170">
        <f t="shared" si="37"/>
        <v>911.16017445578018</v>
      </c>
      <c r="S170">
        <f t="shared" si="38"/>
        <v>16254742.483608453</v>
      </c>
      <c r="T170" s="3">
        <v>0.08</v>
      </c>
      <c r="V170">
        <f>SUM($R$2:R170)</f>
        <v>46937.31553663993</v>
      </c>
      <c r="W170">
        <f t="shared" si="39"/>
        <v>98.969585325854865</v>
      </c>
      <c r="Z170">
        <f t="shared" si="33"/>
        <v>2.917671568640669E-5</v>
      </c>
      <c r="AA170" s="3">
        <v>0.3</v>
      </c>
      <c r="AB170">
        <f t="shared" si="29"/>
        <v>54182474.94536151</v>
      </c>
      <c r="AC170">
        <f t="shared" si="32"/>
        <v>4039230.7755518537</v>
      </c>
      <c r="AD170" s="3">
        <v>0.2</v>
      </c>
      <c r="AE170">
        <f t="shared" si="30"/>
        <v>807846.15511037083</v>
      </c>
      <c r="AF170">
        <f t="shared" si="31"/>
        <v>1</v>
      </c>
    </row>
    <row r="171" spans="1:32">
      <c r="A171" s="2">
        <v>170</v>
      </c>
      <c r="B171">
        <f t="shared" si="34"/>
        <v>445261.02045402711</v>
      </c>
      <c r="C171" s="3">
        <v>0.08</v>
      </c>
      <c r="D171">
        <f t="shared" si="35"/>
        <v>3143542.8044054345</v>
      </c>
      <c r="Q171">
        <f t="shared" si="36"/>
        <v>3143542.8044054601</v>
      </c>
      <c r="R171">
        <f t="shared" si="37"/>
        <v>928.35187586060624</v>
      </c>
      <c r="S171">
        <f t="shared" si="38"/>
        <v>17555121.882297128</v>
      </c>
      <c r="T171" s="3">
        <v>0.08</v>
      </c>
      <c r="V171">
        <f>SUM($R$2:R171)</f>
        <v>47865.667412500537</v>
      </c>
      <c r="W171">
        <f t="shared" si="39"/>
        <v>100.92705986695175</v>
      </c>
      <c r="Z171">
        <f t="shared" si="33"/>
        <v>2.7015477487413603E-5</v>
      </c>
      <c r="AA171" s="3">
        <v>0.3</v>
      </c>
      <c r="AB171">
        <f t="shared" si="29"/>
        <v>58517072.940990433</v>
      </c>
      <c r="AC171">
        <f t="shared" si="32"/>
        <v>4281584.622084965</v>
      </c>
      <c r="AD171" s="3">
        <v>0.2</v>
      </c>
      <c r="AE171">
        <f t="shared" si="30"/>
        <v>856316.92441699305</v>
      </c>
      <c r="AF171">
        <f t="shared" si="31"/>
        <v>1</v>
      </c>
    </row>
    <row r="172" spans="1:32">
      <c r="A172" s="2">
        <v>171</v>
      </c>
      <c r="B172">
        <f t="shared" si="34"/>
        <v>480881.90209034929</v>
      </c>
      <c r="C172" s="3">
        <v>0.08</v>
      </c>
      <c r="D172">
        <f t="shared" si="35"/>
        <v>3395026.2287578695</v>
      </c>
      <c r="Q172">
        <f t="shared" si="36"/>
        <v>3395026.2287578965</v>
      </c>
      <c r="R172">
        <f t="shared" si="37"/>
        <v>945.86794899005145</v>
      </c>
      <c r="S172">
        <f t="shared" si="38"/>
        <v>18959531.6328809</v>
      </c>
      <c r="T172" s="3">
        <v>0.08</v>
      </c>
      <c r="V172">
        <f>SUM($R$2:R172)</f>
        <v>48811.535361490591</v>
      </c>
      <c r="W172">
        <f t="shared" si="39"/>
        <v>102.92146788995612</v>
      </c>
      <c r="Z172">
        <f t="shared" si="33"/>
        <v>2.5014331006864447E-5</v>
      </c>
      <c r="AA172" s="3">
        <v>0.3</v>
      </c>
      <c r="AB172">
        <f t="shared" si="29"/>
        <v>63198438.776269667</v>
      </c>
      <c r="AC172">
        <f t="shared" si="32"/>
        <v>4538479.6994100632</v>
      </c>
      <c r="AD172" s="3">
        <v>0.2</v>
      </c>
      <c r="AE172">
        <f t="shared" si="30"/>
        <v>907695.93988201267</v>
      </c>
      <c r="AF172">
        <f t="shared" si="31"/>
        <v>1</v>
      </c>
    </row>
    <row r="173" spans="1:32">
      <c r="A173" s="2">
        <v>172</v>
      </c>
      <c r="B173">
        <f t="shared" si="34"/>
        <v>519352.45425757725</v>
      </c>
      <c r="C173" s="3">
        <v>0.08</v>
      </c>
      <c r="D173">
        <f t="shared" si="35"/>
        <v>3666628.3270584992</v>
      </c>
      <c r="Q173">
        <f t="shared" si="36"/>
        <v>3666628.3270585281</v>
      </c>
      <c r="R173">
        <f t="shared" si="37"/>
        <v>963.71451406533538</v>
      </c>
      <c r="S173">
        <f t="shared" si="38"/>
        <v>20476294.163511373</v>
      </c>
      <c r="T173" s="3">
        <v>0.08</v>
      </c>
      <c r="V173">
        <f>SUM($R$2:R173)</f>
        <v>49775.249875555928</v>
      </c>
      <c r="W173">
        <f t="shared" si="39"/>
        <v>104.95350625301718</v>
      </c>
      <c r="Z173">
        <f t="shared" si="33"/>
        <v>2.3161417598948559E-5</v>
      </c>
      <c r="AA173" s="3">
        <v>0.3</v>
      </c>
      <c r="AB173">
        <f t="shared" si="29"/>
        <v>68254313.878371254</v>
      </c>
      <c r="AC173">
        <f t="shared" si="32"/>
        <v>4810788.481374667</v>
      </c>
      <c r="AD173" s="3">
        <v>0.2</v>
      </c>
      <c r="AE173">
        <f t="shared" si="30"/>
        <v>962157.69627493341</v>
      </c>
      <c r="AF173">
        <f t="shared" si="31"/>
        <v>1</v>
      </c>
    </row>
    <row r="174" spans="1:32">
      <c r="A174" s="2">
        <v>173</v>
      </c>
      <c r="B174">
        <f t="shared" si="34"/>
        <v>560900.65059818339</v>
      </c>
      <c r="C174" s="3">
        <v>0.08</v>
      </c>
      <c r="D174">
        <f t="shared" si="35"/>
        <v>3959958.5932231792</v>
      </c>
      <c r="Q174">
        <f t="shared" si="36"/>
        <v>3959958.5932232109</v>
      </c>
      <c r="R174">
        <f t="shared" si="37"/>
        <v>981.89780678354941</v>
      </c>
      <c r="S174">
        <f t="shared" si="38"/>
        <v>22114397.696592286</v>
      </c>
      <c r="T174" s="3">
        <v>0.08</v>
      </c>
      <c r="V174">
        <f>SUM($R$2:R174)</f>
        <v>50757.147682339477</v>
      </c>
      <c r="W174">
        <f t="shared" si="39"/>
        <v>107.02388496255108</v>
      </c>
      <c r="Z174">
        <f t="shared" si="33"/>
        <v>2.1445757036063478E-5</v>
      </c>
      <c r="AA174" s="3">
        <v>0.3</v>
      </c>
      <c r="AB174">
        <f t="shared" si="29"/>
        <v>73714658.988640964</v>
      </c>
      <c r="AC174">
        <f t="shared" si="32"/>
        <v>5099435.7902571475</v>
      </c>
      <c r="AD174" s="3">
        <v>0.2</v>
      </c>
      <c r="AE174">
        <f t="shared" si="30"/>
        <v>1019887.1580514295</v>
      </c>
      <c r="AF174">
        <f t="shared" si="31"/>
        <v>1</v>
      </c>
    </row>
    <row r="175" spans="1:32">
      <c r="A175" s="2">
        <v>174</v>
      </c>
      <c r="B175">
        <f t="shared" si="34"/>
        <v>605772.70264603803</v>
      </c>
      <c r="C175" s="3">
        <v>0.08</v>
      </c>
      <c r="D175">
        <f t="shared" si="35"/>
        <v>4276755.2806810336</v>
      </c>
      <c r="Q175">
        <f t="shared" si="36"/>
        <v>4276755.2806810681</v>
      </c>
      <c r="R175">
        <f t="shared" si="37"/>
        <v>1000.4241804964466</v>
      </c>
      <c r="S175">
        <f t="shared" si="38"/>
        <v>23883549.512319669</v>
      </c>
      <c r="T175" s="3">
        <v>0.08</v>
      </c>
      <c r="V175">
        <f>SUM($R$2:R175)</f>
        <v>51757.571862835925</v>
      </c>
      <c r="W175">
        <f t="shared" si="39"/>
        <v>109.13332742132148</v>
      </c>
      <c r="Z175">
        <f t="shared" si="33"/>
        <v>1.9857182440799518E-5</v>
      </c>
      <c r="AA175" s="3">
        <v>0.3</v>
      </c>
      <c r="AB175">
        <f t="shared" si="29"/>
        <v>79611831.70773223</v>
      </c>
      <c r="AC175">
        <f t="shared" si="32"/>
        <v>5405401.9376725769</v>
      </c>
      <c r="AD175" s="3">
        <v>0.2</v>
      </c>
      <c r="AE175">
        <f t="shared" si="30"/>
        <v>1081080.3875345155</v>
      </c>
      <c r="AF175">
        <f t="shared" si="31"/>
        <v>1</v>
      </c>
    </row>
    <row r="176" spans="1:32">
      <c r="A176" s="2">
        <v>175</v>
      </c>
      <c r="B176">
        <f t="shared" si="34"/>
        <v>654234.51885772112</v>
      </c>
      <c r="C176" s="3">
        <v>0.08</v>
      </c>
      <c r="D176">
        <f t="shared" si="35"/>
        <v>4618895.7031355165</v>
      </c>
      <c r="Q176">
        <f t="shared" si="36"/>
        <v>4618895.7031355537</v>
      </c>
      <c r="R176">
        <f t="shared" si="37"/>
        <v>1019.3001084303418</v>
      </c>
      <c r="S176">
        <f t="shared" si="38"/>
        <v>25794233.473305244</v>
      </c>
      <c r="T176" s="3">
        <v>0.08</v>
      </c>
      <c r="V176">
        <f>SUM($R$2:R176)</f>
        <v>52776.871971266264</v>
      </c>
      <c r="W176">
        <f t="shared" si="39"/>
        <v>111.28257068120074</v>
      </c>
      <c r="Z176">
        <f t="shared" si="33"/>
        <v>1.838628003777733E-5</v>
      </c>
      <c r="AA176" s="3">
        <v>0.3</v>
      </c>
      <c r="AB176">
        <f t="shared" si="29"/>
        <v>85980778.244350821</v>
      </c>
      <c r="AC176">
        <f t="shared" si="32"/>
        <v>5729726.0539329322</v>
      </c>
      <c r="AD176" s="3">
        <v>0.2</v>
      </c>
      <c r="AE176">
        <f t="shared" si="30"/>
        <v>1145945.2107865864</v>
      </c>
      <c r="AF176">
        <f t="shared" si="31"/>
        <v>1</v>
      </c>
    </row>
    <row r="177" spans="1:32">
      <c r="A177" s="2">
        <v>176</v>
      </c>
      <c r="B177">
        <f t="shared" si="34"/>
        <v>706573.28036633879</v>
      </c>
      <c r="C177" s="3">
        <v>0.08</v>
      </c>
      <c r="D177">
        <f t="shared" si="35"/>
        <v>4988407.3593863575</v>
      </c>
      <c r="Q177">
        <f t="shared" si="36"/>
        <v>4988407.3593863985</v>
      </c>
      <c r="R177">
        <f t="shared" si="37"/>
        <v>1038.5321859478952</v>
      </c>
      <c r="S177">
        <f t="shared" si="38"/>
        <v>27857772.151169665</v>
      </c>
      <c r="T177" s="3">
        <v>0.08</v>
      </c>
      <c r="V177">
        <f>SUM($R$2:R177)</f>
        <v>53815.404157214158</v>
      </c>
      <c r="W177">
        <f t="shared" si="39"/>
        <v>113.47236570070038</v>
      </c>
      <c r="Z177">
        <f t="shared" si="33"/>
        <v>1.7024333368312341E-5</v>
      </c>
      <c r="AA177" s="3">
        <v>0.3</v>
      </c>
      <c r="AB177">
        <f t="shared" si="29"/>
        <v>92859240.503898889</v>
      </c>
      <c r="AC177">
        <f t="shared" si="32"/>
        <v>6073509.617168908</v>
      </c>
      <c r="AD177" s="3">
        <v>0.2</v>
      </c>
      <c r="AE177">
        <f t="shared" si="30"/>
        <v>1214701.9234337816</v>
      </c>
      <c r="AF177">
        <f t="shared" si="31"/>
        <v>1</v>
      </c>
    </row>
    <row r="178" spans="1:32">
      <c r="A178" s="2">
        <v>177</v>
      </c>
      <c r="B178">
        <f t="shared" si="34"/>
        <v>763099.14279564586</v>
      </c>
      <c r="C178" s="3">
        <v>0.08</v>
      </c>
      <c r="D178">
        <f t="shared" si="35"/>
        <v>5387479.9481372666</v>
      </c>
      <c r="Q178">
        <f t="shared" si="36"/>
        <v>5387479.9481373094</v>
      </c>
      <c r="R178">
        <f t="shared" si="37"/>
        <v>1058.1271328525727</v>
      </c>
      <c r="S178">
        <f t="shared" si="38"/>
        <v>30086393.923263241</v>
      </c>
      <c r="T178" s="3">
        <v>0.08</v>
      </c>
      <c r="V178">
        <f>SUM($R$2:R178)</f>
        <v>54873.531290066734</v>
      </c>
      <c r="W178">
        <f t="shared" si="39"/>
        <v>115.70347760736038</v>
      </c>
      <c r="Z178">
        <f t="shared" si="33"/>
        <v>1.5763271637326241E-5</v>
      </c>
      <c r="AA178" s="3">
        <v>0.3</v>
      </c>
      <c r="AB178">
        <f t="shared" si="29"/>
        <v>100287979.74421081</v>
      </c>
      <c r="AC178">
        <f t="shared" si="32"/>
        <v>6437920.1941990424</v>
      </c>
      <c r="AD178" s="3">
        <v>0.2</v>
      </c>
      <c r="AE178">
        <f t="shared" si="30"/>
        <v>1287584.0388398087</v>
      </c>
      <c r="AF178">
        <f t="shared" si="31"/>
        <v>1</v>
      </c>
    </row>
    <row r="179" spans="1:32">
      <c r="A179" s="2">
        <v>178</v>
      </c>
      <c r="B179">
        <f t="shared" si="34"/>
        <v>824147.0742192975</v>
      </c>
      <c r="C179" s="3">
        <v>0.08</v>
      </c>
      <c r="D179">
        <f t="shared" si="35"/>
        <v>5818478.3439882481</v>
      </c>
      <c r="Q179">
        <f t="shared" si="36"/>
        <v>5818478.3439882947</v>
      </c>
      <c r="R179">
        <f t="shared" si="37"/>
        <v>1078.0917957365834</v>
      </c>
      <c r="S179">
        <f t="shared" si="38"/>
        <v>32493305.437124301</v>
      </c>
      <c r="T179" s="3">
        <v>0.08</v>
      </c>
      <c r="V179">
        <f>SUM($R$2:R179)</f>
        <v>55951.623085803316</v>
      </c>
      <c r="W179">
        <f t="shared" si="39"/>
        <v>117.97668596508944</v>
      </c>
      <c r="Z179">
        <f t="shared" si="33"/>
        <v>1.4595621886413185E-5</v>
      </c>
      <c r="AA179" s="3">
        <v>0.3</v>
      </c>
      <c r="AB179">
        <f t="shared" si="29"/>
        <v>108311018.12374768</v>
      </c>
      <c r="AC179">
        <f t="shared" si="32"/>
        <v>6824195.4058509851</v>
      </c>
      <c r="AD179" s="3">
        <v>0.2</v>
      </c>
      <c r="AE179">
        <f t="shared" si="30"/>
        <v>1364839.0811701971</v>
      </c>
      <c r="AF179">
        <f t="shared" si="31"/>
        <v>1</v>
      </c>
    </row>
    <row r="180" spans="1:32">
      <c r="A180" s="2">
        <v>179</v>
      </c>
      <c r="B180">
        <f t="shared" si="34"/>
        <v>890078.84015684132</v>
      </c>
      <c r="C180" s="3">
        <v>0.08</v>
      </c>
      <c r="D180">
        <f t="shared" si="35"/>
        <v>6283956.6115073077</v>
      </c>
      <c r="Q180">
        <f t="shared" si="36"/>
        <v>6283956.611507359</v>
      </c>
      <c r="R180">
        <f t="shared" si="37"/>
        <v>1098.433150373123</v>
      </c>
      <c r="S180">
        <f t="shared" si="38"/>
        <v>35092769.872094244</v>
      </c>
      <c r="T180" s="3">
        <v>0.08</v>
      </c>
      <c r="V180">
        <f>SUM($R$2:R180)</f>
        <v>57050.056236176439</v>
      </c>
      <c r="W180">
        <f t="shared" si="39"/>
        <v>120.29278504654924</v>
      </c>
      <c r="Z180">
        <f t="shared" si="33"/>
        <v>1.3514464709641839E-5</v>
      </c>
      <c r="AA180" s="3">
        <v>0.3</v>
      </c>
      <c r="AB180">
        <f t="shared" si="29"/>
        <v>116975899.57364748</v>
      </c>
      <c r="AC180">
        <f t="shared" si="32"/>
        <v>7233647.1302020447</v>
      </c>
      <c r="AD180" s="3">
        <v>0.2</v>
      </c>
      <c r="AE180">
        <f t="shared" si="30"/>
        <v>1446729.4260404091</v>
      </c>
      <c r="AF180">
        <f t="shared" si="31"/>
        <v>1</v>
      </c>
    </row>
    <row r="181" spans="1:32">
      <c r="A181" s="2">
        <v>180</v>
      </c>
      <c r="B181">
        <f t="shared" si="34"/>
        <v>961285.14736938861</v>
      </c>
      <c r="C181" s="3">
        <v>0.08</v>
      </c>
      <c r="D181">
        <f t="shared" si="35"/>
        <v>6786673.1404278921</v>
      </c>
      <c r="Q181">
        <f t="shared" si="36"/>
        <v>6786673.1404279489</v>
      </c>
      <c r="R181">
        <f t="shared" si="37"/>
        <v>1119.1583041537478</v>
      </c>
      <c r="S181">
        <f t="shared" si="38"/>
        <v>37900191.461861789</v>
      </c>
      <c r="T181" s="3">
        <v>0.08</v>
      </c>
      <c r="V181">
        <f>SUM($R$2:R181)</f>
        <v>58169.214540330184</v>
      </c>
      <c r="W181">
        <f t="shared" si="39"/>
        <v>122.65258411067808</v>
      </c>
      <c r="Z181">
        <f t="shared" si="33"/>
        <v>1.2513393249668367E-5</v>
      </c>
      <c r="AA181" s="3">
        <v>0.3</v>
      </c>
      <c r="AB181">
        <f t="shared" si="29"/>
        <v>126333971.53953931</v>
      </c>
      <c r="AC181">
        <f t="shared" si="32"/>
        <v>7667665.9580141678</v>
      </c>
      <c r="AD181" s="3">
        <v>0.2</v>
      </c>
      <c r="AE181">
        <f t="shared" si="30"/>
        <v>1533533.1916028336</v>
      </c>
      <c r="AF181">
        <f t="shared" si="31"/>
        <v>1</v>
      </c>
    </row>
    <row r="182" spans="1:32">
      <c r="A182" s="2">
        <v>181</v>
      </c>
      <c r="B182">
        <f t="shared" si="34"/>
        <v>1038187.9591589397</v>
      </c>
      <c r="C182" s="3">
        <v>0.08</v>
      </c>
      <c r="D182">
        <f t="shared" si="35"/>
        <v>7329606.9916621232</v>
      </c>
      <c r="Q182">
        <f t="shared" si="36"/>
        <v>7329606.9916621847</v>
      </c>
      <c r="R182">
        <f t="shared" si="37"/>
        <v>1140.2744985717432</v>
      </c>
      <c r="S182">
        <f t="shared" si="38"/>
        <v>40932206.778810732</v>
      </c>
      <c r="T182" s="3">
        <v>0.08</v>
      </c>
      <c r="V182">
        <f>SUM($R$2:R182)</f>
        <v>59309.489038901927</v>
      </c>
      <c r="W182">
        <f t="shared" si="39"/>
        <v>125.05690768545087</v>
      </c>
      <c r="Z182">
        <f t="shared" si="33"/>
        <v>1.1586475231174414E-5</v>
      </c>
      <c r="AA182" s="3">
        <v>0.3</v>
      </c>
      <c r="AB182">
        <f t="shared" si="29"/>
        <v>136440689.26270244</v>
      </c>
      <c r="AC182">
        <f t="shared" si="32"/>
        <v>8127725.9154950185</v>
      </c>
      <c r="AD182" s="3">
        <v>0.2</v>
      </c>
      <c r="AE182">
        <f t="shared" si="30"/>
        <v>1625545.1830990037</v>
      </c>
      <c r="AF182">
        <f t="shared" si="31"/>
        <v>1</v>
      </c>
    </row>
    <row r="183" spans="1:32">
      <c r="A183" s="2">
        <v>182</v>
      </c>
      <c r="B183">
        <f t="shared" si="34"/>
        <v>1121242.9958916549</v>
      </c>
      <c r="C183" s="3">
        <v>0.08</v>
      </c>
      <c r="D183">
        <f t="shared" si="35"/>
        <v>7915975.5509950928</v>
      </c>
      <c r="Q183">
        <f t="shared" si="36"/>
        <v>7915975.550995159</v>
      </c>
      <c r="R183">
        <f t="shared" si="37"/>
        <v>1161.7891117523416</v>
      </c>
      <c r="S183">
        <f t="shared" si="38"/>
        <v>44206783.321115591</v>
      </c>
      <c r="T183" s="3">
        <v>0.08</v>
      </c>
      <c r="V183">
        <f>SUM($R$2:R183)</f>
        <v>60471.278150654267</v>
      </c>
      <c r="W183">
        <f t="shared" si="39"/>
        <v>127.50659585597408</v>
      </c>
      <c r="Z183">
        <f t="shared" si="33"/>
        <v>1.0728217806642976E-5</v>
      </c>
      <c r="AA183" s="3">
        <v>0.3</v>
      </c>
      <c r="AB183">
        <f t="shared" si="29"/>
        <v>147355944.40371865</v>
      </c>
      <c r="AC183">
        <f t="shared" si="32"/>
        <v>8615389.4704247192</v>
      </c>
      <c r="AD183" s="3">
        <v>0.2</v>
      </c>
      <c r="AE183">
        <f t="shared" si="30"/>
        <v>1723077.8940849439</v>
      </c>
      <c r="AF183">
        <f t="shared" si="31"/>
        <v>1</v>
      </c>
    </row>
    <row r="184" spans="1:32">
      <c r="A184" s="2">
        <v>183</v>
      </c>
      <c r="B184">
        <f t="shared" si="34"/>
        <v>1210942.4355629873</v>
      </c>
      <c r="C184" s="3">
        <v>0.08</v>
      </c>
      <c r="D184">
        <f t="shared" si="35"/>
        <v>8549253.5950747002</v>
      </c>
      <c r="Q184">
        <f t="shared" si="36"/>
        <v>8549253.5950747747</v>
      </c>
      <c r="R184">
        <f t="shared" si="37"/>
        <v>1183.7096610306878</v>
      </c>
      <c r="S184">
        <f t="shared" si="38"/>
        <v>47743325.986804843</v>
      </c>
      <c r="T184" s="3">
        <v>0.08</v>
      </c>
      <c r="V184">
        <f>SUM($R$2:R184)</f>
        <v>61654.987811684958</v>
      </c>
      <c r="W184">
        <f t="shared" si="39"/>
        <v>130.00250455801662</v>
      </c>
      <c r="Z184">
        <f t="shared" si="33"/>
        <v>9.9335350061509023E-6</v>
      </c>
      <c r="AA184" s="3">
        <v>0.3</v>
      </c>
      <c r="AB184">
        <f t="shared" si="29"/>
        <v>159144419.95601615</v>
      </c>
      <c r="AC184">
        <f t="shared" si="32"/>
        <v>9132312.8386502024</v>
      </c>
      <c r="AD184" s="3">
        <v>0.2</v>
      </c>
      <c r="AE184">
        <f t="shared" si="30"/>
        <v>1826462.5677300405</v>
      </c>
      <c r="AF184">
        <f t="shared" si="31"/>
        <v>1</v>
      </c>
    </row>
    <row r="185" spans="1:32">
      <c r="A185" s="2">
        <v>184</v>
      </c>
      <c r="B185">
        <f t="shared" si="34"/>
        <v>1307817.8304080262</v>
      </c>
      <c r="C185" s="3">
        <v>0.08</v>
      </c>
      <c r="D185">
        <f t="shared" si="35"/>
        <v>9233193.8826806769</v>
      </c>
      <c r="Q185">
        <f t="shared" si="36"/>
        <v>9233193.8826807551</v>
      </c>
      <c r="R185">
        <f t="shared" si="37"/>
        <v>1206.0438055784366</v>
      </c>
      <c r="S185">
        <f t="shared" si="38"/>
        <v>51562792.065749235</v>
      </c>
      <c r="T185" s="3">
        <v>0.08</v>
      </c>
      <c r="V185">
        <f>SUM($R$2:R185)</f>
        <v>62861.031617263397</v>
      </c>
      <c r="W185">
        <f t="shared" si="39"/>
        <v>132.54550587707882</v>
      </c>
      <c r="Z185">
        <f t="shared" si="33"/>
        <v>9.1977175982878715E-6</v>
      </c>
      <c r="AA185" s="3">
        <v>0.3</v>
      </c>
      <c r="AB185">
        <f t="shared" si="29"/>
        <v>171875973.55249745</v>
      </c>
      <c r="AC185">
        <f t="shared" si="32"/>
        <v>9680251.6089692153</v>
      </c>
      <c r="AD185" s="3">
        <v>0.2</v>
      </c>
      <c r="AE185">
        <f t="shared" si="30"/>
        <v>1936050.3217938431</v>
      </c>
      <c r="AF185">
        <f t="shared" si="31"/>
        <v>1</v>
      </c>
    </row>
    <row r="186" spans="1:32">
      <c r="A186" s="2">
        <v>185</v>
      </c>
      <c r="B186">
        <f t="shared" si="34"/>
        <v>1412443.2568406684</v>
      </c>
      <c r="C186" s="3">
        <v>0.08</v>
      </c>
      <c r="D186">
        <f t="shared" si="35"/>
        <v>9971849.3932951316</v>
      </c>
      <c r="Q186">
        <f t="shared" si="36"/>
        <v>9971849.3932952154</v>
      </c>
      <c r="R186">
        <f t="shared" si="37"/>
        <v>1228.799349079917</v>
      </c>
      <c r="S186">
        <f t="shared" si="38"/>
        <v>55687815.431009181</v>
      </c>
      <c r="T186" s="3">
        <v>0.08</v>
      </c>
      <c r="V186">
        <f>SUM($R$2:R186)</f>
        <v>64089.830966343317</v>
      </c>
      <c r="W186">
        <f t="shared" si="39"/>
        <v>135.13648835310445</v>
      </c>
      <c r="Z186">
        <f t="shared" si="33"/>
        <v>8.5164051835998808E-6</v>
      </c>
      <c r="AA186" s="3">
        <v>0.3</v>
      </c>
      <c r="AB186">
        <f t="shared" si="29"/>
        <v>185626051.43669727</v>
      </c>
      <c r="AC186">
        <f t="shared" si="32"/>
        <v>10261066.705507368</v>
      </c>
      <c r="AD186" s="3">
        <v>0.2</v>
      </c>
      <c r="AE186">
        <f t="shared" si="30"/>
        <v>2052213.3411014737</v>
      </c>
      <c r="AF186">
        <f t="shared" si="31"/>
        <v>1</v>
      </c>
    </row>
    <row r="187" spans="1:32">
      <c r="A187" s="2">
        <v>186</v>
      </c>
      <c r="B187">
        <f t="shared" si="34"/>
        <v>1525438.7173879219</v>
      </c>
      <c r="C187" s="3">
        <v>0.08</v>
      </c>
      <c r="D187">
        <f t="shared" si="35"/>
        <v>10769597.344758742</v>
      </c>
      <c r="Q187">
        <f t="shared" si="36"/>
        <v>10769597.344758835</v>
      </c>
      <c r="R187">
        <f t="shared" si="37"/>
        <v>1251.9842424587835</v>
      </c>
      <c r="S187">
        <f t="shared" si="38"/>
        <v>60142840.665489919</v>
      </c>
      <c r="T187" s="3">
        <v>0.08</v>
      </c>
      <c r="V187">
        <f>SUM($R$2:R187)</f>
        <v>65341.815208802102</v>
      </c>
      <c r="W187">
        <f t="shared" si="39"/>
        <v>137.77635729094189</v>
      </c>
      <c r="Z187">
        <f t="shared" si="33"/>
        <v>7.885560355185074E-6</v>
      </c>
      <c r="AA187" s="3">
        <v>0.3</v>
      </c>
      <c r="AB187">
        <f t="shared" si="29"/>
        <v>200476135.55163306</v>
      </c>
      <c r="AC187">
        <f t="shared" si="32"/>
        <v>10876730.707837811</v>
      </c>
      <c r="AD187" s="3">
        <v>0.2</v>
      </c>
      <c r="AE187">
        <f t="shared" si="30"/>
        <v>2175346.1415675622</v>
      </c>
      <c r="AF187">
        <f t="shared" si="31"/>
        <v>1</v>
      </c>
    </row>
    <row r="188" spans="1:32">
      <c r="A188" s="2">
        <v>187</v>
      </c>
      <c r="B188">
        <f t="shared" si="34"/>
        <v>1647473.8147789557</v>
      </c>
      <c r="C188" s="3">
        <v>0.08</v>
      </c>
      <c r="D188">
        <f t="shared" si="35"/>
        <v>11631165.13233944</v>
      </c>
      <c r="Q188">
        <f t="shared" si="36"/>
        <v>11631165.132339541</v>
      </c>
      <c r="R188">
        <f t="shared" si="37"/>
        <v>1275.6065866561191</v>
      </c>
      <c r="S188">
        <f t="shared" si="38"/>
        <v>64954267.918729119</v>
      </c>
      <c r="T188" s="3">
        <v>0.08</v>
      </c>
      <c r="V188">
        <f>SUM($R$2:R188)</f>
        <v>66617.421795458227</v>
      </c>
      <c r="W188">
        <f t="shared" si="39"/>
        <v>140.46603507666308</v>
      </c>
      <c r="Z188">
        <f t="shared" si="33"/>
        <v>7.3014447733195125E-6</v>
      </c>
      <c r="AA188" s="3">
        <v>0.3</v>
      </c>
      <c r="AB188">
        <f t="shared" si="29"/>
        <v>216514226.39576373</v>
      </c>
      <c r="AC188">
        <f t="shared" si="32"/>
        <v>11529334.55030808</v>
      </c>
      <c r="AD188" s="3">
        <v>0.2</v>
      </c>
      <c r="AE188">
        <f t="shared" si="30"/>
        <v>2305866.910061616</v>
      </c>
      <c r="AF188">
        <f t="shared" si="31"/>
        <v>1</v>
      </c>
    </row>
    <row r="189" spans="1:32">
      <c r="A189" s="2">
        <v>188</v>
      </c>
      <c r="B189">
        <f t="shared" si="34"/>
        <v>1779271.7199612721</v>
      </c>
      <c r="C189" s="3">
        <v>0.08</v>
      </c>
      <c r="D189">
        <f t="shared" si="35"/>
        <v>12561658.342926595</v>
      </c>
      <c r="Q189">
        <f t="shared" si="36"/>
        <v>12561658.342926703</v>
      </c>
      <c r="R189">
        <f t="shared" si="37"/>
        <v>1299.6746354609513</v>
      </c>
      <c r="S189">
        <f t="shared" si="38"/>
        <v>70150609.352227449</v>
      </c>
      <c r="T189" s="3">
        <v>0.08</v>
      </c>
      <c r="V189">
        <f>SUM($R$2:R189)</f>
        <v>67917.096430919177</v>
      </c>
      <c r="W189">
        <f t="shared" si="39"/>
        <v>143.20646149985066</v>
      </c>
      <c r="Z189">
        <f t="shared" si="33"/>
        <v>6.7605970123328813E-6</v>
      </c>
      <c r="AA189" s="3">
        <v>0.3</v>
      </c>
      <c r="AB189">
        <f t="shared" si="29"/>
        <v>233835364.50742483</v>
      </c>
      <c r="AC189">
        <f t="shared" si="32"/>
        <v>12221094.623326566</v>
      </c>
      <c r="AD189" s="3">
        <v>0.2</v>
      </c>
      <c r="AE189">
        <f t="shared" si="30"/>
        <v>2444218.9246653132</v>
      </c>
      <c r="AF189">
        <f t="shared" si="31"/>
        <v>1</v>
      </c>
    </row>
    <row r="190" spans="1:32">
      <c r="A190" s="2">
        <v>189</v>
      </c>
      <c r="B190">
        <f t="shared" si="34"/>
        <v>1921613.4575581739</v>
      </c>
      <c r="C190" s="3">
        <v>0.08</v>
      </c>
      <c r="D190">
        <f t="shared" si="35"/>
        <v>13566591.010360723</v>
      </c>
      <c r="Q190">
        <f t="shared" si="36"/>
        <v>13566591.010360841</v>
      </c>
      <c r="R190">
        <f t="shared" si="37"/>
        <v>1324.1967983941768</v>
      </c>
      <c r="S190">
        <f t="shared" si="38"/>
        <v>75762658.100405648</v>
      </c>
      <c r="T190" s="3">
        <v>0.08</v>
      </c>
      <c r="V190">
        <f>SUM($R$2:R190)</f>
        <v>69241.293229313349</v>
      </c>
      <c r="W190">
        <f t="shared" si="39"/>
        <v>145.99859408196633</v>
      </c>
      <c r="Z190">
        <f t="shared" si="33"/>
        <v>6.2598120484563715E-6</v>
      </c>
      <c r="AA190" s="3">
        <v>0.3</v>
      </c>
      <c r="AB190">
        <f t="shared" si="29"/>
        <v>252542193.66801885</v>
      </c>
      <c r="AC190">
        <f t="shared" si="32"/>
        <v>12954360.30072616</v>
      </c>
      <c r="AD190" s="3">
        <v>0.2</v>
      </c>
      <c r="AE190">
        <f t="shared" si="30"/>
        <v>2590872.0601452324</v>
      </c>
      <c r="AF190">
        <f t="shared" si="31"/>
        <v>1</v>
      </c>
    </row>
    <row r="191" spans="1:32">
      <c r="A191" s="2">
        <v>190</v>
      </c>
      <c r="B191">
        <f t="shared" si="34"/>
        <v>2075342.5341628278</v>
      </c>
      <c r="C191" s="3">
        <v>0.08</v>
      </c>
      <c r="D191">
        <f t="shared" si="35"/>
        <v>14651918.291189581</v>
      </c>
      <c r="Q191">
        <f t="shared" si="36"/>
        <v>14651918.291189708</v>
      </c>
      <c r="R191">
        <f t="shared" si="37"/>
        <v>1349.1816436468969</v>
      </c>
      <c r="S191">
        <f t="shared" si="38"/>
        <v>81823670.748438105</v>
      </c>
      <c r="T191" s="3">
        <v>0.08</v>
      </c>
      <c r="V191">
        <f>SUM($R$2:R191)</f>
        <v>70590.474872960243</v>
      </c>
      <c r="W191">
        <f t="shared" si="39"/>
        <v>148.84340841091435</v>
      </c>
      <c r="Z191">
        <f t="shared" si="33"/>
        <v>5.7961222670892322E-6</v>
      </c>
      <c r="AA191" s="3">
        <v>0.3</v>
      </c>
      <c r="AB191">
        <f t="shared" si="29"/>
        <v>272745569.16146034</v>
      </c>
      <c r="AC191">
        <f t="shared" si="32"/>
        <v>13731621.91876973</v>
      </c>
      <c r="AD191" s="3">
        <v>0.2</v>
      </c>
      <c r="AE191">
        <f t="shared" si="30"/>
        <v>2746324.3837539461</v>
      </c>
      <c r="AF191">
        <f t="shared" si="31"/>
        <v>1</v>
      </c>
    </row>
    <row r="192" spans="1:32">
      <c r="A192" s="2">
        <v>191</v>
      </c>
      <c r="B192">
        <f t="shared" si="34"/>
        <v>2241369.9368958538</v>
      </c>
      <c r="C192" s="3">
        <v>0.08</v>
      </c>
      <c r="D192">
        <f t="shared" si="35"/>
        <v>15824071.754484748</v>
      </c>
      <c r="Q192">
        <f t="shared" si="36"/>
        <v>15824071.754484888</v>
      </c>
      <c r="R192">
        <f t="shared" si="37"/>
        <v>1374.6379010741969</v>
      </c>
      <c r="S192">
        <f t="shared" si="38"/>
        <v>88369564.408313155</v>
      </c>
      <c r="T192" s="3">
        <v>0.08</v>
      </c>
      <c r="V192">
        <f>SUM($R$2:R192)</f>
        <v>71965.112774034438</v>
      </c>
      <c r="W192">
        <f t="shared" si="39"/>
        <v>151.74189848191801</v>
      </c>
      <c r="Z192">
        <f t="shared" si="33"/>
        <v>5.3667798769344741E-6</v>
      </c>
      <c r="AA192" s="3">
        <v>0.3</v>
      </c>
      <c r="AB192">
        <f t="shared" si="29"/>
        <v>294565214.69437718</v>
      </c>
      <c r="AC192">
        <f t="shared" si="32"/>
        <v>14555519.233895915</v>
      </c>
      <c r="AD192" s="3">
        <v>0.2</v>
      </c>
      <c r="AE192">
        <f t="shared" si="30"/>
        <v>2911103.846779183</v>
      </c>
      <c r="AF192">
        <f t="shared" si="31"/>
        <v>1</v>
      </c>
    </row>
    <row r="193" spans="1:32">
      <c r="A193" s="2">
        <v>192</v>
      </c>
      <c r="B193">
        <f t="shared" si="34"/>
        <v>2420679.5318475221</v>
      </c>
      <c r="C193" s="3">
        <v>0.08</v>
      </c>
      <c r="D193">
        <f t="shared" si="35"/>
        <v>17089997.494843528</v>
      </c>
      <c r="Q193">
        <f t="shared" si="36"/>
        <v>17089997.494843684</v>
      </c>
      <c r="R193">
        <f t="shared" si="37"/>
        <v>1400.574465245408</v>
      </c>
      <c r="S193">
        <f t="shared" si="38"/>
        <v>95439129.560978219</v>
      </c>
      <c r="T193" s="3">
        <v>0.08</v>
      </c>
      <c r="V193">
        <f>SUM($R$2:R193)</f>
        <v>73365.68723927984</v>
      </c>
      <c r="W193">
        <f t="shared" si="39"/>
        <v>154.6950770448274</v>
      </c>
      <c r="Z193">
        <f t="shared" si="33"/>
        <v>4.9692406267911792E-6</v>
      </c>
      <c r="AA193" s="3">
        <v>0.3</v>
      </c>
      <c r="AB193">
        <f t="shared" si="29"/>
        <v>318130431.86992741</v>
      </c>
      <c r="AC193">
        <f t="shared" si="32"/>
        <v>15428850.387929671</v>
      </c>
      <c r="AD193" s="3">
        <v>0.2</v>
      </c>
      <c r="AE193">
        <f t="shared" si="30"/>
        <v>3085770.0775859342</v>
      </c>
      <c r="AF193">
        <f t="shared" si="31"/>
        <v>1</v>
      </c>
    </row>
    <row r="194" spans="1:32">
      <c r="A194" s="2">
        <v>193</v>
      </c>
      <c r="B194">
        <f t="shared" si="34"/>
        <v>2614333.8943953239</v>
      </c>
      <c r="C194" s="3">
        <v>0.08</v>
      </c>
      <c r="D194">
        <f t="shared" si="35"/>
        <v>18457197.294431008</v>
      </c>
      <c r="Q194">
        <f t="shared" si="36"/>
        <v>18457197.294431176</v>
      </c>
      <c r="R194">
        <f t="shared" si="37"/>
        <v>1427.0003985519259</v>
      </c>
      <c r="S194">
        <f t="shared" si="38"/>
        <v>103074259.92585649</v>
      </c>
      <c r="T194" s="3">
        <v>0.08</v>
      </c>
      <c r="V194">
        <f>SUM($R$2:R194)</f>
        <v>74792.687637831768</v>
      </c>
      <c r="W194">
        <f t="shared" si="39"/>
        <v>157.70397595798036</v>
      </c>
      <c r="Z194">
        <f t="shared" si="33"/>
        <v>4.6011487285103514E-6</v>
      </c>
      <c r="AA194" s="3">
        <v>0.3</v>
      </c>
      <c r="AB194">
        <f t="shared" si="29"/>
        <v>343580866.41952163</v>
      </c>
      <c r="AC194">
        <f t="shared" si="32"/>
        <v>16354581.411205452</v>
      </c>
      <c r="AD194" s="3">
        <v>0.2</v>
      </c>
      <c r="AE194">
        <f t="shared" si="30"/>
        <v>3270916.2822410907</v>
      </c>
      <c r="AF194">
        <f t="shared" si="31"/>
        <v>1</v>
      </c>
    </row>
    <row r="195" spans="1:32">
      <c r="A195" s="2">
        <v>194</v>
      </c>
      <c r="B195">
        <f t="shared" si="34"/>
        <v>2823480.6059469497</v>
      </c>
      <c r="C195" s="3">
        <v>0.08</v>
      </c>
      <c r="D195">
        <f t="shared" si="35"/>
        <v>19933773.077985488</v>
      </c>
      <c r="Q195">
        <f t="shared" si="36"/>
        <v>19933773.077985674</v>
      </c>
      <c r="R195">
        <f t="shared" si="37"/>
        <v>1453.9249343736603</v>
      </c>
      <c r="S195">
        <f t="shared" si="38"/>
        <v>111320200.71992502</v>
      </c>
      <c r="T195" s="3">
        <v>0.08</v>
      </c>
      <c r="V195">
        <f>SUM($R$2:R195)</f>
        <v>76246.612572205428</v>
      </c>
      <c r="W195">
        <f t="shared" si="39"/>
        <v>160.76964654873998</v>
      </c>
      <c r="Z195">
        <f t="shared" si="33"/>
        <v>4.2603228967688431E-6</v>
      </c>
      <c r="AA195" s="3">
        <v>0.3</v>
      </c>
      <c r="AB195">
        <f t="shared" ref="AB195:AB201" si="40">S195/AA195</f>
        <v>371067335.73308343</v>
      </c>
      <c r="AC195">
        <f t="shared" si="32"/>
        <v>17335856.295877781</v>
      </c>
      <c r="AD195" s="3">
        <v>0.2</v>
      </c>
      <c r="AE195">
        <f t="shared" ref="AE195:AE201" si="41">AC195*AD195</f>
        <v>3467171.2591755562</v>
      </c>
      <c r="AF195">
        <f t="shared" ref="AF195:AF201" si="42">IF(AB195&gt;AE195, 1, 0)</f>
        <v>1</v>
      </c>
    </row>
    <row r="196" spans="1:32">
      <c r="A196" s="2">
        <v>195</v>
      </c>
      <c r="B196">
        <f t="shared" si="34"/>
        <v>3049359.0544227054</v>
      </c>
      <c r="C196" s="3">
        <v>0.08</v>
      </c>
      <c r="D196">
        <f t="shared" si="35"/>
        <v>21528474.924224328</v>
      </c>
      <c r="Q196">
        <f t="shared" si="36"/>
        <v>21528474.924224526</v>
      </c>
      <c r="R196">
        <f t="shared" si="37"/>
        <v>1481.3574803052388</v>
      </c>
      <c r="S196">
        <f t="shared" si="38"/>
        <v>120225816.77751903</v>
      </c>
      <c r="T196" s="3">
        <v>0.08</v>
      </c>
      <c r="V196">
        <f>SUM($R$2:R196)</f>
        <v>77727.97005251066</v>
      </c>
      <c r="W196">
        <f t="shared" si="39"/>
        <v>163.8931599808347</v>
      </c>
      <c r="Z196">
        <f t="shared" si="33"/>
        <v>3.9447434229341137E-6</v>
      </c>
      <c r="AA196" s="3">
        <v>0.3</v>
      </c>
      <c r="AB196">
        <f t="shared" si="40"/>
        <v>400752722.59173012</v>
      </c>
      <c r="AC196">
        <f t="shared" ref="AC196:AC201" si="43">AC195*(1+$U$2)</f>
        <v>18376007.67363045</v>
      </c>
      <c r="AD196" s="3">
        <v>0.2</v>
      </c>
      <c r="AE196">
        <f t="shared" si="41"/>
        <v>3675201.5347260903</v>
      </c>
      <c r="AF196">
        <f t="shared" si="42"/>
        <v>1</v>
      </c>
    </row>
    <row r="197" spans="1:32">
      <c r="A197" s="2">
        <v>196</v>
      </c>
      <c r="B197">
        <f t="shared" si="34"/>
        <v>3293307.7787765218</v>
      </c>
      <c r="C197" s="3">
        <v>0.08</v>
      </c>
      <c r="D197">
        <f t="shared" si="35"/>
        <v>23250752.918162275</v>
      </c>
      <c r="Q197">
        <f t="shared" si="36"/>
        <v>23250752.918162487</v>
      </c>
      <c r="R197">
        <f t="shared" si="37"/>
        <v>1509.3076214430735</v>
      </c>
      <c r="S197">
        <f t="shared" si="38"/>
        <v>129843882.11972056</v>
      </c>
      <c r="T197" s="3">
        <v>0.08</v>
      </c>
      <c r="V197">
        <f>SUM($R$2:R197)</f>
        <v>79237.277673953737</v>
      </c>
      <c r="W197">
        <f t="shared" si="39"/>
        <v>167.07560762862931</v>
      </c>
      <c r="Z197">
        <f t="shared" si="33"/>
        <v>3.6525402064204753E-6</v>
      </c>
      <c r="AA197" s="3">
        <v>0.3</v>
      </c>
      <c r="AB197">
        <f t="shared" si="40"/>
        <v>432812940.39906853</v>
      </c>
      <c r="AC197">
        <f t="shared" si="43"/>
        <v>19478568.134048279</v>
      </c>
      <c r="AD197" s="3">
        <v>0.2</v>
      </c>
      <c r="AE197">
        <f t="shared" si="41"/>
        <v>3895713.6268096562</v>
      </c>
      <c r="AF197">
        <f t="shared" si="42"/>
        <v>1</v>
      </c>
    </row>
    <row r="198" spans="1:32">
      <c r="A198" s="2">
        <v>197</v>
      </c>
      <c r="B198">
        <f t="shared" si="34"/>
        <v>3556772.4010786437</v>
      </c>
      <c r="C198" s="3">
        <v>0.08</v>
      </c>
      <c r="D198">
        <f t="shared" si="35"/>
        <v>25110813.151615258</v>
      </c>
      <c r="Q198">
        <f t="shared" si="36"/>
        <v>25110813.151615489</v>
      </c>
      <c r="R198">
        <f t="shared" si="37"/>
        <v>1537.7851237344521</v>
      </c>
      <c r="S198">
        <f t="shared" si="38"/>
        <v>140231392.68929821</v>
      </c>
      <c r="T198" s="3">
        <v>0.08</v>
      </c>
      <c r="V198">
        <f>SUM($R$2:R198)</f>
        <v>80775.062797688195</v>
      </c>
      <c r="W198">
        <f t="shared" si="39"/>
        <v>170.31810145845779</v>
      </c>
      <c r="Z198">
        <f t="shared" si="33"/>
        <v>3.381981672611551E-6</v>
      </c>
      <c r="AA198" s="3">
        <v>0.3</v>
      </c>
      <c r="AB198">
        <f t="shared" si="40"/>
        <v>467437975.63099408</v>
      </c>
      <c r="AC198">
        <f t="shared" si="43"/>
        <v>20647282.222091176</v>
      </c>
      <c r="AD198" s="3">
        <v>0.2</v>
      </c>
      <c r="AE198">
        <f t="shared" si="41"/>
        <v>4129456.4444182352</v>
      </c>
      <c r="AF198">
        <f t="shared" si="42"/>
        <v>1</v>
      </c>
    </row>
    <row r="199" spans="1:32">
      <c r="A199" s="2">
        <v>198</v>
      </c>
      <c r="B199">
        <f t="shared" si="34"/>
        <v>3841314.1931649353</v>
      </c>
      <c r="C199" s="3">
        <v>0.08</v>
      </c>
      <c r="D199">
        <f t="shared" si="35"/>
        <v>27119678.203744479</v>
      </c>
      <c r="Q199">
        <f t="shared" si="36"/>
        <v>27119678.203744728</v>
      </c>
      <c r="R199">
        <f t="shared" si="37"/>
        <v>1566.7999373898194</v>
      </c>
      <c r="S199">
        <f t="shared" si="38"/>
        <v>151449904.10444209</v>
      </c>
      <c r="T199" s="3">
        <v>0.08</v>
      </c>
      <c r="V199">
        <f>SUM($R$2:R199)</f>
        <v>82341.862735078015</v>
      </c>
      <c r="W199">
        <f t="shared" si="39"/>
        <v>173.62177441715096</v>
      </c>
      <c r="Z199">
        <f t="shared" si="33"/>
        <v>3.1314645116773618E-6</v>
      </c>
      <c r="AA199" s="3">
        <v>0.3</v>
      </c>
      <c r="AB199">
        <f t="shared" si="40"/>
        <v>504833013.68147367</v>
      </c>
      <c r="AC199">
        <f t="shared" si="43"/>
        <v>21886119.155416649</v>
      </c>
      <c r="AD199" s="3">
        <v>0.2</v>
      </c>
      <c r="AE199">
        <f t="shared" si="41"/>
        <v>4377223.8310833303</v>
      </c>
      <c r="AF199">
        <f t="shared" si="42"/>
        <v>1</v>
      </c>
    </row>
    <row r="200" spans="1:32">
      <c r="A200" s="2">
        <v>199</v>
      </c>
      <c r="B200">
        <f t="shared" si="34"/>
        <v>4148619.3286181302</v>
      </c>
      <c r="C200" s="3">
        <v>0.08</v>
      </c>
      <c r="D200">
        <f t="shared" si="35"/>
        <v>29289252.460044038</v>
      </c>
      <c r="Q200">
        <f t="shared" si="36"/>
        <v>29289252.460044313</v>
      </c>
      <c r="R200">
        <f t="shared" si="37"/>
        <v>1596.3622003594385</v>
      </c>
      <c r="S200">
        <f t="shared" si="38"/>
        <v>163565896.43279746</v>
      </c>
      <c r="T200" s="3">
        <v>0.08</v>
      </c>
      <c r="V200">
        <f>SUM($R$2:R200)</f>
        <v>83938.224935437451</v>
      </c>
      <c r="W200">
        <f t="shared" si="39"/>
        <v>176.98778082789494</v>
      </c>
      <c r="Z200">
        <f t="shared" si="33"/>
        <v>2.8995041774790384E-6</v>
      </c>
      <c r="AA200" s="3">
        <v>0.3</v>
      </c>
      <c r="AB200">
        <f t="shared" si="40"/>
        <v>545219654.77599156</v>
      </c>
      <c r="AC200">
        <f t="shared" si="43"/>
        <v>23199286.304741647</v>
      </c>
      <c r="AD200" s="3">
        <v>0.2</v>
      </c>
      <c r="AE200">
        <f t="shared" si="41"/>
        <v>4639857.2609483292</v>
      </c>
      <c r="AF200">
        <f t="shared" si="42"/>
        <v>1</v>
      </c>
    </row>
    <row r="201" spans="1:32">
      <c r="A201" s="2">
        <v>200</v>
      </c>
      <c r="B201">
        <f>B200+B200*C200</f>
        <v>4480508.8749075802</v>
      </c>
      <c r="C201" s="3">
        <v>0.08</v>
      </c>
      <c r="D201">
        <f>D200+D200*C200</f>
        <v>31632392.656847559</v>
      </c>
      <c r="Q201">
        <f>$D$2*((1+$C$2)^A200)</f>
        <v>31632392.656847857</v>
      </c>
      <c r="R201">
        <f>S201/((1+$U$2)^A200)</f>
        <v>1626.4822418756539</v>
      </c>
      <c r="S201">
        <f>S200*(1+T200)</f>
        <v>176651168.14742127</v>
      </c>
      <c r="T201" s="3">
        <v>0.08</v>
      </c>
      <c r="V201">
        <f>SUM($R$2:R201)</f>
        <v>85564.707177313103</v>
      </c>
      <c r="W201">
        <f>V201/$W$2</f>
        <v>180.41729679355862</v>
      </c>
      <c r="Z201">
        <f t="shared" si="33"/>
        <v>2.6847260902583686E-6</v>
      </c>
      <c r="AA201" s="3">
        <v>0.3</v>
      </c>
      <c r="AB201">
        <f t="shared" si="40"/>
        <v>588837227.15807092</v>
      </c>
      <c r="AC201">
        <f t="shared" si="43"/>
        <v>24591243.483026147</v>
      </c>
      <c r="AD201" s="3">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化学制品综述</vt:lpstr>
      <vt:lpstr>氮肥</vt:lpstr>
      <vt:lpstr>纺织化学用品</vt:lpstr>
      <vt:lpstr>氟化工</vt:lpstr>
      <vt:lpstr>复合肥</vt:lpstr>
      <vt:lpstr>钾肥</vt:lpstr>
      <vt:lpstr>聚氨酯</vt:lpstr>
      <vt:lpstr>磷肥及磷化工</vt:lpstr>
      <vt:lpstr>民爆产品</vt:lpstr>
      <vt:lpstr>农药</vt:lpstr>
      <vt:lpstr>其他化学制品</vt:lpstr>
      <vt:lpstr>食品及饲料添加剂</vt:lpstr>
      <vt:lpstr>涂料油墨</vt:lpstr>
      <vt:lpstr>有机硅</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2024-01-03T14:37:29Z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