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D:\88 HXF\value-investment\估值分析\行业利基详细分析\化工类\"/>
    </mc:Choice>
  </mc:AlternateContent>
  <bookViews>
    <workbookView xWindow="-108" yWindow="-108" windowWidth="20268" windowHeight="9132" activeTab="1"/>
  </bookViews>
  <sheets>
    <sheet name="化工合成材料综述" sheetId="52" r:id="rId1"/>
    <sheet name="氨纶(莱卡)" sheetId="31" r:id="rId2"/>
    <sheet name="涤纶(化纤)" sheetId="43" r:id="rId3"/>
    <sheet name="改性塑料" sheetId="44" r:id="rId4"/>
    <sheet name="合成树脂" sheetId="45" r:id="rId5"/>
    <sheet name="膜材料" sheetId="46" r:id="rId6"/>
    <sheet name="其他塑料制品" sheetId="47" r:id="rId7"/>
    <sheet name="其他纤维" sheetId="48" r:id="rId8"/>
    <sheet name="其他橡胶制品" sheetId="49" r:id="rId9"/>
    <sheet name="炭黑" sheetId="50" r:id="rId10"/>
    <sheet name="粘胶" sheetId="51" r:id="rId11"/>
    <sheet name="公司价值折现" sheetId="42" r:id="rId12"/>
    <sheet name="基本面模型" sheetId="23" r:id="rId13"/>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X2" i="42" l="1"/>
  <c r="Y2" i="42"/>
  <c r="AC5" i="42" l="1"/>
  <c r="AE5" i="42" s="1"/>
  <c r="AC6" i="42"/>
  <c r="AE6" i="42" s="1"/>
  <c r="AE7" i="42"/>
  <c r="AC8" i="42"/>
  <c r="W2" i="42"/>
  <c r="AC4" i="42" l="1"/>
  <c r="AC9" i="42"/>
  <c r="AE8" i="42"/>
  <c r="AC3" i="42" l="1"/>
  <c r="AE4" i="42"/>
  <c r="AC10" i="42"/>
  <c r="AE9" i="42"/>
  <c r="D2" i="42"/>
  <c r="AC2" i="42" l="1"/>
  <c r="AE2" i="42" s="1"/>
  <c r="AE3" i="42"/>
  <c r="AC11" i="42"/>
  <c r="AE10" i="42"/>
  <c r="Q201" i="42"/>
  <c r="Q106" i="42"/>
  <c r="Q110" i="42"/>
  <c r="Q114" i="42"/>
  <c r="Q118" i="42"/>
  <c r="Q122" i="42"/>
  <c r="Q126" i="42"/>
  <c r="Q130" i="42"/>
  <c r="Q134" i="42"/>
  <c r="Q138" i="42"/>
  <c r="Q142" i="42"/>
  <c r="Q146" i="42"/>
  <c r="Q150" i="42"/>
  <c r="Q154" i="42"/>
  <c r="Q158" i="42"/>
  <c r="Q162" i="42"/>
  <c r="Q166" i="42"/>
  <c r="Q170" i="42"/>
  <c r="Q174" i="42"/>
  <c r="Q178" i="42"/>
  <c r="Q182" i="42"/>
  <c r="Q186" i="42"/>
  <c r="Q190" i="42"/>
  <c r="Q194" i="42"/>
  <c r="Q198" i="42"/>
  <c r="Q131" i="42"/>
  <c r="Q143" i="42"/>
  <c r="Q155" i="42"/>
  <c r="Q163" i="42"/>
  <c r="Q175" i="42"/>
  <c r="Q187" i="42"/>
  <c r="Q195" i="42"/>
  <c r="Q102" i="42"/>
  <c r="Q103" i="42"/>
  <c r="Q108" i="42"/>
  <c r="Q112" i="42"/>
  <c r="Q116" i="42"/>
  <c r="Q120" i="42"/>
  <c r="Q124" i="42"/>
  <c r="Q128" i="42"/>
  <c r="Q132" i="42"/>
  <c r="Q136" i="42"/>
  <c r="Q140" i="42"/>
  <c r="Q144" i="42"/>
  <c r="Q148" i="42"/>
  <c r="Q152" i="42"/>
  <c r="Q156" i="42"/>
  <c r="Q160" i="42"/>
  <c r="Q164" i="42"/>
  <c r="Q168" i="42"/>
  <c r="Q172" i="42"/>
  <c r="Q176" i="42"/>
  <c r="Q180" i="42"/>
  <c r="Q184" i="42"/>
  <c r="Q188" i="42"/>
  <c r="Q192" i="42"/>
  <c r="Q196" i="42"/>
  <c r="Q200" i="42"/>
  <c r="Q123" i="42"/>
  <c r="Q135" i="42"/>
  <c r="Q147" i="42"/>
  <c r="Q159" i="42"/>
  <c r="Q171" i="42"/>
  <c r="Q183" i="42"/>
  <c r="Q191" i="42"/>
  <c r="Q105" i="42"/>
  <c r="Q109" i="42"/>
  <c r="Q113" i="42"/>
  <c r="Q117" i="42"/>
  <c r="Q121" i="42"/>
  <c r="Q125" i="42"/>
  <c r="Q129" i="42"/>
  <c r="Q133" i="42"/>
  <c r="Q137" i="42"/>
  <c r="Q141" i="42"/>
  <c r="Q145" i="42"/>
  <c r="Q149" i="42"/>
  <c r="Q153" i="42"/>
  <c r="Q157" i="42"/>
  <c r="Q161" i="42"/>
  <c r="Q165" i="42"/>
  <c r="Q169" i="42"/>
  <c r="Q173" i="42"/>
  <c r="Q177" i="42"/>
  <c r="Q181" i="42"/>
  <c r="Q185" i="42"/>
  <c r="Q189" i="42"/>
  <c r="Q193" i="42"/>
  <c r="Q197" i="42"/>
  <c r="Q104" i="42"/>
  <c r="Q107" i="42"/>
  <c r="Q111" i="42"/>
  <c r="Q115" i="42"/>
  <c r="Q119" i="42"/>
  <c r="Q127" i="42"/>
  <c r="Q139" i="42"/>
  <c r="Q151" i="42"/>
  <c r="Q167" i="42"/>
  <c r="Q179" i="42"/>
  <c r="Q199" i="42"/>
  <c r="AC12" i="42" l="1"/>
  <c r="AE11" i="42"/>
  <c r="S2" i="42"/>
  <c r="AB2" i="42" l="1"/>
  <c r="AF2" i="42" s="1"/>
  <c r="Z2" i="42"/>
  <c r="AC13" i="42"/>
  <c r="AE12" i="42"/>
  <c r="S3" i="42"/>
  <c r="Z3" i="42" s="1"/>
  <c r="R2" i="42"/>
  <c r="G2" i="42"/>
  <c r="L2" i="42"/>
  <c r="V2" i="42" l="1"/>
  <c r="AC14" i="42"/>
  <c r="AE13" i="42"/>
  <c r="S4" i="42"/>
  <c r="AB3" i="42"/>
  <c r="AF3" i="42" s="1"/>
  <c r="R3" i="42"/>
  <c r="V3" i="42" s="1"/>
  <c r="W3" i="42" s="1"/>
  <c r="Q55" i="42"/>
  <c r="Q59" i="42"/>
  <c r="Q63" i="42"/>
  <c r="Q66" i="42"/>
  <c r="Q73" i="42"/>
  <c r="Q77" i="42"/>
  <c r="Q81" i="42"/>
  <c r="Q85" i="42"/>
  <c r="Q89" i="42"/>
  <c r="Q93" i="42"/>
  <c r="Q97" i="42"/>
  <c r="Q101" i="42"/>
  <c r="Q58" i="42"/>
  <c r="Q76" i="42"/>
  <c r="Q88" i="42"/>
  <c r="Q100" i="42"/>
  <c r="Q56" i="42"/>
  <c r="Q60" i="42"/>
  <c r="Q64" i="42"/>
  <c r="Q67" i="42"/>
  <c r="Q70" i="42"/>
  <c r="Q74" i="42"/>
  <c r="Q78" i="42"/>
  <c r="Q82" i="42"/>
  <c r="Q86" i="42"/>
  <c r="Q90" i="42"/>
  <c r="Q94" i="42"/>
  <c r="Q98" i="42"/>
  <c r="Q54" i="42"/>
  <c r="Q62" i="42"/>
  <c r="Q69" i="42"/>
  <c r="Q80" i="42"/>
  <c r="Q92" i="42"/>
  <c r="Q53" i="42"/>
  <c r="Q57" i="42"/>
  <c r="Q61" i="42"/>
  <c r="Q65" i="42"/>
  <c r="Q68" i="42"/>
  <c r="Q71" i="42"/>
  <c r="Q75" i="42"/>
  <c r="Q79" i="42"/>
  <c r="Q83" i="42"/>
  <c r="Q87" i="42"/>
  <c r="Q91" i="42"/>
  <c r="Q95" i="42"/>
  <c r="Q99" i="42"/>
  <c r="Q52" i="42"/>
  <c r="Q72" i="42"/>
  <c r="Q84" i="42"/>
  <c r="Q96" i="42"/>
  <c r="B3" i="42"/>
  <c r="Q13" i="42"/>
  <c r="Q25" i="42"/>
  <c r="Q37" i="42"/>
  <c r="Q49" i="42"/>
  <c r="Q26" i="42"/>
  <c r="Q38" i="42"/>
  <c r="Q50" i="42"/>
  <c r="Q15" i="42"/>
  <c r="Q39" i="42"/>
  <c r="Q28" i="42"/>
  <c r="Q40" i="42"/>
  <c r="Q5" i="42"/>
  <c r="Q29" i="42"/>
  <c r="Q6" i="42"/>
  <c r="Q30" i="42"/>
  <c r="Q43" i="42"/>
  <c r="Q8" i="42"/>
  <c r="Q44" i="42"/>
  <c r="Q21" i="42"/>
  <c r="Q45" i="42"/>
  <c r="Q22" i="42"/>
  <c r="Q35" i="42"/>
  <c r="Q36" i="42"/>
  <c r="Q14" i="42"/>
  <c r="Q27" i="42"/>
  <c r="Q51" i="42"/>
  <c r="Q4" i="42"/>
  <c r="Q17" i="42"/>
  <c r="Q3" i="42"/>
  <c r="Q18" i="42"/>
  <c r="Q42" i="42"/>
  <c r="Q7" i="42"/>
  <c r="Q19" i="42"/>
  <c r="Q31" i="42"/>
  <c r="Q32" i="42"/>
  <c r="Q9" i="42"/>
  <c r="Q33" i="42"/>
  <c r="Q10" i="42"/>
  <c r="Q46" i="42"/>
  <c r="Q23" i="42"/>
  <c r="Q24" i="42"/>
  <c r="Q16" i="42"/>
  <c r="Q41" i="42"/>
  <c r="Q20" i="42"/>
  <c r="Q34" i="42"/>
  <c r="Q11" i="42"/>
  <c r="Q47" i="42"/>
  <c r="Q12" i="42"/>
  <c r="Q48" i="42"/>
  <c r="D3" i="42"/>
  <c r="R4" i="42" l="1"/>
  <c r="V4" i="42" s="1"/>
  <c r="W4" i="42" s="1"/>
  <c r="Z4" i="42"/>
  <c r="AC15" i="42"/>
  <c r="AE14" i="42"/>
  <c r="S5" i="42"/>
  <c r="AB4" i="42"/>
  <c r="AF4" i="42" s="1"/>
  <c r="D4" i="42"/>
  <c r="B4" i="42"/>
  <c r="AB5" i="42" l="1"/>
  <c r="AF5" i="42" s="1"/>
  <c r="Z5" i="42"/>
  <c r="AC16" i="42"/>
  <c r="AE15" i="42"/>
  <c r="S6" i="42"/>
  <c r="R5" i="42"/>
  <c r="D5" i="42"/>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D53" i="42" s="1"/>
  <c r="D54" i="42" s="1"/>
  <c r="D55" i="42" s="1"/>
  <c r="D56" i="42" s="1"/>
  <c r="D57" i="42" s="1"/>
  <c r="D58" i="42" s="1"/>
  <c r="D59" i="42" s="1"/>
  <c r="D60" i="42" s="1"/>
  <c r="D61" i="42" s="1"/>
  <c r="D62" i="42" s="1"/>
  <c r="D63" i="42" s="1"/>
  <c r="D64" i="42" s="1"/>
  <c r="D65" i="42" s="1"/>
  <c r="D66" i="42" s="1"/>
  <c r="D67" i="42" s="1"/>
  <c r="D68" i="42" s="1"/>
  <c r="D69" i="42" s="1"/>
  <c r="D70" i="42" s="1"/>
  <c r="D71" i="42" s="1"/>
  <c r="D72" i="42" s="1"/>
  <c r="D73" i="42" s="1"/>
  <c r="D74" i="42" s="1"/>
  <c r="D75" i="42" s="1"/>
  <c r="D76" i="42" s="1"/>
  <c r="D77" i="42" s="1"/>
  <c r="D78" i="42" s="1"/>
  <c r="D79" i="42" s="1"/>
  <c r="D80" i="42" s="1"/>
  <c r="D81" i="42" s="1"/>
  <c r="D82" i="42" s="1"/>
  <c r="D83" i="42" s="1"/>
  <c r="D84" i="42" s="1"/>
  <c r="D85" i="42" s="1"/>
  <c r="D86" i="42" s="1"/>
  <c r="D87" i="42" s="1"/>
  <c r="D88" i="42" s="1"/>
  <c r="D89" i="42" s="1"/>
  <c r="D90" i="42" s="1"/>
  <c r="D91" i="42" s="1"/>
  <c r="D92" i="42" s="1"/>
  <c r="D93" i="42" s="1"/>
  <c r="D94" i="42" s="1"/>
  <c r="D95" i="42" s="1"/>
  <c r="D96" i="42" s="1"/>
  <c r="D97" i="42" s="1"/>
  <c r="D98" i="42" s="1"/>
  <c r="D99" i="42" s="1"/>
  <c r="D100" i="42" s="1"/>
  <c r="D101" i="42" s="1"/>
  <c r="D102" i="42" s="1"/>
  <c r="D103" i="42" s="1"/>
  <c r="D104" i="42" s="1"/>
  <c r="D105" i="42" s="1"/>
  <c r="D106" i="42" s="1"/>
  <c r="D107" i="42" s="1"/>
  <c r="D108" i="42" s="1"/>
  <c r="D109" i="42" s="1"/>
  <c r="D110" i="42" s="1"/>
  <c r="D111" i="42" s="1"/>
  <c r="D112" i="42" s="1"/>
  <c r="D113" i="42" s="1"/>
  <c r="D114" i="42" s="1"/>
  <c r="D115" i="42" s="1"/>
  <c r="D116" i="42" s="1"/>
  <c r="D117" i="42" s="1"/>
  <c r="D118" i="42" s="1"/>
  <c r="D119" i="42" s="1"/>
  <c r="D120" i="42" s="1"/>
  <c r="D121" i="42" s="1"/>
  <c r="D122" i="42" s="1"/>
  <c r="D123" i="42" s="1"/>
  <c r="D124" i="42" s="1"/>
  <c r="D125" i="42" s="1"/>
  <c r="D126" i="42" s="1"/>
  <c r="D127" i="42" s="1"/>
  <c r="D128" i="42" s="1"/>
  <c r="D129" i="42" s="1"/>
  <c r="D130" i="42" s="1"/>
  <c r="D131" i="42" s="1"/>
  <c r="D132" i="42" s="1"/>
  <c r="D133" i="42" s="1"/>
  <c r="D134" i="42" s="1"/>
  <c r="D135" i="42" s="1"/>
  <c r="D136" i="42" s="1"/>
  <c r="D137" i="42" s="1"/>
  <c r="D138" i="42" s="1"/>
  <c r="D139" i="42" s="1"/>
  <c r="D140" i="42" s="1"/>
  <c r="D141" i="42" s="1"/>
  <c r="D142" i="42" s="1"/>
  <c r="D143" i="42" s="1"/>
  <c r="D144" i="42" s="1"/>
  <c r="D145" i="42" s="1"/>
  <c r="D146" i="42" s="1"/>
  <c r="D147" i="42" s="1"/>
  <c r="D148" i="42" s="1"/>
  <c r="D149" i="42" s="1"/>
  <c r="D150" i="42" s="1"/>
  <c r="D151" i="42" s="1"/>
  <c r="D152" i="42" s="1"/>
  <c r="D153" i="42" s="1"/>
  <c r="D154" i="42" s="1"/>
  <c r="D155" i="42" s="1"/>
  <c r="D156" i="42" s="1"/>
  <c r="D157" i="42" s="1"/>
  <c r="D158" i="42" s="1"/>
  <c r="D159" i="42" s="1"/>
  <c r="D160" i="42" s="1"/>
  <c r="D161" i="42" s="1"/>
  <c r="D162" i="42" s="1"/>
  <c r="D163" i="42" s="1"/>
  <c r="D164" i="42" s="1"/>
  <c r="D165" i="42" s="1"/>
  <c r="D166" i="42" s="1"/>
  <c r="D167" i="42" s="1"/>
  <c r="D168" i="42" s="1"/>
  <c r="D169" i="42" s="1"/>
  <c r="D170" i="42" s="1"/>
  <c r="D171" i="42" s="1"/>
  <c r="D172" i="42" s="1"/>
  <c r="D173" i="42" s="1"/>
  <c r="D174" i="42" s="1"/>
  <c r="D175" i="42" s="1"/>
  <c r="D176" i="42" s="1"/>
  <c r="D177" i="42" s="1"/>
  <c r="D178" i="42" s="1"/>
  <c r="D179" i="42" s="1"/>
  <c r="D180" i="42" s="1"/>
  <c r="D181" i="42" s="1"/>
  <c r="D182" i="42" s="1"/>
  <c r="D183" i="42" s="1"/>
  <c r="D184" i="42" s="1"/>
  <c r="D185" i="42" s="1"/>
  <c r="D186" i="42" s="1"/>
  <c r="D187" i="42" s="1"/>
  <c r="D188" i="42" s="1"/>
  <c r="D189" i="42" s="1"/>
  <c r="D190" i="42" s="1"/>
  <c r="D191" i="42" s="1"/>
  <c r="D192" i="42" s="1"/>
  <c r="D193" i="42" s="1"/>
  <c r="D194" i="42" s="1"/>
  <c r="D195" i="42" s="1"/>
  <c r="D196" i="42" s="1"/>
  <c r="D197" i="42" s="1"/>
  <c r="D198" i="42" s="1"/>
  <c r="D199" i="42" s="1"/>
  <c r="D200" i="42" s="1"/>
  <c r="D201" i="42" s="1"/>
  <c r="B5" i="42"/>
  <c r="B6" i="42" s="1"/>
  <c r="B7" i="42" s="1"/>
  <c r="B8" i="42" s="1"/>
  <c r="B9" i="42" s="1"/>
  <c r="B10" i="42" s="1"/>
  <c r="B11" i="42" s="1"/>
  <c r="B12" i="42" s="1"/>
  <c r="B13" i="42" s="1"/>
  <c r="B14" i="42" s="1"/>
  <c r="B15" i="42" s="1"/>
  <c r="B16" i="42" s="1"/>
  <c r="B17" i="42" s="1"/>
  <c r="B18" i="42" s="1"/>
  <c r="B19" i="42" s="1"/>
  <c r="B20" i="42" s="1"/>
  <c r="B21" i="42" s="1"/>
  <c r="B22" i="42" s="1"/>
  <c r="B23" i="42" s="1"/>
  <c r="B24" i="42" s="1"/>
  <c r="B25" i="42" s="1"/>
  <c r="B26" i="42" s="1"/>
  <c r="B27" i="42" s="1"/>
  <c r="B28" i="42" s="1"/>
  <c r="B29" i="42" s="1"/>
  <c r="B30" i="42" s="1"/>
  <c r="B31" i="42" s="1"/>
  <c r="B32" i="42" s="1"/>
  <c r="B33" i="42" s="1"/>
  <c r="B34" i="42" s="1"/>
  <c r="B35" i="42" s="1"/>
  <c r="B36" i="42" s="1"/>
  <c r="B37" i="42" s="1"/>
  <c r="B38" i="42" s="1"/>
  <c r="B39" i="42" s="1"/>
  <c r="B40" i="42" s="1"/>
  <c r="B41" i="42" s="1"/>
  <c r="B42" i="42" s="1"/>
  <c r="B43" i="42" s="1"/>
  <c r="B44" i="42" s="1"/>
  <c r="B45" i="42" s="1"/>
  <c r="B46" i="42" s="1"/>
  <c r="B47" i="42" s="1"/>
  <c r="B48" i="42" s="1"/>
  <c r="B49" i="42" s="1"/>
  <c r="B50" i="42" s="1"/>
  <c r="B51" i="42" s="1"/>
  <c r="B52" i="42" s="1"/>
  <c r="B53" i="42" s="1"/>
  <c r="B54" i="42" s="1"/>
  <c r="B55" i="42" s="1"/>
  <c r="B56" i="42" s="1"/>
  <c r="B57" i="42" s="1"/>
  <c r="B58" i="42" s="1"/>
  <c r="B59" i="42" s="1"/>
  <c r="B60" i="42" s="1"/>
  <c r="B61" i="42" s="1"/>
  <c r="B62" i="42" s="1"/>
  <c r="B63" i="42" s="1"/>
  <c r="B64" i="42" s="1"/>
  <c r="B65" i="42" s="1"/>
  <c r="B66" i="42" s="1"/>
  <c r="B67" i="42" s="1"/>
  <c r="B68" i="42" s="1"/>
  <c r="B69" i="42" s="1"/>
  <c r="B70" i="42" s="1"/>
  <c r="B71" i="42" s="1"/>
  <c r="B72" i="42" s="1"/>
  <c r="B73" i="42" s="1"/>
  <c r="B74" i="42" s="1"/>
  <c r="B75" i="42" s="1"/>
  <c r="B76" i="42" s="1"/>
  <c r="B77" i="42" s="1"/>
  <c r="B78" i="42" s="1"/>
  <c r="B79" i="42" s="1"/>
  <c r="B80" i="42" s="1"/>
  <c r="B81" i="42" s="1"/>
  <c r="B82" i="42" s="1"/>
  <c r="B83" i="42" s="1"/>
  <c r="B84" i="42" s="1"/>
  <c r="B85" i="42" s="1"/>
  <c r="B86" i="42" s="1"/>
  <c r="B87" i="42" s="1"/>
  <c r="B88" i="42" s="1"/>
  <c r="B89" i="42" s="1"/>
  <c r="B90" i="42" s="1"/>
  <c r="B91" i="42" s="1"/>
  <c r="B92" i="42" s="1"/>
  <c r="B93" i="42" s="1"/>
  <c r="B94" i="42" s="1"/>
  <c r="B95" i="42" s="1"/>
  <c r="B96" i="42" s="1"/>
  <c r="B97" i="42" s="1"/>
  <c r="B98" i="42" s="1"/>
  <c r="B99" i="42" s="1"/>
  <c r="B100" i="42" s="1"/>
  <c r="B101" i="42" s="1"/>
  <c r="B102" i="42" s="1"/>
  <c r="B103" i="42" s="1"/>
  <c r="B104" i="42" s="1"/>
  <c r="B105" i="42" s="1"/>
  <c r="B106" i="42" s="1"/>
  <c r="B107" i="42" s="1"/>
  <c r="B108" i="42" s="1"/>
  <c r="B109" i="42" s="1"/>
  <c r="B110" i="42" s="1"/>
  <c r="B111" i="42" s="1"/>
  <c r="B112" i="42" s="1"/>
  <c r="B113" i="42" s="1"/>
  <c r="B114" i="42" s="1"/>
  <c r="B115" i="42" s="1"/>
  <c r="B116" i="42" s="1"/>
  <c r="B117" i="42" s="1"/>
  <c r="B118" i="42" s="1"/>
  <c r="B119" i="42" s="1"/>
  <c r="B120" i="42" s="1"/>
  <c r="B121" i="42" s="1"/>
  <c r="B122" i="42" s="1"/>
  <c r="B123" i="42" s="1"/>
  <c r="B124" i="42" s="1"/>
  <c r="B125" i="42" s="1"/>
  <c r="B126" i="42" s="1"/>
  <c r="B127" i="42" s="1"/>
  <c r="B128" i="42" s="1"/>
  <c r="B129" i="42" s="1"/>
  <c r="B130" i="42" s="1"/>
  <c r="B131" i="42" s="1"/>
  <c r="B132" i="42" s="1"/>
  <c r="B133" i="42" s="1"/>
  <c r="B134" i="42" s="1"/>
  <c r="B135" i="42" s="1"/>
  <c r="B136" i="42" s="1"/>
  <c r="B137" i="42" s="1"/>
  <c r="B138" i="42" s="1"/>
  <c r="B139" i="42" s="1"/>
  <c r="B140" i="42" s="1"/>
  <c r="B141" i="42" s="1"/>
  <c r="B142" i="42" s="1"/>
  <c r="B143" i="42" s="1"/>
  <c r="B144" i="42" s="1"/>
  <c r="B145" i="42" s="1"/>
  <c r="B146" i="42" s="1"/>
  <c r="B147" i="42" s="1"/>
  <c r="B148" i="42" s="1"/>
  <c r="B149" i="42" s="1"/>
  <c r="B150" i="42" s="1"/>
  <c r="B151" i="42" s="1"/>
  <c r="B152" i="42" s="1"/>
  <c r="B153" i="42" s="1"/>
  <c r="B154" i="42" s="1"/>
  <c r="B155" i="42" s="1"/>
  <c r="B156" i="42" s="1"/>
  <c r="B157" i="42" s="1"/>
  <c r="B158" i="42" s="1"/>
  <c r="B159" i="42" s="1"/>
  <c r="B160" i="42" s="1"/>
  <c r="B161" i="42" s="1"/>
  <c r="B162" i="42" s="1"/>
  <c r="B163" i="42" s="1"/>
  <c r="B164" i="42" s="1"/>
  <c r="B165" i="42" s="1"/>
  <c r="B166" i="42" s="1"/>
  <c r="B167" i="42" s="1"/>
  <c r="B168" i="42" s="1"/>
  <c r="B169" i="42" s="1"/>
  <c r="B170" i="42" s="1"/>
  <c r="B171" i="42" s="1"/>
  <c r="B172" i="42" s="1"/>
  <c r="B173" i="42" s="1"/>
  <c r="B174" i="42" s="1"/>
  <c r="B175" i="42" s="1"/>
  <c r="B176" i="42" s="1"/>
  <c r="B177" i="42" s="1"/>
  <c r="B178" i="42" s="1"/>
  <c r="B179" i="42" s="1"/>
  <c r="B180" i="42" s="1"/>
  <c r="B181" i="42" s="1"/>
  <c r="B182" i="42" s="1"/>
  <c r="B183" i="42" s="1"/>
  <c r="B184" i="42" s="1"/>
  <c r="B185" i="42" s="1"/>
  <c r="B186" i="42" s="1"/>
  <c r="B187" i="42" s="1"/>
  <c r="B188" i="42" s="1"/>
  <c r="B189" i="42" s="1"/>
  <c r="B190" i="42" s="1"/>
  <c r="B191" i="42" s="1"/>
  <c r="B192" i="42" s="1"/>
  <c r="B193" i="42" s="1"/>
  <c r="B194" i="42" s="1"/>
  <c r="B195" i="42" s="1"/>
  <c r="B196" i="42" s="1"/>
  <c r="B197" i="42" s="1"/>
  <c r="B198" i="42" s="1"/>
  <c r="B199" i="42" s="1"/>
  <c r="B200" i="42" s="1"/>
  <c r="B201" i="42" s="1"/>
  <c r="V5" i="42" l="1"/>
  <c r="W5" i="42" s="1"/>
  <c r="AB6" i="42"/>
  <c r="AF6" i="42" s="1"/>
  <c r="Z6" i="42"/>
  <c r="AC17" i="42"/>
  <c r="AE16" i="42"/>
  <c r="R6" i="42"/>
  <c r="V6" i="42" s="1"/>
  <c r="W6" i="42" s="1"/>
  <c r="S7" i="42"/>
  <c r="R7" i="42" s="1"/>
  <c r="M2" i="42"/>
  <c r="O2" i="42" s="1"/>
  <c r="S8" i="42" l="1"/>
  <c r="S9" i="42" s="1"/>
  <c r="Z7" i="42"/>
  <c r="AC18" i="42"/>
  <c r="AE17" i="42"/>
  <c r="AB7" i="42"/>
  <c r="AF7" i="42" s="1"/>
  <c r="V7" i="42"/>
  <c r="W7" i="42" s="1"/>
  <c r="R8" i="42" l="1"/>
  <c r="V8" i="42" s="1"/>
  <c r="W8" i="42" s="1"/>
  <c r="AB9" i="42"/>
  <c r="AF9" i="42" s="1"/>
  <c r="Z9" i="42"/>
  <c r="AB8" i="42"/>
  <c r="AF8" i="42" s="1"/>
  <c r="Z8" i="42"/>
  <c r="AC19" i="42"/>
  <c r="AE18" i="42"/>
  <c r="S10" i="42"/>
  <c r="R9" i="42"/>
  <c r="AB10" i="42" l="1"/>
  <c r="AF10" i="42" s="1"/>
  <c r="Z10" i="42"/>
  <c r="AC20" i="42"/>
  <c r="AE19" i="42"/>
  <c r="V9" i="42"/>
  <c r="W9" i="42" s="1"/>
  <c r="S11" i="42"/>
  <c r="R10" i="42"/>
  <c r="V10" i="42" s="1"/>
  <c r="W10" i="42" s="1"/>
  <c r="AB11" i="42" l="1"/>
  <c r="AF11" i="42" s="1"/>
  <c r="Z11" i="42"/>
  <c r="AC21" i="42"/>
  <c r="AE20" i="42"/>
  <c r="S12" i="42"/>
  <c r="R11" i="42"/>
  <c r="V11" i="42" s="1"/>
  <c r="W11" i="42" s="1"/>
  <c r="AB12" i="42" l="1"/>
  <c r="AF12" i="42" s="1"/>
  <c r="Z12" i="42"/>
  <c r="AC22" i="42"/>
  <c r="AE21" i="42"/>
  <c r="S13" i="42"/>
  <c r="R12" i="42"/>
  <c r="V12" i="42" s="1"/>
  <c r="W12" i="42" s="1"/>
  <c r="AB13" i="42" l="1"/>
  <c r="AF13" i="42" s="1"/>
  <c r="Z13" i="42"/>
  <c r="AC23" i="42"/>
  <c r="AE22" i="42"/>
  <c r="S14" i="42"/>
  <c r="R13" i="42"/>
  <c r="AB14" i="42" l="1"/>
  <c r="AF14" i="42" s="1"/>
  <c r="Z14" i="42"/>
  <c r="AC24" i="42"/>
  <c r="AE23" i="42"/>
  <c r="V13" i="42"/>
  <c r="W13" i="42" s="1"/>
  <c r="S15" i="42"/>
  <c r="R14" i="42"/>
  <c r="V14" i="42" s="1"/>
  <c r="W14" i="42" s="1"/>
  <c r="AB15" i="42" l="1"/>
  <c r="AF15" i="42" s="1"/>
  <c r="Z15" i="42"/>
  <c r="AC25" i="42"/>
  <c r="AE24" i="42"/>
  <c r="S16" i="42"/>
  <c r="R15" i="42"/>
  <c r="V15" i="42" s="1"/>
  <c r="W15" i="42" s="1"/>
  <c r="AB16" i="42" l="1"/>
  <c r="AF16" i="42" s="1"/>
  <c r="Z16" i="42"/>
  <c r="AC26" i="42"/>
  <c r="AE25" i="42"/>
  <c r="S17" i="42"/>
  <c r="R16" i="42"/>
  <c r="V16" i="42" s="1"/>
  <c r="W16" i="42" s="1"/>
  <c r="AB17" i="42" l="1"/>
  <c r="AF17" i="42" s="1"/>
  <c r="Z17" i="42"/>
  <c r="AC27" i="42"/>
  <c r="AE26" i="42"/>
  <c r="S18" i="42"/>
  <c r="R17" i="42"/>
  <c r="V17" i="42" s="1"/>
  <c r="W17" i="42" s="1"/>
  <c r="AB18" i="42" l="1"/>
  <c r="AF18" i="42" s="1"/>
  <c r="Z18" i="42"/>
  <c r="AC28" i="42"/>
  <c r="AE27" i="42"/>
  <c r="S19" i="42"/>
  <c r="R18" i="42"/>
  <c r="V18" i="42" s="1"/>
  <c r="W18" i="42" s="1"/>
  <c r="AB19" i="42" l="1"/>
  <c r="AF19" i="42" s="1"/>
  <c r="Z19" i="42"/>
  <c r="AC29" i="42"/>
  <c r="AE28" i="42"/>
  <c r="S20" i="42"/>
  <c r="R19" i="42"/>
  <c r="V19" i="42" s="1"/>
  <c r="W19" i="42" s="1"/>
  <c r="AB20" i="42" l="1"/>
  <c r="AF20" i="42" s="1"/>
  <c r="Z20" i="42"/>
  <c r="AC30" i="42"/>
  <c r="AE29" i="42"/>
  <c r="S21" i="42"/>
  <c r="R20" i="42"/>
  <c r="V20" i="42" s="1"/>
  <c r="W20" i="42" s="1"/>
  <c r="AB21" i="42" l="1"/>
  <c r="AF21" i="42" s="1"/>
  <c r="Z21" i="42"/>
  <c r="AC31" i="42"/>
  <c r="AE30" i="42"/>
  <c r="S22" i="42"/>
  <c r="R21" i="42"/>
  <c r="V21" i="42" s="1"/>
  <c r="W21" i="42" s="1"/>
  <c r="AB22" i="42" l="1"/>
  <c r="AF22" i="42" s="1"/>
  <c r="Z22" i="42"/>
  <c r="AC32" i="42"/>
  <c r="AE31" i="42"/>
  <c r="S23" i="42"/>
  <c r="R22" i="42"/>
  <c r="V22" i="42" s="1"/>
  <c r="W22" i="42" s="1"/>
  <c r="AB23" i="42" l="1"/>
  <c r="AF23" i="42" s="1"/>
  <c r="Z23" i="42"/>
  <c r="AC33" i="42"/>
  <c r="AE32" i="42"/>
  <c r="S24" i="42"/>
  <c r="R23" i="42"/>
  <c r="V23" i="42" s="1"/>
  <c r="W23" i="42" s="1"/>
  <c r="AB24" i="42" l="1"/>
  <c r="AF24" i="42" s="1"/>
  <c r="Z24" i="42"/>
  <c r="AC34" i="42"/>
  <c r="AE33" i="42"/>
  <c r="S25" i="42"/>
  <c r="R24" i="42"/>
  <c r="V24" i="42" s="1"/>
  <c r="W24" i="42" s="1"/>
  <c r="AB25" i="42" l="1"/>
  <c r="AF25" i="42" s="1"/>
  <c r="Z25" i="42"/>
  <c r="AC35" i="42"/>
  <c r="AE34" i="42"/>
  <c r="S26" i="42"/>
  <c r="R25" i="42"/>
  <c r="V25" i="42" s="1"/>
  <c r="W25" i="42" s="1"/>
  <c r="AB26" i="42" l="1"/>
  <c r="AF26" i="42" s="1"/>
  <c r="Z26" i="42"/>
  <c r="AC36" i="42"/>
  <c r="AE35" i="42"/>
  <c r="S27" i="42"/>
  <c r="R26" i="42"/>
  <c r="V26" i="42" s="1"/>
  <c r="W26" i="42" s="1"/>
  <c r="AB27" i="42" l="1"/>
  <c r="AF27" i="42" s="1"/>
  <c r="Z27" i="42"/>
  <c r="AC37" i="42"/>
  <c r="AE36" i="42"/>
  <c r="S28" i="42"/>
  <c r="R27" i="42"/>
  <c r="V27" i="42" s="1"/>
  <c r="W27" i="42" s="1"/>
  <c r="AB28" i="42" l="1"/>
  <c r="AF28" i="42" s="1"/>
  <c r="Z28" i="42"/>
  <c r="AC38" i="42"/>
  <c r="AE37" i="42"/>
  <c r="S29" i="42"/>
  <c r="R28" i="42"/>
  <c r="V28" i="42" s="1"/>
  <c r="W28" i="42" s="1"/>
  <c r="AB29" i="42" l="1"/>
  <c r="AF29" i="42" s="1"/>
  <c r="Z29" i="42"/>
  <c r="AC39" i="42"/>
  <c r="AE38" i="42"/>
  <c r="S30" i="42"/>
  <c r="R29" i="42"/>
  <c r="V29" i="42" s="1"/>
  <c r="W29" i="42" s="1"/>
  <c r="AB30" i="42" l="1"/>
  <c r="AF30" i="42" s="1"/>
  <c r="Z30" i="42"/>
  <c r="AC40" i="42"/>
  <c r="AE39" i="42"/>
  <c r="S31" i="42"/>
  <c r="R30" i="42"/>
  <c r="V30" i="42" s="1"/>
  <c r="W30" i="42" s="1"/>
  <c r="AB31" i="42" l="1"/>
  <c r="AF31" i="42" s="1"/>
  <c r="Z31" i="42"/>
  <c r="AC41" i="42"/>
  <c r="AE40" i="42"/>
  <c r="S32" i="42"/>
  <c r="R31" i="42"/>
  <c r="V31" i="42" s="1"/>
  <c r="W31" i="42" s="1"/>
  <c r="AB32" i="42" l="1"/>
  <c r="AF32" i="42" s="1"/>
  <c r="Z32" i="42"/>
  <c r="AC42" i="42"/>
  <c r="AE41" i="42"/>
  <c r="S33" i="42"/>
  <c r="R32" i="42"/>
  <c r="V32" i="42" s="1"/>
  <c r="W32" i="42" s="1"/>
  <c r="AB33" i="42" l="1"/>
  <c r="AF33" i="42" s="1"/>
  <c r="Z33" i="42"/>
  <c r="AC43" i="42"/>
  <c r="AE42" i="42"/>
  <c r="S34" i="42"/>
  <c r="R33" i="42"/>
  <c r="V33" i="42" s="1"/>
  <c r="W33" i="42" s="1"/>
  <c r="AB34" i="42" l="1"/>
  <c r="AF34" i="42" s="1"/>
  <c r="Z34" i="42"/>
  <c r="AC44" i="42"/>
  <c r="AE43" i="42"/>
  <c r="S35" i="42"/>
  <c r="R34" i="42"/>
  <c r="V34" i="42" s="1"/>
  <c r="W34" i="42" s="1"/>
  <c r="AB35" i="42" l="1"/>
  <c r="AF35" i="42" s="1"/>
  <c r="Z35" i="42"/>
  <c r="AC45" i="42"/>
  <c r="AE44" i="42"/>
  <c r="S36" i="42"/>
  <c r="R35" i="42"/>
  <c r="V35" i="42" s="1"/>
  <c r="W35" i="42" s="1"/>
  <c r="AB36" i="42" l="1"/>
  <c r="AF36" i="42" s="1"/>
  <c r="Z36" i="42"/>
  <c r="AC46" i="42"/>
  <c r="AE45" i="42"/>
  <c r="S37" i="42"/>
  <c r="R36" i="42"/>
  <c r="V36" i="42" s="1"/>
  <c r="W36" i="42" s="1"/>
  <c r="AB37" i="42" l="1"/>
  <c r="AF37" i="42" s="1"/>
  <c r="Z37" i="42"/>
  <c r="AC47" i="42"/>
  <c r="AE46" i="42"/>
  <c r="S38" i="42"/>
  <c r="R37" i="42"/>
  <c r="V37" i="42" s="1"/>
  <c r="W37" i="42" s="1"/>
  <c r="AB38" i="42" l="1"/>
  <c r="AF38" i="42" s="1"/>
  <c r="Z38" i="42"/>
  <c r="AC48" i="42"/>
  <c r="AE47" i="42"/>
  <c r="S39" i="42"/>
  <c r="R38" i="42"/>
  <c r="V38" i="42" s="1"/>
  <c r="W38" i="42" s="1"/>
  <c r="AB39" i="42" l="1"/>
  <c r="AF39" i="42" s="1"/>
  <c r="Z39" i="42"/>
  <c r="AC49" i="42"/>
  <c r="AE48" i="42"/>
  <c r="S40" i="42"/>
  <c r="R39" i="42"/>
  <c r="V39" i="42" s="1"/>
  <c r="W39" i="42" s="1"/>
  <c r="AB40" i="42" l="1"/>
  <c r="AF40" i="42" s="1"/>
  <c r="Z40" i="42"/>
  <c r="AC50" i="42"/>
  <c r="AE49" i="42"/>
  <c r="S41" i="42"/>
  <c r="R40" i="42"/>
  <c r="V40" i="42" s="1"/>
  <c r="W40" i="42" s="1"/>
  <c r="AB41" i="42" l="1"/>
  <c r="AF41" i="42" s="1"/>
  <c r="Z41" i="42"/>
  <c r="AC51" i="42"/>
  <c r="AE50" i="42"/>
  <c r="S42" i="42"/>
  <c r="R41" i="42"/>
  <c r="V41" i="42" s="1"/>
  <c r="W41" i="42" s="1"/>
  <c r="AB42" i="42" l="1"/>
  <c r="AF42" i="42" s="1"/>
  <c r="Z42" i="42"/>
  <c r="AC52" i="42"/>
  <c r="AE51" i="42"/>
  <c r="S43" i="42"/>
  <c r="R42" i="42"/>
  <c r="V42" i="42" s="1"/>
  <c r="W42" i="42" s="1"/>
  <c r="AB43" i="42" l="1"/>
  <c r="AF43" i="42" s="1"/>
  <c r="Z43" i="42"/>
  <c r="AC53" i="42"/>
  <c r="AE52" i="42"/>
  <c r="S44" i="42"/>
  <c r="R43" i="42"/>
  <c r="V43" i="42" s="1"/>
  <c r="W43" i="42" s="1"/>
  <c r="AB44" i="42" l="1"/>
  <c r="AF44" i="42" s="1"/>
  <c r="Z44" i="42"/>
  <c r="AC54" i="42"/>
  <c r="AE53" i="42"/>
  <c r="S45" i="42"/>
  <c r="R44" i="42"/>
  <c r="AB45" i="42" l="1"/>
  <c r="AF45" i="42" s="1"/>
  <c r="Z45" i="42"/>
  <c r="AC55" i="42"/>
  <c r="AE54" i="42"/>
  <c r="V44" i="42"/>
  <c r="W44" i="42" s="1"/>
  <c r="S46" i="42"/>
  <c r="R45" i="42"/>
  <c r="AB46" i="42" l="1"/>
  <c r="AF46" i="42" s="1"/>
  <c r="Z46" i="42"/>
  <c r="AC56" i="42"/>
  <c r="AE55" i="42"/>
  <c r="S47" i="42"/>
  <c r="R46" i="42"/>
  <c r="V46" i="42" s="1"/>
  <c r="W46" i="42" s="1"/>
  <c r="V45" i="42"/>
  <c r="W45" i="42" s="1"/>
  <c r="AB47" i="42" l="1"/>
  <c r="AF47" i="42" s="1"/>
  <c r="Z47" i="42"/>
  <c r="AC57" i="42"/>
  <c r="AE56" i="42"/>
  <c r="S48" i="42"/>
  <c r="R47" i="42"/>
  <c r="AB48" i="42" l="1"/>
  <c r="AF48" i="42" s="1"/>
  <c r="Z48" i="42"/>
  <c r="AC58" i="42"/>
  <c r="AE57" i="42"/>
  <c r="V47" i="42"/>
  <c r="W47" i="42" s="1"/>
  <c r="S49" i="42"/>
  <c r="R48" i="42"/>
  <c r="V48" i="42" s="1"/>
  <c r="W48" i="42" s="1"/>
  <c r="AB49" i="42" l="1"/>
  <c r="AF49" i="42" s="1"/>
  <c r="Z49" i="42"/>
  <c r="AC59" i="42"/>
  <c r="AE58" i="42"/>
  <c r="S50" i="42"/>
  <c r="R49" i="42"/>
  <c r="V49" i="42" s="1"/>
  <c r="W49" i="42" s="1"/>
  <c r="AB50" i="42" l="1"/>
  <c r="AF50" i="42" s="1"/>
  <c r="Z50" i="42"/>
  <c r="AC60" i="42"/>
  <c r="AE59" i="42"/>
  <c r="S51" i="42"/>
  <c r="R50" i="42"/>
  <c r="V50" i="42" s="1"/>
  <c r="W50" i="42" s="1"/>
  <c r="AB51" i="42" l="1"/>
  <c r="AF51" i="42" s="1"/>
  <c r="Z51" i="42"/>
  <c r="AC61" i="42"/>
  <c r="AE60" i="42"/>
  <c r="S52" i="42"/>
  <c r="R51" i="42"/>
  <c r="AB52" i="42" l="1"/>
  <c r="AF52" i="42" s="1"/>
  <c r="Z52" i="42"/>
  <c r="AC62" i="42"/>
  <c r="AE61" i="42"/>
  <c r="S53" i="42"/>
  <c r="R52" i="42"/>
  <c r="V51" i="42"/>
  <c r="W51" i="42" s="1"/>
  <c r="AB53" i="42" l="1"/>
  <c r="AF53" i="42" s="1"/>
  <c r="Z53" i="42"/>
  <c r="AC63" i="42"/>
  <c r="AE62" i="42"/>
  <c r="S54" i="42"/>
  <c r="R53" i="42"/>
  <c r="V52" i="42"/>
  <c r="W52" i="42" s="1"/>
  <c r="AB54" i="42" l="1"/>
  <c r="AF54" i="42" s="1"/>
  <c r="Z54" i="42"/>
  <c r="AC64" i="42"/>
  <c r="AE63" i="42"/>
  <c r="S55" i="42"/>
  <c r="R54" i="42"/>
  <c r="V53" i="42"/>
  <c r="W53" i="42" s="1"/>
  <c r="AB55" i="42" l="1"/>
  <c r="AF55" i="42" s="1"/>
  <c r="Z55" i="42"/>
  <c r="AC65" i="42"/>
  <c r="AE64" i="42"/>
  <c r="S56" i="42"/>
  <c r="R55" i="42"/>
  <c r="V54" i="42"/>
  <c r="W54" i="42" s="1"/>
  <c r="AB56" i="42" l="1"/>
  <c r="AF56" i="42" s="1"/>
  <c r="Z56" i="42"/>
  <c r="AC66" i="42"/>
  <c r="AE65" i="42"/>
  <c r="V55" i="42"/>
  <c r="W55" i="42" s="1"/>
  <c r="S57" i="42"/>
  <c r="R56" i="42"/>
  <c r="V56" i="42" s="1"/>
  <c r="W56" i="42" s="1"/>
  <c r="AB57" i="42" l="1"/>
  <c r="AF57" i="42" s="1"/>
  <c r="Z57" i="42"/>
  <c r="AC67" i="42"/>
  <c r="AE66" i="42"/>
  <c r="S58" i="42"/>
  <c r="R57" i="42"/>
  <c r="V57" i="42" s="1"/>
  <c r="W57" i="42" s="1"/>
  <c r="AB58" i="42" l="1"/>
  <c r="AF58" i="42" s="1"/>
  <c r="Z58" i="42"/>
  <c r="AC68" i="42"/>
  <c r="AE67" i="42"/>
  <c r="S59" i="42"/>
  <c r="R58" i="42"/>
  <c r="AB59" i="42" l="1"/>
  <c r="AF59" i="42" s="1"/>
  <c r="Z59" i="42"/>
  <c r="AC69" i="42"/>
  <c r="AE68" i="42"/>
  <c r="S60" i="42"/>
  <c r="R59" i="42"/>
  <c r="V58" i="42"/>
  <c r="W58" i="42" s="1"/>
  <c r="AB60" i="42" l="1"/>
  <c r="AF60" i="42" s="1"/>
  <c r="Z60" i="42"/>
  <c r="AC70" i="42"/>
  <c r="AE69" i="42"/>
  <c r="V59" i="42"/>
  <c r="W59" i="42" s="1"/>
  <c r="S61" i="42"/>
  <c r="R60" i="42"/>
  <c r="AB61" i="42" l="1"/>
  <c r="AF61" i="42" s="1"/>
  <c r="Z61" i="42"/>
  <c r="AC71" i="42"/>
  <c r="AE70" i="42"/>
  <c r="S62" i="42"/>
  <c r="R61" i="42"/>
  <c r="V60" i="42"/>
  <c r="W60" i="42" s="1"/>
  <c r="AB62" i="42" l="1"/>
  <c r="AF62" i="42" s="1"/>
  <c r="Z62" i="42"/>
  <c r="AC72" i="42"/>
  <c r="AE71" i="42"/>
  <c r="V61" i="42"/>
  <c r="W61" i="42" s="1"/>
  <c r="S63" i="42"/>
  <c r="R62" i="42"/>
  <c r="AB63" i="42" l="1"/>
  <c r="AF63" i="42" s="1"/>
  <c r="Z63" i="42"/>
  <c r="AC73" i="42"/>
  <c r="AE72" i="42"/>
  <c r="S64" i="42"/>
  <c r="R63" i="42"/>
  <c r="V62" i="42"/>
  <c r="W62" i="42" s="1"/>
  <c r="AB64" i="42" l="1"/>
  <c r="AF64" i="42" s="1"/>
  <c r="Z64" i="42"/>
  <c r="AC74" i="42"/>
  <c r="AE73" i="42"/>
  <c r="V63" i="42"/>
  <c r="W63" i="42" s="1"/>
  <c r="S65" i="42"/>
  <c r="R64" i="42"/>
  <c r="AB65" i="42" l="1"/>
  <c r="AF65" i="42" s="1"/>
  <c r="Z65" i="42"/>
  <c r="AC75" i="42"/>
  <c r="AE74" i="42"/>
  <c r="S66" i="42"/>
  <c r="R65" i="42"/>
  <c r="V64" i="42"/>
  <c r="W64" i="42" s="1"/>
  <c r="AB66" i="42" l="1"/>
  <c r="AF66" i="42" s="1"/>
  <c r="Z66" i="42"/>
  <c r="AC76" i="42"/>
  <c r="AE75" i="42"/>
  <c r="S67" i="42"/>
  <c r="R66" i="42"/>
  <c r="V65" i="42"/>
  <c r="W65" i="42" s="1"/>
  <c r="AB67" i="42" l="1"/>
  <c r="AF67" i="42" s="1"/>
  <c r="Z67" i="42"/>
  <c r="AC77" i="42"/>
  <c r="AE76" i="42"/>
  <c r="S68" i="42"/>
  <c r="R67" i="42"/>
  <c r="V66" i="42"/>
  <c r="W66" i="42" s="1"/>
  <c r="AB68" i="42" l="1"/>
  <c r="AF68" i="42" s="1"/>
  <c r="Z68" i="42"/>
  <c r="AC78" i="42"/>
  <c r="AE77" i="42"/>
  <c r="V67" i="42"/>
  <c r="W67" i="42" s="1"/>
  <c r="S69" i="42"/>
  <c r="R68" i="42"/>
  <c r="V68" i="42" s="1"/>
  <c r="W68" i="42" s="1"/>
  <c r="AB69" i="42" l="1"/>
  <c r="AF69" i="42" s="1"/>
  <c r="Z69" i="42"/>
  <c r="AC79" i="42"/>
  <c r="AE78" i="42"/>
  <c r="S70" i="42"/>
  <c r="R69" i="42"/>
  <c r="AB70" i="42" l="1"/>
  <c r="AF70" i="42" s="1"/>
  <c r="Z70" i="42"/>
  <c r="AC80" i="42"/>
  <c r="AE79" i="42"/>
  <c r="S71" i="42"/>
  <c r="R70" i="42"/>
  <c r="V70" i="42" s="1"/>
  <c r="W70" i="42" s="1"/>
  <c r="V69" i="42"/>
  <c r="W69" i="42" s="1"/>
  <c r="AB71" i="42" l="1"/>
  <c r="AF71" i="42" s="1"/>
  <c r="Z71" i="42"/>
  <c r="AC81" i="42"/>
  <c r="AE80" i="42"/>
  <c r="S72" i="42"/>
  <c r="R71" i="42"/>
  <c r="AB72" i="42" l="1"/>
  <c r="AF72" i="42" s="1"/>
  <c r="Z72" i="42"/>
  <c r="AC82" i="42"/>
  <c r="AE81" i="42"/>
  <c r="S73" i="42"/>
  <c r="R72" i="42"/>
  <c r="V72" i="42" s="1"/>
  <c r="W72" i="42" s="1"/>
  <c r="V71" i="42"/>
  <c r="W71" i="42" s="1"/>
  <c r="AB73" i="42" l="1"/>
  <c r="AF73" i="42" s="1"/>
  <c r="Z73" i="42"/>
  <c r="AC83" i="42"/>
  <c r="AE82" i="42"/>
  <c r="S74" i="42"/>
  <c r="R73" i="42"/>
  <c r="AB74" i="42" l="1"/>
  <c r="AF74" i="42" s="1"/>
  <c r="Z74" i="42"/>
  <c r="AC84" i="42"/>
  <c r="AE83" i="42"/>
  <c r="S75" i="42"/>
  <c r="R74" i="42"/>
  <c r="V73" i="42"/>
  <c r="W73" i="42" s="1"/>
  <c r="AB75" i="42" l="1"/>
  <c r="AF75" i="42" s="1"/>
  <c r="Z75" i="42"/>
  <c r="AC85" i="42"/>
  <c r="AE84" i="42"/>
  <c r="S76" i="42"/>
  <c r="R75" i="42"/>
  <c r="V75" i="42" s="1"/>
  <c r="W75" i="42" s="1"/>
  <c r="V74" i="42"/>
  <c r="W74" i="42" s="1"/>
  <c r="AB76" i="42" l="1"/>
  <c r="AF76" i="42" s="1"/>
  <c r="Z76" i="42"/>
  <c r="AC86" i="42"/>
  <c r="AE85" i="42"/>
  <c r="S77" i="42"/>
  <c r="R76" i="42"/>
  <c r="AB77" i="42" l="1"/>
  <c r="AF77" i="42" s="1"/>
  <c r="Z77" i="42"/>
  <c r="AC87" i="42"/>
  <c r="AE86" i="42"/>
  <c r="V76" i="42"/>
  <c r="W76" i="42" s="1"/>
  <c r="S78" i="42"/>
  <c r="R77" i="42"/>
  <c r="V77" i="42" s="1"/>
  <c r="W77" i="42" s="1"/>
  <c r="AB78" i="42" l="1"/>
  <c r="AF78" i="42" s="1"/>
  <c r="Z78" i="42"/>
  <c r="AC88" i="42"/>
  <c r="AE87" i="42"/>
  <c r="S79" i="42"/>
  <c r="R78" i="42"/>
  <c r="AB79" i="42" l="1"/>
  <c r="AF79" i="42" s="1"/>
  <c r="Z79" i="42"/>
  <c r="AC89" i="42"/>
  <c r="AE88" i="42"/>
  <c r="V78" i="42"/>
  <c r="W78" i="42" s="1"/>
  <c r="S80" i="42"/>
  <c r="R79" i="42"/>
  <c r="AB80" i="42" l="1"/>
  <c r="AF80" i="42" s="1"/>
  <c r="Z80" i="42"/>
  <c r="AC90" i="42"/>
  <c r="AE89" i="42"/>
  <c r="V79" i="42"/>
  <c r="W79" i="42" s="1"/>
  <c r="S81" i="42"/>
  <c r="R80" i="42"/>
  <c r="V80" i="42" s="1"/>
  <c r="W80" i="42" s="1"/>
  <c r="AB81" i="42" l="1"/>
  <c r="AF81" i="42" s="1"/>
  <c r="Z81" i="42"/>
  <c r="AC91" i="42"/>
  <c r="AE90" i="42"/>
  <c r="S82" i="42"/>
  <c r="R81" i="42"/>
  <c r="AB82" i="42" l="1"/>
  <c r="AF82" i="42" s="1"/>
  <c r="Z82" i="42"/>
  <c r="AC92" i="42"/>
  <c r="AE91" i="42"/>
  <c r="S83" i="42"/>
  <c r="R82" i="42"/>
  <c r="V81" i="42"/>
  <c r="W81" i="42" s="1"/>
  <c r="AB83" i="42" l="1"/>
  <c r="AF83" i="42" s="1"/>
  <c r="Z83" i="42"/>
  <c r="AC93" i="42"/>
  <c r="AE92" i="42"/>
  <c r="V82" i="42"/>
  <c r="W82" i="42" s="1"/>
  <c r="S84" i="42"/>
  <c r="R83" i="42"/>
  <c r="V83" i="42" s="1"/>
  <c r="W83" i="42" s="1"/>
  <c r="AB84" i="42" l="1"/>
  <c r="AF84" i="42" s="1"/>
  <c r="Z84" i="42"/>
  <c r="AC94" i="42"/>
  <c r="AE93" i="42"/>
  <c r="S85" i="42"/>
  <c r="R84" i="42"/>
  <c r="V84" i="42" s="1"/>
  <c r="W84" i="42" s="1"/>
  <c r="AB85" i="42" l="1"/>
  <c r="AF85" i="42" s="1"/>
  <c r="Z85" i="42"/>
  <c r="AC95" i="42"/>
  <c r="AE94" i="42"/>
  <c r="S86" i="42"/>
  <c r="R85" i="42"/>
  <c r="V85" i="42" s="1"/>
  <c r="W85" i="42" s="1"/>
  <c r="AB86" i="42" l="1"/>
  <c r="AF86" i="42" s="1"/>
  <c r="Z86" i="42"/>
  <c r="AC96" i="42"/>
  <c r="AE95" i="42"/>
  <c r="S87" i="42"/>
  <c r="R86" i="42"/>
  <c r="AB87" i="42" l="1"/>
  <c r="AF87" i="42" s="1"/>
  <c r="Z87" i="42"/>
  <c r="AC97" i="42"/>
  <c r="AE96" i="42"/>
  <c r="S88" i="42"/>
  <c r="R87" i="42"/>
  <c r="V87" i="42" s="1"/>
  <c r="W87" i="42" s="1"/>
  <c r="V86" i="42"/>
  <c r="W86" i="42" s="1"/>
  <c r="AB88" i="42" l="1"/>
  <c r="AF88" i="42" s="1"/>
  <c r="Z88" i="42"/>
  <c r="AC98" i="42"/>
  <c r="AE97" i="42"/>
  <c r="S89" i="42"/>
  <c r="R88" i="42"/>
  <c r="V88" i="42" s="1"/>
  <c r="W88" i="42" s="1"/>
  <c r="AB89" i="42" l="1"/>
  <c r="AF89" i="42" s="1"/>
  <c r="Z89" i="42"/>
  <c r="AC99" i="42"/>
  <c r="AE98" i="42"/>
  <c r="S90" i="42"/>
  <c r="R89" i="42"/>
  <c r="AB90" i="42" l="1"/>
  <c r="AF90" i="42" s="1"/>
  <c r="Z90" i="42"/>
  <c r="AC100" i="42"/>
  <c r="AE99" i="42"/>
  <c r="S91" i="42"/>
  <c r="R90" i="42"/>
  <c r="V89" i="42"/>
  <c r="W89" i="42" s="1"/>
  <c r="AB91" i="42" l="1"/>
  <c r="AF91" i="42" s="1"/>
  <c r="Z91" i="42"/>
  <c r="AC101" i="42"/>
  <c r="AE100" i="42"/>
  <c r="V90" i="42"/>
  <c r="W90" i="42" s="1"/>
  <c r="S92" i="42"/>
  <c r="R91" i="42"/>
  <c r="AB92" i="42" l="1"/>
  <c r="AF92" i="42" s="1"/>
  <c r="Z92" i="42"/>
  <c r="AC102" i="42"/>
  <c r="AE101" i="42"/>
  <c r="S93" i="42"/>
  <c r="R92" i="42"/>
  <c r="V91" i="42"/>
  <c r="W91" i="42" s="1"/>
  <c r="AB93" i="42" l="1"/>
  <c r="AF93" i="42" s="1"/>
  <c r="Z93" i="42"/>
  <c r="AC103" i="42"/>
  <c r="AE102" i="42"/>
  <c r="V92" i="42"/>
  <c r="W92" i="42" s="1"/>
  <c r="S94" i="42"/>
  <c r="R93" i="42"/>
  <c r="AB94" i="42" l="1"/>
  <c r="AF94" i="42" s="1"/>
  <c r="Z94" i="42"/>
  <c r="AC104" i="42"/>
  <c r="AE103" i="42"/>
  <c r="S95" i="42"/>
  <c r="R94" i="42"/>
  <c r="V93" i="42"/>
  <c r="W93" i="42" s="1"/>
  <c r="AB95" i="42" l="1"/>
  <c r="AF95" i="42" s="1"/>
  <c r="Z95" i="42"/>
  <c r="AC105" i="42"/>
  <c r="AE104" i="42"/>
  <c r="V94" i="42"/>
  <c r="W94" i="42" s="1"/>
  <c r="S96" i="42"/>
  <c r="R95" i="42"/>
  <c r="AB96" i="42" l="1"/>
  <c r="AF96" i="42" s="1"/>
  <c r="Z96" i="42"/>
  <c r="AC106" i="42"/>
  <c r="AE105" i="42"/>
  <c r="S97" i="42"/>
  <c r="R96" i="42"/>
  <c r="V95" i="42"/>
  <c r="W95" i="42" s="1"/>
  <c r="AB97" i="42" l="1"/>
  <c r="AF97" i="42" s="1"/>
  <c r="Z97" i="42"/>
  <c r="AC107" i="42"/>
  <c r="AE106" i="42"/>
  <c r="S98" i="42"/>
  <c r="R97" i="42"/>
  <c r="V96" i="42"/>
  <c r="W96" i="42" s="1"/>
  <c r="AB98" i="42" l="1"/>
  <c r="AF98" i="42" s="1"/>
  <c r="Z98" i="42"/>
  <c r="AC108" i="42"/>
  <c r="AE107" i="42"/>
  <c r="V97" i="42"/>
  <c r="W97" i="42" s="1"/>
  <c r="S99" i="42"/>
  <c r="R98" i="42"/>
  <c r="AB99" i="42" l="1"/>
  <c r="AF99" i="42" s="1"/>
  <c r="Z99" i="42"/>
  <c r="AC109" i="42"/>
  <c r="AE108" i="42"/>
  <c r="S100" i="42"/>
  <c r="R99" i="42"/>
  <c r="V99" i="42" s="1"/>
  <c r="W99" i="42" s="1"/>
  <c r="V98" i="42"/>
  <c r="W98" i="42" s="1"/>
  <c r="AB100" i="42" l="1"/>
  <c r="AF100" i="42" s="1"/>
  <c r="Z100" i="42"/>
  <c r="AC110" i="42"/>
  <c r="AE109" i="42"/>
  <c r="S101" i="42"/>
  <c r="R100" i="42"/>
  <c r="V100" i="42" s="1"/>
  <c r="W100" i="42" s="1"/>
  <c r="AB101" i="42" l="1"/>
  <c r="AF101" i="42" s="1"/>
  <c r="Z101" i="42"/>
  <c r="AC111" i="42"/>
  <c r="AE110" i="42"/>
  <c r="R101" i="42"/>
  <c r="V101" i="42" s="1"/>
  <c r="W101" i="42" s="1"/>
  <c r="S102" i="42"/>
  <c r="AB102" i="42" l="1"/>
  <c r="AF102" i="42" s="1"/>
  <c r="Z102" i="42"/>
  <c r="AC112" i="42"/>
  <c r="AE111" i="42"/>
  <c r="R102" i="42"/>
  <c r="V102" i="42" s="1"/>
  <c r="W102" i="42" s="1"/>
  <c r="S103" i="42"/>
  <c r="AB103" i="42" l="1"/>
  <c r="AF103" i="42" s="1"/>
  <c r="Z103" i="42"/>
  <c r="AC113" i="42"/>
  <c r="AE112" i="42"/>
  <c r="R103" i="42"/>
  <c r="V103" i="42" s="1"/>
  <c r="W103" i="42" s="1"/>
  <c r="S104" i="42"/>
  <c r="AB104" i="42" l="1"/>
  <c r="AF104" i="42" s="1"/>
  <c r="Z104" i="42"/>
  <c r="AC114" i="42"/>
  <c r="AE113" i="42"/>
  <c r="R104" i="42"/>
  <c r="V104" i="42" s="1"/>
  <c r="W104" i="42" s="1"/>
  <c r="S105" i="42"/>
  <c r="AB105" i="42" l="1"/>
  <c r="AF105" i="42" s="1"/>
  <c r="Z105" i="42"/>
  <c r="AC115" i="42"/>
  <c r="AE114" i="42"/>
  <c r="R105" i="42"/>
  <c r="V105" i="42" s="1"/>
  <c r="W105" i="42" s="1"/>
  <c r="S106" i="42"/>
  <c r="AB106" i="42" l="1"/>
  <c r="AF106" i="42" s="1"/>
  <c r="Z106" i="42"/>
  <c r="AC116" i="42"/>
  <c r="AE115" i="42"/>
  <c r="R106" i="42"/>
  <c r="V106" i="42" s="1"/>
  <c r="W106" i="42" s="1"/>
  <c r="S107" i="42"/>
  <c r="AB107" i="42" l="1"/>
  <c r="AF107" i="42" s="1"/>
  <c r="Z107" i="42"/>
  <c r="AC117" i="42"/>
  <c r="AE116" i="42"/>
  <c r="R107" i="42"/>
  <c r="V107" i="42" s="1"/>
  <c r="W107" i="42" s="1"/>
  <c r="S108" i="42"/>
  <c r="AB108" i="42" l="1"/>
  <c r="AF108" i="42" s="1"/>
  <c r="Z108" i="42"/>
  <c r="AC118" i="42"/>
  <c r="AE117" i="42"/>
  <c r="R108" i="42"/>
  <c r="V108" i="42" s="1"/>
  <c r="W108" i="42" s="1"/>
  <c r="S109" i="42"/>
  <c r="AB109" i="42" l="1"/>
  <c r="AF109" i="42" s="1"/>
  <c r="Z109" i="42"/>
  <c r="AC119" i="42"/>
  <c r="AE118" i="42"/>
  <c r="R109" i="42"/>
  <c r="V109" i="42" s="1"/>
  <c r="W109" i="42" s="1"/>
  <c r="S110" i="42"/>
  <c r="AB110" i="42" l="1"/>
  <c r="AF110" i="42" s="1"/>
  <c r="Z110" i="42"/>
  <c r="AC120" i="42"/>
  <c r="AE119" i="42"/>
  <c r="R110" i="42"/>
  <c r="V110" i="42" s="1"/>
  <c r="W110" i="42" s="1"/>
  <c r="S111" i="42"/>
  <c r="AB111" i="42" l="1"/>
  <c r="AF111" i="42" s="1"/>
  <c r="Z111" i="42"/>
  <c r="AC121" i="42"/>
  <c r="AE120" i="42"/>
  <c r="R111" i="42"/>
  <c r="V111" i="42" s="1"/>
  <c r="W111" i="42" s="1"/>
  <c r="S112" i="42"/>
  <c r="AB112" i="42" l="1"/>
  <c r="AF112" i="42" s="1"/>
  <c r="Z112" i="42"/>
  <c r="AC122" i="42"/>
  <c r="AE121" i="42"/>
  <c r="R112" i="42"/>
  <c r="V112" i="42" s="1"/>
  <c r="W112" i="42" s="1"/>
  <c r="S113" i="42"/>
  <c r="AB113" i="42" l="1"/>
  <c r="AF113" i="42" s="1"/>
  <c r="Z113" i="42"/>
  <c r="AC123" i="42"/>
  <c r="AE122" i="42"/>
  <c r="R113" i="42"/>
  <c r="V113" i="42" s="1"/>
  <c r="W113" i="42" s="1"/>
  <c r="S114" i="42"/>
  <c r="AB114" i="42" l="1"/>
  <c r="AF114" i="42" s="1"/>
  <c r="Z114" i="42"/>
  <c r="AC124" i="42"/>
  <c r="AE123" i="42"/>
  <c r="S115" i="42"/>
  <c r="R114" i="42"/>
  <c r="V114" i="42" s="1"/>
  <c r="W114" i="42" s="1"/>
  <c r="AB115" i="42" l="1"/>
  <c r="AF115" i="42" s="1"/>
  <c r="Z115" i="42"/>
  <c r="AC125" i="42"/>
  <c r="AE124" i="42"/>
  <c r="R115" i="42"/>
  <c r="V115" i="42" s="1"/>
  <c r="W115" i="42" s="1"/>
  <c r="S116" i="42"/>
  <c r="AB116" i="42" l="1"/>
  <c r="AF116" i="42" s="1"/>
  <c r="Z116" i="42"/>
  <c r="AC126" i="42"/>
  <c r="AE125" i="42"/>
  <c r="R116" i="42"/>
  <c r="V116" i="42" s="1"/>
  <c r="W116" i="42" s="1"/>
  <c r="S117" i="42"/>
  <c r="AB117" i="42" l="1"/>
  <c r="AF117" i="42" s="1"/>
  <c r="Z117" i="42"/>
  <c r="AC127" i="42"/>
  <c r="AE126" i="42"/>
  <c r="S118" i="42"/>
  <c r="R117" i="42"/>
  <c r="V117" i="42" s="1"/>
  <c r="W117" i="42" s="1"/>
  <c r="AB118" i="42" l="1"/>
  <c r="AF118" i="42" s="1"/>
  <c r="Z118" i="42"/>
  <c r="AC128" i="42"/>
  <c r="AE127" i="42"/>
  <c r="R118" i="42"/>
  <c r="V118" i="42" s="1"/>
  <c r="W118" i="42" s="1"/>
  <c r="S119" i="42"/>
  <c r="AB119" i="42" l="1"/>
  <c r="AF119" i="42" s="1"/>
  <c r="Z119" i="42"/>
  <c r="AC129" i="42"/>
  <c r="AE128" i="42"/>
  <c r="R119" i="42"/>
  <c r="V119" i="42" s="1"/>
  <c r="W119" i="42" s="1"/>
  <c r="S120" i="42"/>
  <c r="AB120" i="42" l="1"/>
  <c r="AF120" i="42" s="1"/>
  <c r="Z120" i="42"/>
  <c r="AC130" i="42"/>
  <c r="AE129" i="42"/>
  <c r="R120" i="42"/>
  <c r="V120" i="42" s="1"/>
  <c r="W120" i="42" s="1"/>
  <c r="S121" i="42"/>
  <c r="AB121" i="42" l="1"/>
  <c r="AF121" i="42" s="1"/>
  <c r="Z121" i="42"/>
  <c r="AC131" i="42"/>
  <c r="AE130" i="42"/>
  <c r="R121" i="42"/>
  <c r="V121" i="42" s="1"/>
  <c r="W121" i="42" s="1"/>
  <c r="S122" i="42"/>
  <c r="AB122" i="42" l="1"/>
  <c r="AF122" i="42" s="1"/>
  <c r="Z122" i="42"/>
  <c r="AC132" i="42"/>
  <c r="AE131" i="42"/>
  <c r="R122" i="42"/>
  <c r="V122" i="42" s="1"/>
  <c r="W122" i="42" s="1"/>
  <c r="S123" i="42"/>
  <c r="AB123" i="42" l="1"/>
  <c r="AF123" i="42" s="1"/>
  <c r="Z123" i="42"/>
  <c r="AC133" i="42"/>
  <c r="AE132" i="42"/>
  <c r="R123" i="42"/>
  <c r="V123" i="42" s="1"/>
  <c r="W123" i="42" s="1"/>
  <c r="S124" i="42"/>
  <c r="AB124" i="42" l="1"/>
  <c r="AF124" i="42" s="1"/>
  <c r="Z124" i="42"/>
  <c r="AC134" i="42"/>
  <c r="AE133" i="42"/>
  <c r="R124" i="42"/>
  <c r="V124" i="42" s="1"/>
  <c r="W124" i="42" s="1"/>
  <c r="S125" i="42"/>
  <c r="AB125" i="42" l="1"/>
  <c r="AF125" i="42" s="1"/>
  <c r="Z125" i="42"/>
  <c r="AC135" i="42"/>
  <c r="AE134" i="42"/>
  <c r="R125" i="42"/>
  <c r="V125" i="42" s="1"/>
  <c r="W125" i="42" s="1"/>
  <c r="S126" i="42"/>
  <c r="AB126" i="42" l="1"/>
  <c r="AF126" i="42" s="1"/>
  <c r="Z126" i="42"/>
  <c r="AC136" i="42"/>
  <c r="AE135" i="42"/>
  <c r="R126" i="42"/>
  <c r="V126" i="42" s="1"/>
  <c r="W126" i="42" s="1"/>
  <c r="S127" i="42"/>
  <c r="AB127" i="42" l="1"/>
  <c r="AF127" i="42" s="1"/>
  <c r="Z127" i="42"/>
  <c r="AC137" i="42"/>
  <c r="AE136" i="42"/>
  <c r="R127" i="42"/>
  <c r="V127" i="42" s="1"/>
  <c r="W127" i="42" s="1"/>
  <c r="S128" i="42"/>
  <c r="AB128" i="42" l="1"/>
  <c r="AF128" i="42" s="1"/>
  <c r="Z128" i="42"/>
  <c r="AC138" i="42"/>
  <c r="AE137" i="42"/>
  <c r="R128" i="42"/>
  <c r="V128" i="42" s="1"/>
  <c r="W128" i="42" s="1"/>
  <c r="S129" i="42"/>
  <c r="AB129" i="42" l="1"/>
  <c r="AF129" i="42" s="1"/>
  <c r="Z129" i="42"/>
  <c r="AC139" i="42"/>
  <c r="AE138" i="42"/>
  <c r="R129" i="42"/>
  <c r="V129" i="42" s="1"/>
  <c r="W129" i="42" s="1"/>
  <c r="S130" i="42"/>
  <c r="AB130" i="42" l="1"/>
  <c r="AF130" i="42" s="1"/>
  <c r="Z130" i="42"/>
  <c r="AC140" i="42"/>
  <c r="AE139" i="42"/>
  <c r="R130" i="42"/>
  <c r="V130" i="42" s="1"/>
  <c r="W130" i="42" s="1"/>
  <c r="S131" i="42"/>
  <c r="AB131" i="42" l="1"/>
  <c r="AF131" i="42" s="1"/>
  <c r="Z131" i="42"/>
  <c r="AC141" i="42"/>
  <c r="AE140" i="42"/>
  <c r="R131" i="42"/>
  <c r="V131" i="42" s="1"/>
  <c r="W131" i="42" s="1"/>
  <c r="S132" i="42"/>
  <c r="AB132" i="42" l="1"/>
  <c r="AF132" i="42" s="1"/>
  <c r="Z132" i="42"/>
  <c r="AC142" i="42"/>
  <c r="AE141" i="42"/>
  <c r="R132" i="42"/>
  <c r="V132" i="42" s="1"/>
  <c r="W132" i="42" s="1"/>
  <c r="S133" i="42"/>
  <c r="AB133" i="42" l="1"/>
  <c r="AF133" i="42" s="1"/>
  <c r="Z133" i="42"/>
  <c r="AC143" i="42"/>
  <c r="AE142" i="42"/>
  <c r="R133" i="42"/>
  <c r="V133" i="42" s="1"/>
  <c r="W133" i="42" s="1"/>
  <c r="S134" i="42"/>
  <c r="AB134" i="42" l="1"/>
  <c r="AF134" i="42" s="1"/>
  <c r="Z134" i="42"/>
  <c r="AC144" i="42"/>
  <c r="AE143" i="42"/>
  <c r="R134" i="42"/>
  <c r="V134" i="42" s="1"/>
  <c r="W134" i="42" s="1"/>
  <c r="S135" i="42"/>
  <c r="AB135" i="42" l="1"/>
  <c r="AF135" i="42" s="1"/>
  <c r="Z135" i="42"/>
  <c r="AC145" i="42"/>
  <c r="AE144" i="42"/>
  <c r="R135" i="42"/>
  <c r="V135" i="42" s="1"/>
  <c r="W135" i="42" s="1"/>
  <c r="S136" i="42"/>
  <c r="AB136" i="42" l="1"/>
  <c r="AF136" i="42" s="1"/>
  <c r="Z136" i="42"/>
  <c r="AC146" i="42"/>
  <c r="AE145" i="42"/>
  <c r="R136" i="42"/>
  <c r="V136" i="42" s="1"/>
  <c r="W136" i="42" s="1"/>
  <c r="S137" i="42"/>
  <c r="AB137" i="42" l="1"/>
  <c r="AF137" i="42" s="1"/>
  <c r="Z137" i="42"/>
  <c r="AC147" i="42"/>
  <c r="AE146" i="42"/>
  <c r="R137" i="42"/>
  <c r="V137" i="42" s="1"/>
  <c r="W137" i="42" s="1"/>
  <c r="S138" i="42"/>
  <c r="AB138" i="42" l="1"/>
  <c r="AF138" i="42" s="1"/>
  <c r="Z138" i="42"/>
  <c r="AC148" i="42"/>
  <c r="AE147" i="42"/>
  <c r="R138" i="42"/>
  <c r="V138" i="42" s="1"/>
  <c r="W138" i="42" s="1"/>
  <c r="S139" i="42"/>
  <c r="AB139" i="42" l="1"/>
  <c r="AF139" i="42" s="1"/>
  <c r="Z139" i="42"/>
  <c r="AC149" i="42"/>
  <c r="AE148" i="42"/>
  <c r="R139" i="42"/>
  <c r="V139" i="42" s="1"/>
  <c r="W139" i="42" s="1"/>
  <c r="S140" i="42"/>
  <c r="AB140" i="42" l="1"/>
  <c r="AF140" i="42" s="1"/>
  <c r="Z140" i="42"/>
  <c r="AC150" i="42"/>
  <c r="AE149" i="42"/>
  <c r="R140" i="42"/>
  <c r="V140" i="42" s="1"/>
  <c r="W140" i="42" s="1"/>
  <c r="S141" i="42"/>
  <c r="AB141" i="42" l="1"/>
  <c r="AF141" i="42" s="1"/>
  <c r="Z141" i="42"/>
  <c r="AC151" i="42"/>
  <c r="AE150" i="42"/>
  <c r="R141" i="42"/>
  <c r="V141" i="42" s="1"/>
  <c r="W141" i="42" s="1"/>
  <c r="S142" i="42"/>
  <c r="AB142" i="42" l="1"/>
  <c r="AF142" i="42" s="1"/>
  <c r="Z142" i="42"/>
  <c r="AC152" i="42"/>
  <c r="AE151" i="42"/>
  <c r="R142" i="42"/>
  <c r="V142" i="42" s="1"/>
  <c r="W142" i="42" s="1"/>
  <c r="S143" i="42"/>
  <c r="AB143" i="42" l="1"/>
  <c r="AF143" i="42" s="1"/>
  <c r="Z143" i="42"/>
  <c r="AC153" i="42"/>
  <c r="AE152" i="42"/>
  <c r="R143" i="42"/>
  <c r="V143" i="42" s="1"/>
  <c r="W143" i="42" s="1"/>
  <c r="S144" i="42"/>
  <c r="AB144" i="42" l="1"/>
  <c r="AF144" i="42" s="1"/>
  <c r="Z144" i="42"/>
  <c r="AC154" i="42"/>
  <c r="AE153" i="42"/>
  <c r="R144" i="42"/>
  <c r="V144" i="42" s="1"/>
  <c r="W144" i="42" s="1"/>
  <c r="S145" i="42"/>
  <c r="AB145" i="42" l="1"/>
  <c r="AF145" i="42" s="1"/>
  <c r="Z145" i="42"/>
  <c r="AC155" i="42"/>
  <c r="AE154" i="42"/>
  <c r="S146" i="42"/>
  <c r="R145" i="42"/>
  <c r="V145" i="42" s="1"/>
  <c r="W145" i="42" s="1"/>
  <c r="AB146" i="42" l="1"/>
  <c r="AF146" i="42" s="1"/>
  <c r="Z146" i="42"/>
  <c r="AC156" i="42"/>
  <c r="AE155" i="42"/>
  <c r="S147" i="42"/>
  <c r="R146" i="42"/>
  <c r="V146" i="42" s="1"/>
  <c r="W146" i="42" s="1"/>
  <c r="AB147" i="42" l="1"/>
  <c r="AF147" i="42" s="1"/>
  <c r="Z147" i="42"/>
  <c r="AC157" i="42"/>
  <c r="AE156" i="42"/>
  <c r="S148" i="42"/>
  <c r="R147" i="42"/>
  <c r="V147" i="42" s="1"/>
  <c r="W147" i="42" s="1"/>
  <c r="AB148" i="42" l="1"/>
  <c r="AF148" i="42" s="1"/>
  <c r="Z148" i="42"/>
  <c r="AC158" i="42"/>
  <c r="AE157" i="42"/>
  <c r="S149" i="42"/>
  <c r="R148" i="42"/>
  <c r="V148" i="42" s="1"/>
  <c r="W148" i="42" s="1"/>
  <c r="AB149" i="42" l="1"/>
  <c r="AF149" i="42" s="1"/>
  <c r="Z149" i="42"/>
  <c r="AC159" i="42"/>
  <c r="AE158" i="42"/>
  <c r="S150" i="42"/>
  <c r="R149" i="42"/>
  <c r="V149" i="42" s="1"/>
  <c r="W149" i="42" s="1"/>
  <c r="AB150" i="42" l="1"/>
  <c r="AF150" i="42" s="1"/>
  <c r="Z150" i="42"/>
  <c r="AC160" i="42"/>
  <c r="AE159" i="42"/>
  <c r="S151" i="42"/>
  <c r="R150" i="42"/>
  <c r="V150" i="42" s="1"/>
  <c r="W150" i="42" s="1"/>
  <c r="AB151" i="42" l="1"/>
  <c r="AF151" i="42" s="1"/>
  <c r="Z151" i="42"/>
  <c r="AC161" i="42"/>
  <c r="AE160" i="42"/>
  <c r="S152" i="42"/>
  <c r="R151" i="42"/>
  <c r="V151" i="42" s="1"/>
  <c r="W151" i="42" s="1"/>
  <c r="AB152" i="42" l="1"/>
  <c r="AF152" i="42" s="1"/>
  <c r="Z152" i="42"/>
  <c r="AC162" i="42"/>
  <c r="AE161" i="42"/>
  <c r="S153" i="42"/>
  <c r="R152" i="42"/>
  <c r="V152" i="42" s="1"/>
  <c r="W152" i="42" s="1"/>
  <c r="AB153" i="42" l="1"/>
  <c r="AF153" i="42" s="1"/>
  <c r="Z153" i="42"/>
  <c r="AC163" i="42"/>
  <c r="AE162" i="42"/>
  <c r="S154" i="42"/>
  <c r="R153" i="42"/>
  <c r="V153" i="42" s="1"/>
  <c r="W153" i="42" s="1"/>
  <c r="AB154" i="42" l="1"/>
  <c r="AF154" i="42" s="1"/>
  <c r="Z154" i="42"/>
  <c r="AC164" i="42"/>
  <c r="AE163" i="42"/>
  <c r="S155" i="42"/>
  <c r="R154" i="42"/>
  <c r="V154" i="42" s="1"/>
  <c r="W154" i="42" s="1"/>
  <c r="AB155" i="42" l="1"/>
  <c r="AF155" i="42" s="1"/>
  <c r="Z155" i="42"/>
  <c r="AC165" i="42"/>
  <c r="AE164" i="42"/>
  <c r="S156" i="42"/>
  <c r="R155" i="42"/>
  <c r="V155" i="42" s="1"/>
  <c r="W155" i="42" s="1"/>
  <c r="AB156" i="42" l="1"/>
  <c r="AF156" i="42" s="1"/>
  <c r="Z156" i="42"/>
  <c r="AC166" i="42"/>
  <c r="AE165" i="42"/>
  <c r="S157" i="42"/>
  <c r="R156" i="42"/>
  <c r="V156" i="42" s="1"/>
  <c r="W156" i="42" s="1"/>
  <c r="AB157" i="42" l="1"/>
  <c r="AF157" i="42" s="1"/>
  <c r="Z157" i="42"/>
  <c r="AC167" i="42"/>
  <c r="AE166" i="42"/>
  <c r="S158" i="42"/>
  <c r="R157" i="42"/>
  <c r="V157" i="42" s="1"/>
  <c r="W157" i="42" s="1"/>
  <c r="AB158" i="42" l="1"/>
  <c r="AF158" i="42" s="1"/>
  <c r="Z158" i="42"/>
  <c r="AC168" i="42"/>
  <c r="AE167" i="42"/>
  <c r="S159" i="42"/>
  <c r="R158" i="42"/>
  <c r="V158" i="42" s="1"/>
  <c r="W158" i="42" s="1"/>
  <c r="AB159" i="42" l="1"/>
  <c r="AF159" i="42" s="1"/>
  <c r="Z159" i="42"/>
  <c r="AC169" i="42"/>
  <c r="AE168" i="42"/>
  <c r="S160" i="42"/>
  <c r="R159" i="42"/>
  <c r="V159" i="42" s="1"/>
  <c r="W159" i="42" s="1"/>
  <c r="AB160" i="42" l="1"/>
  <c r="AF160" i="42" s="1"/>
  <c r="Z160" i="42"/>
  <c r="AC170" i="42"/>
  <c r="AE169" i="42"/>
  <c r="S161" i="42"/>
  <c r="R160" i="42"/>
  <c r="V160" i="42" s="1"/>
  <c r="W160" i="42" s="1"/>
  <c r="AB161" i="42" l="1"/>
  <c r="AF161" i="42" s="1"/>
  <c r="Z161" i="42"/>
  <c r="AC171" i="42"/>
  <c r="AE170" i="42"/>
  <c r="S162" i="42"/>
  <c r="R161" i="42"/>
  <c r="V161" i="42" s="1"/>
  <c r="W161" i="42" s="1"/>
  <c r="AB162" i="42" l="1"/>
  <c r="AF162" i="42" s="1"/>
  <c r="Z162" i="42"/>
  <c r="AC172" i="42"/>
  <c r="AE171" i="42"/>
  <c r="S163" i="42"/>
  <c r="R162" i="42"/>
  <c r="V162" i="42" s="1"/>
  <c r="W162" i="42" s="1"/>
  <c r="AB163" i="42" l="1"/>
  <c r="AF163" i="42" s="1"/>
  <c r="Z163" i="42"/>
  <c r="AC173" i="42"/>
  <c r="AE172" i="42"/>
  <c r="S164" i="42"/>
  <c r="R163" i="42"/>
  <c r="V163" i="42" s="1"/>
  <c r="W163" i="42" s="1"/>
  <c r="AB164" i="42" l="1"/>
  <c r="AF164" i="42" s="1"/>
  <c r="Z164" i="42"/>
  <c r="AC174" i="42"/>
  <c r="AE173" i="42"/>
  <c r="S165" i="42"/>
  <c r="R164" i="42"/>
  <c r="V164" i="42" s="1"/>
  <c r="W164" i="42" s="1"/>
  <c r="AB165" i="42" l="1"/>
  <c r="AF165" i="42" s="1"/>
  <c r="Z165" i="42"/>
  <c r="AC175" i="42"/>
  <c r="AE174" i="42"/>
  <c r="S166" i="42"/>
  <c r="R165" i="42"/>
  <c r="V165" i="42" s="1"/>
  <c r="W165" i="42" s="1"/>
  <c r="AB166" i="42" l="1"/>
  <c r="AF166" i="42" s="1"/>
  <c r="Z166" i="42"/>
  <c r="AC176" i="42"/>
  <c r="AE175" i="42"/>
  <c r="S167" i="42"/>
  <c r="R166" i="42"/>
  <c r="V166" i="42" s="1"/>
  <c r="W166" i="42" s="1"/>
  <c r="AB167" i="42" l="1"/>
  <c r="AF167" i="42" s="1"/>
  <c r="Z167" i="42"/>
  <c r="AC177" i="42"/>
  <c r="AE176" i="42"/>
  <c r="S168" i="42"/>
  <c r="R167" i="42"/>
  <c r="V167" i="42" s="1"/>
  <c r="W167" i="42" s="1"/>
  <c r="AB168" i="42" l="1"/>
  <c r="AF168" i="42" s="1"/>
  <c r="Z168" i="42"/>
  <c r="AC178" i="42"/>
  <c r="AE177" i="42"/>
  <c r="S169" i="42"/>
  <c r="R168" i="42"/>
  <c r="V168" i="42" s="1"/>
  <c r="W168" i="42" s="1"/>
  <c r="AB169" i="42" l="1"/>
  <c r="AF169" i="42" s="1"/>
  <c r="Z169" i="42"/>
  <c r="AC179" i="42"/>
  <c r="AE178" i="42"/>
  <c r="S170" i="42"/>
  <c r="R169" i="42"/>
  <c r="V169" i="42" s="1"/>
  <c r="W169" i="42" s="1"/>
  <c r="AB170" i="42" l="1"/>
  <c r="AF170" i="42" s="1"/>
  <c r="Z170" i="42"/>
  <c r="AC180" i="42"/>
  <c r="AE179" i="42"/>
  <c r="S171" i="42"/>
  <c r="R170" i="42"/>
  <c r="V170" i="42" s="1"/>
  <c r="W170" i="42" s="1"/>
  <c r="AB171" i="42" l="1"/>
  <c r="AF171" i="42" s="1"/>
  <c r="Z171" i="42"/>
  <c r="AC181" i="42"/>
  <c r="AE180" i="42"/>
  <c r="S172" i="42"/>
  <c r="R171" i="42"/>
  <c r="V171" i="42" s="1"/>
  <c r="W171" i="42" s="1"/>
  <c r="AB172" i="42" l="1"/>
  <c r="AF172" i="42" s="1"/>
  <c r="Z172" i="42"/>
  <c r="AC182" i="42"/>
  <c r="AE181" i="42"/>
  <c r="S173" i="42"/>
  <c r="R172" i="42"/>
  <c r="V172" i="42" s="1"/>
  <c r="W172" i="42" s="1"/>
  <c r="AB173" i="42" l="1"/>
  <c r="AF173" i="42" s="1"/>
  <c r="Z173" i="42"/>
  <c r="AC183" i="42"/>
  <c r="AE182" i="42"/>
  <c r="S174" i="42"/>
  <c r="R173" i="42"/>
  <c r="V173" i="42" s="1"/>
  <c r="W173" i="42" s="1"/>
  <c r="AB174" i="42" l="1"/>
  <c r="AF174" i="42" s="1"/>
  <c r="Z174" i="42"/>
  <c r="AC184" i="42"/>
  <c r="AE183" i="42"/>
  <c r="S175" i="42"/>
  <c r="R174" i="42"/>
  <c r="V174" i="42" s="1"/>
  <c r="W174" i="42" s="1"/>
  <c r="AB175" i="42" l="1"/>
  <c r="AF175" i="42" s="1"/>
  <c r="Z175" i="42"/>
  <c r="AC185" i="42"/>
  <c r="AE184" i="42"/>
  <c r="S176" i="42"/>
  <c r="R175" i="42"/>
  <c r="V175" i="42" s="1"/>
  <c r="W175" i="42" s="1"/>
  <c r="AB176" i="42" l="1"/>
  <c r="AF176" i="42" s="1"/>
  <c r="Z176" i="42"/>
  <c r="AC186" i="42"/>
  <c r="AE185" i="42"/>
  <c r="R176" i="42"/>
  <c r="V176" i="42" s="1"/>
  <c r="W176" i="42" s="1"/>
  <c r="S177" i="42"/>
  <c r="AB177" i="42" l="1"/>
  <c r="AF177" i="42" s="1"/>
  <c r="Z177" i="42"/>
  <c r="AC187" i="42"/>
  <c r="AE186" i="42"/>
  <c r="S178" i="42"/>
  <c r="R177" i="42"/>
  <c r="V177" i="42" s="1"/>
  <c r="W177" i="42" s="1"/>
  <c r="AB178" i="42" l="1"/>
  <c r="AF178" i="42" s="1"/>
  <c r="Z178" i="42"/>
  <c r="AC188" i="42"/>
  <c r="AE187" i="42"/>
  <c r="S179" i="42"/>
  <c r="R178" i="42"/>
  <c r="V178" i="42" s="1"/>
  <c r="W178" i="42" s="1"/>
  <c r="AB179" i="42" l="1"/>
  <c r="AF179" i="42" s="1"/>
  <c r="Z179" i="42"/>
  <c r="AC189" i="42"/>
  <c r="AE188" i="42"/>
  <c r="S180" i="42"/>
  <c r="R179" i="42"/>
  <c r="V179" i="42" s="1"/>
  <c r="W179" i="42" s="1"/>
  <c r="AB180" i="42" l="1"/>
  <c r="AF180" i="42" s="1"/>
  <c r="Z180" i="42"/>
  <c r="AC190" i="42"/>
  <c r="AE189" i="42"/>
  <c r="S181" i="42"/>
  <c r="R180" i="42"/>
  <c r="V180" i="42" s="1"/>
  <c r="W180" i="42" s="1"/>
  <c r="AB181" i="42" l="1"/>
  <c r="AF181" i="42" s="1"/>
  <c r="Z181" i="42"/>
  <c r="AC191" i="42"/>
  <c r="AE190" i="42"/>
  <c r="S182" i="42"/>
  <c r="R181" i="42"/>
  <c r="V181" i="42" s="1"/>
  <c r="W181" i="42" s="1"/>
  <c r="AB182" i="42" l="1"/>
  <c r="AF182" i="42" s="1"/>
  <c r="Z182" i="42"/>
  <c r="AC192" i="42"/>
  <c r="AE191" i="42"/>
  <c r="S183" i="42"/>
  <c r="R182" i="42"/>
  <c r="V182" i="42" s="1"/>
  <c r="W182" i="42" s="1"/>
  <c r="AB183" i="42" l="1"/>
  <c r="AF183" i="42" s="1"/>
  <c r="Z183" i="42"/>
  <c r="AC193" i="42"/>
  <c r="AE192" i="42"/>
  <c r="S184" i="42"/>
  <c r="R183" i="42"/>
  <c r="V183" i="42" s="1"/>
  <c r="W183" i="42" s="1"/>
  <c r="AB184" i="42" l="1"/>
  <c r="AF184" i="42" s="1"/>
  <c r="Z184" i="42"/>
  <c r="AC194" i="42"/>
  <c r="AE193" i="42"/>
  <c r="S185" i="42"/>
  <c r="R184" i="42"/>
  <c r="V184" i="42" s="1"/>
  <c r="W184" i="42" s="1"/>
  <c r="AB185" i="42" l="1"/>
  <c r="AF185" i="42" s="1"/>
  <c r="Z185" i="42"/>
  <c r="AC195" i="42"/>
  <c r="AE194" i="42"/>
  <c r="S186" i="42"/>
  <c r="R185" i="42"/>
  <c r="V185" i="42" s="1"/>
  <c r="W185" i="42" s="1"/>
  <c r="AB186" i="42" l="1"/>
  <c r="AF186" i="42" s="1"/>
  <c r="Z186" i="42"/>
  <c r="AC196" i="42"/>
  <c r="AE195" i="42"/>
  <c r="S187" i="42"/>
  <c r="R186" i="42"/>
  <c r="V186" i="42" s="1"/>
  <c r="W186" i="42" s="1"/>
  <c r="AB187" i="42" l="1"/>
  <c r="AF187" i="42" s="1"/>
  <c r="Z187" i="42"/>
  <c r="AC197" i="42"/>
  <c r="AE196" i="42"/>
  <c r="S188" i="42"/>
  <c r="R187" i="42"/>
  <c r="V187" i="42" s="1"/>
  <c r="W187" i="42" s="1"/>
  <c r="AB188" i="42" l="1"/>
  <c r="AF188" i="42" s="1"/>
  <c r="Z188" i="42"/>
  <c r="AC198" i="42"/>
  <c r="AE197" i="42"/>
  <c r="S189" i="42"/>
  <c r="R188" i="42"/>
  <c r="V188" i="42" s="1"/>
  <c r="W188" i="42" s="1"/>
  <c r="AB189" i="42" l="1"/>
  <c r="AF189" i="42" s="1"/>
  <c r="Z189" i="42"/>
  <c r="AC199" i="42"/>
  <c r="AE198" i="42"/>
  <c r="S190" i="42"/>
  <c r="R189" i="42"/>
  <c r="V189" i="42" s="1"/>
  <c r="W189" i="42" s="1"/>
  <c r="AB190" i="42" l="1"/>
  <c r="AF190" i="42" s="1"/>
  <c r="Z190" i="42"/>
  <c r="AC200" i="42"/>
  <c r="AE199" i="42"/>
  <c r="S191" i="42"/>
  <c r="R190" i="42"/>
  <c r="V190" i="42" s="1"/>
  <c r="W190" i="42" s="1"/>
  <c r="AB191" i="42" l="1"/>
  <c r="AF191" i="42" s="1"/>
  <c r="Z191" i="42"/>
  <c r="AC201" i="42"/>
  <c r="AE201" i="42" s="1"/>
  <c r="AE200" i="42"/>
  <c r="S192" i="42"/>
  <c r="R191" i="42"/>
  <c r="V191" i="42" s="1"/>
  <c r="W191" i="42" s="1"/>
  <c r="AB192" i="42" l="1"/>
  <c r="AF192" i="42" s="1"/>
  <c r="Z192" i="42"/>
  <c r="S193" i="42"/>
  <c r="R192" i="42"/>
  <c r="V192" i="42" s="1"/>
  <c r="W192" i="42" s="1"/>
  <c r="AB193" i="42" l="1"/>
  <c r="AF193" i="42" s="1"/>
  <c r="Z193" i="42"/>
  <c r="S194" i="42"/>
  <c r="R193" i="42"/>
  <c r="V193" i="42" s="1"/>
  <c r="W193" i="42" s="1"/>
  <c r="AB194" i="42" l="1"/>
  <c r="AF194" i="42" s="1"/>
  <c r="Z194" i="42"/>
  <c r="S195" i="42"/>
  <c r="R194" i="42"/>
  <c r="V194" i="42" s="1"/>
  <c r="W194" i="42" s="1"/>
  <c r="AB195" i="42" l="1"/>
  <c r="AF195" i="42" s="1"/>
  <c r="Z195" i="42"/>
  <c r="S196" i="42"/>
  <c r="R195" i="42"/>
  <c r="V195" i="42" s="1"/>
  <c r="W195" i="42" s="1"/>
  <c r="AB196" i="42" l="1"/>
  <c r="AF196" i="42" s="1"/>
  <c r="Z196" i="42"/>
  <c r="S197" i="42"/>
  <c r="R196" i="42"/>
  <c r="V196" i="42" s="1"/>
  <c r="W196" i="42" s="1"/>
  <c r="AB197" i="42" l="1"/>
  <c r="AF197" i="42" s="1"/>
  <c r="Z197" i="42"/>
  <c r="S198" i="42"/>
  <c r="R197" i="42"/>
  <c r="V197" i="42" s="1"/>
  <c r="W197" i="42" s="1"/>
  <c r="AB198" i="42" l="1"/>
  <c r="AF198" i="42" s="1"/>
  <c r="Z198" i="42"/>
  <c r="S199" i="42"/>
  <c r="R198" i="42"/>
  <c r="V198" i="42" s="1"/>
  <c r="W198" i="42" s="1"/>
  <c r="AB199" i="42" l="1"/>
  <c r="AF199" i="42" s="1"/>
  <c r="Z199" i="42"/>
  <c r="S200" i="42"/>
  <c r="R199" i="42"/>
  <c r="V199" i="42" s="1"/>
  <c r="W199" i="42" s="1"/>
  <c r="AB200" i="42" l="1"/>
  <c r="AF200" i="42" s="1"/>
  <c r="Z200" i="42"/>
  <c r="R200" i="42"/>
  <c r="V200" i="42" s="1"/>
  <c r="W200" i="42" s="1"/>
  <c r="S201" i="42"/>
  <c r="Z201" i="42" s="1"/>
  <c r="R201" i="42" l="1"/>
  <c r="V201" i="42" s="1"/>
  <c r="W201" i="42" s="1"/>
  <c r="AB201" i="42"/>
  <c r="AF201" i="42" s="1"/>
</calcChain>
</file>

<file path=xl/sharedStrings.xml><?xml version="1.0" encoding="utf-8"?>
<sst xmlns="http://schemas.openxmlformats.org/spreadsheetml/2006/main" count="7129" uniqueCount="4130">
  <si>
    <t>现价</t>
  </si>
  <si>
    <t>市净率</t>
  </si>
  <si>
    <t>代码</t>
  </si>
  <si>
    <t xml:space="preserve">    名称</t>
  </si>
  <si>
    <t>总市值</t>
  </si>
  <si>
    <t>TTM市盈率</t>
  </si>
  <si>
    <t>所属行业</t>
  </si>
  <si>
    <t>负债合计</t>
  </si>
  <si>
    <t>所有者权益合计</t>
  </si>
  <si>
    <t>主营业务收入</t>
  </si>
  <si>
    <t>净利润增长率</t>
  </si>
  <si>
    <t>总股本</t>
  </si>
  <si>
    <t>财务费用</t>
  </si>
  <si>
    <t>投资收益</t>
  </si>
  <si>
    <t>应收账款</t>
  </si>
  <si>
    <t>年份</t>
    <phoneticPr fontId="1" type="noConversion"/>
  </si>
  <si>
    <t>增速</t>
    <phoneticPr fontId="1" type="noConversion"/>
  </si>
  <si>
    <t>现期负债</t>
    <phoneticPr fontId="1" type="noConversion"/>
  </si>
  <si>
    <t>现期净资产</t>
    <phoneticPr fontId="1" type="noConversion"/>
  </si>
  <si>
    <t>收益基准</t>
    <phoneticPr fontId="1" type="noConversion"/>
  </si>
  <si>
    <t>估计收益</t>
    <phoneticPr fontId="1" type="noConversion"/>
  </si>
  <si>
    <t>现期利润</t>
    <phoneticPr fontId="1" type="noConversion"/>
  </si>
  <si>
    <t>现期利润增速</t>
    <phoneticPr fontId="1" type="noConversion"/>
  </si>
  <si>
    <t>期限时长</t>
    <phoneticPr fontId="1" type="noConversion"/>
  </si>
  <si>
    <t>现期市值</t>
    <phoneticPr fontId="1" type="noConversion"/>
  </si>
  <si>
    <t>现期溢价</t>
    <phoneticPr fontId="1" type="noConversion"/>
  </si>
  <si>
    <t>现期静现金</t>
    <phoneticPr fontId="1" type="noConversion"/>
  </si>
  <si>
    <t>未来静现金流总和</t>
    <phoneticPr fontId="1" type="noConversion"/>
  </si>
  <si>
    <t>折现率</t>
    <phoneticPr fontId="1" type="noConversion"/>
  </si>
  <si>
    <t>倍率</t>
    <phoneticPr fontId="1" type="noConversion"/>
  </si>
  <si>
    <t>回本时长</t>
    <phoneticPr fontId="1" type="noConversion"/>
  </si>
  <si>
    <t>复利公式</t>
    <phoneticPr fontId="1" type="noConversion"/>
  </si>
  <si>
    <t>折现计算</t>
    <phoneticPr fontId="1" type="noConversion"/>
  </si>
  <si>
    <t>未来盈利估算</t>
    <phoneticPr fontId="1" type="noConversion"/>
  </si>
  <si>
    <t>未来盈利增速估计</t>
    <phoneticPr fontId="1" type="noConversion"/>
  </si>
  <si>
    <t>折现率</t>
    <phoneticPr fontId="1" type="noConversion"/>
  </si>
  <si>
    <t>存续年限现金流求和</t>
    <phoneticPr fontId="1" type="noConversion"/>
  </si>
  <si>
    <t>折算溢价回本比例</t>
    <phoneticPr fontId="1" type="noConversion"/>
  </si>
  <si>
    <t>市值</t>
    <phoneticPr fontId="1" type="noConversion"/>
  </si>
  <si>
    <t>净资产含量</t>
    <phoneticPr fontId="1" type="noConversion"/>
  </si>
  <si>
    <t>当期pe</t>
    <phoneticPr fontId="1" type="noConversion"/>
  </si>
  <si>
    <t>净利率估算</t>
    <phoneticPr fontId="1" type="noConversion"/>
  </si>
  <si>
    <t>未来营收估算</t>
    <phoneticPr fontId="1" type="noConversion"/>
  </si>
  <si>
    <t>潜在市场容量</t>
    <phoneticPr fontId="1" type="noConversion"/>
  </si>
  <si>
    <t>市占率</t>
    <phoneticPr fontId="1" type="noConversion"/>
  </si>
  <si>
    <t>对应市场份额</t>
    <phoneticPr fontId="1" type="noConversion"/>
  </si>
  <si>
    <t>市场份额小于营收估算警戒</t>
    <phoneticPr fontId="1" type="noConversion"/>
  </si>
  <si>
    <t>事件触发</t>
    <phoneticPr fontId="1" type="noConversion"/>
  </si>
  <si>
    <t>流动资产</t>
  </si>
  <si>
    <t>营业收入[20191231]</t>
  </si>
  <si>
    <t>营业收入[20181231]</t>
  </si>
  <si>
    <t>营业收入[20171231]</t>
  </si>
  <si>
    <t>营业收入[20161231]</t>
  </si>
  <si>
    <t>净利润[20191231]</t>
  </si>
  <si>
    <t>净利润[20181231]</t>
  </si>
  <si>
    <t>净利润[20171231]</t>
  </si>
  <si>
    <t>净利润[20161231]</t>
  </si>
  <si>
    <t>营业收入[20201231]</t>
  </si>
  <si>
    <t>净利润[20201231]</t>
  </si>
  <si>
    <t>投入资本回报率roic%[20201231]</t>
  </si>
  <si>
    <t>投入资本回报率roic%[20191231]</t>
  </si>
  <si>
    <t>投入资本回报率roic%[20181231]</t>
  </si>
  <si>
    <t>净资产收益率%[20201231]</t>
  </si>
  <si>
    <t>净资产收益率%[20191231]</t>
  </si>
  <si>
    <t>净资产收益率%[20181231]</t>
  </si>
  <si>
    <t>销售毛利率%[20201231]</t>
  </si>
  <si>
    <t>销售毛利率%[20191231]</t>
  </si>
  <si>
    <t>销售净利率%[20201231]</t>
  </si>
  <si>
    <t>销售净利率%[20191231]</t>
  </si>
  <si>
    <t>权益乘数[20210331]</t>
  </si>
  <si>
    <t>总资产周转率[20210331]</t>
  </si>
  <si>
    <t>净利润／营业总收入%[20210331]</t>
  </si>
  <si>
    <t>营业总成本[20210331]</t>
  </si>
  <si>
    <t>营业成本[20210331]</t>
  </si>
  <si>
    <t>管理费用[20210331]</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</si>
  <si>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</si>
  <si>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</si>
  <si>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</si>
  <si>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</si>
  <si>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</si>
  <si>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</si>
  <si>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</si>
  <si>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</si>
  <si>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</si>
  <si>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</si>
  <si>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</si>
  <si>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</si>
  <si>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</si>
  <si>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</si>
  <si>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</si>
  <si>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涨幅%</t>
  </si>
  <si>
    <t>LYear营业总收入[20211231]</t>
  </si>
  <si>
    <t>LYear净利润[20211231]</t>
  </si>
  <si>
    <t>流通股本</t>
  </si>
  <si>
    <t>销售费用[20220331]</t>
  </si>
  <si>
    <t>其他收入[20220331]</t>
  </si>
  <si>
    <t>货币资金[20220331]</t>
  </si>
  <si>
    <t>应收票据[20220331]</t>
  </si>
  <si>
    <t>固定资产[20220331]</t>
  </si>
  <si>
    <t>在建工程[20220331]</t>
  </si>
  <si>
    <t>短期借款[20220331]</t>
  </si>
  <si>
    <t>应付票据[20220331]</t>
  </si>
  <si>
    <t>应付账款[20220331]</t>
  </si>
  <si>
    <t>预收款项[20220331]</t>
  </si>
  <si>
    <t>流动负债[20220331]</t>
  </si>
  <si>
    <t>长期借款[20220331]</t>
  </si>
  <si>
    <t>经营活动产生的现金流量净额[20220331]</t>
  </si>
  <si>
    <t>投资活动产生的现金流量净额[20220331]</t>
  </si>
  <si>
    <t>筹资活动产生的现金流量净额[20220331]</t>
  </si>
  <si>
    <t>LYCQ营业收入[20210331]</t>
  </si>
  <si>
    <t>CYLQ净利润[20211231]</t>
  </si>
  <si>
    <t>LYCQ净利润[20210331]</t>
  </si>
  <si>
    <t>LYLQ净利润[20201231]</t>
  </si>
  <si>
    <t>投入资本回报率roic%[20211231]</t>
  </si>
  <si>
    <t>净资产收益率%[20211231]</t>
  </si>
  <si>
    <t>销售毛利率%[20211231]</t>
  </si>
  <si>
    <t>销售净利率%[20211231]</t>
  </si>
  <si>
    <t>预期多</t>
    <phoneticPr fontId="1" type="noConversion"/>
  </si>
  <si>
    <t>预期空</t>
    <phoneticPr fontId="1" type="noConversion"/>
  </si>
  <si>
    <t>已知和基本信息</t>
    <phoneticPr fontId="1" type="noConversion"/>
  </si>
  <si>
    <t>成交量[20220517]</t>
  </si>
  <si>
    <t>营业收入(同比增长率) %[20220331]</t>
  </si>
  <si>
    <t>净利润?</t>
  </si>
  <si>
    <t>研发费用总额[20211231]</t>
  </si>
  <si>
    <t>扣非净利润</t>
  </si>
  <si>
    <t>营业总收入[20201231]</t>
  </si>
  <si>
    <t>营业收入[20220331]</t>
  </si>
  <si>
    <t>区间涨跌幅:前复权%[20220511-20220517]</t>
  </si>
  <si>
    <t>区间涨跌幅:前复权%[20220330-20220517]</t>
  </si>
  <si>
    <t>区间成交量[20220511-20220517]</t>
  </si>
  <si>
    <t>指数@区间成交量[20220330-20220517]</t>
  </si>
  <si>
    <t>市销率</t>
    <phoneticPr fontId="1" type="noConversion"/>
  </si>
  <si>
    <t>扣非对比净利润</t>
    <phoneticPr fontId="1" type="noConversion"/>
  </si>
  <si>
    <t>近期roe</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</si>
  <si>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</si>
  <si>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</si>
  <si>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</si>
  <si>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</si>
  <si>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</si>
  <si>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</si>
  <si>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</si>
  <si>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</si>
  <si>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</si>
  <si>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</si>
  <si>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</si>
  <si>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</si>
  <si>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</si>
  <si>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</si>
  <si>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原始排序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</si>
  <si>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</si>
  <si>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</si>
  <si>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</si>
  <si>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</si>
  <si>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</si>
  <si>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</si>
  <si>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</si>
  <si>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</si>
  <si>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</si>
  <si>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</si>
  <si>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</si>
  <si>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</si>
  <si>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</si>
  <si>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</si>
  <si>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</si>
  <si>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</si>
  <si>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</si>
  <si>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</si>
  <si>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1.58亿</t>
  </si>
  <si>
    <t>6.62亿</t>
  </si>
  <si>
    <t>12.40亿</t>
  </si>
  <si>
    <t>7.38亿</t>
  </si>
  <si>
    <t>--</t>
  </si>
  <si>
    <t>8.03亿</t>
  </si>
  <si>
    <t>1.22亿</t>
  </si>
  <si>
    <t>13.59亿</t>
  </si>
  <si>
    <t>9.54亿</t>
  </si>
  <si>
    <t>1.15亿</t>
  </si>
  <si>
    <t>1.09亿</t>
  </si>
  <si>
    <t>5.32亿</t>
  </si>
  <si>
    <t>扭亏</t>
  </si>
  <si>
    <t>4.75亿</t>
  </si>
  <si>
    <t>3.79亿</t>
  </si>
  <si>
    <t>1.51亿</t>
  </si>
  <si>
    <t>1.02亿</t>
  </si>
  <si>
    <t>2.15亿</t>
  </si>
  <si>
    <t>5.28亿</t>
  </si>
  <si>
    <t>2.33亿</t>
  </si>
  <si>
    <t>-1.21亿</t>
  </si>
  <si>
    <t>7.56亿</t>
  </si>
  <si>
    <t>3.64亿</t>
  </si>
  <si>
    <t>3.58亿</t>
  </si>
  <si>
    <t>4.50亿</t>
  </si>
  <si>
    <t>4.23亿</t>
  </si>
  <si>
    <t>1.11亿</t>
  </si>
  <si>
    <t>1.10亿</t>
  </si>
  <si>
    <t>1.84亿</t>
  </si>
  <si>
    <t>3.98亿</t>
  </si>
  <si>
    <t>1.60亿</t>
  </si>
  <si>
    <t/>
  </si>
  <si>
    <t>16.07亿</t>
  </si>
  <si>
    <t>12.45亿</t>
  </si>
  <si>
    <t>1.13亿</t>
  </si>
  <si>
    <t>32.60万</t>
  </si>
  <si>
    <t>2.25亿</t>
  </si>
  <si>
    <t>1.64亿</t>
  </si>
  <si>
    <t>7.91亿</t>
  </si>
  <si>
    <t>2.68亿</t>
  </si>
  <si>
    <t>1.37亿</t>
  </si>
  <si>
    <t>1.24亿</t>
  </si>
  <si>
    <t>1.08亿</t>
  </si>
  <si>
    <t>1.38亿</t>
  </si>
  <si>
    <t>5.29亿</t>
  </si>
  <si>
    <t>3.50亿</t>
  </si>
  <si>
    <t>11.77亿</t>
  </si>
  <si>
    <t>3.48亿</t>
  </si>
  <si>
    <t>2.52亿</t>
  </si>
  <si>
    <t>2.42亿</t>
  </si>
  <si>
    <t>2.91亿</t>
  </si>
  <si>
    <t>5.56亿</t>
  </si>
  <si>
    <t>5.00亿</t>
  </si>
  <si>
    <t>4.57亿</t>
  </si>
  <si>
    <t>3.55亿</t>
  </si>
  <si>
    <t>1.42亿</t>
  </si>
  <si>
    <t>3.06亿</t>
  </si>
  <si>
    <t>7.84亿</t>
  </si>
  <si>
    <t>1.78亿</t>
  </si>
  <si>
    <t>4.91亿</t>
  </si>
  <si>
    <t>10.69亿</t>
  </si>
  <si>
    <t>2.49亿</t>
  </si>
  <si>
    <t>14.61亿</t>
  </si>
  <si>
    <t>4.06亿</t>
  </si>
  <si>
    <t>1-0</t>
  </si>
  <si>
    <t>2.40亿</t>
  </si>
  <si>
    <t>6.16亿</t>
  </si>
  <si>
    <t>2.21亿</t>
  </si>
  <si>
    <t>2.64亿</t>
  </si>
  <si>
    <t>14.39亿</t>
  </si>
  <si>
    <t>8.68亿</t>
  </si>
  <si>
    <t>1.92亿</t>
  </si>
  <si>
    <t>1.44亿</t>
  </si>
  <si>
    <t>1.01亿</t>
  </si>
  <si>
    <t>4.05亿</t>
  </si>
  <si>
    <t>8.14亿</t>
  </si>
  <si>
    <t>-1-0</t>
  </si>
  <si>
    <t>4.80亿</t>
  </si>
  <si>
    <t>34.92亿</t>
  </si>
  <si>
    <t>1.81亿</t>
  </si>
  <si>
    <t>18.25亿</t>
  </si>
  <si>
    <t>1.75亿</t>
  </si>
  <si>
    <t>-1.17亿</t>
  </si>
  <si>
    <t>3.07亿</t>
  </si>
  <si>
    <t>2.14亿</t>
  </si>
  <si>
    <t>1.63亿</t>
  </si>
  <si>
    <t>2.11亿</t>
  </si>
  <si>
    <t>1.46亿</t>
  </si>
  <si>
    <t>1.04亿</t>
  </si>
  <si>
    <t>2.75亿</t>
  </si>
  <si>
    <t>4.63亿</t>
  </si>
  <si>
    <t>15.55亿</t>
  </si>
  <si>
    <t>1.69亿</t>
  </si>
  <si>
    <t>1.85亿</t>
  </si>
  <si>
    <t>12.73亿</t>
  </si>
  <si>
    <t>1.07亿</t>
  </si>
  <si>
    <t>5.51亿</t>
  </si>
  <si>
    <t>2906.67万</t>
  </si>
  <si>
    <t>12.34亿</t>
  </si>
  <si>
    <t>5.48亿</t>
  </si>
  <si>
    <t>5.83亿</t>
  </si>
  <si>
    <t>1.18亿</t>
  </si>
  <si>
    <t>6.33亿</t>
  </si>
  <si>
    <t>4.52亿</t>
  </si>
  <si>
    <t>4.18亿</t>
  </si>
  <si>
    <t>4.32亿</t>
  </si>
  <si>
    <t>4.56亿</t>
  </si>
  <si>
    <t>2.10亿</t>
  </si>
  <si>
    <t>3.12亿</t>
  </si>
  <si>
    <t>9.27亿</t>
  </si>
  <si>
    <t>16.41亿</t>
  </si>
  <si>
    <t>8.53亿</t>
  </si>
  <si>
    <t>1.20亿</t>
  </si>
  <si>
    <t>3.57亿</t>
  </si>
  <si>
    <t>2.74亿</t>
  </si>
  <si>
    <t>4.15亿</t>
  </si>
  <si>
    <t>3.47亿</t>
  </si>
  <si>
    <t>3.05亿</t>
  </si>
  <si>
    <t>2.88亿</t>
  </si>
  <si>
    <t>1.74亿</t>
  </si>
  <si>
    <t>2.47亿</t>
  </si>
  <si>
    <t>8.43亿</t>
  </si>
  <si>
    <t>6.46亿</t>
  </si>
  <si>
    <t>1.53亿</t>
  </si>
  <si>
    <t>1.52亿</t>
  </si>
  <si>
    <t>1.76亿</t>
  </si>
  <si>
    <t>4.12亿</t>
  </si>
  <si>
    <t>10.53亿</t>
  </si>
  <si>
    <t>2.81亿</t>
  </si>
  <si>
    <t>5.07亿</t>
  </si>
  <si>
    <t>2.69亿</t>
  </si>
  <si>
    <t>28.85亿</t>
  </si>
  <si>
    <t>4.47亿</t>
  </si>
  <si>
    <t>2.19亿</t>
  </si>
  <si>
    <t>1.99亿</t>
  </si>
  <si>
    <t>14.68亿</t>
  </si>
  <si>
    <t>30.86亿</t>
  </si>
  <si>
    <t>13.32亿</t>
  </si>
  <si>
    <t>1.57亿</t>
  </si>
  <si>
    <t>1.71亿</t>
  </si>
  <si>
    <t>2.61亿</t>
  </si>
  <si>
    <t>16.17亿</t>
  </si>
  <si>
    <t>1.70亿</t>
  </si>
  <si>
    <t>18.12亿</t>
  </si>
  <si>
    <t>20.54亿</t>
  </si>
  <si>
    <t>1.26亿</t>
  </si>
  <si>
    <t>1.77亿</t>
  </si>
  <si>
    <t>9.73亿</t>
  </si>
  <si>
    <t>4.53亿</t>
  </si>
  <si>
    <t>2.43亿</t>
  </si>
  <si>
    <t>3.31亿</t>
  </si>
  <si>
    <t>3.27亿</t>
  </si>
  <si>
    <t>2.18亿</t>
  </si>
  <si>
    <t>7.47亿</t>
  </si>
  <si>
    <t>2.20亿</t>
  </si>
  <si>
    <t>-1-1</t>
  </si>
  <si>
    <t>14.45亿</t>
  </si>
  <si>
    <t>2.28亿</t>
  </si>
  <si>
    <t>13.70亿</t>
  </si>
  <si>
    <t>9.55亿</t>
  </si>
  <si>
    <t>27.85亿</t>
  </si>
  <si>
    <t>3.22亿</t>
  </si>
  <si>
    <t>3.24亿</t>
  </si>
  <si>
    <t>1.83亿</t>
  </si>
  <si>
    <t>2.38亿</t>
  </si>
  <si>
    <t>1.34亿</t>
  </si>
  <si>
    <t>21.24亿</t>
  </si>
  <si>
    <t>10.22亿</t>
  </si>
  <si>
    <t>3.30亿</t>
  </si>
  <si>
    <t>1.40亿</t>
  </si>
  <si>
    <t>8.63亿</t>
  </si>
  <si>
    <t>6.73亿</t>
  </si>
  <si>
    <t>13.01亿</t>
  </si>
  <si>
    <t>3.33亿</t>
  </si>
  <si>
    <t>1.36亿</t>
  </si>
  <si>
    <t>1.56亿</t>
  </si>
  <si>
    <t>7.98亿</t>
  </si>
  <si>
    <t>6.85亿</t>
  </si>
  <si>
    <t>1.05亿</t>
  </si>
  <si>
    <t>-2-0</t>
  </si>
  <si>
    <t>14.27亿</t>
  </si>
  <si>
    <t>31.62亿</t>
  </si>
  <si>
    <t>1.17亿</t>
  </si>
  <si>
    <t>5.23亿</t>
  </si>
  <si>
    <t>10.49亿</t>
  </si>
  <si>
    <t>-8.59亿</t>
  </si>
  <si>
    <t>25.42亿</t>
  </si>
  <si>
    <t>6.84亿</t>
  </si>
  <si>
    <t>5.74亿</t>
  </si>
  <si>
    <t>2.45亿</t>
  </si>
  <si>
    <t>1.30亿</t>
  </si>
  <si>
    <t>17.31亿</t>
  </si>
  <si>
    <t>14.73亿</t>
  </si>
  <si>
    <t>3.94亿</t>
  </si>
  <si>
    <t>2.46亿</t>
  </si>
  <si>
    <t>23.79亿</t>
  </si>
  <si>
    <t>6.27亿</t>
  </si>
  <si>
    <t>2.53亿</t>
  </si>
  <si>
    <t>13.03亿</t>
  </si>
  <si>
    <t>1.90亿</t>
  </si>
  <si>
    <t>8.88亿</t>
  </si>
  <si>
    <t>29.18亿</t>
  </si>
  <si>
    <t>4.44亿</t>
  </si>
  <si>
    <t>3.85亿</t>
  </si>
  <si>
    <t>3.19亿</t>
  </si>
  <si>
    <t>25.87亿</t>
  </si>
  <si>
    <t>4.93亿</t>
  </si>
  <si>
    <t>3.01亿</t>
  </si>
  <si>
    <t>2.97亿</t>
  </si>
  <si>
    <t>5.61亿</t>
  </si>
  <si>
    <t>3.23亿</t>
  </si>
  <si>
    <t>5.36亿</t>
  </si>
  <si>
    <t>14.70亿</t>
  </si>
  <si>
    <t>4.94亿</t>
  </si>
  <si>
    <t>1.54亿</t>
  </si>
  <si>
    <t>2.35亿</t>
  </si>
  <si>
    <t>1.33亿</t>
  </si>
  <si>
    <t>-1.16亿</t>
  </si>
  <si>
    <t>3.78亿</t>
  </si>
  <si>
    <t>2.44亿</t>
  </si>
  <si>
    <t>1.27亿</t>
  </si>
  <si>
    <t>3.10亿</t>
  </si>
  <si>
    <t>2.01亿</t>
  </si>
  <si>
    <t>3.26亿</t>
  </si>
  <si>
    <t>1.19亿</t>
  </si>
  <si>
    <t>15.19亿</t>
  </si>
  <si>
    <t>3.28亿</t>
  </si>
  <si>
    <t>1.16亿</t>
  </si>
  <si>
    <t>1.21亿</t>
  </si>
  <si>
    <t>2.50亿</t>
  </si>
  <si>
    <t>14.41亿</t>
  </si>
  <si>
    <t>13.44亿</t>
  </si>
  <si>
    <t>6.59亿</t>
  </si>
  <si>
    <t>2.71亿</t>
  </si>
  <si>
    <t>5.10亿</t>
  </si>
  <si>
    <t>22.99亿</t>
  </si>
  <si>
    <t>5.15亿</t>
  </si>
  <si>
    <t>2.03亿</t>
  </si>
  <si>
    <t>2.06亿</t>
  </si>
  <si>
    <t>6.13亿</t>
  </si>
  <si>
    <t>6.00亿</t>
  </si>
  <si>
    <t>1.25亿</t>
  </si>
  <si>
    <t>7.08亿</t>
  </si>
  <si>
    <t>24.26亿</t>
  </si>
  <si>
    <t>7.30亿</t>
  </si>
  <si>
    <t>2.12亿</t>
  </si>
  <si>
    <t>2.95亿</t>
  </si>
  <si>
    <t>1.29亿</t>
  </si>
  <si>
    <t>8.21亿</t>
  </si>
  <si>
    <t>3.81亿</t>
  </si>
  <si>
    <t>4.70亿</t>
  </si>
  <si>
    <t>6.90亿</t>
  </si>
  <si>
    <t>6.50亿</t>
  </si>
  <si>
    <t>27.34亿</t>
  </si>
  <si>
    <t>104.41亿</t>
  </si>
  <si>
    <t>22.86亿</t>
  </si>
  <si>
    <t>25.02亿</t>
  </si>
  <si>
    <t>4.42亿</t>
  </si>
  <si>
    <t>12.17亿</t>
  </si>
  <si>
    <t>1.65亿</t>
  </si>
  <si>
    <t>7.21亿</t>
  </si>
  <si>
    <t>10.07亿</t>
  </si>
  <si>
    <t>3.72亿</t>
  </si>
  <si>
    <t>9.17亿</t>
  </si>
  <si>
    <t>33.77亿</t>
  </si>
  <si>
    <t>4.31亿</t>
  </si>
  <si>
    <t>3.89亿</t>
  </si>
  <si>
    <t>28.75亿</t>
  </si>
  <si>
    <t>5.37亿</t>
  </si>
  <si>
    <t>6.76亿</t>
  </si>
  <si>
    <t>1.97亿</t>
  </si>
  <si>
    <t>10.83亿</t>
  </si>
  <si>
    <t>10.08亿</t>
  </si>
  <si>
    <t>2.96亿</t>
  </si>
  <si>
    <t>1.31亿</t>
  </si>
  <si>
    <t>6.38亿</t>
  </si>
  <si>
    <t>6.28亿</t>
  </si>
  <si>
    <t>1.73亿</t>
  </si>
  <si>
    <t>10.77亿</t>
  </si>
  <si>
    <t>19.43亿</t>
  </si>
  <si>
    <t>2.87亿</t>
  </si>
  <si>
    <t>4.86亿</t>
  </si>
  <si>
    <t>3.71亿</t>
  </si>
  <si>
    <t>10.46亿</t>
  </si>
  <si>
    <t>1.66亿</t>
  </si>
  <si>
    <t>18.80亿</t>
  </si>
  <si>
    <t>12.38亿</t>
  </si>
  <si>
    <t>1.12亿</t>
  </si>
  <si>
    <t>4.39亿</t>
  </si>
  <si>
    <t>5.57亿</t>
  </si>
  <si>
    <t>20.47亿</t>
  </si>
  <si>
    <t>4.60亿</t>
  </si>
  <si>
    <t>1.03亿</t>
  </si>
  <si>
    <t>5.47亿</t>
  </si>
  <si>
    <t>10.36亿</t>
  </si>
  <si>
    <t>13.55亿</t>
  </si>
  <si>
    <t>1.28亿</t>
  </si>
  <si>
    <t>1.45亿</t>
  </si>
  <si>
    <t>5.33亿</t>
  </si>
  <si>
    <t>14.77亿</t>
  </si>
  <si>
    <t>1.98亿</t>
  </si>
  <si>
    <t>12.20亿</t>
  </si>
  <si>
    <t>5.54亿</t>
  </si>
  <si>
    <t>8.71亿</t>
  </si>
  <si>
    <t>13.96亿</t>
  </si>
  <si>
    <t>12.06亿</t>
  </si>
  <si>
    <t>8.36亿</t>
  </si>
  <si>
    <t>SZ002064</t>
  </si>
  <si>
    <t>华峰化学</t>
  </si>
  <si>
    <t>1104.84万</t>
  </si>
  <si>
    <t>化工合成材料</t>
  </si>
  <si>
    <t>SZ002254</t>
  </si>
  <si>
    <t>泰和新材</t>
  </si>
  <si>
    <t>598.48万</t>
  </si>
  <si>
    <t>SZ000949</t>
  </si>
  <si>
    <t>新乡化纤</t>
  </si>
  <si>
    <t>1550.72万</t>
  </si>
  <si>
    <t>https://xueqiu.com/1414094532/189213272</t>
    <phoneticPr fontId="1" type="noConversion"/>
  </si>
  <si>
    <t>117.34亿</t>
  </si>
  <si>
    <t>227.12亿</t>
  </si>
  <si>
    <t>19940845000亿</t>
  </si>
  <si>
    <t>283.67亿</t>
  </si>
  <si>
    <t>79.37亿</t>
  </si>
  <si>
    <t>172.37亿</t>
  </si>
  <si>
    <t>160.20亿</t>
  </si>
  <si>
    <t>3.52亿</t>
  </si>
  <si>
    <t>62794897亿</t>
  </si>
  <si>
    <t>1734.24万</t>
  </si>
  <si>
    <t>2340401200亿</t>
  </si>
  <si>
    <t>117.38亿</t>
  </si>
  <si>
    <t>2848294600亿</t>
  </si>
  <si>
    <t>1976.75万</t>
  </si>
  <si>
    <t>21315061000亿</t>
  </si>
  <si>
    <t>21.86亿</t>
  </si>
  <si>
    <t>43.57亿</t>
  </si>
  <si>
    <t>14.40亿</t>
  </si>
  <si>
    <t>94.59亿</t>
  </si>
  <si>
    <t>10.91亿</t>
  </si>
  <si>
    <t>23.76亿</t>
  </si>
  <si>
    <t>-16.34亿</t>
  </si>
  <si>
    <t>25.95亿</t>
  </si>
  <si>
    <t>147.24亿</t>
  </si>
  <si>
    <t>137.85亿</t>
  </si>
  <si>
    <t>151.29亿</t>
  </si>
  <si>
    <t>41.50亿</t>
  </si>
  <si>
    <t>28.44亿</t>
  </si>
  <si>
    <t>22.79亿</t>
  </si>
  <si>
    <t>18.41亿</t>
  </si>
  <si>
    <t>19.37亿</t>
  </si>
  <si>
    <t>-3.04亿</t>
  </si>
  <si>
    <t>138.38亿</t>
  </si>
  <si>
    <t>210.16亿</t>
  </si>
  <si>
    <t>128.95亿</t>
  </si>
  <si>
    <t>23.95亿</t>
  </si>
  <si>
    <t>61.27亿</t>
  </si>
  <si>
    <t>38.51亿</t>
  </si>
  <si>
    <t>10派3元(含税)</t>
  </si>
  <si>
    <t>氨纶</t>
  </si>
  <si>
    <t>6216.11万</t>
  </si>
  <si>
    <t>3.73亿</t>
  </si>
  <si>
    <t>公司主要从事氨纶纤维、聚氨酯原液、己二酸等聚氨酯制品材料的研发、生产与销售。公司主要产品包括氨纶、聚氨酯原液、己二酸等。
市值376.16083亿, 利润79.37亿; PE8.9, PB1.66; ROIC24.9667%; ROE33.5467%; 股利率3.9578%; 毛利24.8133%; 净利15.3767%; 上一年度营收增92.66%, 利润增248.27%; 当季营收增-24.85%, 利润增-99.08%; 过往5年营收增80.21%, 利润增179.37%
Income profile:
化学纤维 56.03亿 40.49% 30.20% 19.08%
基础化工产品 43.84亿 31.68% 41.08% 33.17%
化工新材料 33.73亿 24.38% 26.21% 27.51%</t>
  </si>
  <si>
    <t>47.27亿</t>
  </si>
  <si>
    <t>44.51亿</t>
  </si>
  <si>
    <t>2802554500亿</t>
  </si>
  <si>
    <t>44.04亿</t>
  </si>
  <si>
    <t>9.66亿</t>
  </si>
  <si>
    <t>24.19亿</t>
  </si>
  <si>
    <t>21.81亿</t>
  </si>
  <si>
    <t>4428.55万</t>
  </si>
  <si>
    <t>7262.90万</t>
  </si>
  <si>
    <t>10876287亿</t>
  </si>
  <si>
    <t>26.39万</t>
  </si>
  <si>
    <t>269238150亿</t>
  </si>
  <si>
    <t>268803550亿</t>
  </si>
  <si>
    <t>1.82亿</t>
  </si>
  <si>
    <t>4262576500亿</t>
  </si>
  <si>
    <t>18.71亿</t>
  </si>
  <si>
    <t>8.13亿</t>
  </si>
  <si>
    <t>10.14亿</t>
  </si>
  <si>
    <t>31.42亿</t>
  </si>
  <si>
    <t>14.48亿</t>
  </si>
  <si>
    <t>-2.07亿</t>
  </si>
  <si>
    <t>-3.67亿</t>
  </si>
  <si>
    <t>24.41亿</t>
  </si>
  <si>
    <t>25.35亿</t>
  </si>
  <si>
    <t>21.72亿</t>
  </si>
  <si>
    <t>15.81亿</t>
  </si>
  <si>
    <t>1.00亿</t>
  </si>
  <si>
    <t>5883.82万</t>
  </si>
  <si>
    <t>19.52亿</t>
  </si>
  <si>
    <t>32.82亿</t>
  </si>
  <si>
    <t>21.26亿</t>
  </si>
  <si>
    <t>7.31亿</t>
  </si>
  <si>
    <t>4.40亿</t>
  </si>
  <si>
    <t>10派5元(含税)</t>
  </si>
  <si>
    <t>4067.17万</t>
  </si>
  <si>
    <t>2.27亿</t>
  </si>
  <si>
    <t xml:space="preserve">
市值174.3244亿, 利润9.66亿; PE32.33, PB4.32; ROIC10.5133%; ROE15.07%; 股利率2.0169%; 毛利22.2067%; 净利12.4267%; 上一年度营收增80.42%, 利润增270.11%; 当季营收增-26.42%, 利润增-95.24%; 过往5年营收增26.29%, 利润增91.56%
Income profile:
</t>
  </si>
  <si>
    <t>58.32亿</t>
  </si>
  <si>
    <t>57.81亿</t>
  </si>
  <si>
    <t>5721012900亿</t>
  </si>
  <si>
    <t>87.40亿</t>
  </si>
  <si>
    <t>13.65亿</t>
  </si>
  <si>
    <t>60.67亿</t>
  </si>
  <si>
    <t>54.60亿</t>
  </si>
  <si>
    <t>2351.99万</t>
  </si>
  <si>
    <t>3.77亿</t>
  </si>
  <si>
    <t>-51292亿</t>
  </si>
  <si>
    <t>287.39万</t>
  </si>
  <si>
    <t>-314049000亿</t>
  </si>
  <si>
    <t>17.37亿</t>
  </si>
  <si>
    <t>1166458630亿</t>
  </si>
  <si>
    <t>4280698600亿</t>
  </si>
  <si>
    <t>11.73亿</t>
  </si>
  <si>
    <t>8.42亿</t>
  </si>
  <si>
    <t>6.88亿</t>
  </si>
  <si>
    <t>6.93亿</t>
  </si>
  <si>
    <t>3639.52万</t>
  </si>
  <si>
    <t>33.92亿</t>
  </si>
  <si>
    <t>21.97亿</t>
  </si>
  <si>
    <t>1222.68万</t>
  </si>
  <si>
    <t>-1.43亿</t>
  </si>
  <si>
    <t>1.39亿</t>
  </si>
  <si>
    <t>44.77亿</t>
  </si>
  <si>
    <t>48.04亿</t>
  </si>
  <si>
    <t>44.94亿</t>
  </si>
  <si>
    <t>41.07亿</t>
  </si>
  <si>
    <t>36.78亿</t>
  </si>
  <si>
    <t>8358.54万</t>
  </si>
  <si>
    <t>3027.34万</t>
  </si>
  <si>
    <t>39.64亿</t>
  </si>
  <si>
    <t>64.84亿</t>
  </si>
  <si>
    <t>41.23亿</t>
  </si>
  <si>
    <t>942.24万</t>
  </si>
  <si>
    <t>12.89亿</t>
  </si>
  <si>
    <t>10派1元(含税)</t>
  </si>
  <si>
    <t>3625.72万</t>
  </si>
  <si>
    <t>2.92亿</t>
  </si>
  <si>
    <t xml:space="preserve">
市值49.575399亿, 利润13.65亿; PE, PB.858; ROIC7.4133%; ROE10.9333%; 股利率2.9586%; 毛利14.6567%; 净利1.6033%; 上一年度营收增95.22%, 利润增1533.06%; 当季营收增-25.58%, 利润增-154.97%; 过往5年营收增23.28%, 利润增342.4%
Income profile:
</t>
  </si>
  <si>
    <t>SH603225</t>
  </si>
  <si>
    <t>新凤鸣</t>
  </si>
  <si>
    <t>1058.56万</t>
  </si>
  <si>
    <t>SZ002206</t>
  </si>
  <si>
    <t>海 利 得</t>
  </si>
  <si>
    <t>975.33万</t>
  </si>
  <si>
    <t>SH603332</t>
  </si>
  <si>
    <t>苏州龙杰</t>
  </si>
  <si>
    <t>185.40万</t>
  </si>
  <si>
    <t>SZ000677</t>
  </si>
  <si>
    <t>恒天海龙</t>
  </si>
  <si>
    <t>1061.22万</t>
  </si>
  <si>
    <t>SZ301057</t>
  </si>
  <si>
    <t>汇隆新材</t>
  </si>
  <si>
    <t>39.17万</t>
  </si>
  <si>
    <t>SZ000703</t>
  </si>
  <si>
    <t>恒逸石化</t>
  </si>
  <si>
    <t>1023.25万</t>
  </si>
  <si>
    <t>SH601233</t>
  </si>
  <si>
    <t>桐昆股份</t>
  </si>
  <si>
    <t>1448.10万</t>
  </si>
  <si>
    <t>SZ002998</t>
  </si>
  <si>
    <t>优彩资源</t>
  </si>
  <si>
    <t>231.06万</t>
  </si>
  <si>
    <t>SZ000936</t>
  </si>
  <si>
    <t>华西股份</t>
  </si>
  <si>
    <t>2494.80万</t>
  </si>
  <si>
    <t>SZ000301</t>
  </si>
  <si>
    <t>东方盛虹</t>
  </si>
  <si>
    <t>5572.25万</t>
  </si>
  <si>
    <t>SZ002427</t>
  </si>
  <si>
    <t>*ST尤夫</t>
  </si>
  <si>
    <t>847.00万</t>
  </si>
  <si>
    <t>https://xueqiu.com/1414094532/188755188</t>
    <phoneticPr fontId="1" type="noConversion"/>
  </si>
  <si>
    <t>1.收购斯尔邦进入EVA光伏胶膜领域；</t>
    <phoneticPr fontId="1" type="noConversion"/>
  </si>
  <si>
    <t>1228.76亿</t>
  </si>
  <si>
    <t>320.86亿</t>
  </si>
  <si>
    <t>46707971000亿</t>
  </si>
  <si>
    <t>517.22亿</t>
  </si>
  <si>
    <t>45.44亿</t>
  </si>
  <si>
    <t>453.25亿</t>
  </si>
  <si>
    <t>426.39亿</t>
  </si>
  <si>
    <t>5.39亿</t>
  </si>
  <si>
    <t>9.82亿</t>
  </si>
  <si>
    <t>-31245376亿</t>
  </si>
  <si>
    <t>4598.49万</t>
  </si>
  <si>
    <t>1133321890亿</t>
  </si>
  <si>
    <t>131.12亿</t>
  </si>
  <si>
    <t>550386060亿</t>
  </si>
  <si>
    <t>29324759000亿</t>
  </si>
  <si>
    <t>756.36亿</t>
  </si>
  <si>
    <t>213.11亿</t>
  </si>
  <si>
    <t>31.04亿</t>
  </si>
  <si>
    <t>133.35亿</t>
  </si>
  <si>
    <t>4231.18万</t>
  </si>
  <si>
    <t>484.68亿</t>
  </si>
  <si>
    <t>651.08亿</t>
  </si>
  <si>
    <t>32.00亿</t>
  </si>
  <si>
    <t>-234.31亿</t>
  </si>
  <si>
    <t>207.79亿</t>
  </si>
  <si>
    <t>336.99亿</t>
  </si>
  <si>
    <t>248.88亿</t>
  </si>
  <si>
    <t>232.64亿</t>
  </si>
  <si>
    <t>162.99亿</t>
  </si>
  <si>
    <t>7.93亿</t>
  </si>
  <si>
    <t>7.67亿</t>
  </si>
  <si>
    <t>16.14亿</t>
  </si>
  <si>
    <t>9.65亿</t>
  </si>
  <si>
    <t>14.29亿</t>
  </si>
  <si>
    <t>1.47亿</t>
  </si>
  <si>
    <t>302.42亿</t>
  </si>
  <si>
    <t>402.06亿</t>
  </si>
  <si>
    <t>261.48亿</t>
  </si>
  <si>
    <t>16.36亿</t>
  </si>
  <si>
    <t>39.42亿</t>
  </si>
  <si>
    <t>29.25亿</t>
  </si>
  <si>
    <t>10派1.5元(含税)</t>
  </si>
  <si>
    <t>涤纶</t>
  </si>
  <si>
    <t>14.92亿</t>
  </si>
  <si>
    <t>公司的主营业务为民用涤纶长丝的研发、生产和销售以及PTA、热电的生产、销售；公司的主要产品为DTY、POY、FDY、PTA、聚酯产品、热电，EVA。
市值970.52258亿, 利润45.44亿; PE44.54, PB2.95; ROIC4.79%; ROE10.1367%; 股利率1.0218%; 毛利9.9967%; 净利4.4167%; 上一年度营收增53.48%, 利润增492.44%; 当季营收增17.13%, 利润增-105.77%; 过往5年营收增418.79%, 利润增269.37%
Income profile:
DTY 106.80亿 20.65% 23.61% 19.12%
其他化工新材料 99.82亿 19.30% 3.78% 3.27%
其他化纤产品 89.47亿 17.30% 8.85% 8.56%
PTA 71.17亿 13.76% 2.31% 2.81%
丙烯腈 68.74亿 13.29% 25.02% 31.47%
EVA 63.96亿 12.37% 32.64% 44.13%
其他 17.26亿 3.34% 3.80% 19.05%</t>
  </si>
  <si>
    <t>532.25亿</t>
  </si>
  <si>
    <t>366.94亿</t>
  </si>
  <si>
    <t>47188777000亿</t>
  </si>
  <si>
    <t>591.31亿</t>
  </si>
  <si>
    <t>73.32亿</t>
  </si>
  <si>
    <t>471.03亿</t>
  </si>
  <si>
    <t>444.58亿</t>
  </si>
  <si>
    <t>7029.06万</t>
  </si>
  <si>
    <t>8.87亿</t>
  </si>
  <si>
    <t>1788336800亿</t>
  </si>
  <si>
    <t>3125.77万</t>
  </si>
  <si>
    <t>1877815800亿</t>
  </si>
  <si>
    <t>142.35亿</t>
  </si>
  <si>
    <t>453351510亿</t>
  </si>
  <si>
    <t>28461697000亿</t>
  </si>
  <si>
    <t>176.44亿</t>
  </si>
  <si>
    <t>219.75亿</t>
  </si>
  <si>
    <t>40.78亿</t>
  </si>
  <si>
    <t>41.88亿</t>
  </si>
  <si>
    <t>60.98万</t>
  </si>
  <si>
    <t>364.11亿</t>
  </si>
  <si>
    <t>161.47亿</t>
  </si>
  <si>
    <t>-44.68亿</t>
  </si>
  <si>
    <t>-111.97亿</t>
  </si>
  <si>
    <t>158.15亿</t>
  </si>
  <si>
    <t>458.33亿</t>
  </si>
  <si>
    <t>505.82亿</t>
  </si>
  <si>
    <t>416.01亿</t>
  </si>
  <si>
    <t>328.14亿</t>
  </si>
  <si>
    <t>255.82亿</t>
  </si>
  <si>
    <t>28.37亿</t>
  </si>
  <si>
    <t>28.84亿</t>
  </si>
  <si>
    <t>21.20亿</t>
  </si>
  <si>
    <t>17.61亿</t>
  </si>
  <si>
    <t>11.32亿</t>
  </si>
  <si>
    <t>298.52亿</t>
  </si>
  <si>
    <t>503.48亿</t>
  </si>
  <si>
    <t>301.86亿</t>
  </si>
  <si>
    <t>23.02亿</t>
  </si>
  <si>
    <t>61.61亿</t>
  </si>
  <si>
    <t>41.34亿</t>
  </si>
  <si>
    <t>10派3.3元(含税)</t>
  </si>
  <si>
    <t>9951.80万</t>
  </si>
  <si>
    <t>4.22亿</t>
  </si>
  <si>
    <t>公司的主营业务为各类民用涤纶长丝的生产、销售，以及涤纶长丝主要原料之一的PTA（精对苯二甲酸）的生产。公司的主要产品为各类民用涤纶长丝，包括涤纶POY、涤纶FDY、涤纶DTY、涤纶复合丝四大系列一千多个品种，覆盖了涤纶长丝产品的全系列。
市值370.34795亿, 利润73.32亿; PE11.92, PB1.02; ROIC10.11%; ROE18.02%; 股利率2.1484%; 毛利8.7167%; 净利6.5667%; 上一年度营收增29.01%, 利润增158.44%; 当季营收增-14.01%, 利润增-118.08%; 过往5年营收增19.25%, 利润增53.76%
Income profile:
涤纶预取向丝 195.39亿 65.45% 71.10% 8.71%
精对苯二甲酸 117.59亿 39.39% - 0.00%
涤纶牵伸丝 36.70亿 12.29% 13.32% 8.69%
涤纶加弹丝 30.93亿 10.36% 10.91% 8.44%</t>
  </si>
  <si>
    <t>764.65亿</t>
  </si>
  <si>
    <t>361.55亿</t>
  </si>
  <si>
    <t>123316300000亿</t>
  </si>
  <si>
    <t>1289.80亿</t>
  </si>
  <si>
    <t>34.08亿</t>
  </si>
  <si>
    <t>1218.47亿</t>
  </si>
  <si>
    <t>1186.26亿</t>
  </si>
  <si>
    <t>1097907510亿</t>
  </si>
  <si>
    <t>638.06万</t>
  </si>
  <si>
    <t>1388472500亿</t>
  </si>
  <si>
    <t>148.19亿</t>
  </si>
  <si>
    <t>5527877000亿</t>
  </si>
  <si>
    <t>42417968000亿</t>
  </si>
  <si>
    <t>364.15亿</t>
  </si>
  <si>
    <t>6.79亿</t>
  </si>
  <si>
    <t>70.93亿</t>
  </si>
  <si>
    <t>530.58亿</t>
  </si>
  <si>
    <t>175.01亿</t>
  </si>
  <si>
    <t>-37.74亿</t>
  </si>
  <si>
    <t>-12.67亿</t>
  </si>
  <si>
    <t>44.23亿</t>
  </si>
  <si>
    <t>864.30亿</t>
  </si>
  <si>
    <t>796.21亿</t>
  </si>
  <si>
    <t>880.66亿</t>
  </si>
  <si>
    <t>659.60亿</t>
  </si>
  <si>
    <t>324.19亿</t>
  </si>
  <si>
    <t>30.72亿</t>
  </si>
  <si>
    <t>31.90亿</t>
  </si>
  <si>
    <t>18.72亿</t>
  </si>
  <si>
    <t>16.85亿</t>
  </si>
  <si>
    <t>8.30亿</t>
  </si>
  <si>
    <t>798.05亿</t>
  </si>
  <si>
    <t>971.52亿</t>
  </si>
  <si>
    <t>611.24亿</t>
  </si>
  <si>
    <t>18.13亿</t>
  </si>
  <si>
    <t>30.40亿</t>
  </si>
  <si>
    <t>22.12亿</t>
  </si>
  <si>
    <t>10派2元(含税)</t>
  </si>
  <si>
    <t>6458.30万</t>
  </si>
  <si>
    <t xml:space="preserve">
市值270.93815亿, 利润34.08亿; PE16.07, PB1; ROIC6.1233%; ROE13.6167%; 股利率2.7064%; 毛利6.57%; 净利4.2533%; 上一年度营收增49.23%, 利润增10.94%; 当季营收增20.77%, 利润增-159.87%; 过往5年营收增37.03%, 利润增38.35%
Income profile:
</t>
  </si>
  <si>
    <t>313.97亿</t>
  </si>
  <si>
    <t>162.24亿</t>
  </si>
  <si>
    <t>37943309000亿</t>
  </si>
  <si>
    <t>447.70亿</t>
  </si>
  <si>
    <t>22.54亿</t>
  </si>
  <si>
    <t>378.61亿</t>
  </si>
  <si>
    <t>360.01亿</t>
  </si>
  <si>
    <t>5801.24万</t>
  </si>
  <si>
    <t>4.82亿</t>
  </si>
  <si>
    <t>4.83亿</t>
  </si>
  <si>
    <t>-20964115亿</t>
  </si>
  <si>
    <t>5178.16万</t>
  </si>
  <si>
    <t>178297930亿</t>
  </si>
  <si>
    <t>727757080亿</t>
  </si>
  <si>
    <t>18546788000亿</t>
  </si>
  <si>
    <t>27.33亿</t>
  </si>
  <si>
    <t>150.77亿</t>
  </si>
  <si>
    <t>14.66亿</t>
  </si>
  <si>
    <t>26.88亿</t>
  </si>
  <si>
    <t>213.02亿</t>
  </si>
  <si>
    <t>70.76亿</t>
  </si>
  <si>
    <t>4.79亿</t>
  </si>
  <si>
    <t>-47.01亿</t>
  </si>
  <si>
    <t>60.32亿</t>
  </si>
  <si>
    <t>369.84亿</t>
  </si>
  <si>
    <t>341.48亿</t>
  </si>
  <si>
    <t>326.59亿</t>
  </si>
  <si>
    <t>229.63亿</t>
  </si>
  <si>
    <t>174.77亿</t>
  </si>
  <si>
    <t>6.03亿</t>
  </si>
  <si>
    <t>13.53亿</t>
  </si>
  <si>
    <t>14.23亿</t>
  </si>
  <si>
    <t>14.97亿</t>
  </si>
  <si>
    <t>7.32亿</t>
  </si>
  <si>
    <t>237.15亿</t>
  </si>
  <si>
    <t>365.69亿</t>
  </si>
  <si>
    <t>236.81亿</t>
  </si>
  <si>
    <t>19.34亿</t>
  </si>
  <si>
    <t>13.24亿</t>
  </si>
  <si>
    <t>10派2.25元(含税)</t>
  </si>
  <si>
    <t>7051.09万</t>
  </si>
  <si>
    <t>2.94亿</t>
  </si>
  <si>
    <t>公司从事的主要业务为民用涤纶长丝及其主要原材料之一PTA的研发、生产和销售。公司的主要产品为POY、FDY、DTY、聚酯切片及再生聚酯。
市值182.77164亿, 利润22.54亿; PE30.28, PB1.15; ROIC6.6967%; ROE12.0733%; 股利率1.8828%; 毛利6.78%; 净利2.42%; 上一年度营收增21.05%, 利润增273.8%; 当季营收增10.4%, 利润增-118.03%; 过往5年营收增21.51%, 利润增62.6%
Income profile:
POY 132.57亿 55.90% 53.66% 6.58%
PTA 118.53亿 49.98% 17.89% 2.46%
FDY 38.92亿 16.41% 21.60% 9.03%
DTY 23.63亿 9.96% 11.41% 7.85%
其他业务 19.11亿 8.06% 8.73% 7.43%</t>
  </si>
  <si>
    <t>39.37亿</t>
  </si>
  <si>
    <t>34.96亿</t>
  </si>
  <si>
    <t>4214226400亿</t>
  </si>
  <si>
    <t>50.67亿</t>
  </si>
  <si>
    <t>5.75亿</t>
  </si>
  <si>
    <t>39.08亿</t>
  </si>
  <si>
    <t>3430.95万</t>
  </si>
  <si>
    <t>9878.87万</t>
  </si>
  <si>
    <t>1111208亿</t>
  </si>
  <si>
    <t>172.20万</t>
  </si>
  <si>
    <t>254781820亿</t>
  </si>
  <si>
    <t>12.82亿</t>
  </si>
  <si>
    <t>848694190亿</t>
  </si>
  <si>
    <t>7403.60万</t>
  </si>
  <si>
    <t>3615643100亿</t>
  </si>
  <si>
    <t>8.35亿</t>
  </si>
  <si>
    <t>18.52亿</t>
  </si>
  <si>
    <t>30.48亿</t>
  </si>
  <si>
    <t>8.37亿</t>
  </si>
  <si>
    <t>2.63亿</t>
  </si>
  <si>
    <t>-2.00亿</t>
  </si>
  <si>
    <t>35.13亿</t>
  </si>
  <si>
    <t>40.14亿</t>
  </si>
  <si>
    <t>35.69亿</t>
  </si>
  <si>
    <t>31.86亿</t>
  </si>
  <si>
    <t>25.67亿</t>
  </si>
  <si>
    <t>3.51亿</t>
  </si>
  <si>
    <t>3.14亿</t>
  </si>
  <si>
    <t>2.55亿</t>
  </si>
  <si>
    <t>36.79亿</t>
  </si>
  <si>
    <t>23.77亿</t>
  </si>
  <si>
    <t>4.46亿</t>
  </si>
  <si>
    <t>3685.77万</t>
  </si>
  <si>
    <t>公司主营业务为化学纤维制品、橡胶和塑料制品的研发、生产、销售。产品主要有工业长丝、灯箱布、聚酯切片、装饰膜、蓬盖布、帘子布、石塑地板等。目前公司石塑地板产品主要销往欧洲、美国、澳大利亚等地区，全球地材产品市场容量较大，使公司石塑地板具有广阔的市场发展空间。
市值74.035808亿, 利润5.75亿; PE18.05, PB2.12; ROIC8.27%; ROE13.1%; 股利率1.5773%; 毛利19.33%; 净利7.7233%; 上一年度营收增44.24%, 利润增128.17%; 当季营收增9.77%, 利润增-55.31%; 过往5年营收增16.07%, 利润增26.66%
Income profile:
涤纶工业长丝 13.07亿 46.95% 53.96% 17.76%
轮胎帘子布 5.40亿 19.38% 35.33% 28.16%
灯箱广告材料 2.57亿 9.21% 10.37% 17.40%</t>
  </si>
  <si>
    <t>60.89亿</t>
  </si>
  <si>
    <t>-19.29亿</t>
  </si>
  <si>
    <t>1869078700亿</t>
  </si>
  <si>
    <t>28.97亿</t>
  </si>
  <si>
    <t>-14.10亿</t>
  </si>
  <si>
    <t>24.87亿</t>
  </si>
  <si>
    <t>1787.58万</t>
  </si>
  <si>
    <t>5128.58万</t>
  </si>
  <si>
    <t>28450686亿</t>
  </si>
  <si>
    <t>88.39万</t>
  </si>
  <si>
    <t>-602787070亿</t>
  </si>
  <si>
    <t>3693.71万</t>
  </si>
  <si>
    <t>568442490亿</t>
  </si>
  <si>
    <t>3210.76万</t>
  </si>
  <si>
    <t>2029977700亿</t>
  </si>
  <si>
    <t>15.16亿</t>
  </si>
  <si>
    <t>8.18亿</t>
  </si>
  <si>
    <t>1000.00万</t>
  </si>
  <si>
    <t>60.29亿</t>
  </si>
  <si>
    <t>-2937.68万</t>
  </si>
  <si>
    <t>-99.72万</t>
  </si>
  <si>
    <t>-239.70万</t>
  </si>
  <si>
    <t>24.46亿</t>
  </si>
  <si>
    <t>30.84亿</t>
  </si>
  <si>
    <t>38.60亿</t>
  </si>
  <si>
    <t>50.84亿</t>
  </si>
  <si>
    <t>24.60亿</t>
  </si>
  <si>
    <t>-7.51亿</t>
  </si>
  <si>
    <t>6115.84万</t>
  </si>
  <si>
    <t>-10.47亿</t>
  </si>
  <si>
    <t>12.78亿</t>
  </si>
  <si>
    <t>22.41亿</t>
  </si>
  <si>
    <t>13.93亿</t>
  </si>
  <si>
    <t>-2.86亿</t>
  </si>
  <si>
    <t>-1.61亿</t>
  </si>
  <si>
    <t>不分配不转增</t>
  </si>
  <si>
    <t>2222.48万</t>
  </si>
  <si>
    <t>1.61亿</t>
  </si>
  <si>
    <t>亏损</t>
  </si>
  <si>
    <t xml:space="preserve">
市值63.461871亿, 利润-14.10亿; PE, PB; ROIC-7.17%; ROE-83.08%; 股利率0%; 毛利10.23%; 净利-19.1233%; 上一年度营收增18.44%, 利润增-87.75%; 当季营收增-30.3%, 利润增-65.97%; 过往5年营收增12.05%, 利润增-328.26%
Income profile:
</t>
  </si>
  <si>
    <t>50.08亿</t>
  </si>
  <si>
    <t>2216949000亿</t>
  </si>
  <si>
    <t>24.18亿</t>
  </si>
  <si>
    <t>3.42亿</t>
  </si>
  <si>
    <t>270.04万</t>
  </si>
  <si>
    <t>3892.31万</t>
  </si>
  <si>
    <t>475.25万</t>
  </si>
  <si>
    <t>126890411亿</t>
  </si>
  <si>
    <t>30.38万</t>
  </si>
  <si>
    <t>147303670亿</t>
  </si>
  <si>
    <t>6.15亿</t>
  </si>
  <si>
    <t>148801390亿</t>
  </si>
  <si>
    <t>1644965900亿</t>
  </si>
  <si>
    <t>9696.67万</t>
  </si>
  <si>
    <t>11.47亿</t>
  </si>
  <si>
    <t>9591.68万</t>
  </si>
  <si>
    <t>619.83万</t>
  </si>
  <si>
    <t>13.86亿</t>
  </si>
  <si>
    <t>-4.52亿</t>
  </si>
  <si>
    <t>23.56亿</t>
  </si>
  <si>
    <t>31.87亿</t>
  </si>
  <si>
    <t>29.32亿</t>
  </si>
  <si>
    <t>28.42亿</t>
  </si>
  <si>
    <t>21.25亿</t>
  </si>
  <si>
    <t>-3.33亿</t>
  </si>
  <si>
    <t>5.62亿</t>
  </si>
  <si>
    <t>3.21亿</t>
  </si>
  <si>
    <t>1.95亿</t>
  </si>
  <si>
    <t>6.04亿</t>
  </si>
  <si>
    <t>17.88亿</t>
  </si>
  <si>
    <t>12.10亿</t>
  </si>
  <si>
    <t>9872.81万</t>
  </si>
  <si>
    <t>3.93亿</t>
  </si>
  <si>
    <t>10派0.5元(含税)</t>
  </si>
  <si>
    <t xml:space="preserve">
市值48.730709亿, 利润3.42亿; PE27.46, PB.973; ROIC4.71%; ROE3.95%; 股利率.9091%; 毛利8.7833%; 净利4.8967%; 上一年度营收增2.63%, 利润增202.7%; 当季营收增28.02%, 利润增160.4%; 过往5年营收增4.43%, 利润增23.09%
Income profile:
</t>
  </si>
  <si>
    <t>9.29亿</t>
  </si>
  <si>
    <t>742444120亿</t>
  </si>
  <si>
    <t>10.68亿</t>
  </si>
  <si>
    <t>7779.50万</t>
  </si>
  <si>
    <t>6.25亿</t>
  </si>
  <si>
    <t>2127.51万</t>
  </si>
  <si>
    <t>2757.71万</t>
  </si>
  <si>
    <t>337.22万</t>
  </si>
  <si>
    <t>42266亿</t>
  </si>
  <si>
    <t>23.02万</t>
  </si>
  <si>
    <t>42324393亿</t>
  </si>
  <si>
    <t>2.34亿</t>
  </si>
  <si>
    <t>240445640亿</t>
  </si>
  <si>
    <t>700246310亿</t>
  </si>
  <si>
    <t>52.11万</t>
  </si>
  <si>
    <t>5050.00万</t>
  </si>
  <si>
    <t>2036.44万</t>
  </si>
  <si>
    <t>5744.75万</t>
  </si>
  <si>
    <t>-429.68万</t>
  </si>
  <si>
    <t>-269.70万</t>
  </si>
  <si>
    <t>6.80亿</t>
  </si>
  <si>
    <t>7.07亿</t>
  </si>
  <si>
    <t>654.02万</t>
  </si>
  <si>
    <t>712.59万</t>
  </si>
  <si>
    <t>133.08万</t>
  </si>
  <si>
    <t>193.17万</t>
  </si>
  <si>
    <t>452.14万</t>
  </si>
  <si>
    <t>5.02亿</t>
  </si>
  <si>
    <t>7.55亿</t>
  </si>
  <si>
    <t>4.69亿</t>
  </si>
  <si>
    <t>3030.15万</t>
  </si>
  <si>
    <t>5704.86万</t>
  </si>
  <si>
    <t>3161.74万</t>
  </si>
  <si>
    <t>4220.47万</t>
  </si>
  <si>
    <t>4.07亿</t>
  </si>
  <si>
    <t xml:space="preserve">
市值26.696919亿, 利润7779.50万; PE42.25, PB6.55; ROIC8.9633%; ROE9.57%; 股利率0%; 毛利18.4633%; 净利5.6%; 上一年度营收增57.06%, 利润增1089.49%; 当季营收增-15.93%, 利润增-52.27%; 过往5年营收增19.3%, 利润增285.67%
Income profile:
</t>
  </si>
  <si>
    <t>15.26亿</t>
  </si>
  <si>
    <t>1611862600亿</t>
  </si>
  <si>
    <t>16.20亿</t>
  </si>
  <si>
    <t>15.71亿</t>
  </si>
  <si>
    <t>14.94亿</t>
  </si>
  <si>
    <t>573.49万</t>
  </si>
  <si>
    <t>2111.80万</t>
  </si>
  <si>
    <t>1331.59万</t>
  </si>
  <si>
    <t>-856130亿</t>
  </si>
  <si>
    <t>49667128亿</t>
  </si>
  <si>
    <t>2.36亿</t>
  </si>
  <si>
    <t>206566170亿</t>
  </si>
  <si>
    <t>903051800亿</t>
  </si>
  <si>
    <t>6192.20万</t>
  </si>
  <si>
    <t>8047.60万</t>
  </si>
  <si>
    <t>5.16亿</t>
  </si>
  <si>
    <t>-1.45亿</t>
  </si>
  <si>
    <t>-5223.02万</t>
  </si>
  <si>
    <t>7710.43万</t>
  </si>
  <si>
    <t>13.64亿</t>
  </si>
  <si>
    <t>17.38亿</t>
  </si>
  <si>
    <t>10.82亿</t>
  </si>
  <si>
    <t>9.02亿</t>
  </si>
  <si>
    <t>1.35亿</t>
  </si>
  <si>
    <t>8745.82万</t>
  </si>
  <si>
    <t>9050.23万</t>
  </si>
  <si>
    <t>8098.20万</t>
  </si>
  <si>
    <t>5566.36万</t>
  </si>
  <si>
    <t>9.50亿</t>
  </si>
  <si>
    <t>10.79亿</t>
  </si>
  <si>
    <t>6.97亿</t>
  </si>
  <si>
    <t>3826.35万</t>
  </si>
  <si>
    <t>8080.36万</t>
  </si>
  <si>
    <t>6009.19万</t>
  </si>
  <si>
    <t>1230.92万</t>
  </si>
  <si>
    <t xml:space="preserve">
市值22.554129亿, 利润1.01亿; PE30.5, PB1.48; ROIC8.9067%; ROE10.45%; 股利率0%; 毛利12.4%; 净利6.3233%; 上一年度营收增18.77%, 利润增-25.19%; 当季营收增73.26%, 利润增-24.36%; 过往5年营收增20.21%, 利润增16.61%
Income profile:
</t>
  </si>
  <si>
    <t>417297180亿</t>
  </si>
  <si>
    <t>7211.26万</t>
  </si>
  <si>
    <t>3.88亿</t>
  </si>
  <si>
    <t>3.45亿</t>
  </si>
  <si>
    <t>774.79万</t>
  </si>
  <si>
    <t>1708.86万</t>
  </si>
  <si>
    <t>1186.95万</t>
  </si>
  <si>
    <t>4130331亿</t>
  </si>
  <si>
    <t>27617514亿</t>
  </si>
  <si>
    <t>1.32亿</t>
  </si>
  <si>
    <t>19592907亿</t>
  </si>
  <si>
    <t>419151080亿</t>
  </si>
  <si>
    <t>9003.47万</t>
  </si>
  <si>
    <t>3000.00万</t>
  </si>
  <si>
    <t>2577.00万</t>
  </si>
  <si>
    <t>2715.42万</t>
  </si>
  <si>
    <t>2559.49万</t>
  </si>
  <si>
    <t>-6407.71万</t>
  </si>
  <si>
    <t>1921.39万</t>
  </si>
  <si>
    <t>5.41亿</t>
  </si>
  <si>
    <t>6.56亿</t>
  </si>
  <si>
    <t>5.91亿</t>
  </si>
  <si>
    <t>6685.42万</t>
  </si>
  <si>
    <t>5476.72万</t>
  </si>
  <si>
    <t>3712.26万</t>
  </si>
  <si>
    <t>2941.64万</t>
  </si>
  <si>
    <t>892.69万</t>
  </si>
  <si>
    <t>2.65亿</t>
  </si>
  <si>
    <t>2675.06万</t>
  </si>
  <si>
    <t>5683.67万</t>
  </si>
  <si>
    <t>3762.35万</t>
  </si>
  <si>
    <t>209.81万</t>
  </si>
  <si>
    <t>3465.47万</t>
  </si>
  <si>
    <t xml:space="preserve">
市值22.542592亿, 利润7211.26万; PE46.49, PB3.66; ROIC16.8967%; ROE18.46%; 股利率.9823%; 毛利20.6367%; 净利10.2733%; 上一年度营收增13.31%, 利润增7.87%; 当季营收增-2.37%, 利润增-66.35%; 过往5年营收增17.58%, 利润增66.64%
Income profile:
</t>
  </si>
  <si>
    <t>3.13亿</t>
  </si>
  <si>
    <t>804916420亿</t>
  </si>
  <si>
    <t>10.72亿</t>
  </si>
  <si>
    <t>3694.10万</t>
  </si>
  <si>
    <t>8.54亿</t>
  </si>
  <si>
    <t>7.86亿</t>
  </si>
  <si>
    <t>517.57万</t>
  </si>
  <si>
    <t>2555.22万</t>
  </si>
  <si>
    <t>2504.32万</t>
  </si>
  <si>
    <t>11741881亿</t>
  </si>
  <si>
    <t>8.89万</t>
  </si>
  <si>
    <t>-52348196亿</t>
  </si>
  <si>
    <t>1926117亿</t>
  </si>
  <si>
    <t>3175.71万</t>
  </si>
  <si>
    <t>1030592160亿</t>
  </si>
  <si>
    <t>372.56万</t>
  </si>
  <si>
    <t>2957.98万</t>
  </si>
  <si>
    <t>-3125.34万</t>
  </si>
  <si>
    <t>-6575.74万</t>
  </si>
  <si>
    <t>-3006.86万</t>
  </si>
  <si>
    <t>8.80亿</t>
  </si>
  <si>
    <t>16.24亿</t>
  </si>
  <si>
    <t>17.43亿</t>
  </si>
  <si>
    <t>15.24亿</t>
  </si>
  <si>
    <t>12.07亿</t>
  </si>
  <si>
    <t>3580.53万</t>
  </si>
  <si>
    <t>1.68亿</t>
  </si>
  <si>
    <t>6397.76万</t>
  </si>
  <si>
    <t>7.60亿</t>
  </si>
  <si>
    <t>-2388.82万</t>
  </si>
  <si>
    <t>3218.81万</t>
  </si>
  <si>
    <t>1470.94万</t>
  </si>
  <si>
    <t>10转4股派3元(含税)</t>
  </si>
  <si>
    <t>798.51万</t>
  </si>
  <si>
    <t>4038.19万</t>
  </si>
  <si>
    <t xml:space="preserve">
市值18.083334亿, 利润3694.10万; PE, PB1.42; ROIC6.3567%; ROE6.1333%; 股利率2.7624%; 毛利10.31%; 净利3.08%; 上一年度营收增21.82%, 利润增3.17%; 当季营收增3.93%, 利润增-204.25%; 过往5年营收增1.96%, 利润增11.73%
Income profile:
</t>
  </si>
  <si>
    <t>SH600143</t>
  </si>
  <si>
    <t>金发科技</t>
  </si>
  <si>
    <t>1331.06万</t>
  </si>
  <si>
    <t>SZ300586</t>
  </si>
  <si>
    <t>美联新材</t>
  </si>
  <si>
    <t>1162.28万</t>
  </si>
  <si>
    <t>SZ002768</t>
  </si>
  <si>
    <t>国恩股份</t>
  </si>
  <si>
    <t>259.37万</t>
  </si>
  <si>
    <t>SZ002838</t>
  </si>
  <si>
    <t>道恩股份</t>
  </si>
  <si>
    <t>940.66万</t>
  </si>
  <si>
    <t>SZ300834</t>
  </si>
  <si>
    <t>星辉环材</t>
  </si>
  <si>
    <t>60.59万</t>
  </si>
  <si>
    <t>SH688219</t>
  </si>
  <si>
    <t>会通股份</t>
  </si>
  <si>
    <t>144.22万</t>
  </si>
  <si>
    <t>SZ002886</t>
  </si>
  <si>
    <t>沃特股份</t>
  </si>
  <si>
    <t>194.08万</t>
  </si>
  <si>
    <t>SH688203</t>
  </si>
  <si>
    <t>海正生材</t>
  </si>
  <si>
    <t>92.67万</t>
  </si>
  <si>
    <t>SZ300716</t>
  </si>
  <si>
    <t>国立科技</t>
  </si>
  <si>
    <t>549.89万</t>
  </si>
  <si>
    <t>SZ300221</t>
  </si>
  <si>
    <t>银禧科技</t>
  </si>
  <si>
    <t>668.11万</t>
  </si>
  <si>
    <t>SZ301003</t>
  </si>
  <si>
    <t>江苏博云</t>
  </si>
  <si>
    <t>59.12万</t>
  </si>
  <si>
    <t>SZ301131</t>
  </si>
  <si>
    <t>聚赛龙</t>
  </si>
  <si>
    <t>86.16万</t>
  </si>
  <si>
    <t>SH688669</t>
  </si>
  <si>
    <t>聚石化学</t>
  </si>
  <si>
    <t>35.81万</t>
  </si>
  <si>
    <t>SZ300538</t>
  </si>
  <si>
    <t>同益股份</t>
  </si>
  <si>
    <t>99.71万</t>
  </si>
  <si>
    <t>SZ300644</t>
  </si>
  <si>
    <t>南京聚隆</t>
  </si>
  <si>
    <t>81.39万</t>
  </si>
  <si>
    <t>SZ300995</t>
  </si>
  <si>
    <t>奇德新材</t>
  </si>
  <si>
    <t>31.70万</t>
  </si>
  <si>
    <t>SZ300478</t>
  </si>
  <si>
    <t>杭州高新</t>
  </si>
  <si>
    <t>56.90万</t>
  </si>
  <si>
    <t>https://xueqiu.com/8666823409/231133564</t>
    <phoneticPr fontId="1" type="noConversion"/>
  </si>
  <si>
    <t>改性塑料</t>
  </si>
  <si>
    <t>362.49亿</t>
  </si>
  <si>
    <t>177.57亿</t>
  </si>
  <si>
    <t>29315072000亿</t>
  </si>
  <si>
    <t>401.99亿</t>
  </si>
  <si>
    <t>16.61亿</t>
  </si>
  <si>
    <t>280.98亿</t>
  </si>
  <si>
    <t>247.28亿</t>
  </si>
  <si>
    <t>3.43亿</t>
  </si>
  <si>
    <t>10.75亿</t>
  </si>
  <si>
    <t>6.71亿</t>
  </si>
  <si>
    <t>53268165亿</t>
  </si>
  <si>
    <t>1120.89万</t>
  </si>
  <si>
    <t>934024460亿</t>
  </si>
  <si>
    <t>44.38亿</t>
  </si>
  <si>
    <t>5202100400亿</t>
  </si>
  <si>
    <t>23.10亿</t>
  </si>
  <si>
    <t>21126524000亿</t>
  </si>
  <si>
    <t>125.38亿</t>
  </si>
  <si>
    <t>34.30亿</t>
  </si>
  <si>
    <t>20.49亿</t>
  </si>
  <si>
    <t>44.73亿</t>
  </si>
  <si>
    <t>201.34亿</t>
  </si>
  <si>
    <t>141.84亿</t>
  </si>
  <si>
    <t>25.97亿</t>
  </si>
  <si>
    <t>-53.15亿</t>
  </si>
  <si>
    <t>31.85亿</t>
  </si>
  <si>
    <t>350.61亿</t>
  </si>
  <si>
    <t>292.86亿</t>
  </si>
  <si>
    <t>253.17亿</t>
  </si>
  <si>
    <t>231.37亿</t>
  </si>
  <si>
    <t>179.91亿</t>
  </si>
  <si>
    <t>45.88亿</t>
  </si>
  <si>
    <t>6.24亿</t>
  </si>
  <si>
    <t>7.37亿</t>
  </si>
  <si>
    <t>194.67亿</t>
  </si>
  <si>
    <t>295.93亿</t>
  </si>
  <si>
    <t>192.88亿</t>
  </si>
  <si>
    <t>8.02亿</t>
  </si>
  <si>
    <t>6418.58万</t>
  </si>
  <si>
    <t>5.53亿</t>
  </si>
  <si>
    <t>公司的主营业务为化工新材料的研发、生产和销售。其主要产品包括改性塑料、完全生物降解塑料、特种工程塑料、碳纤维及复合材料、轻烃及氢能源和医疗健康高分子材料产品等6大类。
市值266.25116亿, 利润16.61亿; PE23.49, PB1.7; ROIC11.62%; ROE19.6433%; 股利率1.996%; 毛利19.3167%; 净利7.1967%; 上一年度营收增14.65%, 利润增-63.8%; 当季营收增-4.43%, 利润增167.46%; 过往5年营收增17.62%, 利润增58.49%
Income profile:
改性塑料产品 121.71亿 62.52% 77.48% 20.00%
贸易品 28.50亿 14.64% 2.14% 2.36%
新材料产品 16.21亿 8.33% 10.29% 19.95%
绿色石化产品 15.25亿 7.83% -4.56% -9.40%
医疗健康产品 10.09亿 5.18% 11.73% 36.54%</t>
  </si>
  <si>
    <r>
      <t>1.公司子公司营创三征有30万吨</t>
    </r>
    <r>
      <rPr>
        <sz val="9"/>
        <color rgb="FFFF0000"/>
        <rFont val="宋体"/>
        <family val="3"/>
        <charset val="134"/>
        <scheme val="minor"/>
      </rPr>
      <t>氰化钠</t>
    </r>
    <r>
      <rPr>
        <sz val="9"/>
        <color theme="1"/>
        <rFont val="宋体"/>
        <family val="2"/>
        <charset val="134"/>
        <scheme val="minor"/>
      </rPr>
      <t>产能。同时公司与七彩化学共同投资25亿元人民币，建设年产18万吨电池级普鲁士蓝（白）产业化项目，致力于钠离子电池正极材料普鲁士蓝（白）系列产品的研究开发及产业化，助推</t>
    </r>
    <r>
      <rPr>
        <sz val="9"/>
        <color rgb="FFFF0000"/>
        <rFont val="宋体"/>
        <family val="3"/>
        <charset val="134"/>
        <scheme val="minor"/>
      </rPr>
      <t>钠离子电池</t>
    </r>
    <r>
      <rPr>
        <sz val="9"/>
        <color theme="1"/>
        <rFont val="宋体"/>
        <family val="2"/>
        <charset val="134"/>
        <scheme val="minor"/>
      </rPr>
      <t>产业发展</t>
    </r>
    <phoneticPr fontId="1" type="noConversion"/>
  </si>
  <si>
    <t>10.67亿</t>
  </si>
  <si>
    <t>1777507000亿</t>
  </si>
  <si>
    <t>18.81亿</t>
  </si>
  <si>
    <t>6328.25万</t>
  </si>
  <si>
    <t>11.65亿</t>
  </si>
  <si>
    <t>1396.90万</t>
  </si>
  <si>
    <t>7188.27万</t>
  </si>
  <si>
    <t>4450.79万</t>
  </si>
  <si>
    <t>8716141亿</t>
  </si>
  <si>
    <t>39.25万</t>
  </si>
  <si>
    <t>243099920亿</t>
  </si>
  <si>
    <t>4.30亿</t>
  </si>
  <si>
    <t>213874790亿</t>
  </si>
  <si>
    <t>1249357810亿</t>
  </si>
  <si>
    <t>2.60亿</t>
  </si>
  <si>
    <t>1.79亿</t>
  </si>
  <si>
    <t>2849.13万</t>
  </si>
  <si>
    <t>5.99亿</t>
  </si>
  <si>
    <t>2.00亿</t>
  </si>
  <si>
    <t>4.66亿</t>
  </si>
  <si>
    <t>-3.11亿</t>
  </si>
  <si>
    <t>-200.47万</t>
  </si>
  <si>
    <t>15.17亿</t>
  </si>
  <si>
    <t>12.60亿</t>
  </si>
  <si>
    <t>5.84亿</t>
  </si>
  <si>
    <t>4.64亿</t>
  </si>
  <si>
    <t>4191.60万</t>
  </si>
  <si>
    <t>9011.18万</t>
  </si>
  <si>
    <t>6329.59万</t>
  </si>
  <si>
    <t>5456.92万</t>
  </si>
  <si>
    <t>4731.67万</t>
  </si>
  <si>
    <t>12.51亿</t>
  </si>
  <si>
    <t>12.31亿</t>
  </si>
  <si>
    <t>8.33亿</t>
  </si>
  <si>
    <t>1.93亿</t>
  </si>
  <si>
    <t>1581.41万</t>
  </si>
  <si>
    <t>2262.98万</t>
  </si>
  <si>
    <t>4053.11万</t>
  </si>
  <si>
    <t>3.00亿</t>
  </si>
  <si>
    <t>公司主要从事高分子复合着色材料的研发、生产、销售和技术服务，为客户提供塑料着色一体化解决方案。
市值99.558674亿, 利润6328.25万; PE33.44, PB6.63; ROIC6.1633%; ROE8.64%; 股利率0%; 毛利24.2567%; 净利11.4433%; 上一年度营收增23.99%, 利润增50.97%; 当季营收增32.29%, 利润增939.82%; 过往5年营收增39.4%, 利润增14.24%
Income profile:
三聚氯氰 7.33亿 58.58% 79.92% 50.52%
色母粒 3.49亿 27.90% 8.97% 11.91%
其他业务 1.69亿 13.52% 11.11% 30.43%</t>
  </si>
  <si>
    <t>63.13亿</t>
  </si>
  <si>
    <t>57.02亿</t>
  </si>
  <si>
    <t>10352346800亿</t>
  </si>
  <si>
    <t>97.66亿</t>
  </si>
  <si>
    <t>6.43亿</t>
  </si>
  <si>
    <t>95.93亿</t>
  </si>
  <si>
    <t>90.62亿</t>
  </si>
  <si>
    <t>6482.26万</t>
  </si>
  <si>
    <t>-718953亿</t>
  </si>
  <si>
    <t>754.44万</t>
  </si>
  <si>
    <t>509804720亿</t>
  </si>
  <si>
    <t>17.27亿</t>
  </si>
  <si>
    <t>1329937170亿</t>
  </si>
  <si>
    <t>5.11亿</t>
  </si>
  <si>
    <t>7803011600亿</t>
  </si>
  <si>
    <t>6.32亿</t>
  </si>
  <si>
    <t>11.16亿</t>
  </si>
  <si>
    <t>17.52亿</t>
  </si>
  <si>
    <t>11.25亿</t>
  </si>
  <si>
    <t>48.42亿</t>
  </si>
  <si>
    <t>12.66亿</t>
  </si>
  <si>
    <t>-6.17亿</t>
  </si>
  <si>
    <t>6.66亿</t>
  </si>
  <si>
    <t>71.81亿</t>
  </si>
  <si>
    <t>50.69亿</t>
  </si>
  <si>
    <t>37.24亿</t>
  </si>
  <si>
    <t>12.83亿</t>
  </si>
  <si>
    <t>3.96亿</t>
  </si>
  <si>
    <t>3.08亿</t>
  </si>
  <si>
    <t>61.32亿</t>
  </si>
  <si>
    <t>66.39亿</t>
  </si>
  <si>
    <t>10派2.5元(含税)</t>
  </si>
  <si>
    <t>1420.96万</t>
  </si>
  <si>
    <t xml:space="preserve">
市值82.83975亿, 利润6.43亿; PE12.12, PB2.1; ROIC15.6067%; ROE21.29%; 股利率.8186%; 毛利17.2033%; 净利8.3533%; 上一年度营收增36%, 利润增-12.04%; 当季营收增69.56%, 利润增9.55%; 过往5年营收增51.05%, 利润增41.56%
Income profile:
</t>
  </si>
  <si>
    <t>11.13亿</t>
  </si>
  <si>
    <t>30.79亿</t>
  </si>
  <si>
    <t>3312834900亿</t>
  </si>
  <si>
    <t>42.61亿</t>
  </si>
  <si>
    <t>2.26亿</t>
  </si>
  <si>
    <t>31.96亿</t>
  </si>
  <si>
    <t>30.06亿</t>
  </si>
  <si>
    <t>2415.30万</t>
  </si>
  <si>
    <t>5088.02万</t>
  </si>
  <si>
    <t>6498.89万</t>
  </si>
  <si>
    <t>7346133亿</t>
  </si>
  <si>
    <t>162.53万</t>
  </si>
  <si>
    <t>103245572亿</t>
  </si>
  <si>
    <t>5.34亿</t>
  </si>
  <si>
    <t>840891030亿</t>
  </si>
  <si>
    <t>3691.61万</t>
  </si>
  <si>
    <t>2565394600亿</t>
  </si>
  <si>
    <t>406.00万</t>
  </si>
  <si>
    <t>2.51亿</t>
  </si>
  <si>
    <t>-1.10亿</t>
  </si>
  <si>
    <t>-5.75亿</t>
  </si>
  <si>
    <t>8.50亿</t>
  </si>
  <si>
    <t>44.22亿</t>
  </si>
  <si>
    <t>27.35亿</t>
  </si>
  <si>
    <t>13.63亿</t>
  </si>
  <si>
    <t>9.34亿</t>
  </si>
  <si>
    <t>8.00亿</t>
  </si>
  <si>
    <t>8.55亿</t>
  </si>
  <si>
    <t>9379.78万</t>
  </si>
  <si>
    <t>7932.10万</t>
  </si>
  <si>
    <t>22.62亿</t>
  </si>
  <si>
    <t>29.28亿</t>
  </si>
  <si>
    <t>9260.18万</t>
  </si>
  <si>
    <t>1.49亿</t>
  </si>
  <si>
    <t>10派0.55元(含税)</t>
  </si>
  <si>
    <t>2219.43万</t>
  </si>
  <si>
    <t>3.40亿</t>
  </si>
  <si>
    <t xml:space="preserve">
市值77.409132亿, 利润2.26亿; PE38.61, PB2.69; ROIC22.53%; ROE28.0467%; 股利率.3181%; 毛利17.9433%; 净利10.2%; 上一年度营收增-3.64%, 利润增-73.57%; 当季营收增6.04%, 利润增-19.94%; 过往5年营收增44.28%, 利润增85.18%
Income profile:
</t>
  </si>
  <si>
    <t>29.52亿</t>
  </si>
  <si>
    <t>1387293400亿</t>
  </si>
  <si>
    <t>19.76亿</t>
  </si>
  <si>
    <t>12.95亿</t>
  </si>
  <si>
    <t>12.58亿</t>
  </si>
  <si>
    <t>149.83万</t>
  </si>
  <si>
    <t>1554.81万</t>
  </si>
  <si>
    <t>3157.72万</t>
  </si>
  <si>
    <t>10759568亿</t>
  </si>
  <si>
    <t>407.37万</t>
  </si>
  <si>
    <t>80717698亿</t>
  </si>
  <si>
    <t>0亿</t>
  </si>
  <si>
    <t>1245633430亿</t>
  </si>
  <si>
    <t>2.73亿</t>
  </si>
  <si>
    <t>2821.00万</t>
  </si>
  <si>
    <t>3.15亿</t>
  </si>
  <si>
    <t>-21.54亿</t>
  </si>
  <si>
    <t>20.82亿</t>
  </si>
  <si>
    <t>13.11亿</t>
  </si>
  <si>
    <t>12.15亿</t>
  </si>
  <si>
    <t>14.02亿</t>
  </si>
  <si>
    <t>4904.99万</t>
  </si>
  <si>
    <t>5348.46万</t>
  </si>
  <si>
    <t>8.85亿</t>
  </si>
  <si>
    <t>8619.73万</t>
  </si>
  <si>
    <t>1.67亿</t>
  </si>
  <si>
    <t>10派22元(含税)</t>
  </si>
  <si>
    <t>419.03万</t>
  </si>
  <si>
    <t>1088.90万</t>
  </si>
  <si>
    <t xml:space="preserve">
市值49.106081亿, 利润2.92亿; PE31.23, PB1.66; ROIC37.27%; ROE52%; 股利率8.6785%; 毛利17.2167%; 净利11.6667%; 上一年度营收增50.72%, 利润增32.13%; 当季营收增-12.34%, 利润增-77.96%; 过往5年营收增14.18%, 利润增62.11%
Income profile:
</t>
  </si>
  <si>
    <t>1.公司拟投资11.05亿元建设30万吨高性能复合材料项目，投资0.85亿元建设研发中心项目，其中30万吨高性能复合材料项目建设周期为3年。2.公司公告拟以货币出资不超过1.22亿元与芜湖润安兴、朗润资产及其他非关联投资方共同投资设立合资公司；3.截至 2020 年末，公司在国内拥有 46 项发明专利和 38 项实用新型专利，对核心技术进行了有效的保护</t>
    <phoneticPr fontId="1" type="noConversion"/>
  </si>
  <si>
    <t>39.57亿</t>
  </si>
  <si>
    <t>16.60亿</t>
  </si>
  <si>
    <t>3770117400亿</t>
  </si>
  <si>
    <t>49.01亿</t>
  </si>
  <si>
    <t>5405.06万</t>
  </si>
  <si>
    <t>37.48亿</t>
  </si>
  <si>
    <t>6423.22万</t>
  </si>
  <si>
    <t>7112.44万</t>
  </si>
  <si>
    <t>9622.84万</t>
  </si>
  <si>
    <t>-6099809亿</t>
  </si>
  <si>
    <t>203.17万</t>
  </si>
  <si>
    <t>18890229亿</t>
  </si>
  <si>
    <t>1274985140亿</t>
  </si>
  <si>
    <t>4.87亿</t>
  </si>
  <si>
    <t>3407369600亿</t>
  </si>
  <si>
    <t>4.49亿</t>
  </si>
  <si>
    <t>32.63亿</t>
  </si>
  <si>
    <t>5.64亿</t>
  </si>
  <si>
    <t>9429.12万</t>
  </si>
  <si>
    <t>-1.98亿</t>
  </si>
  <si>
    <t>2.30亿</t>
  </si>
  <si>
    <t>41.24亿</t>
  </si>
  <si>
    <t>40.31亿</t>
  </si>
  <si>
    <t>18.86亿</t>
  </si>
  <si>
    <t>17.02亿</t>
  </si>
  <si>
    <t>4060.67万</t>
  </si>
  <si>
    <t>2865.98万</t>
  </si>
  <si>
    <t>34.07亿</t>
  </si>
  <si>
    <t>22.11亿</t>
  </si>
  <si>
    <t>3179.94万</t>
  </si>
  <si>
    <t>4268.70万</t>
  </si>
  <si>
    <t>3973.76万</t>
  </si>
  <si>
    <t>10派0.1506元(含税)</t>
  </si>
  <si>
    <t>892.65万</t>
  </si>
  <si>
    <t>3739.32万</t>
  </si>
  <si>
    <t>公司主要从事改性塑料的研发、生产和销售，致力于为客户提供高性能化、功能化的材料整体解决方案，由于改性塑料具有轻量化、耐腐蚀、阻燃性、高强度、良外观等性能，应用领域也在持续扩展，在通讯、电子电气、轨道交通、家居建材、安防等细分市场领域，公司产品目前已经通过了华为、富士康、威特万、理士集团、南都集团、汉宇集团等国内外知名企业的测试或认证，公司对上述客户体系已实现不同规模的供货。
市值43.402303亿, 利润5405.06万; PE78.17, PB2.61; ROIC5.91%; ROE9.2233%; 股利率.1594%; 毛利13.7367%; 净利2.9267%; 上一年度营收增18.84%, 利润增-70.3%; 当季营收增10.71%, 利润增319.05%; 过往5年营收增36.42%, 利润增51.7%
Income profile:
改性塑料 40.17亿 97.41%（毛利17.10%）
其他业务 1.07亿 2.59%（毛利6.37%）</t>
  </si>
  <si>
    <t>12.86亿</t>
  </si>
  <si>
    <t>12.94亿</t>
  </si>
  <si>
    <t>1087351590亿</t>
  </si>
  <si>
    <t>15.40亿</t>
  </si>
  <si>
    <t>6321.53万</t>
  </si>
  <si>
    <t>10.70亿</t>
  </si>
  <si>
    <t>9.16亿</t>
  </si>
  <si>
    <t>3217.86万</t>
  </si>
  <si>
    <t>4833.32万</t>
  </si>
  <si>
    <t>3341.11万</t>
  </si>
  <si>
    <t>48886亿</t>
  </si>
  <si>
    <t>57.67万</t>
  </si>
  <si>
    <t>13900980亿</t>
  </si>
  <si>
    <t>309318340亿</t>
  </si>
  <si>
    <t>4801.03万</t>
  </si>
  <si>
    <t>1290662360亿</t>
  </si>
  <si>
    <t>6.40亿</t>
  </si>
  <si>
    <t>10.25亿</t>
  </si>
  <si>
    <t>9296.50万</t>
  </si>
  <si>
    <t>-3.79亿</t>
  </si>
  <si>
    <t>2.37亿</t>
  </si>
  <si>
    <t>11.53亿</t>
  </si>
  <si>
    <t>9.00亿</t>
  </si>
  <si>
    <t>8.08亿</t>
  </si>
  <si>
    <t>7.65亿</t>
  </si>
  <si>
    <t>6.31亿</t>
  </si>
  <si>
    <t>6474.30万</t>
  </si>
  <si>
    <t>4733.07万</t>
  </si>
  <si>
    <t>3504.77万</t>
  </si>
  <si>
    <t>4036.14万</t>
  </si>
  <si>
    <t>5515.82万</t>
  </si>
  <si>
    <t>7.28亿</t>
  </si>
  <si>
    <t>11.18亿</t>
  </si>
  <si>
    <t>7.58亿</t>
  </si>
  <si>
    <t>1084.04万</t>
  </si>
  <si>
    <t>5027.82万</t>
  </si>
  <si>
    <t>4069.30万</t>
  </si>
  <si>
    <t>10派0.6元(含税)</t>
  </si>
  <si>
    <t>1110.95万</t>
  </si>
  <si>
    <t>7656.97万</t>
  </si>
  <si>
    <t xml:space="preserve">
市值39.71834亿, 利润6321.53万; PE116.3, PB3.37; ROIC5.5067%; ROE7.0367%; 股利率.3423%; 毛利16.4733%; 净利4.6567%; 上一年度营收增33.56%, 利润增-2.36%; 当季营收增-.18%, 利润增8.16%; 过往5年营收增19.98%, 利润增5.9%
Income profile:
</t>
  </si>
  <si>
    <t>14.47亿</t>
  </si>
  <si>
    <t>478784760亿</t>
  </si>
  <si>
    <t>5.85亿</t>
  </si>
  <si>
    <t>3527.48万</t>
  </si>
  <si>
    <t>4.14亿</t>
  </si>
  <si>
    <t>314.73万</t>
  </si>
  <si>
    <t>1942.52万</t>
  </si>
  <si>
    <t>747.23万</t>
  </si>
  <si>
    <t>541373亿</t>
  </si>
  <si>
    <t>36.97万</t>
  </si>
  <si>
    <t>27619923亿</t>
  </si>
  <si>
    <t>10.23亿</t>
  </si>
  <si>
    <t>26798921亿</t>
  </si>
  <si>
    <t>117.75万</t>
  </si>
  <si>
    <t>1245572420亿</t>
  </si>
  <si>
    <t>4807.00万</t>
  </si>
  <si>
    <t>278.23万</t>
  </si>
  <si>
    <t>1.88亿</t>
  </si>
  <si>
    <t>-8800.52万</t>
  </si>
  <si>
    <t>2.32亿</t>
  </si>
  <si>
    <t>3037.77万</t>
  </si>
  <si>
    <t>1005.98万</t>
  </si>
  <si>
    <t>870.72万</t>
  </si>
  <si>
    <t>3.03亿</t>
  </si>
  <si>
    <t>4.29亿</t>
  </si>
  <si>
    <t>2.66亿</t>
  </si>
  <si>
    <t>2136.02万</t>
  </si>
  <si>
    <t>2866.08万</t>
  </si>
  <si>
    <t>2178.93万</t>
  </si>
  <si>
    <t>578.04万</t>
  </si>
  <si>
    <t>2842.99万</t>
  </si>
  <si>
    <t xml:space="preserve">
市值37.900799亿, 利润3527.48万; PE77.91, PB2.62; ROIC4.9267%; ROE5.54%; 股利率0%; 毛利18.9133%; 净利7.64%; 上一年度营收增122.43%, 利润增16.12%; 当季营收增7.84%, 利润增200.81%; 过往5年营收增45.85%, 利润增77.88%
Income profile:
</t>
  </si>
  <si>
    <t>9.61亿</t>
  </si>
  <si>
    <t>5.04亿</t>
  </si>
  <si>
    <t>1002011120亿</t>
  </si>
  <si>
    <t>19.02亿</t>
  </si>
  <si>
    <t>-2.42亿</t>
  </si>
  <si>
    <t>9.91亿</t>
  </si>
  <si>
    <t>899.27万</t>
  </si>
  <si>
    <t>7383.14万</t>
  </si>
  <si>
    <t>1719.39万</t>
  </si>
  <si>
    <t>-407846亿</t>
  </si>
  <si>
    <t>7.45万</t>
  </si>
  <si>
    <t>11550022亿</t>
  </si>
  <si>
    <t>255128250亿</t>
  </si>
  <si>
    <t>6769.11万</t>
  </si>
  <si>
    <t>913681620亿</t>
  </si>
  <si>
    <t>1842.15万</t>
  </si>
  <si>
    <t>1.41亿</t>
  </si>
  <si>
    <t>12.50万</t>
  </si>
  <si>
    <t>7.90亿</t>
  </si>
  <si>
    <t>3563.69万</t>
  </si>
  <si>
    <t>9854.38万</t>
  </si>
  <si>
    <t>3.74亿</t>
  </si>
  <si>
    <t>-4.03亿</t>
  </si>
  <si>
    <t>19.27亿</t>
  </si>
  <si>
    <t>20.33亿</t>
  </si>
  <si>
    <t>10.92亿</t>
  </si>
  <si>
    <t>-3.17亿</t>
  </si>
  <si>
    <t>2595.74万</t>
  </si>
  <si>
    <t>5550.38万</t>
  </si>
  <si>
    <t>6157.81万</t>
  </si>
  <si>
    <t>5976.74万</t>
  </si>
  <si>
    <t>7.11亿</t>
  </si>
  <si>
    <t>10.28亿</t>
  </si>
  <si>
    <t>1971.63万</t>
  </si>
  <si>
    <t>-5724.35万</t>
  </si>
  <si>
    <t>2114.59万</t>
  </si>
  <si>
    <t>4995.90万</t>
  </si>
  <si>
    <t>2.39亿</t>
  </si>
  <si>
    <t xml:space="preserve">
市值26.80335亿, 利润-2.42亿; PE, PB6.29; ROIC-12.2267%; ROE-34.9967%; 股利率0%; 毛利10.3067%; 净利-4.86%; 上一年度营收增-1.3%, 利润增23.66%; 当季营收增-34.6%, 利润增260.72%; 过往5年营收增28.77%, 利润增-271.53%
Income profile:
</t>
  </si>
  <si>
    <t>12.56亿</t>
  </si>
  <si>
    <t>1398428600亿</t>
  </si>
  <si>
    <t>22.53亿</t>
  </si>
  <si>
    <t>7345.51万</t>
  </si>
  <si>
    <t>14.16亿</t>
  </si>
  <si>
    <t>11.85亿</t>
  </si>
  <si>
    <t>3699.13万</t>
  </si>
  <si>
    <t>3983.86万</t>
  </si>
  <si>
    <t>1946717亿</t>
  </si>
  <si>
    <t>44.54万</t>
  </si>
  <si>
    <t>-13321956亿</t>
  </si>
  <si>
    <t>437035380亿</t>
  </si>
  <si>
    <t>1294878210亿</t>
  </si>
  <si>
    <t>4349.07万</t>
  </si>
  <si>
    <t>9765.54万</t>
  </si>
  <si>
    <t>8162.68万</t>
  </si>
  <si>
    <t>5.27亿</t>
  </si>
  <si>
    <t>3.54亿</t>
  </si>
  <si>
    <t>-2.74亿</t>
  </si>
  <si>
    <t>15.11亿</t>
  </si>
  <si>
    <t>22.63亿</t>
  </si>
  <si>
    <t>25.63亿</t>
  </si>
  <si>
    <t>1008.36万</t>
  </si>
  <si>
    <t>-8.05亿</t>
  </si>
  <si>
    <t>9.51亿</t>
  </si>
  <si>
    <t>15.45亿</t>
  </si>
  <si>
    <t>9.92亿</t>
  </si>
  <si>
    <t>-1267.66万</t>
  </si>
  <si>
    <t>6899.51万</t>
  </si>
  <si>
    <t>5265.99万</t>
  </si>
  <si>
    <t>3587.30万</t>
  </si>
  <si>
    <t xml:space="preserve">
市值25.863407亿, 利润7345.51万; PE, PB2.1; ROIC4.5667%; ROE5.9133%; 股利率0%; 毛利15.3533%; 净利1.8633%; 上一年度营收增37.29%, 利润增-27.27%; 当季营收增-19.09%, 利润增-74.84%; 过往5年营收增15.77%, 利润增110.23%
Income profile:
</t>
  </si>
  <si>
    <t>404574350亿</t>
  </si>
  <si>
    <t>7.02亿</t>
  </si>
  <si>
    <t>1123.04万</t>
  </si>
  <si>
    <t>1336.08万</t>
  </si>
  <si>
    <t>1235.97万</t>
  </si>
  <si>
    <t>11389500亿</t>
  </si>
  <si>
    <t>125.44万</t>
  </si>
  <si>
    <t>87164699亿</t>
  </si>
  <si>
    <t>4.62亿</t>
  </si>
  <si>
    <t>101321056亿</t>
  </si>
  <si>
    <t>1056545650亿</t>
  </si>
  <si>
    <t>6070.14万</t>
  </si>
  <si>
    <t>8281.91万</t>
  </si>
  <si>
    <t>493.17万</t>
  </si>
  <si>
    <t>1.48亿</t>
  </si>
  <si>
    <t>-1184.21万</t>
  </si>
  <si>
    <t>-3444.08万</t>
  </si>
  <si>
    <t>4.55亿</t>
  </si>
  <si>
    <t>3.82亿</t>
  </si>
  <si>
    <t>3.86亿</t>
  </si>
  <si>
    <t>3.02亿</t>
  </si>
  <si>
    <t>7719.45万</t>
  </si>
  <si>
    <t>4424.72万</t>
  </si>
  <si>
    <t>3114.13万</t>
  </si>
  <si>
    <t>5.17亿</t>
  </si>
  <si>
    <t>3.38亿</t>
  </si>
  <si>
    <t>6981.07万</t>
  </si>
  <si>
    <t>9864.71万</t>
  </si>
  <si>
    <t>6813.49万</t>
  </si>
  <si>
    <t>10转7股派10.00元(含税)</t>
  </si>
  <si>
    <t>379.83万</t>
  </si>
  <si>
    <t>2804.39万</t>
  </si>
  <si>
    <t xml:space="preserve">
市值24.802955亿, 利润1.35亿; PE18.65, PB2.22; ROIC30.0733%; ROE32.9%; 股利率3.9936%; 毛利33.43%; 净利22.6133%; 上一年度营收增54.29%, 利润增21.62%; 当季营收增-41.58%, 利润增-12.04%; 过往5年营收增25.04%, 利润增45.49%
Income profile:
</t>
  </si>
  <si>
    <t>930024580亿</t>
  </si>
  <si>
    <t>6416.92万</t>
  </si>
  <si>
    <t>1704.57万</t>
  </si>
  <si>
    <t>1286.44万</t>
  </si>
  <si>
    <t>1613.91万</t>
  </si>
  <si>
    <t>41042亿</t>
  </si>
  <si>
    <t>13842715亿</t>
  </si>
  <si>
    <t>254812650亿</t>
  </si>
  <si>
    <t>1100081380亿</t>
  </si>
  <si>
    <t>5624.12万</t>
  </si>
  <si>
    <t>3482.18万</t>
  </si>
  <si>
    <t>118.11万</t>
  </si>
  <si>
    <t>5.44亿</t>
  </si>
  <si>
    <t>6512.21万</t>
  </si>
  <si>
    <t>-4480.19万</t>
  </si>
  <si>
    <t>-1.60亿</t>
  </si>
  <si>
    <t>2.57亿</t>
  </si>
  <si>
    <t>11.08亿</t>
  </si>
  <si>
    <t>9.99亿</t>
  </si>
  <si>
    <t>6.69亿</t>
  </si>
  <si>
    <t>7697.58万</t>
  </si>
  <si>
    <t>4752.61万</t>
  </si>
  <si>
    <t>2784.15万</t>
  </si>
  <si>
    <t>2238.26万</t>
  </si>
  <si>
    <t>2675.09万</t>
  </si>
  <si>
    <t>6.45亿</t>
  </si>
  <si>
    <t>8.91亿</t>
  </si>
  <si>
    <t>5.96亿</t>
  </si>
  <si>
    <t>1820.23万</t>
  </si>
  <si>
    <t>5297.14万</t>
  </si>
  <si>
    <t>3533.64万</t>
  </si>
  <si>
    <t>655.26万</t>
  </si>
  <si>
    <t>5156.12万</t>
  </si>
  <si>
    <t xml:space="preserve">
市值21.720788亿, 利润6416.92万; PE65.57, PB2.84; ROIC10.3733%; ROE15.13%; 股利率1.0999%; 毛利13.4967%; 净利4.8367%; 上一年度营收增17.6%, 利润增-16.64%; 当季营收增-3.38%, 利润增-78.87%; 过往5年营收增21.22%, 利润增24.82%
Income profile:
</t>
  </si>
  <si>
    <t>22.74亿</t>
  </si>
  <si>
    <t>17.04亿</t>
  </si>
  <si>
    <t>3221967700亿</t>
  </si>
  <si>
    <t>8307.58万</t>
  </si>
  <si>
    <t>4048.00万</t>
  </si>
  <si>
    <t>5517.64万</t>
  </si>
  <si>
    <t>959641亿</t>
  </si>
  <si>
    <t>8004.00万</t>
  </si>
  <si>
    <t>36176067亿</t>
  </si>
  <si>
    <t>907071760亿</t>
  </si>
  <si>
    <t>2397595100亿</t>
  </si>
  <si>
    <t>19.66亿</t>
  </si>
  <si>
    <t>-1.94亿</t>
  </si>
  <si>
    <t>-3.58亿</t>
  </si>
  <si>
    <t>19.24亿</t>
  </si>
  <si>
    <t>14.74亿</t>
  </si>
  <si>
    <t>1.59亿</t>
  </si>
  <si>
    <t>9902.02万</t>
  </si>
  <si>
    <t>4386.41万</t>
  </si>
  <si>
    <t>3921.72万</t>
  </si>
  <si>
    <t>4757.53万</t>
  </si>
  <si>
    <t>18.64亿</t>
  </si>
  <si>
    <t>12.25亿</t>
  </si>
  <si>
    <t>5824.04万</t>
  </si>
  <si>
    <t>6774.79万</t>
  </si>
  <si>
    <t>5388.05万</t>
  </si>
  <si>
    <t>10派1.4元(含税)</t>
  </si>
  <si>
    <t>209.06万</t>
  </si>
  <si>
    <t>2542.69万</t>
  </si>
  <si>
    <t xml:space="preserve">
市值21.093333亿, 利润8307.58万; PE38.22, PB1.38; ROIC14.2167%; ROE16.65%; 股利率.6195%; 毛利19.0667%; 净利7.28%; 上一年度营收增32.12%, 利润增-47.75%; 当季营收增72.45%, 利润增-232.49%; 过往5年营收增28.45%, 利润增26.57%
Income profile:
</t>
  </si>
  <si>
    <t>6.78亿</t>
  </si>
  <si>
    <t>1682358700亿</t>
  </si>
  <si>
    <t>-2638.04万</t>
  </si>
  <si>
    <t>16.77亿</t>
  </si>
  <si>
    <t>15.49亿</t>
  </si>
  <si>
    <t>4552.85万</t>
  </si>
  <si>
    <t>4860.60万</t>
  </si>
  <si>
    <t>807.84万</t>
  </si>
  <si>
    <t>4554312亿</t>
  </si>
  <si>
    <t>38.28万</t>
  </si>
  <si>
    <t>3203235亿</t>
  </si>
  <si>
    <t>3.17亿</t>
  </si>
  <si>
    <t>543336240亿</t>
  </si>
  <si>
    <t>1322745120亿</t>
  </si>
  <si>
    <t>5335.56万</t>
  </si>
  <si>
    <t>2700.00万</t>
  </si>
  <si>
    <t>1.94亿</t>
  </si>
  <si>
    <t>8705.05万</t>
  </si>
  <si>
    <t>-1.55亿</t>
  </si>
  <si>
    <t>-1.64亿</t>
  </si>
  <si>
    <t>22.17亿</t>
  </si>
  <si>
    <t>17.87亿</t>
  </si>
  <si>
    <t>12.96亿</t>
  </si>
  <si>
    <t>10.10亿</t>
  </si>
  <si>
    <t>8.41亿</t>
  </si>
  <si>
    <t>2234.93万</t>
  </si>
  <si>
    <t>3941.66万</t>
  </si>
  <si>
    <t>3042.68万</t>
  </si>
  <si>
    <t>1843.56万</t>
  </si>
  <si>
    <t>2791.25万</t>
  </si>
  <si>
    <t>10.81亿</t>
  </si>
  <si>
    <t>20.12亿</t>
  </si>
  <si>
    <t>13.90亿</t>
  </si>
  <si>
    <t>370.98万</t>
  </si>
  <si>
    <t>3168.11万</t>
  </si>
  <si>
    <t>2088.67万</t>
  </si>
  <si>
    <t>10派0.3元(含税)</t>
  </si>
  <si>
    <t>496.30万</t>
  </si>
  <si>
    <t>3451.58万</t>
  </si>
  <si>
    <t xml:space="preserve">
市值20.393072亿, 利润-2638.04万; PE, PB1.95; ROIC4.4067%; ROE2.9933%; 股利率.2676%; 毛利8.23%; 净利1.28%; 上一年度营收增31.62%, 利润增-218.04%; 当季营收增-3.32%, 利润增-35.38%; 过往5年营收增28.4%, 利润增-40.14%
Income profile:
</t>
  </si>
  <si>
    <t>8.49亿</t>
  </si>
  <si>
    <t>1220717250亿</t>
  </si>
  <si>
    <t>16.59亿</t>
  </si>
  <si>
    <t>3178.37万</t>
  </si>
  <si>
    <t>11.97亿</t>
  </si>
  <si>
    <t>1897.42万</t>
  </si>
  <si>
    <t>4801.83万</t>
  </si>
  <si>
    <t>2750.14万</t>
  </si>
  <si>
    <t>-54765亿</t>
  </si>
  <si>
    <t>23.14万</t>
  </si>
  <si>
    <t>23050559亿</t>
  </si>
  <si>
    <t>446696340亿</t>
  </si>
  <si>
    <t>1661.20万</t>
  </si>
  <si>
    <t>1100919790亿</t>
  </si>
  <si>
    <t>1936.83万</t>
  </si>
  <si>
    <t>7.92亿</t>
  </si>
  <si>
    <t>1973.27万</t>
  </si>
  <si>
    <t>-1173.25万</t>
  </si>
  <si>
    <t>-3460.61万</t>
  </si>
  <si>
    <t>2268.03万</t>
  </si>
  <si>
    <t>11.39亿</t>
  </si>
  <si>
    <t>9.53亿</t>
  </si>
  <si>
    <t>10.18亿</t>
  </si>
  <si>
    <t>10.24亿</t>
  </si>
  <si>
    <t>9.03亿</t>
  </si>
  <si>
    <t>6116.86万</t>
  </si>
  <si>
    <t>2927.30万</t>
  </si>
  <si>
    <t>2302.56万</t>
  </si>
  <si>
    <t>5643.31万</t>
  </si>
  <si>
    <t>7866.02万</t>
  </si>
  <si>
    <t>11.46亿</t>
  </si>
  <si>
    <t>7.51亿</t>
  </si>
  <si>
    <t>2038.14万</t>
  </si>
  <si>
    <t>3096.29万</t>
  </si>
  <si>
    <t>2537.63万</t>
  </si>
  <si>
    <t>393.70万</t>
  </si>
  <si>
    <t>2710.13万</t>
  </si>
  <si>
    <t xml:space="preserve">
市值16.281846亿, 利润3178.37万; PE55, PB2.15; ROIC4.8233%; ROE5.8%; 股利率1.3263%; 毛利15.1133%; 净利3.6633%; 上一年度营收增45.65%, 利润增-48.04%; 当季营收增10.56%, 利润增50.34%; 过往5年营收增14.32%, 利润增.12%
Income profile:
</t>
  </si>
  <si>
    <t>6.41亿</t>
  </si>
  <si>
    <t>195544390亿</t>
  </si>
  <si>
    <t>3.20亿</t>
  </si>
  <si>
    <t>3233.05万</t>
  </si>
  <si>
    <t>1079.96万</t>
  </si>
  <si>
    <t>1742.11万</t>
  </si>
  <si>
    <t>656.96万</t>
  </si>
  <si>
    <t>6567057亿</t>
  </si>
  <si>
    <t>9.93万</t>
  </si>
  <si>
    <t>10307272亿</t>
  </si>
  <si>
    <t>5150.72万</t>
  </si>
  <si>
    <t>68988390亿</t>
  </si>
  <si>
    <t>424.71万</t>
  </si>
  <si>
    <t>337571200亿</t>
  </si>
  <si>
    <t>4890.66万</t>
  </si>
  <si>
    <t>2656.19万</t>
  </si>
  <si>
    <t>3416.77万</t>
  </si>
  <si>
    <t>-2007.29万</t>
  </si>
  <si>
    <t>-5049.23万</t>
  </si>
  <si>
    <t>3.61亿</t>
  </si>
  <si>
    <t>8404.71万</t>
  </si>
  <si>
    <t>5122.68万</t>
  </si>
  <si>
    <t>3693.53万</t>
  </si>
  <si>
    <t>3316.27万</t>
  </si>
  <si>
    <t>1340.24万</t>
  </si>
  <si>
    <t>3083.20万</t>
  </si>
  <si>
    <t>2432.75万</t>
  </si>
  <si>
    <t>10派2.36元(含税)</t>
  </si>
  <si>
    <t>223.63万</t>
  </si>
  <si>
    <t>2614.85万</t>
  </si>
  <si>
    <t xml:space="preserve">
市值15.670592亿, 利润3233.05万; PE86.37, PB2.45; ROIC15.2567%; ROE16.165%; 股利率1.2675%; 毛利31.8633%; 净利17.17%; 上一年度营收增-11.36%, 利润增-61.53%; 当季营收增-23.91%, 利润增-50.14%; 过往5年营收增11%, 利润增13.15%
Income profile:
</t>
  </si>
  <si>
    <t>7482.74万</t>
  </si>
  <si>
    <t>268840700亿</t>
  </si>
  <si>
    <t>3.87亿</t>
  </si>
  <si>
    <t>1481.28万</t>
  </si>
  <si>
    <t>2.86亿</t>
  </si>
  <si>
    <t>575.20万</t>
  </si>
  <si>
    <t>1111.31万</t>
  </si>
  <si>
    <t>925.91万</t>
  </si>
  <si>
    <t>-528083亿</t>
  </si>
  <si>
    <t>-15945964亿</t>
  </si>
  <si>
    <t>1629.45万</t>
  </si>
  <si>
    <t>100198854亿</t>
  </si>
  <si>
    <t>115.75万</t>
  </si>
  <si>
    <t>196823530亿</t>
  </si>
  <si>
    <t>429.76万</t>
  </si>
  <si>
    <t>73.93万</t>
  </si>
  <si>
    <t>3085.18万</t>
  </si>
  <si>
    <t>2900.00万</t>
  </si>
  <si>
    <t>-3179.11万</t>
  </si>
  <si>
    <t>3434.34万</t>
  </si>
  <si>
    <t>-355.89万</t>
  </si>
  <si>
    <t>4.11亿</t>
  </si>
  <si>
    <t>6.52亿</t>
  </si>
  <si>
    <t>-1.89亿</t>
  </si>
  <si>
    <t>-2.93亿</t>
  </si>
  <si>
    <t>2117.95万</t>
  </si>
  <si>
    <t>4234.00万</t>
  </si>
  <si>
    <t>3531.49万</t>
  </si>
  <si>
    <t>2.76亿</t>
  </si>
  <si>
    <t>61.44万</t>
  </si>
  <si>
    <t>1761.86万</t>
  </si>
  <si>
    <t>744.03万</t>
  </si>
  <si>
    <t>375.87万</t>
  </si>
  <si>
    <t>2727.12万</t>
  </si>
  <si>
    <t>开始亏损</t>
  </si>
  <si>
    <t>044438400</t>
  </si>
  <si>
    <t>088876800</t>
  </si>
  <si>
    <t>0148128000</t>
  </si>
  <si>
    <t>0296256000</t>
  </si>
  <si>
    <t xml:space="preserve">
市值12.1732753亿, 利润1481.28万; PE, PB16.53; ROIC-18.0367%; ROE-56.61%; 股利率0%; 毛利7.9733%; 净利-29.3733%; 上一年度营收增-5.84%, 利润增107.84%; 当季营收增-8.18%, 利润增-186.9%; 过往5年营收增-3.66%, 利润增-274.03%
Income profile:
</t>
  </si>
  <si>
    <t>https://xueqiu.com/8666823409/227452036</t>
    <phoneticPr fontId="1" type="noConversion"/>
  </si>
  <si>
    <t>SZ300487</t>
  </si>
  <si>
    <t>蓝晓科技</t>
  </si>
  <si>
    <t>457.16万</t>
  </si>
  <si>
    <t>SH605589</t>
  </si>
  <si>
    <t>圣泉集团</t>
  </si>
  <si>
    <t>513.14万</t>
  </si>
  <si>
    <t>SZ002361</t>
  </si>
  <si>
    <t>神剑股份</t>
  </si>
  <si>
    <t>899.12万</t>
  </si>
  <si>
    <t>SZ301092</t>
  </si>
  <si>
    <t>争光股份</t>
  </si>
  <si>
    <t>116.88万</t>
  </si>
  <si>
    <t>SZ001333</t>
  </si>
  <si>
    <t>光华股份</t>
  </si>
  <si>
    <t>235.56万</t>
  </si>
  <si>
    <t>SH688585</t>
  </si>
  <si>
    <t>上纬新材</t>
  </si>
  <si>
    <t>205.44万</t>
  </si>
  <si>
    <t>SZ001255</t>
  </si>
  <si>
    <t>博菲电气</t>
  </si>
  <si>
    <t>174.64万</t>
  </si>
  <si>
    <t>SZ002395</t>
  </si>
  <si>
    <t>双象股份</t>
  </si>
  <si>
    <t>208.36万</t>
  </si>
  <si>
    <t>SH603928</t>
  </si>
  <si>
    <t>兴业股份</t>
  </si>
  <si>
    <t>87.53万</t>
  </si>
  <si>
    <t>SH603879</t>
  </si>
  <si>
    <t>永悦科技</t>
  </si>
  <si>
    <t>174.54万</t>
  </si>
  <si>
    <t>SZ002585</t>
  </si>
  <si>
    <t>双星新材</t>
  </si>
  <si>
    <t>1971.34万</t>
  </si>
  <si>
    <t>SH601208</t>
  </si>
  <si>
    <t>东材科技</t>
  </si>
  <si>
    <t>863.80万</t>
  </si>
  <si>
    <t>SZ300806</t>
  </si>
  <si>
    <t>斯迪克</t>
  </si>
  <si>
    <t>144.99万</t>
  </si>
  <si>
    <t>SZ002263</t>
  </si>
  <si>
    <t>大东南</t>
  </si>
  <si>
    <t>1238.31万</t>
  </si>
  <si>
    <t>SZ000859</t>
  </si>
  <si>
    <t>国风新材</t>
  </si>
  <si>
    <t>434.52万</t>
  </si>
  <si>
    <t>SZ002522</t>
  </si>
  <si>
    <t>浙江众成</t>
  </si>
  <si>
    <t>678.26万</t>
  </si>
  <si>
    <t>SH688386</t>
  </si>
  <si>
    <t>泛亚微透</t>
  </si>
  <si>
    <t>56.43万</t>
  </si>
  <si>
    <t>SZ000920</t>
  </si>
  <si>
    <t>沃顿科技</t>
  </si>
  <si>
    <t>1624.03万</t>
  </si>
  <si>
    <t>SZ002632</t>
  </si>
  <si>
    <t>道明光学</t>
  </si>
  <si>
    <t>699.55万</t>
  </si>
  <si>
    <t>SH688323</t>
  </si>
  <si>
    <t>瑞华泰</t>
  </si>
  <si>
    <t>52.89万</t>
  </si>
  <si>
    <t>SZ000973</t>
  </si>
  <si>
    <t>佛塑科技</t>
  </si>
  <si>
    <t>673.22万</t>
  </si>
  <si>
    <t>SZ002341</t>
  </si>
  <si>
    <t>新纶新材</t>
  </si>
  <si>
    <t>1286.41万</t>
  </si>
  <si>
    <t>SH600135</t>
  </si>
  <si>
    <t>乐凯胶片</t>
  </si>
  <si>
    <t>485.37万</t>
  </si>
  <si>
    <t>SZ300305</t>
  </si>
  <si>
    <t>裕兴股份</t>
  </si>
  <si>
    <t>305.49万</t>
  </si>
  <si>
    <t>SH688718</t>
  </si>
  <si>
    <t>唯赛勃</t>
  </si>
  <si>
    <t>144.46万</t>
  </si>
  <si>
    <t>SH605488</t>
  </si>
  <si>
    <t>福莱新材</t>
  </si>
  <si>
    <t>158.82万</t>
  </si>
  <si>
    <t>SZ301237</t>
  </si>
  <si>
    <t>和顺科技</t>
  </si>
  <si>
    <t>24.84万</t>
  </si>
  <si>
    <t>SZ300334</t>
  </si>
  <si>
    <t>津膜科技</t>
  </si>
  <si>
    <t>203.38万</t>
  </si>
  <si>
    <t>SH605008</t>
  </si>
  <si>
    <t>长鸿高科</t>
  </si>
  <si>
    <t>143.86万</t>
  </si>
  <si>
    <t>SZ002108</t>
  </si>
  <si>
    <t>沧州明珠</t>
  </si>
  <si>
    <t>1307.33万</t>
  </si>
  <si>
    <t>SZ300180</t>
  </si>
  <si>
    <t>华峰超纤</t>
  </si>
  <si>
    <t>877.31万</t>
  </si>
  <si>
    <t>SH688087</t>
  </si>
  <si>
    <t>英科再生</t>
  </si>
  <si>
    <t>160.17万</t>
  </si>
  <si>
    <t>SH603330</t>
  </si>
  <si>
    <t>天洋新材</t>
  </si>
  <si>
    <t>1565.06万</t>
  </si>
  <si>
    <t>SZ301196</t>
  </si>
  <si>
    <t>唯科科技</t>
  </si>
  <si>
    <t>29.29万</t>
  </si>
  <si>
    <t>SZ300230</t>
  </si>
  <si>
    <t>永利股份</t>
  </si>
  <si>
    <t>454.92万</t>
  </si>
  <si>
    <t>SZ002825</t>
  </si>
  <si>
    <t>纳尔股份</t>
  </si>
  <si>
    <t>322.42万</t>
  </si>
  <si>
    <t>SH603991</t>
  </si>
  <si>
    <t>至正股份</t>
  </si>
  <si>
    <t>15.22万</t>
  </si>
  <si>
    <t>SZ300539</t>
  </si>
  <si>
    <t>横河精密</t>
  </si>
  <si>
    <t>435.04万</t>
  </si>
  <si>
    <t>SZ301019</t>
  </si>
  <si>
    <t>宁波色母</t>
  </si>
  <si>
    <t>28.87万</t>
  </si>
  <si>
    <t>SZ300218</t>
  </si>
  <si>
    <t>安利股份</t>
  </si>
  <si>
    <t>105.04万</t>
  </si>
  <si>
    <t>SZ300980</t>
  </si>
  <si>
    <t>祥源新材</t>
  </si>
  <si>
    <t>47.26万</t>
  </si>
  <si>
    <t>SH603580</t>
  </si>
  <si>
    <t>艾艾精工</t>
  </si>
  <si>
    <t>112.99万</t>
  </si>
  <si>
    <t>SZ300243</t>
  </si>
  <si>
    <t>瑞丰高材</t>
  </si>
  <si>
    <t>166.70万</t>
  </si>
  <si>
    <t>SZ300920</t>
  </si>
  <si>
    <t>润阳科技</t>
  </si>
  <si>
    <t>48.79万</t>
  </si>
  <si>
    <t>SZ300717</t>
  </si>
  <si>
    <t>华信新材</t>
  </si>
  <si>
    <t>102.76万</t>
  </si>
  <si>
    <t>SH600589</t>
  </si>
  <si>
    <t>ST榕泰</t>
  </si>
  <si>
    <t>584.70万</t>
  </si>
  <si>
    <t>SZ300321</t>
  </si>
  <si>
    <t>同大股份</t>
  </si>
  <si>
    <t>45.43万</t>
  </si>
  <si>
    <t>SH688295</t>
  </si>
  <si>
    <t>中复神鹰</t>
  </si>
  <si>
    <t>SH600063</t>
  </si>
  <si>
    <t>皖维高新</t>
  </si>
  <si>
    <t>SH600810</t>
  </si>
  <si>
    <t>神马股份</t>
  </si>
  <si>
    <t>SH688722</t>
  </si>
  <si>
    <t>同益中</t>
  </si>
  <si>
    <t>SH605166</t>
  </si>
  <si>
    <t>聚合顺</t>
  </si>
  <si>
    <t>SZ300876</t>
  </si>
  <si>
    <t>蒙泰高新</t>
  </si>
  <si>
    <t>SZ000782</t>
  </si>
  <si>
    <t>美达股份</t>
  </si>
  <si>
    <t>SH603650</t>
  </si>
  <si>
    <t>彤程新材</t>
  </si>
  <si>
    <t>309.01万</t>
  </si>
  <si>
    <t>SH603033</t>
  </si>
  <si>
    <t>三维股份</t>
  </si>
  <si>
    <t>371.32万</t>
  </si>
  <si>
    <t>SZ300587</t>
  </si>
  <si>
    <t>天铁股份</t>
  </si>
  <si>
    <t>1218.28万</t>
  </si>
  <si>
    <t>SZ300767</t>
  </si>
  <si>
    <t>震安科技</t>
  </si>
  <si>
    <t>87.01万</t>
  </si>
  <si>
    <t>SZ300320</t>
  </si>
  <si>
    <t>海达股份</t>
  </si>
  <si>
    <t>675.49万</t>
  </si>
  <si>
    <t>SZ300121</t>
  </si>
  <si>
    <t>阳谷华泰</t>
  </si>
  <si>
    <t>722.84万</t>
  </si>
  <si>
    <t>SZ002224</t>
  </si>
  <si>
    <t>三 力 士</t>
  </si>
  <si>
    <t>331.59万</t>
  </si>
  <si>
    <t>SZ002381</t>
  </si>
  <si>
    <t>双箭股份</t>
  </si>
  <si>
    <t>428.95万</t>
  </si>
  <si>
    <t>SZ300731</t>
  </si>
  <si>
    <t>科创新源</t>
  </si>
  <si>
    <t>107.74万</t>
  </si>
  <si>
    <t>SZ002068</t>
  </si>
  <si>
    <t>黑猫股份</t>
  </si>
  <si>
    <t>1776.05万</t>
  </si>
  <si>
    <t>SH605183</t>
  </si>
  <si>
    <t>确成股份</t>
  </si>
  <si>
    <t>126.44万</t>
  </si>
  <si>
    <t>SZ002753</t>
  </si>
  <si>
    <t>永东股份</t>
  </si>
  <si>
    <t>257.91万</t>
  </si>
  <si>
    <t>SZ002442</t>
  </si>
  <si>
    <t>龙星化工</t>
  </si>
  <si>
    <t>397.11万</t>
  </si>
  <si>
    <t>SZ001207</t>
  </si>
  <si>
    <t>联科科技</t>
  </si>
  <si>
    <t>57.05万</t>
  </si>
  <si>
    <t>SZ301300</t>
  </si>
  <si>
    <t>远翔新材</t>
  </si>
  <si>
    <t>40.08万</t>
  </si>
  <si>
    <t>SZ000420</t>
  </si>
  <si>
    <t>吉林化纤</t>
  </si>
  <si>
    <t>2397.80万</t>
  </si>
  <si>
    <t>SH600889</t>
  </si>
  <si>
    <t>南京化纤</t>
  </si>
  <si>
    <t>280.66万</t>
  </si>
  <si>
    <t>https://xueqiu.com/1414094532/189716266</t>
    <phoneticPr fontId="1" type="noConversion"/>
  </si>
  <si>
    <t>https://xueqiu.com/1414094532/192013967</t>
    <phoneticPr fontId="1" type="noConversion"/>
  </si>
  <si>
    <t>https://xueqiu.com/1414094532/191212702</t>
    <phoneticPr fontId="1" type="noConversion"/>
  </si>
  <si>
    <t>https://mp.weixin.qq.com/s?__biz=MzU0Mzg4Mzc0OQ==&amp;mid=2247485934&amp;idx=1&amp;sn=bdd225832765a78ec72f14ff20a67a5d&amp;chksm=fb05e164cc726872b918bcb335df3b6381173e111463e7cd588d96812fad3a5aa9d0ca05c603&amp;scene=21#wechat_redirect</t>
    <phoneticPr fontId="1" type="noConversion"/>
  </si>
  <si>
    <t>https://xueqiu.com/1414094532/192766382</t>
    <phoneticPr fontId="1" type="noConversion"/>
  </si>
  <si>
    <t>24.40亿</t>
  </si>
  <si>
    <t>1177363470亿</t>
  </si>
  <si>
    <t>11.95亿</t>
  </si>
  <si>
    <t>3.11亿</t>
  </si>
  <si>
    <t>3949.75万</t>
  </si>
  <si>
    <t>7895.81万</t>
  </si>
  <si>
    <t>5705.39万</t>
  </si>
  <si>
    <t>1666815亿</t>
  </si>
  <si>
    <t>31.13万</t>
  </si>
  <si>
    <t>304703070亿</t>
  </si>
  <si>
    <t>11.82亿</t>
  </si>
  <si>
    <t>467858070亿</t>
  </si>
  <si>
    <t>198.00万</t>
  </si>
  <si>
    <t>3002668900亿</t>
  </si>
  <si>
    <t>2793.32万</t>
  </si>
  <si>
    <t>2.54亿</t>
  </si>
  <si>
    <t>2.31亿</t>
  </si>
  <si>
    <t>16.64亿</t>
  </si>
  <si>
    <t>-8270.94万</t>
  </si>
  <si>
    <t>-7852.56万</t>
  </si>
  <si>
    <t>9.23亿</t>
  </si>
  <si>
    <t>10.12亿</t>
  </si>
  <si>
    <t>3.32亿</t>
  </si>
  <si>
    <t>2.02亿</t>
  </si>
  <si>
    <t>1.43亿</t>
  </si>
  <si>
    <t>9318.57万</t>
  </si>
  <si>
    <t>6169.56万</t>
  </si>
  <si>
    <t>7.53亿</t>
  </si>
  <si>
    <t>1.50亿</t>
  </si>
  <si>
    <t>10转5股派4.3元(含税)</t>
  </si>
  <si>
    <t>合成树脂</t>
  </si>
  <si>
    <t>1212.43万</t>
  </si>
  <si>
    <t>6073.65万</t>
  </si>
  <si>
    <t>司的主营业务是研发、生产和销售吸附分离树脂并提供应用解决方案。公司主要产品为吸附及离子交换树脂和吸附、交换分离系统装置。公司“吸附分离聚合材料结构调控与产业化应用关键技术”项目获得国家科技进步二等奖。
市值286.84361亿, 利润3.11亿; PE74.15, PB11.78; ROIC13.9267%; ROE18.0133%; 股利率.5023%; 毛利46.56%; 净利23.86%; 上一年度营收增29.47%, 利润增53.96%; 当季营收增26.68%, 利润增32.55%; 过往5年营收增31.38%, 利润增42.89%
Income profile:
吸附材料 9.01亿 75.42% 72.43% 42.80%
系统装置 2.45亿 20.53% 22.65% 49.17%
技术服务 4461.97万 3.73% 4.55% 54.25%</t>
  </si>
  <si>
    <t>36.59亿</t>
  </si>
  <si>
    <t>85.11亿</t>
  </si>
  <si>
    <t>7075389400亿</t>
  </si>
  <si>
    <t>88.25亿</t>
  </si>
  <si>
    <t>65.31亿</t>
  </si>
  <si>
    <t>56.36亿</t>
  </si>
  <si>
    <t>2.09亿</t>
  </si>
  <si>
    <t>-29544885亿</t>
  </si>
  <si>
    <t>1607.07万</t>
  </si>
  <si>
    <t>441023950亿</t>
  </si>
  <si>
    <t>1764804300亿</t>
  </si>
  <si>
    <t>8284.61万</t>
  </si>
  <si>
    <t>5535667000亿</t>
  </si>
  <si>
    <t>20.61亿</t>
  </si>
  <si>
    <t>6.58亿</t>
  </si>
  <si>
    <t>17.76亿</t>
  </si>
  <si>
    <t>12.52亿</t>
  </si>
  <si>
    <t>-4.43亿</t>
  </si>
  <si>
    <t>-3.84亿</t>
  </si>
  <si>
    <t>-6.40亿</t>
  </si>
  <si>
    <t>83.19亿</t>
  </si>
  <si>
    <t>58.82亿</t>
  </si>
  <si>
    <t>61.89亿</t>
  </si>
  <si>
    <t>50.35亿</t>
  </si>
  <si>
    <t>35.41亿</t>
  </si>
  <si>
    <t>8.77亿</t>
  </si>
  <si>
    <t>4.71亿</t>
  </si>
  <si>
    <t>4.77亿</t>
  </si>
  <si>
    <t>4.38亿</t>
  </si>
  <si>
    <t>47.78亿</t>
  </si>
  <si>
    <t>63.61亿</t>
  </si>
  <si>
    <t>40.83亿</t>
  </si>
  <si>
    <t>5.26亿</t>
  </si>
  <si>
    <t>2851.01万</t>
  </si>
  <si>
    <t>2.59亿</t>
  </si>
  <si>
    <t>公司的主营业务为酚醛树脂和呋喃树脂等合成树脂及复合材料、生物质化工产品的研发、生产、销售；公司的主要产品为酚醛树脂、呋喃树脂、冷芯盒树脂、环氧树脂、过滤器、涂料、固化剂、木糖、纤维素、木质素。
市值169.72769亿, 利润6.88亿; PE26.56, PB2.03; ROIC9.8867%; ROE13.705%; 股利率.9225%; 毛利29.4433%; 净利8.5967%; 上一年度营收增6.08%, 利润增-21.55%; 当季营收增.85%, 利润增-5.47%; 过往5年营收增21.53%, 利润增14.65%
Income profile:
化学原料和化学制品制造业 77.85亿 88.22% 92.58% 25.24%
其他行业 4.93亿 5.59% 5.12% 22.04%
生物质化工 4.08亿 4.63% 0.02% 0.09%
其他业务 1.38亿 1.56% 2.29% 35.25%</t>
  </si>
  <si>
    <t>20.59亿</t>
  </si>
  <si>
    <t>24.32亿</t>
  </si>
  <si>
    <t>1865829900亿</t>
  </si>
  <si>
    <t>25.91亿</t>
  </si>
  <si>
    <t>8431.19万</t>
  </si>
  <si>
    <t>18.39亿</t>
  </si>
  <si>
    <t>16.55亿</t>
  </si>
  <si>
    <t>1656.20万</t>
  </si>
  <si>
    <t>5368.37万</t>
  </si>
  <si>
    <t>5307.24万</t>
  </si>
  <si>
    <t>4040641亿</t>
  </si>
  <si>
    <t>327.89万</t>
  </si>
  <si>
    <t>40920240亿</t>
  </si>
  <si>
    <t>5.22亿</t>
  </si>
  <si>
    <t>1270053920亿</t>
  </si>
  <si>
    <t>4543.90万</t>
  </si>
  <si>
    <t>2774240300亿</t>
  </si>
  <si>
    <t>3.80亿</t>
  </si>
  <si>
    <t>13.97亿</t>
  </si>
  <si>
    <t>19.79亿</t>
  </si>
  <si>
    <t>4000.00万</t>
  </si>
  <si>
    <t>-3.26亿</t>
  </si>
  <si>
    <t>7787.57万</t>
  </si>
  <si>
    <t>18.69亿</t>
  </si>
  <si>
    <t>20.79亿</t>
  </si>
  <si>
    <t>19.38亿</t>
  </si>
  <si>
    <t>18.28亿</t>
  </si>
  <si>
    <t>14.13亿</t>
  </si>
  <si>
    <t>8372.32万</t>
  </si>
  <si>
    <t>7732.76万</t>
  </si>
  <si>
    <t>12.03亿</t>
  </si>
  <si>
    <t>18.40亿</t>
  </si>
  <si>
    <t>11.63亿</t>
  </si>
  <si>
    <t>3880.22万</t>
  </si>
  <si>
    <t>9851.94万</t>
  </si>
  <si>
    <t>7446.10万</t>
  </si>
  <si>
    <t>7962.96万</t>
  </si>
  <si>
    <t xml:space="preserve">
市值40.894504亿, 利润8431.19万; PE111.1, PB1.76; ROIC4.2533%; ROE5.3267%; 股利率2.3256%; 毛利17.0133%; 净利4.5733%; 上一年度营收增38.63%, 利润增.7%; 当季营收增-2.09%, 利润增-49.28%; 过往5年营收增14.24%, 利润增-6.99%
Income profile:
</t>
  </si>
  <si>
    <t>16.82亿</t>
  </si>
  <si>
    <t>545889670亿</t>
  </si>
  <si>
    <t>4.51亿</t>
  </si>
  <si>
    <t>7367.33万</t>
  </si>
  <si>
    <t>3.29亿</t>
  </si>
  <si>
    <t>1633.97万</t>
  </si>
  <si>
    <t>1588.59万</t>
  </si>
  <si>
    <t>1022.32万</t>
  </si>
  <si>
    <t>18119386亿</t>
  </si>
  <si>
    <t>76656493亿</t>
  </si>
  <si>
    <t>3.04亿</t>
  </si>
  <si>
    <t>97945847亿</t>
  </si>
  <si>
    <t>241.22万</t>
  </si>
  <si>
    <t>1572724100亿</t>
  </si>
  <si>
    <t>6726.71万</t>
  </si>
  <si>
    <t>1006.71万</t>
  </si>
  <si>
    <t>91.84万</t>
  </si>
  <si>
    <t>4114.50万</t>
  </si>
  <si>
    <t>194.27万</t>
  </si>
  <si>
    <t>6330.19万</t>
  </si>
  <si>
    <t>-5.64亿</t>
  </si>
  <si>
    <t>-2595.07万</t>
  </si>
  <si>
    <t>4.35亿</t>
  </si>
  <si>
    <t>2.90亿</t>
  </si>
  <si>
    <t>7048.66万</t>
  </si>
  <si>
    <t>5190.73万</t>
  </si>
  <si>
    <t>3533.28万</t>
  </si>
  <si>
    <t>2652.14万</t>
  </si>
  <si>
    <t>3.63亿</t>
  </si>
  <si>
    <t>4776.70万</t>
  </si>
  <si>
    <t>7079.18万</t>
  </si>
  <si>
    <t>4681.40万</t>
  </si>
  <si>
    <t>10派1.2元(含税)</t>
  </si>
  <si>
    <t>747.79万</t>
  </si>
  <si>
    <t>3609.37万</t>
  </si>
  <si>
    <t xml:space="preserve">
市值39.28亿, 利润7367.33万; PE25.3, PB2.34; ROIC20.2633%; ROE26.965%; 股利率.4073%; 毛利37.3433%; 净利19.8667%; 上一年度营收增-8.7%, 利润增-41.99%; 当季营收增114.76%, 利润增336.14%; 过往5年营收增9.88%, 利润增30.82%
Income profile:
</t>
  </si>
  <si>
    <t>8.23亿</t>
  </si>
  <si>
    <t>7.41亿</t>
  </si>
  <si>
    <t>1033463170亿</t>
  </si>
  <si>
    <t>13.14亿</t>
  </si>
  <si>
    <t>624.08万</t>
  </si>
  <si>
    <t>1475.34万</t>
  </si>
  <si>
    <t>2371.95万</t>
  </si>
  <si>
    <t>-1403093亿</t>
  </si>
  <si>
    <t>51.74万</t>
  </si>
  <si>
    <t>102044774亿</t>
  </si>
  <si>
    <t>522131830亿</t>
  </si>
  <si>
    <t>1165944270亿</t>
  </si>
  <si>
    <t>1.06亿</t>
  </si>
  <si>
    <t>243.84万</t>
  </si>
  <si>
    <t>6.70亿</t>
  </si>
  <si>
    <t>-3662.21万</t>
  </si>
  <si>
    <t>-7909.78万</t>
  </si>
  <si>
    <t>9515.20万</t>
  </si>
  <si>
    <t>8.39亿</t>
  </si>
  <si>
    <t>9170.99万</t>
  </si>
  <si>
    <t>4155.92万</t>
  </si>
  <si>
    <t>2964.72万</t>
  </si>
  <si>
    <t>7242.41万</t>
  </si>
  <si>
    <t>9063.29万</t>
  </si>
  <si>
    <t>1095.99万</t>
  </si>
  <si>
    <t xml:space="preserve">
市值37.5296亿, 利润1.63亿; PE26.49, PB2.48; ROIC0%; ROE29.44%; 股利率0%; 毛利22.4233%; 净利11.9967%; 上一年度营收增56.62%, 利润增52.34%; 当季营收增6.02%, 利润增63.74%; 过往5年营收增23.78%, 利润增57.47%
Income profile:
</t>
  </si>
  <si>
    <t>6.96亿</t>
  </si>
  <si>
    <t>11.12亿</t>
  </si>
  <si>
    <t>1434044700亿</t>
  </si>
  <si>
    <t>20.73亿</t>
  </si>
  <si>
    <t>1257.71万</t>
  </si>
  <si>
    <t>2568.62万</t>
  </si>
  <si>
    <t>4565.63万</t>
  </si>
  <si>
    <t>1441.04万</t>
  </si>
  <si>
    <t>5841422亿</t>
  </si>
  <si>
    <t>42.27万</t>
  </si>
  <si>
    <t>59801538亿</t>
  </si>
  <si>
    <t>498335380亿</t>
  </si>
  <si>
    <t>8478.63万</t>
  </si>
  <si>
    <t>1320967190亿</t>
  </si>
  <si>
    <t>2785.39万</t>
  </si>
  <si>
    <t>3.37亿</t>
  </si>
  <si>
    <t>-9433.29万</t>
  </si>
  <si>
    <t>-6579.85万</t>
  </si>
  <si>
    <t>9183.13万</t>
  </si>
  <si>
    <t>19.46亿</t>
  </si>
  <si>
    <t>13.49亿</t>
  </si>
  <si>
    <t>7826.80万</t>
  </si>
  <si>
    <t>2437.59万</t>
  </si>
  <si>
    <t>5161.35万</t>
  </si>
  <si>
    <t>1.23亿</t>
  </si>
  <si>
    <t>9.84亿</t>
  </si>
  <si>
    <t>14.96亿</t>
  </si>
  <si>
    <t>3651.05万</t>
  </si>
  <si>
    <t>-615.94万</t>
  </si>
  <si>
    <t>-262.01万</t>
  </si>
  <si>
    <t>435.85万</t>
  </si>
  <si>
    <t>1967.11万</t>
  </si>
  <si>
    <t xml:space="preserve">
市值36.00576亿, 利润1257.71万; PE47.08, PB3.24; ROIC8.4967%; ROE7.7633%; 股利率0%; 毛利15.4267%; 净利5.2067%; 上一年度营收增6.53%, 利润增-89.43%; 当季营收增-7.78%, 利润增700%; 过往5年营收增14.33%, 利润增14.58%
Income profile:
</t>
  </si>
  <si>
    <t>7.66亿</t>
  </si>
  <si>
    <t>279245760亿</t>
  </si>
  <si>
    <t>7601.01万</t>
  </si>
  <si>
    <t>389.96万</t>
  </si>
  <si>
    <t>1668.51万</t>
  </si>
  <si>
    <t>1024.57万</t>
  </si>
  <si>
    <t>493077亿</t>
  </si>
  <si>
    <t>380.14万</t>
  </si>
  <si>
    <t>47045372亿</t>
  </si>
  <si>
    <t>4.21亿</t>
  </si>
  <si>
    <t>264252660亿</t>
  </si>
  <si>
    <t>277.86万</t>
  </si>
  <si>
    <t>812533530亿</t>
  </si>
  <si>
    <t>2538.95万</t>
  </si>
  <si>
    <t>9047.33万</t>
  </si>
  <si>
    <t>1600.00万</t>
  </si>
  <si>
    <t>370.72万</t>
  </si>
  <si>
    <t>-4428.79万</t>
  </si>
  <si>
    <t>3.69亿</t>
  </si>
  <si>
    <t>8724.73万</t>
  </si>
  <si>
    <t>3665.60万</t>
  </si>
  <si>
    <t>1866.13万</t>
  </si>
  <si>
    <t>3742.71万</t>
  </si>
  <si>
    <t>4329.01万</t>
  </si>
  <si>
    <t>2643.90万</t>
  </si>
  <si>
    <t>773.89万</t>
  </si>
  <si>
    <t>7566.23万</t>
  </si>
  <si>
    <t xml:space="preserve">
市值27.48亿, 利润7601.01万; PE31.01, PB3.82; ROIC23.1267%; ROE25.89%; 股利率0%; 毛利43.7267%; 净利23.1267%; 上一年度营收增17.18%, 利润增-12.88%; 当季营收增23.47%, 利润增9.68%; 过往5年营收增45.57%, 利润增73.85%
Income profile:
</t>
  </si>
  <si>
    <t>12.69亿</t>
  </si>
  <si>
    <t>9.25亿</t>
  </si>
  <si>
    <t>1011084470亿</t>
  </si>
  <si>
    <t>5048.43万</t>
  </si>
  <si>
    <t>9.87亿</t>
  </si>
  <si>
    <t>9.26亿</t>
  </si>
  <si>
    <t>501.89万</t>
  </si>
  <si>
    <t>3207.07万</t>
  </si>
  <si>
    <t>2314.13万</t>
  </si>
  <si>
    <t>-513705亿</t>
  </si>
  <si>
    <t>10.84万</t>
  </si>
  <si>
    <t>15540370亿</t>
  </si>
  <si>
    <t>45426477亿</t>
  </si>
  <si>
    <t>2.80亿</t>
  </si>
  <si>
    <t>1140010410亿</t>
  </si>
  <si>
    <t>4828.71万</t>
  </si>
  <si>
    <t>8205.75万</t>
  </si>
  <si>
    <t>4860.66万</t>
  </si>
  <si>
    <t>-1660.37万</t>
  </si>
  <si>
    <t>-1.19亿</t>
  </si>
  <si>
    <t>13.42亿</t>
  </si>
  <si>
    <t>14.17亿</t>
  </si>
  <si>
    <t>10.56亿</t>
  </si>
  <si>
    <t>4219.05万</t>
  </si>
  <si>
    <t>3028.29万</t>
  </si>
  <si>
    <t>2223.92万</t>
  </si>
  <si>
    <t>1308.95万</t>
  </si>
  <si>
    <t>3555.09万</t>
  </si>
  <si>
    <t>7.04亿</t>
  </si>
  <si>
    <t>831.89万</t>
  </si>
  <si>
    <t>5248.69万</t>
  </si>
  <si>
    <t>4302.60万</t>
  </si>
  <si>
    <t>1360.54万</t>
  </si>
  <si>
    <t>8572.29万</t>
  </si>
  <si>
    <t xml:space="preserve">
市值25.855348亿, 利润5048.43万; PE141.3, PB2.79; ROIC3.5633%; ROE4.67%; 股利率0%; 毛利10.3867%; 净利2.1833%; 上一年度营收增9.54%, 利润增19.66%; 当季营收增-6.06%, 利润增26.68%; 过往5年营收增7.19%, 利润增20.37%
Income profile:
</t>
  </si>
  <si>
    <t>5.63亿</t>
  </si>
  <si>
    <t>14.10亿</t>
  </si>
  <si>
    <t>1371229300亿</t>
  </si>
  <si>
    <t>19.72亿</t>
  </si>
  <si>
    <t>12.79亿</t>
  </si>
  <si>
    <t>11.74亿</t>
  </si>
  <si>
    <t>1243.30万</t>
  </si>
  <si>
    <t>3648.03万</t>
  </si>
  <si>
    <t>3331.18万</t>
  </si>
  <si>
    <t>1811426亿</t>
  </si>
  <si>
    <t>56.40万</t>
  </si>
  <si>
    <t>85485780亿</t>
  </si>
  <si>
    <t>5154.15万</t>
  </si>
  <si>
    <t>705971770亿</t>
  </si>
  <si>
    <t>1747.86万</t>
  </si>
  <si>
    <t>1370227500亿</t>
  </si>
  <si>
    <t>6025.69万</t>
  </si>
  <si>
    <t>2.62亿</t>
  </si>
  <si>
    <t>-2302.10万</t>
  </si>
  <si>
    <t>-532.64万</t>
  </si>
  <si>
    <t>5893.06万</t>
  </si>
  <si>
    <t>12.90亿</t>
  </si>
  <si>
    <t>15.03亿</t>
  </si>
  <si>
    <t>14.18亿</t>
  </si>
  <si>
    <t>6199.71万</t>
  </si>
  <si>
    <t>8635.91万</t>
  </si>
  <si>
    <t>5412.02万</t>
  </si>
  <si>
    <t>10派10元(含税)</t>
  </si>
  <si>
    <t>581.35万</t>
  </si>
  <si>
    <t>2491.93万</t>
  </si>
  <si>
    <t xml:space="preserve">
市值22.86144亿, 利润1.30亿; PE17.33, PB1.62; ROIC9.1967%; ROE9.3667%; 股利率8.8183%; 毛利18.68%; 净利8.3233%; 上一年度营收增34.98%, 利润增8.33%; 当季营收增-17.09%, 利润增-17.58%; 过往5年营收增21.5%, 利润增5.77%
Income profile:
</t>
  </si>
  <si>
    <t>1644.33万</t>
  </si>
  <si>
    <t>217052400亿</t>
  </si>
  <si>
    <t>642.81万</t>
  </si>
  <si>
    <t>2.41亿</t>
  </si>
  <si>
    <t>2.04亿</t>
  </si>
  <si>
    <t>785.40万</t>
  </si>
  <si>
    <t>2252.93万</t>
  </si>
  <si>
    <t>330.33万</t>
  </si>
  <si>
    <t>1879815亿</t>
  </si>
  <si>
    <t>-18112797亿</t>
  </si>
  <si>
    <t>131164289亿</t>
  </si>
  <si>
    <t>346.80万</t>
  </si>
  <si>
    <t>358937070亿</t>
  </si>
  <si>
    <t>1067.40万</t>
  </si>
  <si>
    <t>264.30万</t>
  </si>
  <si>
    <t>1413.29万</t>
  </si>
  <si>
    <t>3177.00万</t>
  </si>
  <si>
    <t>-279.31万</t>
  </si>
  <si>
    <t>839.19万</t>
  </si>
  <si>
    <t>6.08亿</t>
  </si>
  <si>
    <t>5.59亿</t>
  </si>
  <si>
    <t>625.14万</t>
  </si>
  <si>
    <t>2439.04万</t>
  </si>
  <si>
    <t>3741.52万</t>
  </si>
  <si>
    <t>4391.73万</t>
  </si>
  <si>
    <t>4731.39万</t>
  </si>
  <si>
    <t>-505.42万</t>
  </si>
  <si>
    <t>797.30万</t>
  </si>
  <si>
    <t>684.13万</t>
  </si>
  <si>
    <t>10派0.06元(含税)</t>
  </si>
  <si>
    <t>1058.60万</t>
  </si>
  <si>
    <t>019284300</t>
  </si>
  <si>
    <t>038568600</t>
  </si>
  <si>
    <t>064281000</t>
  </si>
  <si>
    <t>0128562000</t>
  </si>
  <si>
    <t xml:space="preserve">
市值21.412783亿, 利润642.81万; PE, PB4.08; ROIC1.89%; ROE2.3633%; 股利率.1015%; 毛利11.9967%; 净利.9133%; 上一年度营收增-2.46%, 利润增2.83%; 当季营收增-18.4%, 利润增-1116.03%; 过往5年营收增-4.84%, 利润增-25.67%
Income profile:
</t>
  </si>
  <si>
    <t>28.09亿</t>
  </si>
  <si>
    <t>97.19亿</t>
  </si>
  <si>
    <t>4809256200亿</t>
  </si>
  <si>
    <t>59.31亿</t>
  </si>
  <si>
    <t>13.85亿</t>
  </si>
  <si>
    <t>40.03亿</t>
  </si>
  <si>
    <t>36.75亿</t>
  </si>
  <si>
    <t>1619.79万</t>
  </si>
  <si>
    <t>6990776亿</t>
  </si>
  <si>
    <t>712561150亿</t>
  </si>
  <si>
    <t>996620010亿</t>
  </si>
  <si>
    <t>5590140900亿</t>
  </si>
  <si>
    <t>16.29亿</t>
  </si>
  <si>
    <t>17.13亿</t>
  </si>
  <si>
    <t>27.83亿</t>
  </si>
  <si>
    <t>6.64亿</t>
  </si>
  <si>
    <t>-9.56亿</t>
  </si>
  <si>
    <t>-4.54亿</t>
  </si>
  <si>
    <t>50.61亿</t>
  </si>
  <si>
    <t>44.72亿</t>
  </si>
  <si>
    <t>38.58亿</t>
  </si>
  <si>
    <t>30.23亿</t>
  </si>
  <si>
    <t>25.53亿</t>
  </si>
  <si>
    <t>7465.12万</t>
  </si>
  <si>
    <t>34.83亿</t>
  </si>
  <si>
    <t>42.41亿</t>
  </si>
  <si>
    <t>26.41亿</t>
  </si>
  <si>
    <t>7.14亿</t>
  </si>
  <si>
    <t>膜材料</t>
  </si>
  <si>
    <t>8.76亿</t>
  </si>
  <si>
    <t>公司的主要业务为先进高分子材料研发、制造和销售,主要产品为光学材料、新能源材料、可变信息材料、热收缩材料、聚酯功能膜。公司拥有国家火炬计划薄膜特色产业基地，系国家高新技术企业、中国双向拉伸薄膜产业基地、中国轻工业塑料行业十强企业。
市值163.26647亿, 利润13.85亿; PE13.84, PB1.68; ROIC8.8933%; ROE9.0133%; 股利率2.1246%; 毛利21.2033%; 净利12.8733%; 上一年度营收增17.19%, 利润增92.09%; 当季营收增-17.11%, 利润增-85.35%; 过往5年营收增18.46%, 利润增129.78%
Income profile:
光学材料膜 10.69亿 30.68% 32.78% 30.05%
聚酯功能膜 8.15亿 23.38% 15.22% 18.30%
新能源材料膜 7.45亿 21.39% 23.54% 30.95%
其他业务 4.57亿 13.13% 11.31% 24.22%
可变信息材料膜 2.25亿 6.45% 11.19% 48.80%
热缩材料膜 1.73亿 4.96% 5.96% 33.77%</t>
  </si>
  <si>
    <t>35.79亿</t>
  </si>
  <si>
    <t>40.53亿</t>
  </si>
  <si>
    <t>2707524300亿</t>
  </si>
  <si>
    <t>32.34亿</t>
  </si>
  <si>
    <t>3.41亿</t>
  </si>
  <si>
    <t>24.82亿</t>
  </si>
  <si>
    <t>21.43亿</t>
  </si>
  <si>
    <t>4214.59万</t>
  </si>
  <si>
    <t>8883.79万</t>
  </si>
  <si>
    <t>6611040亿</t>
  </si>
  <si>
    <t>229.58万</t>
  </si>
  <si>
    <t>199331790亿</t>
  </si>
  <si>
    <t>658880390亿</t>
  </si>
  <si>
    <t>2817594700亿</t>
  </si>
  <si>
    <t>14.57亿</t>
  </si>
  <si>
    <t>29.37亿</t>
  </si>
  <si>
    <t>-6509.08万</t>
  </si>
  <si>
    <t>17.35亿</t>
  </si>
  <si>
    <t>16.45亿</t>
  </si>
  <si>
    <t>17.34亿</t>
  </si>
  <si>
    <t>16.74亿</t>
  </si>
  <si>
    <t>7287.15万</t>
  </si>
  <si>
    <t>3215.43万</t>
  </si>
  <si>
    <t>9929.71万</t>
  </si>
  <si>
    <t>4167.94万</t>
  </si>
  <si>
    <t>18.35亿</t>
  </si>
  <si>
    <t>24.54亿</t>
  </si>
  <si>
    <t>15.89亿</t>
  </si>
  <si>
    <t>1.80亿</t>
  </si>
  <si>
    <t>4045.87万</t>
  </si>
  <si>
    <t xml:space="preserve">公司主营业务是化工新材料的研发,制造和销售。公司的主要产品包括绝缘材料、光伏、光学膜材料、环保阻燃材料、电子材料。公司“长效环保阻燃聚酯纤维及制品关键技术”获中国纺织工业联合会科学技术奖一等奖。
市值117.369742亿, 利润3.41亿; PE28.42, PB3.01; ROIC5.8733%; ROE6.99%; 股利率.7812%; 毛利23.4%; 净利9.38%; 上一年度营收增71.93%, 利润增94.86%; 当季营收增.87%, 利润增-10.54%; 过往5年营收增16.85%, 利润增86.45%
Income profile:
绝缘材料 12.68亿 46.84%
光学膜材料 7.26亿 26.81%
电子材料 5.92亿 21.85%
环保阻燃材料 8270.43万 3.05% </t>
  </si>
  <si>
    <t>41.11亿</t>
  </si>
  <si>
    <t>1617347400亿</t>
  </si>
  <si>
    <t>19.84亿</t>
  </si>
  <si>
    <t>11.49亿</t>
  </si>
  <si>
    <t>4136.43万</t>
  </si>
  <si>
    <t>5128.45万</t>
  </si>
  <si>
    <t>-888729亿</t>
  </si>
  <si>
    <t>17.82万</t>
  </si>
  <si>
    <t>150114090亿</t>
  </si>
  <si>
    <t>1065200750亿</t>
  </si>
  <si>
    <t>332.74万</t>
  </si>
  <si>
    <t>1878014300亿</t>
  </si>
  <si>
    <t>14.88亿</t>
  </si>
  <si>
    <t>11.37亿</t>
  </si>
  <si>
    <t>19.54亿</t>
  </si>
  <si>
    <t>15.41亿</t>
  </si>
  <si>
    <t>-1.07亿</t>
  </si>
  <si>
    <t>-10.15亿</t>
  </si>
  <si>
    <t>10.34亿</t>
  </si>
  <si>
    <t>15.39亿</t>
  </si>
  <si>
    <t>14.33亿</t>
  </si>
  <si>
    <t>13.46亿</t>
  </si>
  <si>
    <t>9.79亿</t>
  </si>
  <si>
    <t>7655.01万</t>
  </si>
  <si>
    <t>6315.56万</t>
  </si>
  <si>
    <t>5582.01万</t>
  </si>
  <si>
    <t>10.31亿</t>
  </si>
  <si>
    <t>14.46亿</t>
  </si>
  <si>
    <t>9095.12万</t>
  </si>
  <si>
    <t>6802.19万</t>
  </si>
  <si>
    <t>10转6股派1.2元(含税)</t>
  </si>
  <si>
    <t>1057.49万</t>
  </si>
  <si>
    <t>6938.54万</t>
  </si>
  <si>
    <t>公司是一家专业从事全品类功能性涂层复合材料研发、生产、销售的国家级高新技术企业。公司的主要产品是功能性涂层复合材料，作为国内领先的多功能涂层复合材料综合解决方案供应商，凭借强大的研发、生产及快速市场响应能力，公司能够根据市场和客户的不同需求，利用自身的技术优势为客户提供高质量、高性能的精密涂层材料产品和技术解决方案。
市值84.567498亿, 利润2.10亿; PE34.52, PB3.93; ROIC8.5333%; ROE15.1233%; 股利率.4598%; 毛利26.08%; 净利9.4067%; 上一年度营收增28.91%, 利润增15.38%; 当季营收增18.93%, 利润增18.85%; 过往5年营收增15.77%, 利润增31.74%
Income profile:
电子级胶粘材料 4.44亿 43.12% 65.81% 41.51%
功能性薄膜材料 2.58亿 25.07% 21.17% 22.97%
薄膜包装材料 2.55亿 24.77% 8.79% 9.65%</t>
  </si>
  <si>
    <t>27.47亿</t>
  </si>
  <si>
    <t>1210006590亿</t>
  </si>
  <si>
    <t>11.03亿</t>
  </si>
  <si>
    <t>481.66万</t>
  </si>
  <si>
    <t>4834.60万</t>
  </si>
  <si>
    <t>2989.75万</t>
  </si>
  <si>
    <t>244.97万</t>
  </si>
  <si>
    <t>89249832亿</t>
  </si>
  <si>
    <t>140145540亿</t>
  </si>
  <si>
    <t>127.13万</t>
  </si>
  <si>
    <t>1558856700亿</t>
  </si>
  <si>
    <t>403.27万</t>
  </si>
  <si>
    <t>2393.68万</t>
  </si>
  <si>
    <t>3848.04万</t>
  </si>
  <si>
    <t>2651.73万</t>
  </si>
  <si>
    <t>-224.79万</t>
  </si>
  <si>
    <t>7348.37万</t>
  </si>
  <si>
    <t>15.09亿</t>
  </si>
  <si>
    <t>16.46亿</t>
  </si>
  <si>
    <t>6019.88万</t>
  </si>
  <si>
    <t>4232.09万</t>
  </si>
  <si>
    <t>-5.68亿</t>
  </si>
  <si>
    <t>-1.86亿</t>
  </si>
  <si>
    <t>8.38亿</t>
  </si>
  <si>
    <t>7.87亿</t>
  </si>
  <si>
    <t>5675.00万</t>
  </si>
  <si>
    <t>1.55亿</t>
  </si>
  <si>
    <t>9319.26万</t>
  </si>
  <si>
    <t>4770.91万</t>
  </si>
  <si>
    <t xml:space="preserve">
市值57.102147亿, 利润2.43亿; PE30.6, PB2.08; ROIC5.86%; ROE6.67%; 股利率0%; 毛利16.33%; 净利7.3833%; 上一年度营收增10.93%, 利润增37.29%; 当季营收增-20.68%, 利润增-32.73%; 过往5年营收增13%, 利润增35.13%
Income profile:
</t>
  </si>
  <si>
    <t>28.57亿</t>
  </si>
  <si>
    <t>1818933700亿</t>
  </si>
  <si>
    <t>19.10亿</t>
  </si>
  <si>
    <t>2.82亿</t>
  </si>
  <si>
    <t>17.14亿</t>
  </si>
  <si>
    <t>15.90亿</t>
  </si>
  <si>
    <t>2255.13万</t>
  </si>
  <si>
    <t>5391.13万</t>
  </si>
  <si>
    <t>3249.55万</t>
  </si>
  <si>
    <t>9748985亿</t>
  </si>
  <si>
    <t>18.07万</t>
  </si>
  <si>
    <t>101684769亿</t>
  </si>
  <si>
    <t>293018600亿</t>
  </si>
  <si>
    <t>1677262500亿</t>
  </si>
  <si>
    <t>6.48亿</t>
  </si>
  <si>
    <t>4004.03万</t>
  </si>
  <si>
    <t>9825.15万</t>
  </si>
  <si>
    <t>4884.88万</t>
  </si>
  <si>
    <t>8700.77万</t>
  </si>
  <si>
    <t>-2.60亿</t>
  </si>
  <si>
    <t>1359.96万</t>
  </si>
  <si>
    <t>14.81亿</t>
  </si>
  <si>
    <t>13.61亿</t>
  </si>
  <si>
    <t>11.45亿</t>
  </si>
  <si>
    <t>8392.69万</t>
  </si>
  <si>
    <t>6022.78万</t>
  </si>
  <si>
    <t>1835.77万</t>
  </si>
  <si>
    <t>12.16亿</t>
  </si>
  <si>
    <t>14.11亿</t>
  </si>
  <si>
    <t>9.05亿</t>
  </si>
  <si>
    <t>2.23亿</t>
  </si>
  <si>
    <t>10派0.2元(含税)</t>
  </si>
  <si>
    <t>1885.58万</t>
  </si>
  <si>
    <t xml:space="preserve">
市值50.443464亿, 利润2.82亿; PE21.18, PB1.77; ROIC6.3867%; ROE7.7533%; 股利率.3552%; 毛利14.21%; 净利7.9767%; 上一年度营收增28.97%, 利润增145.22%; 当季营收增19.16%, 利润增-31.44%; 过往5年营收增11.14%, 利润增92.39%
Income profile:
</t>
  </si>
  <si>
    <t>22.65亿</t>
  </si>
  <si>
    <t>1447191200亿</t>
  </si>
  <si>
    <t>17.96亿</t>
  </si>
  <si>
    <t>13.12亿</t>
  </si>
  <si>
    <t>1945.12万</t>
  </si>
  <si>
    <t>7315.80万</t>
  </si>
  <si>
    <t>3124.07万</t>
  </si>
  <si>
    <t>3074977亿</t>
  </si>
  <si>
    <t>65.34万</t>
  </si>
  <si>
    <t>123261478亿</t>
  </si>
  <si>
    <t>135072760亿</t>
  </si>
  <si>
    <t>1568415500亿</t>
  </si>
  <si>
    <t>2227.90万</t>
  </si>
  <si>
    <t>11.79亿</t>
  </si>
  <si>
    <t>-9705.02万</t>
  </si>
  <si>
    <t>-219.05万</t>
  </si>
  <si>
    <t>14.49亿</t>
  </si>
  <si>
    <t>12.46亿</t>
  </si>
  <si>
    <t>6.35亿</t>
  </si>
  <si>
    <t>6416.17万</t>
  </si>
  <si>
    <t>3591.60万</t>
  </si>
  <si>
    <t>6800.33万</t>
  </si>
  <si>
    <t>9.14亿</t>
  </si>
  <si>
    <t>13.34亿</t>
  </si>
  <si>
    <t>8.72亿</t>
  </si>
  <si>
    <t>9445.59万</t>
  </si>
  <si>
    <t>9400.79万</t>
  </si>
  <si>
    <t>3848.14万</t>
  </si>
  <si>
    <t xml:space="preserve">
市值50.361334亿, 利润1.78亿; PE29.8, PB2.35; ROIC4.61%; ROE7.2333%; 股利率.5396%; 毛利24.65%; 净利5.8733%; 上一年度营收增23.95%, 利润增4.71%; 当季营收增15.41%, 利润增-18.47%; 过往5年营收增28.41%, 利润增33.43%
Income profile:
</t>
  </si>
  <si>
    <t>6.68亿</t>
  </si>
  <si>
    <t>245570860亿</t>
  </si>
  <si>
    <t>6639.82万</t>
  </si>
  <si>
    <t>1077.79万</t>
  </si>
  <si>
    <t>3732.41万</t>
  </si>
  <si>
    <t>772.83万</t>
  </si>
  <si>
    <t>905223亿</t>
  </si>
  <si>
    <t>37705633亿</t>
  </si>
  <si>
    <t>7648.01万</t>
  </si>
  <si>
    <t>123391062亿</t>
  </si>
  <si>
    <t>1297.38万</t>
  </si>
  <si>
    <t>347026020亿</t>
  </si>
  <si>
    <t>256.63万</t>
  </si>
  <si>
    <t>4954.76万</t>
  </si>
  <si>
    <t>3848.53万</t>
  </si>
  <si>
    <t>8409.24万</t>
  </si>
  <si>
    <t>5748.42万</t>
  </si>
  <si>
    <t>-1.49亿</t>
  </si>
  <si>
    <t>-552.70万</t>
  </si>
  <si>
    <t>2.78亿</t>
  </si>
  <si>
    <t>5527.13万</t>
  </si>
  <si>
    <t>4373.73万</t>
  </si>
  <si>
    <t>3058.89万</t>
  </si>
  <si>
    <t>2161.94万</t>
  </si>
  <si>
    <t>2642.94万</t>
  </si>
  <si>
    <t>4342.26万</t>
  </si>
  <si>
    <t>3397.21万</t>
  </si>
  <si>
    <t>365.26万</t>
  </si>
  <si>
    <t>2274.42万</t>
  </si>
  <si>
    <t xml:space="preserve">
市值48.202亿, 利润6639.82万; PE73.28, PB7.55; ROIC12.3467%; ROE14.9%; 股利率0%; 毛利47.15%; 净利18.57%; 上一年度营收增14.03%, 利润增20.13%; 当季营收增46.43%, 利润增73.25%; 过往5年营收增14.58%, 利润增32.74%
Income profile:
</t>
  </si>
  <si>
    <t>10.43亿</t>
  </si>
  <si>
    <t>954079300亿</t>
  </si>
  <si>
    <t>13.81亿</t>
  </si>
  <si>
    <t>8.56亿</t>
  </si>
  <si>
    <t>6.02亿</t>
  </si>
  <si>
    <t>9401.66万</t>
  </si>
  <si>
    <t>8589.22万</t>
  </si>
  <si>
    <t>3923.65万</t>
  </si>
  <si>
    <t>9073955亿</t>
  </si>
  <si>
    <t>136.67万</t>
  </si>
  <si>
    <t>99232767亿</t>
  </si>
  <si>
    <t>5.81亿</t>
  </si>
  <si>
    <t>52620033亿</t>
  </si>
  <si>
    <t>6642.15万</t>
  </si>
  <si>
    <t>1042542960亿</t>
  </si>
  <si>
    <t>2.08亿</t>
  </si>
  <si>
    <t>500.00万</t>
  </si>
  <si>
    <t>240.49万</t>
  </si>
  <si>
    <t>8.22亿</t>
  </si>
  <si>
    <t>-5705.17万</t>
  </si>
  <si>
    <t>-1.62亿</t>
  </si>
  <si>
    <t>12.54亿</t>
  </si>
  <si>
    <t>11.05亿</t>
  </si>
  <si>
    <t>10.09亿</t>
  </si>
  <si>
    <t>9232.00万</t>
  </si>
  <si>
    <t>8803.07万</t>
  </si>
  <si>
    <t>1.14亿</t>
  </si>
  <si>
    <t>9865.72万</t>
  </si>
  <si>
    <t>10.57亿</t>
  </si>
  <si>
    <t>6320.78万</t>
  </si>
  <si>
    <t>5952.87万</t>
  </si>
  <si>
    <t>10派1.01元(含税)</t>
  </si>
  <si>
    <t>3802.60万</t>
  </si>
  <si>
    <t xml:space="preserve">
市值46.458656亿, 利润1.21亿; PE37.09, PB2.66; ROIC6.87%; ROE9.33%; 股利率1.0275%; 毛利35.5233%; 净利9.9167%; 上一年度营收增10.13%, 利润增14.15%; 当季营收增-11.54%, 利润增.39%; 过往5年营收增6.54%, 利润增5.32%
Income profile:
</t>
  </si>
  <si>
    <t>16.52亿</t>
  </si>
  <si>
    <t>21.52亿</t>
  </si>
  <si>
    <t>931124470亿</t>
  </si>
  <si>
    <t>12.84亿</t>
  </si>
  <si>
    <t>5494.34万</t>
  </si>
  <si>
    <t>7.99亿</t>
  </si>
  <si>
    <t>4453.14万</t>
  </si>
  <si>
    <t>6504.20万</t>
  </si>
  <si>
    <t>2985.30万</t>
  </si>
  <si>
    <t>-1270384亿</t>
  </si>
  <si>
    <t>39.05万</t>
  </si>
  <si>
    <t>107181410亿</t>
  </si>
  <si>
    <t>5.13亿</t>
  </si>
  <si>
    <t>328351580亿</t>
  </si>
  <si>
    <t>556.20万</t>
  </si>
  <si>
    <t>2348598200亿</t>
  </si>
  <si>
    <t>345.07万</t>
  </si>
  <si>
    <t>1.62亿</t>
  </si>
  <si>
    <t>103.45万</t>
  </si>
  <si>
    <t>16.06亿</t>
  </si>
  <si>
    <t>9722.76万</t>
  </si>
  <si>
    <t>2424.70万</t>
  </si>
  <si>
    <t>-3121.93万</t>
  </si>
  <si>
    <t>13.92亿</t>
  </si>
  <si>
    <t>8.07亿</t>
  </si>
  <si>
    <t>2.05亿</t>
  </si>
  <si>
    <t>4871.04万</t>
  </si>
  <si>
    <t>5.93亿</t>
  </si>
  <si>
    <t>9.39亿</t>
  </si>
  <si>
    <t>6.20亿</t>
  </si>
  <si>
    <t>6362.46万</t>
  </si>
  <si>
    <t>8030.64万</t>
  </si>
  <si>
    <t>4672.38万</t>
  </si>
  <si>
    <t>2.22亿</t>
  </si>
  <si>
    <t xml:space="preserve">
市值46.032953亿, 利润5494.34万; PE106.5, PB2.14; ROIC5.85%; ROE7.05%; 股利率.6784%; 毛利34.81%; 净利12.53%; 上一年度营收增1.42%, 利润增-67.49%; 当季营收增6%, 利润增11.48%; 过往5年营收增22.32%, 利润增26.87%
Income profile:
</t>
  </si>
  <si>
    <t>223425720亿</t>
  </si>
  <si>
    <t>5605.04万</t>
  </si>
  <si>
    <t>442.89万</t>
  </si>
  <si>
    <t>2757.38万</t>
  </si>
  <si>
    <t>1337.22万</t>
  </si>
  <si>
    <t>-125072亿</t>
  </si>
  <si>
    <t>47.91万</t>
  </si>
  <si>
    <t>27029555亿</t>
  </si>
  <si>
    <t>74306695亿</t>
  </si>
  <si>
    <t>2216.87万</t>
  </si>
  <si>
    <t>635919040亿</t>
  </si>
  <si>
    <t>10.05亿</t>
  </si>
  <si>
    <t>5000.00万</t>
  </si>
  <si>
    <t>820.84万</t>
  </si>
  <si>
    <t>8861.48万</t>
  </si>
  <si>
    <t>8102.27万</t>
  </si>
  <si>
    <t>-3.63亿</t>
  </si>
  <si>
    <t>5853.67万</t>
  </si>
  <si>
    <t>3427.18万</t>
  </si>
  <si>
    <t>3661.86万</t>
  </si>
  <si>
    <t>984.97万</t>
  </si>
  <si>
    <t>2705.57万</t>
  </si>
  <si>
    <t>4431.50万</t>
  </si>
  <si>
    <t>10派0.7元(含税)</t>
  </si>
  <si>
    <t>462.61万</t>
  </si>
  <si>
    <t>2367.65万</t>
  </si>
  <si>
    <t xml:space="preserve">
市值45.72亿, 利润5605.04万; PE97.06, PB4.45; ROIC5.6133%; ROE8.64%; 股利率.2756%; 毛利39.49%; 净利15.9267%; 上一年度营收增-8.86%, 利润增-4.25%; 当季营收增-25.09%, 利润增-33.58%; 过往5年营收增32.32%, 利润增82.98%
Income profile:
</t>
  </si>
  <si>
    <t>13.95亿</t>
  </si>
  <si>
    <t>29.03亿</t>
  </si>
  <si>
    <t>1947356400亿</t>
  </si>
  <si>
    <t>24.57亿</t>
  </si>
  <si>
    <t>18.24亿</t>
  </si>
  <si>
    <t>1730.37万</t>
  </si>
  <si>
    <t>6940.25万</t>
  </si>
  <si>
    <t>18779489亿</t>
  </si>
  <si>
    <t>476.25万</t>
  </si>
  <si>
    <t>83602401亿</t>
  </si>
  <si>
    <t>327229440亿</t>
  </si>
  <si>
    <t>1889559900亿</t>
  </si>
  <si>
    <t>5676.22万</t>
  </si>
  <si>
    <t>3.49亿</t>
  </si>
  <si>
    <t>4899.00万</t>
  </si>
  <si>
    <t>8.26亿</t>
  </si>
  <si>
    <t>7047.09万</t>
  </si>
  <si>
    <t>-5872.17万</t>
  </si>
  <si>
    <t>28.48亿</t>
  </si>
  <si>
    <t>28.23亿</t>
  </si>
  <si>
    <t>25.12亿</t>
  </si>
  <si>
    <t>24.66亿</t>
  </si>
  <si>
    <t>7065.83万</t>
  </si>
  <si>
    <t>4338.04万</t>
  </si>
  <si>
    <t>12.67亿</t>
  </si>
  <si>
    <t>18.09亿</t>
  </si>
  <si>
    <t>11.76亿</t>
  </si>
  <si>
    <t>6831.88万</t>
  </si>
  <si>
    <t>6662.21万</t>
  </si>
  <si>
    <t>10派0.38元(含税)</t>
  </si>
  <si>
    <t>3483.06万</t>
  </si>
  <si>
    <t xml:space="preserve">
市值44.791693亿, 利润1.22亿; PE38.11, PB1.76; ROIC4.1733%; ROE3.29%; 股利率.8207%; 毛利24.45%; 净利4.6967%; 上一年度营收增6.87%, 利润增72.66%; 当季营收增7.48%, 利润增-17.45%; 过往5年营收增.55%, 利润增13.3%
Income profile:
</t>
  </si>
  <si>
    <t>37.51亿</t>
  </si>
  <si>
    <t>745308260亿</t>
  </si>
  <si>
    <t>-12.68亿</t>
  </si>
  <si>
    <t>9.76亿</t>
  </si>
  <si>
    <t>4147.98万</t>
  </si>
  <si>
    <t>3669.66万</t>
  </si>
  <si>
    <t>10820609亿</t>
  </si>
  <si>
    <t>53.98万</t>
  </si>
  <si>
    <t>-192385320亿</t>
  </si>
  <si>
    <t>1792.66万</t>
  </si>
  <si>
    <t>242243530亿</t>
  </si>
  <si>
    <t>1567066200亿</t>
  </si>
  <si>
    <t>15.97亿</t>
  </si>
  <si>
    <t>1182.98万</t>
  </si>
  <si>
    <t>25.84亿</t>
  </si>
  <si>
    <t>7.88亿</t>
  </si>
  <si>
    <t>1716.42万</t>
  </si>
  <si>
    <t>-3.45亿</t>
  </si>
  <si>
    <t>22.47亿</t>
  </si>
  <si>
    <t>33.22亿</t>
  </si>
  <si>
    <t>31.51亿</t>
  </si>
  <si>
    <t>20.64亿</t>
  </si>
  <si>
    <t>16.58亿</t>
  </si>
  <si>
    <t>-12.90亿</t>
  </si>
  <si>
    <t>988.08万</t>
  </si>
  <si>
    <t>2.89亿</t>
  </si>
  <si>
    <t>5014.69万</t>
  </si>
  <si>
    <t>8.52亿</t>
  </si>
  <si>
    <t>-9115.25万</t>
  </si>
  <si>
    <t>-1.90亿</t>
  </si>
  <si>
    <t>-6740.48万</t>
  </si>
  <si>
    <t>5807.32万</t>
  </si>
  <si>
    <t xml:space="preserve">
市值44.475483亿, 利润-12.68亿; PE, PB1.95; ROIC-9.3167%; ROE-23.9933%; 股利率0%; 毛利18.38%; 净利-25.57%; 上一年度营收增-40.72%, 利润增1.71%; 当季营收增-7.08%, 利润增84.57%; 过往5年营收增1.9%, 利润增-2587.69%
Income profile:
</t>
  </si>
  <si>
    <t>26.57亿</t>
  </si>
  <si>
    <t>1624775200亿</t>
  </si>
  <si>
    <t>22.35亿</t>
  </si>
  <si>
    <t>5433.71万</t>
  </si>
  <si>
    <t>16.12亿</t>
  </si>
  <si>
    <t>13.94亿</t>
  </si>
  <si>
    <t>4753.45万</t>
  </si>
  <si>
    <t>8647.38万</t>
  </si>
  <si>
    <t>4403.75万</t>
  </si>
  <si>
    <t>3033504亿</t>
  </si>
  <si>
    <t>267.59万</t>
  </si>
  <si>
    <t>11749851亿</t>
  </si>
  <si>
    <t>4.68亿</t>
  </si>
  <si>
    <t>440272500亿</t>
  </si>
  <si>
    <t>2345349800亿</t>
  </si>
  <si>
    <t>5.31亿</t>
  </si>
  <si>
    <t>-1.51亿</t>
  </si>
  <si>
    <t>-7748.95万</t>
  </si>
  <si>
    <t>1232.11万</t>
  </si>
  <si>
    <t>21.36亿</t>
  </si>
  <si>
    <t>22.61亿</t>
  </si>
  <si>
    <t>18.51亿</t>
  </si>
  <si>
    <t>14.21亿</t>
  </si>
  <si>
    <t>3725.43万</t>
  </si>
  <si>
    <t>8507.72万</t>
  </si>
  <si>
    <t>7082.44万</t>
  </si>
  <si>
    <t>5923.80万</t>
  </si>
  <si>
    <t>4114.30万</t>
  </si>
  <si>
    <t>17.28亿</t>
  </si>
  <si>
    <t>11.58亿</t>
  </si>
  <si>
    <t>2853.55万</t>
  </si>
  <si>
    <t>5413.56万</t>
  </si>
  <si>
    <t>4250.63万</t>
  </si>
  <si>
    <t>2918.06万</t>
  </si>
  <si>
    <t xml:space="preserve">
市值44.209237亿, 利润5433.71万; PE127.6, PB1.68; ROIC2.48%; ROE2.5533%; 股利率.3755%; 毛利16.19%; 净利2.9733%; 上一年度营收增8.81%, 利润增45.85%; 当季营收增-9.34%, 利润增-49.21%; 过往5年营收增10.37%, 利润增14.66%
Income profile:
</t>
  </si>
  <si>
    <t>11.24亿</t>
  </si>
  <si>
    <t>19.65亿</t>
  </si>
  <si>
    <t>1371354300亿</t>
  </si>
  <si>
    <t>11.40亿</t>
  </si>
  <si>
    <t>223.79万</t>
  </si>
  <si>
    <t>3055.25万</t>
  </si>
  <si>
    <t>3194.73万</t>
  </si>
  <si>
    <t>7429453亿</t>
  </si>
  <si>
    <t>1.05万</t>
  </si>
  <si>
    <t>123462660亿</t>
  </si>
  <si>
    <t>337400790亿</t>
  </si>
  <si>
    <t>1549671200亿</t>
  </si>
  <si>
    <t>8607.26万</t>
  </si>
  <si>
    <t>5.46亿</t>
  </si>
  <si>
    <t>5193.17万</t>
  </si>
  <si>
    <t>-5.20亿</t>
  </si>
  <si>
    <t>10.00亿</t>
  </si>
  <si>
    <t>8.75亿</t>
  </si>
  <si>
    <t>5.20亿</t>
  </si>
  <si>
    <t>9436.83万</t>
  </si>
  <si>
    <t>7621.19万</t>
  </si>
  <si>
    <t>6895.82万</t>
  </si>
  <si>
    <t>7224.31万</t>
  </si>
  <si>
    <t>10派2.702949元(含税)</t>
  </si>
  <si>
    <t>2289.16万</t>
  </si>
  <si>
    <t xml:space="preserve">
市值40.281093亿, 利润2.41亿; PE22.75, PB2.13; ROIC8.7833%; ROE10.03%; 股利率1.9376%; 毛利21.0467%; 净利12.8267%; 上一年度营收增36.5%, 利润增54.49%; 当季营收增41.08%, 利润增-58.4%; 过往5年营收增21.58%, 利润增29.92%
Income profile:
</t>
  </si>
  <si>
    <t>233861410亿</t>
  </si>
  <si>
    <t>5047.90万</t>
  </si>
  <si>
    <t>385.66万</t>
  </si>
  <si>
    <t>3154.65万</t>
  </si>
  <si>
    <t>1045.14万</t>
  </si>
  <si>
    <t>-134629亿</t>
  </si>
  <si>
    <t>19932264亿</t>
  </si>
  <si>
    <t>74827997亿</t>
  </si>
  <si>
    <t>961.61万</t>
  </si>
  <si>
    <t>327480330亿</t>
  </si>
  <si>
    <t>1960.80万</t>
  </si>
  <si>
    <t>893.51万</t>
  </si>
  <si>
    <t>3374.15万</t>
  </si>
  <si>
    <t>9847.79万</t>
  </si>
  <si>
    <t>2644.97万</t>
  </si>
  <si>
    <t>-4847.71万</t>
  </si>
  <si>
    <t>460.80万</t>
  </si>
  <si>
    <t>4675.85万</t>
  </si>
  <si>
    <t>6630.44万</t>
  </si>
  <si>
    <t>5440.48万</t>
  </si>
  <si>
    <t>4741.72万</t>
  </si>
  <si>
    <t>1.91亿</t>
  </si>
  <si>
    <t>689.01万</t>
  </si>
  <si>
    <t>4127.25万</t>
  </si>
  <si>
    <t>3102.67万</t>
  </si>
  <si>
    <t>558.41万</t>
  </si>
  <si>
    <t>2940.92万</t>
  </si>
  <si>
    <t xml:space="preserve">
市值38.052211亿, 利润5047.90万; PE120.4, PB5.38; ROIC11.1333%; ROE10.235%; 股利率0%; 毛利35.28%; 净利12.73%; 上一年度营收增20.7%, 利润增7.96%; 当季营收增11.74%, 利润增51.44%; 过往5年营收增6.77%, 利润增3.77%
Income profile:
</t>
  </si>
  <si>
    <t>7.19亿</t>
  </si>
  <si>
    <t>10.98亿</t>
  </si>
  <si>
    <t>1476637800亿</t>
  </si>
  <si>
    <t>17.15亿</t>
  </si>
  <si>
    <t>3416.86万</t>
  </si>
  <si>
    <t>4776.68万</t>
  </si>
  <si>
    <t>3213.92万</t>
  </si>
  <si>
    <t>7725450亿</t>
  </si>
  <si>
    <t>12.37万</t>
  </si>
  <si>
    <t>56282298亿</t>
  </si>
  <si>
    <t>369327800亿</t>
  </si>
  <si>
    <t>8664.73万</t>
  </si>
  <si>
    <t>1169783910亿</t>
  </si>
  <si>
    <t>5505.53万</t>
  </si>
  <si>
    <t>5.77亿</t>
  </si>
  <si>
    <t>-1911.42万</t>
  </si>
  <si>
    <t>8283.86万</t>
  </si>
  <si>
    <t>12.12亿</t>
  </si>
  <si>
    <t>10.96亿</t>
  </si>
  <si>
    <t>7385.07万</t>
  </si>
  <si>
    <t>8420.01万</t>
  </si>
  <si>
    <t>9.62亿</t>
  </si>
  <si>
    <t>7.94亿</t>
  </si>
  <si>
    <t>3602.22万</t>
  </si>
  <si>
    <t>7410.11万</t>
  </si>
  <si>
    <t>10转4.5股派5元(含税)</t>
  </si>
  <si>
    <t>799.89万</t>
  </si>
  <si>
    <t>3261.70万</t>
  </si>
  <si>
    <t xml:space="preserve">
市值25.648518亿, 利润1.27亿; PE32.84, PB2.48; ROIC22.6867%; ROE23.06%; 股利率3.4459%; 毛利18.19%; 净利7.0967%; 上一年度营收增35.15%, 利润增5.83%; 当季营收增11.39%, 利润增-32.33%; 过往5年营收增12.61%, 利润增12.38%
Income profile:
</t>
  </si>
  <si>
    <t>14.93亿</t>
  </si>
  <si>
    <t>413860910亿</t>
  </si>
  <si>
    <t>282.36万</t>
  </si>
  <si>
    <t>1437.08万</t>
  </si>
  <si>
    <t>1107.37万</t>
  </si>
  <si>
    <t>6447342亿</t>
  </si>
  <si>
    <t>50801833亿</t>
  </si>
  <si>
    <t>101788360亿</t>
  </si>
  <si>
    <t>1069513480亿</t>
  </si>
  <si>
    <t>3053.07万</t>
  </si>
  <si>
    <t>78.60万</t>
  </si>
  <si>
    <t>2740.53万</t>
  </si>
  <si>
    <t>7765.39万</t>
  </si>
  <si>
    <t>2395.85万</t>
  </si>
  <si>
    <t>-6.31亿</t>
  </si>
  <si>
    <t>8.92亿</t>
  </si>
  <si>
    <t>7417.44万</t>
  </si>
  <si>
    <t>3585.84万</t>
  </si>
  <si>
    <t>2231.91万</t>
  </si>
  <si>
    <t>1667.35万</t>
  </si>
  <si>
    <t>1291.58万</t>
  </si>
  <si>
    <t>5058.78万</t>
  </si>
  <si>
    <t>7209.29万</t>
  </si>
  <si>
    <t>10派7元(含税)</t>
  </si>
  <si>
    <t>169.62万</t>
  </si>
  <si>
    <t>962.49万</t>
  </si>
  <si>
    <t xml:space="preserve">
市值25.144亿, 利润1.24亿; PE30.66, PB1.68; ROIC18.6467%; ROE30.13%; 股利率2.2272%; 毛利30.3067%; 净利17.0267%; 上一年度营收增69.76%, 利润增67.17%; 当季营收增-37.66%, 利润增-70.99%; 过往5年营收增45.39%, 利润增59.53%
Income profile:
</t>
  </si>
  <si>
    <t>183783310亿</t>
  </si>
  <si>
    <t>4.73亿</t>
  </si>
  <si>
    <t>2829.57万</t>
  </si>
  <si>
    <t>1353.45万</t>
  </si>
  <si>
    <t>1027.67万</t>
  </si>
  <si>
    <t>901614亿</t>
  </si>
  <si>
    <t>61.52万</t>
  </si>
  <si>
    <t>-40105719亿</t>
  </si>
  <si>
    <t>3965.91万</t>
  </si>
  <si>
    <t>274824600亿</t>
  </si>
  <si>
    <t>94.77万</t>
  </si>
  <si>
    <t>521199780亿</t>
  </si>
  <si>
    <t>2112.77万</t>
  </si>
  <si>
    <t>9019.98万</t>
  </si>
  <si>
    <t>8180.00万</t>
  </si>
  <si>
    <t>2604.99万</t>
  </si>
  <si>
    <t>-1710.94万</t>
  </si>
  <si>
    <t>-2327.79万</t>
  </si>
  <si>
    <t>5.03亿</t>
  </si>
  <si>
    <t>6.86亿</t>
  </si>
  <si>
    <t>7.49亿</t>
  </si>
  <si>
    <t>-8747.22万</t>
  </si>
  <si>
    <t>-8.33亿</t>
  </si>
  <si>
    <t>1185.74万</t>
  </si>
  <si>
    <t>-6656.74万</t>
  </si>
  <si>
    <t>4739.58万</t>
  </si>
  <si>
    <t>3.16亿</t>
  </si>
  <si>
    <t>-2669.88万</t>
  </si>
  <si>
    <t>1389.46万</t>
  </si>
  <si>
    <t>983.14万</t>
  </si>
  <si>
    <t>978.91万</t>
  </si>
  <si>
    <t>6159.72万</t>
  </si>
  <si>
    <t>084887100</t>
  </si>
  <si>
    <t>0169774200</t>
  </si>
  <si>
    <t>0282957000</t>
  </si>
  <si>
    <t>0565914000</t>
  </si>
  <si>
    <t xml:space="preserve">
市值19.694661亿, 利润2829.57万; PE, PB2.7; ROIC-10.7067%; ROE-24.4533%; 股利率0%; 毛利10.8967%; 净利-66.7933%; 上一年度营收增-5.96%, 利润增132.35%; 当季营收增-40.02%, 利润增-463.97%; 过往5年营收增-8.08%, 利润增-1405.19%
Income profile:
</t>
  </si>
  <si>
    <t>18.27亿</t>
  </si>
  <si>
    <t>20.16亿</t>
  </si>
  <si>
    <t>2042431900亿</t>
  </si>
  <si>
    <t>17.33亿</t>
  </si>
  <si>
    <t>16.76亿</t>
  </si>
  <si>
    <t>1282.00万</t>
  </si>
  <si>
    <t>2165.66万</t>
  </si>
  <si>
    <t>5133.17万</t>
  </si>
  <si>
    <t>167908720亿</t>
  </si>
  <si>
    <t>752385480亿</t>
  </si>
  <si>
    <t>1671474100亿</t>
  </si>
  <si>
    <t>2.93亿</t>
  </si>
  <si>
    <t>2056.76万</t>
  </si>
  <si>
    <t>19.84万</t>
  </si>
  <si>
    <t>13.21亿</t>
  </si>
  <si>
    <t>-2.48亿</t>
  </si>
  <si>
    <t>-3.92亿</t>
  </si>
  <si>
    <t>3.53亿</t>
  </si>
  <si>
    <t>12.97亿</t>
  </si>
  <si>
    <t>11.57亿</t>
  </si>
  <si>
    <t>10.21亿</t>
  </si>
  <si>
    <t>6946.15万</t>
  </si>
  <si>
    <t>5910.46万</t>
  </si>
  <si>
    <t>14.24亿</t>
  </si>
  <si>
    <t>13.07亿</t>
  </si>
  <si>
    <t>7.75亿</t>
  </si>
  <si>
    <t>8364.05万</t>
  </si>
  <si>
    <t>其他塑料制品</t>
  </si>
  <si>
    <t>693.77万</t>
  </si>
  <si>
    <t>6615.92万</t>
  </si>
  <si>
    <t>公司的主营业务是苯乙烯类热塑性弹性体（TPES）的研发、生产和销售。公司的主要产品系列包括SBS、SEBS、SIS、SEPS。公司坚持自主研发，不断提高TPES全系列产品的研发能力，在氢化TPES，即SEBS和SEPS技术上取得了丰硕成果。
市值98.155727亿, 利润1.85亿; PE46.84, PB4.87; ROIC15.7733%; ROE19.16%; 股利率0%; 毛利25.9733%; 净利17.0667%; 上一年度营收增33.62%, 利润增-38.74%; 当季营收增16.25%, 利润增-32.02%; 过往5年营收增34.07%, 利润增39.72%
Income profile:
SBS 5.37亿 37.74% 32.41% 15.86%
PBT 5.00亿 35.13% 41.56% 21.85%
SEBS 2.04亿 14.36% 18.33% 23.58%
其他业务 1.82亿 12.76% 7.66% 11.08%</t>
  </si>
  <si>
    <t>51.96亿</t>
  </si>
  <si>
    <t>2095533400亿</t>
  </si>
  <si>
    <t>28.89亿</t>
  </si>
  <si>
    <t>3.66亿</t>
  </si>
  <si>
    <t>5484.49万</t>
  </si>
  <si>
    <t>5229.09万</t>
  </si>
  <si>
    <t>1528.39万</t>
  </si>
  <si>
    <t>95190787亿</t>
  </si>
  <si>
    <t>80.49万</t>
  </si>
  <si>
    <t>236622200亿</t>
  </si>
  <si>
    <t>14.71亿</t>
  </si>
  <si>
    <t>1036201420亿</t>
  </si>
  <si>
    <t>9143.30万</t>
  </si>
  <si>
    <t>3372085600亿</t>
  </si>
  <si>
    <t>79.88万</t>
  </si>
  <si>
    <t>3.67亿</t>
  </si>
  <si>
    <t>88.10万</t>
  </si>
  <si>
    <t>6182.67万</t>
  </si>
  <si>
    <t>-3.65亿</t>
  </si>
  <si>
    <t>27.62亿</t>
  </si>
  <si>
    <t>29.96亿</t>
  </si>
  <si>
    <t>33.25亿</t>
  </si>
  <si>
    <t>35.24亿</t>
  </si>
  <si>
    <t>27.65亿</t>
  </si>
  <si>
    <t>2.98亿</t>
  </si>
  <si>
    <t>5.45亿</t>
  </si>
  <si>
    <t>21.04亿</t>
  </si>
  <si>
    <t>5034.78万</t>
  </si>
  <si>
    <t>公司主营业务是PE管道、BOPA薄膜以及锂离子电池隔膜产品。主要产品是多类别管材管件、薄膜、锂离子电池隔膜等。公司是我国最大的BOPA薄膜制造企业之一，是国内第一家通过自主研发全面掌握BOPA薄膜同步双向拉伸工艺的企业。
市值80.624032亿, 利润3.66亿; PE28.6, PB1.58; ROIC6.7133%; ROE8.08%; 股利率1.0373%; 毛利17.8667%; 净利9.5567%; 上一年度营收增4.6%, 利润增21.59%; 当季营收增3.01%, 利润增-11.18%; 过往5年营收增1.74%, 利润增5.04%
Income profile:
PE管道塑料制品 6.40亿 48.36% 51.97% 19.35%
BOPA薄膜塑料制品 3.22亿 24.29% 19.21% 14.24%
锂离子电池隔膜新能源材料 2.41亿 18.18% 26.40% 26.13%</t>
  </si>
  <si>
    <t>34.01亿</t>
  </si>
  <si>
    <t>51.72亿</t>
  </si>
  <si>
    <t>3315501400亿</t>
  </si>
  <si>
    <t>41.42亿</t>
  </si>
  <si>
    <t>6269.69万</t>
  </si>
  <si>
    <t>33.06亿</t>
  </si>
  <si>
    <t>28.02亿</t>
  </si>
  <si>
    <t>7120.55万</t>
  </si>
  <si>
    <t>947729亿</t>
  </si>
  <si>
    <t>90.66万</t>
  </si>
  <si>
    <t>-10745604亿</t>
  </si>
  <si>
    <t>666021270亿</t>
  </si>
  <si>
    <t>2685593300亿</t>
  </si>
  <si>
    <t>11.87亿</t>
  </si>
  <si>
    <t>2.99亿</t>
  </si>
  <si>
    <t>23.66亿</t>
  </si>
  <si>
    <t>2430.03万</t>
  </si>
  <si>
    <t>-3.50亿</t>
  </si>
  <si>
    <t>8686.20万</t>
  </si>
  <si>
    <t>32.19亿</t>
  </si>
  <si>
    <t>32.40亿</t>
  </si>
  <si>
    <t>30.65亿</t>
  </si>
  <si>
    <t>25.06亿</t>
  </si>
  <si>
    <t>-4.84亿</t>
  </si>
  <si>
    <t>21.84亿</t>
  </si>
  <si>
    <t>31.15亿</t>
  </si>
  <si>
    <t>19.75亿</t>
  </si>
  <si>
    <t>1777.31万</t>
  </si>
  <si>
    <t>6037.25万</t>
  </si>
  <si>
    <t xml:space="preserve">
市值71.499042亿, 利润6269.69万; PE, PB1.38; ROIC.1367%; ROE-1.7333%; 股利率0%; 毛利22.3467%; 净利-3.1067%; 上一年度营收增28.67%, 利润增112.95%; 当季营收增-.75%, 利润增-79.5%; 过往5年营收增26.04%, 利润增-34.96%
Income profile:
</t>
  </si>
  <si>
    <t>20.62亿</t>
  </si>
  <si>
    <t>1578618600亿</t>
  </si>
  <si>
    <t>19.90亿</t>
  </si>
  <si>
    <t>13.33亿</t>
  </si>
  <si>
    <t>11.34亿</t>
  </si>
  <si>
    <t>7838.58万</t>
  </si>
  <si>
    <t>5013.13万</t>
  </si>
  <si>
    <t>34099亿</t>
  </si>
  <si>
    <t>138.40万</t>
  </si>
  <si>
    <t>210967880亿</t>
  </si>
  <si>
    <t>174024630亿</t>
  </si>
  <si>
    <t>1346107800亿</t>
  </si>
  <si>
    <t>2632.85万</t>
  </si>
  <si>
    <t>-3.10亿</t>
  </si>
  <si>
    <t>16.99亿</t>
  </si>
  <si>
    <t>11.75亿</t>
  </si>
  <si>
    <t>10.17亿</t>
  </si>
  <si>
    <t>2.17亿</t>
  </si>
  <si>
    <t>9520.05万</t>
  </si>
  <si>
    <t>8754.42万</t>
  </si>
  <si>
    <t>6731.37万</t>
  </si>
  <si>
    <t>10.71亿</t>
  </si>
  <si>
    <t>14.89亿</t>
  </si>
  <si>
    <t>9.04亿</t>
  </si>
  <si>
    <t>736.53万</t>
  </si>
  <si>
    <t>2535.22万</t>
  </si>
  <si>
    <t xml:space="preserve">
市值55.022297亿, 利润2.40亿; PE21.55, PB2.67; ROIC15.0933%; ROE21.605%; 股利率.4894%; 毛利31.07%; 净利11.2333%; 上一年度营收增17.13%, 利润增10.6%; 当季营收增-13.23%, 利润增-19.35%; 过往5年营收增18.62%, 利润增44.33%
Income profile:
</t>
  </si>
  <si>
    <t>11.69亿</t>
  </si>
  <si>
    <t>1073525330亿</t>
  </si>
  <si>
    <t>10.45亿</t>
  </si>
  <si>
    <t>4054.14万</t>
  </si>
  <si>
    <t>5719.21万</t>
  </si>
  <si>
    <t>1572.59万</t>
  </si>
  <si>
    <t>515836亿</t>
  </si>
  <si>
    <t>1011.61万</t>
  </si>
  <si>
    <t>15870657亿</t>
  </si>
  <si>
    <t>6092.27万</t>
  </si>
  <si>
    <t>445652040亿</t>
  </si>
  <si>
    <t>1352830000亿</t>
  </si>
  <si>
    <t>6.21亿</t>
  </si>
  <si>
    <t>9421.86万</t>
  </si>
  <si>
    <t>21.45万</t>
  </si>
  <si>
    <t>-3.15亿</t>
  </si>
  <si>
    <t>-1.73亿</t>
  </si>
  <si>
    <t>6.99亿</t>
  </si>
  <si>
    <t>3.95亿</t>
  </si>
  <si>
    <t>5178.84万</t>
  </si>
  <si>
    <t>1431.30万</t>
  </si>
  <si>
    <t>3517.49万</t>
  </si>
  <si>
    <t>3037.58万</t>
  </si>
  <si>
    <t>5360.21万</t>
  </si>
  <si>
    <t>3213.95万</t>
  </si>
  <si>
    <t>8593.24万</t>
  </si>
  <si>
    <t>6797.30万</t>
  </si>
  <si>
    <t>10转4股派1.39元(含税)</t>
  </si>
  <si>
    <t xml:space="preserve">
市值47.926927亿, 利润1.10亿; PE94.74, PB4.48; ROIC5.86%; ROE8.57%; 股利率.9653%; 毛利26.0133%; 净利5.19%; 上一年度营收增52.79%, 利润增112.4%; 当季营收增36.61%, 利润增-132.18%; 过往5年营收增22.96%, 利润增57.48%
Income profile:
</t>
  </si>
  <si>
    <t>704529150亿</t>
  </si>
  <si>
    <t>11.59亿</t>
  </si>
  <si>
    <t>1922.97万</t>
  </si>
  <si>
    <t>7128.09万</t>
  </si>
  <si>
    <t>2855.31万</t>
  </si>
  <si>
    <t>27202490亿</t>
  </si>
  <si>
    <t>24.92万</t>
  </si>
  <si>
    <t>88937514亿</t>
  </si>
  <si>
    <t>194116390亿</t>
  </si>
  <si>
    <t>2332149800亿</t>
  </si>
  <si>
    <t>3.36亿</t>
  </si>
  <si>
    <t>867.45万</t>
  </si>
  <si>
    <t>11.23万</t>
  </si>
  <si>
    <t>3552.00万</t>
  </si>
  <si>
    <t>-15.53亿</t>
  </si>
  <si>
    <t>16.68亿</t>
  </si>
  <si>
    <t>9.11亿</t>
  </si>
  <si>
    <t>9522.56万</t>
  </si>
  <si>
    <t>3477.70万</t>
  </si>
  <si>
    <t>5185.69万</t>
  </si>
  <si>
    <t>4.61亿</t>
  </si>
  <si>
    <t>9.12亿</t>
  </si>
  <si>
    <t>7449.60万</t>
  </si>
  <si>
    <t>10派6元(含税)</t>
  </si>
  <si>
    <t>117.04万</t>
  </si>
  <si>
    <t>769.93万</t>
  </si>
  <si>
    <t xml:space="preserve">
市值43.46784亿, 利润1.92亿; PE29.28, PB1.49; ROIC17.2733%; ROE18.785%; 股利率1.7227%; 毛利35.0433%; 净利15.9933%; 上一年度营收增27.22%, 利润增19.25%; 当季营收增-22.93%, 利润增-28.11%; 过往5年营收增21.83%, 利润增57.3%
Income profile:
</t>
  </si>
  <si>
    <t>26.99亿</t>
  </si>
  <si>
    <t>1608465900亿</t>
  </si>
  <si>
    <t>32.13亿</t>
  </si>
  <si>
    <t>13.87亿</t>
  </si>
  <si>
    <t>11.21亿</t>
  </si>
  <si>
    <t>2799.59万</t>
  </si>
  <si>
    <t>-1152500亿</t>
  </si>
  <si>
    <t>193292940亿</t>
  </si>
  <si>
    <t>13.67亿</t>
  </si>
  <si>
    <t>570978300亿</t>
  </si>
  <si>
    <t>203.72万</t>
  </si>
  <si>
    <t>2555657500亿</t>
  </si>
  <si>
    <t>4074.86万</t>
  </si>
  <si>
    <t>8.67亿</t>
  </si>
  <si>
    <t>4004.14万</t>
  </si>
  <si>
    <t>-4.01亿</t>
  </si>
  <si>
    <t>3760.13万</t>
  </si>
  <si>
    <t>32.09亿</t>
  </si>
  <si>
    <t>34.50亿</t>
  </si>
  <si>
    <t>-5.45亿</t>
  </si>
  <si>
    <t>26.98亿</t>
  </si>
  <si>
    <t>17.67亿</t>
  </si>
  <si>
    <t>8229.33万</t>
  </si>
  <si>
    <t>9493.22万</t>
  </si>
  <si>
    <t>2817.03万</t>
  </si>
  <si>
    <t xml:space="preserve">
市值33.056345亿, 利润2.01亿; PE13.42, PB1.27; ROIC1.4267%; ROE-.9067%; 股利率0%; 毛利27.25%; 净利.3633%; 上一年度营收增.12%, 利润增136.88%; 当季营收增-26.8%, 利润增90.64%; 过往5年营收增14.75%, 利润增-15.81%
Income profile:
</t>
  </si>
  <si>
    <t>14.30亿</t>
  </si>
  <si>
    <t>1332695790亿</t>
  </si>
  <si>
    <t>17.59亿</t>
  </si>
  <si>
    <t>6165.71万</t>
  </si>
  <si>
    <t>10.73亿</t>
  </si>
  <si>
    <t>3850.38万</t>
  </si>
  <si>
    <t>5712.16万</t>
  </si>
  <si>
    <t>4253.59万</t>
  </si>
  <si>
    <t>355805580亿</t>
  </si>
  <si>
    <t>10.23万</t>
  </si>
  <si>
    <t>86359913亿</t>
  </si>
  <si>
    <t>202197480亿</t>
  </si>
  <si>
    <t>35.40万</t>
  </si>
  <si>
    <t>1070133590亿</t>
  </si>
  <si>
    <t>370.53万</t>
  </si>
  <si>
    <t>8673.08万</t>
  </si>
  <si>
    <t>-1.80亿</t>
  </si>
  <si>
    <t>7.89亿</t>
  </si>
  <si>
    <t>5.49亿</t>
  </si>
  <si>
    <t>9579.87万</t>
  </si>
  <si>
    <t>4242.05万</t>
  </si>
  <si>
    <t>6198.67万</t>
  </si>
  <si>
    <t>3633.46万</t>
  </si>
  <si>
    <t>6491.74万</t>
  </si>
  <si>
    <t>7091.77万</t>
  </si>
  <si>
    <t>4285.26万</t>
  </si>
  <si>
    <t>10转4股派2.5元(含税)</t>
  </si>
  <si>
    <t>1673.08万</t>
  </si>
  <si>
    <t xml:space="preserve">
市值31.463318亿, 利润6165.71万; PE8.33, PB2.22; ROIC8.7567%; ROE8.45%; 股利率1.944%; 毛利20.4333%; 净利17.3367%; 上一年度营收增40.27%, 利润增-35.64%; 当季营收增-14.9%, 利润增16.99%; 过往5年营收增26.46%, 利润增17.04%
Income profile:
</t>
  </si>
  <si>
    <t>9331.31万</t>
  </si>
  <si>
    <t>73229556亿</t>
  </si>
  <si>
    <t>-5342.93万</t>
  </si>
  <si>
    <t>8427.57万</t>
  </si>
  <si>
    <t>6454.24万</t>
  </si>
  <si>
    <t>277.12万</t>
  </si>
  <si>
    <t>1062.38万</t>
  </si>
  <si>
    <t>232.28万</t>
  </si>
  <si>
    <t>2.32万</t>
  </si>
  <si>
    <t>-12262384亿</t>
  </si>
  <si>
    <t>2886.24万</t>
  </si>
  <si>
    <t>76217917亿</t>
  </si>
  <si>
    <t>755.30万</t>
  </si>
  <si>
    <t>157283960亿</t>
  </si>
  <si>
    <t>1402.41万</t>
  </si>
  <si>
    <t>1980.46万</t>
  </si>
  <si>
    <t>5476.28万</t>
  </si>
  <si>
    <t>3004.58万</t>
  </si>
  <si>
    <t>-1991.07万</t>
  </si>
  <si>
    <t>-342.78万</t>
  </si>
  <si>
    <t>5.70亿</t>
  </si>
  <si>
    <t>4.27亿</t>
  </si>
  <si>
    <t>-4807.96万</t>
  </si>
  <si>
    <t>-5705.42万</t>
  </si>
  <si>
    <t>3420.90万</t>
  </si>
  <si>
    <t>3795.73万</t>
  </si>
  <si>
    <t>3745.48万</t>
  </si>
  <si>
    <t>4126.05万</t>
  </si>
  <si>
    <t>6137.70万</t>
  </si>
  <si>
    <t>-612.64万</t>
  </si>
  <si>
    <t>-1633.00万</t>
  </si>
  <si>
    <t>-1063.06万</t>
  </si>
  <si>
    <t>83.51万</t>
  </si>
  <si>
    <t>678.27万</t>
  </si>
  <si>
    <t xml:space="preserve">
市值27.577949亿, 利润-5342.93万; PE, PB8.97; ROIC-7.3733%; ROE-13.4333%; 股利率0%; 毛利9.8733%; 净利-14.2133%; 上一年度营收增-58.84%, 利润增-11.13%; 当季营收增-23.19%, 利润增32.39%; 过往5年营收增-11.07%, 利润增-54.14%
Income profile:
</t>
  </si>
  <si>
    <t>5.67亿</t>
  </si>
  <si>
    <t>484182290亿</t>
  </si>
  <si>
    <t>2205.50万</t>
  </si>
  <si>
    <t>4.65亿</t>
  </si>
  <si>
    <t>3.92亿</t>
  </si>
  <si>
    <t>590.26万</t>
  </si>
  <si>
    <t>3321.38万</t>
  </si>
  <si>
    <t>1490.24万</t>
  </si>
  <si>
    <t>-240231亿</t>
  </si>
  <si>
    <t>16029622亿</t>
  </si>
  <si>
    <t>5933.31万</t>
  </si>
  <si>
    <t>244361420亿</t>
  </si>
  <si>
    <t>2280.16万</t>
  </si>
  <si>
    <t>575930500亿</t>
  </si>
  <si>
    <t>36.30万</t>
  </si>
  <si>
    <t>3883.20万</t>
  </si>
  <si>
    <t>2586.24万</t>
  </si>
  <si>
    <t>-4287.64万</t>
  </si>
  <si>
    <t>-807.13万</t>
  </si>
  <si>
    <t>5.78亿</t>
  </si>
  <si>
    <t>4.92亿</t>
  </si>
  <si>
    <t>3.99亿</t>
  </si>
  <si>
    <t>1451.22万</t>
  </si>
  <si>
    <t>976.12万</t>
  </si>
  <si>
    <t>1011.51万</t>
  </si>
  <si>
    <t>3147.14万</t>
  </si>
  <si>
    <t>3753.69万</t>
  </si>
  <si>
    <t>5.14亿</t>
  </si>
  <si>
    <t>1123.30万</t>
  </si>
  <si>
    <t>1483.57万</t>
  </si>
  <si>
    <t>901.30万</t>
  </si>
  <si>
    <t>10派0.8元(含税)</t>
  </si>
  <si>
    <t>2882.96万</t>
  </si>
  <si>
    <t>8690.23万</t>
  </si>
  <si>
    <t xml:space="preserve">
市值25.966106亿, 利润2205.50万; PE104.9, PB5.16; ROIC3.3367%; ROE3.1367%; 股利率.6843%; 毛利19.7433%; 净利2.6433%; 上一年度营收增20.42%, 利润增51.98%; 当季营收增3.38%, 利润增8.21%; 过往5年营收增12.13%, 利润增2.63%
Income profile:
</t>
  </si>
  <si>
    <t>5774.26万</t>
  </si>
  <si>
    <t>351220470亿</t>
  </si>
  <si>
    <t>2.84亿</t>
  </si>
  <si>
    <t>1529.64万</t>
  </si>
  <si>
    <t>910.97万</t>
  </si>
  <si>
    <t>874.85万</t>
  </si>
  <si>
    <t>6460765亿</t>
  </si>
  <si>
    <t>702.97万</t>
  </si>
  <si>
    <t>58102337亿</t>
  </si>
  <si>
    <t>104353031亿</t>
  </si>
  <si>
    <t>833.64万</t>
  </si>
  <si>
    <t>980489190亿</t>
  </si>
  <si>
    <t>959.45万</t>
  </si>
  <si>
    <t>1493.95万</t>
  </si>
  <si>
    <t>413.29万</t>
  </si>
  <si>
    <t>4679.66万</t>
  </si>
  <si>
    <t>4278.49万</t>
  </si>
  <si>
    <t>-3371.46万</t>
  </si>
  <si>
    <t>-4089.85万</t>
  </si>
  <si>
    <t>7931.39万</t>
  </si>
  <si>
    <t>5109.87万</t>
  </si>
  <si>
    <t>4147.39万</t>
  </si>
  <si>
    <t>3.62亿</t>
  </si>
  <si>
    <t>5084.20万</t>
  </si>
  <si>
    <t>7646.23万</t>
  </si>
  <si>
    <t>5020.92万</t>
  </si>
  <si>
    <t>10转5股派5元(含税)</t>
  </si>
  <si>
    <t>202.26万</t>
  </si>
  <si>
    <t>853.95万</t>
  </si>
  <si>
    <t xml:space="preserve">
市值24.06亿, 利润1.09亿; PE22.63, PB2.37; ROIC26.0767%; ROE24.805%; 股利率2.4938%; 毛利34.12%; 净利21.6467%; 上一年度营收增14.42%, 利润增4.81%; 当季营收增-4.16%, 利润增-12.24%; 过往5年营收增15.31%, 利润增28.59%
Income profile:
</t>
  </si>
  <si>
    <t>8.70亿</t>
  </si>
  <si>
    <t>1506112000亿</t>
  </si>
  <si>
    <t>20.46亿</t>
  </si>
  <si>
    <t>14.86亿</t>
  </si>
  <si>
    <t>12.49亿</t>
  </si>
  <si>
    <t>4676.24万</t>
  </si>
  <si>
    <t>7082.24万</t>
  </si>
  <si>
    <t>7059.88万</t>
  </si>
  <si>
    <t>20.92万</t>
  </si>
  <si>
    <t>19879711亿</t>
  </si>
  <si>
    <t>268628420亿</t>
  </si>
  <si>
    <t>1279349100亿</t>
  </si>
  <si>
    <t>10000.00万</t>
  </si>
  <si>
    <t>-1585.84万</t>
  </si>
  <si>
    <t>-9008.68万</t>
  </si>
  <si>
    <t>15.47亿</t>
  </si>
  <si>
    <t>16.95亿</t>
  </si>
  <si>
    <t>16.79亿</t>
  </si>
  <si>
    <t>14.05亿</t>
  </si>
  <si>
    <t>5045.52万</t>
  </si>
  <si>
    <t>7111.27万</t>
  </si>
  <si>
    <t>2304.16万</t>
  </si>
  <si>
    <t>-1666.29万</t>
  </si>
  <si>
    <t>5837.91万</t>
  </si>
  <si>
    <t>9.88亿</t>
  </si>
  <si>
    <t>9.52亿</t>
  </si>
  <si>
    <t>9863.15万</t>
  </si>
  <si>
    <t>6820.00万</t>
  </si>
  <si>
    <t>10派2.1元(含税)</t>
  </si>
  <si>
    <t>676.79万</t>
  </si>
  <si>
    <t>3761.85万</t>
  </si>
  <si>
    <t xml:space="preserve">
市值23.130814亿, 利润1.32亿; PE10.64, PB1.75; ROIC5.7733%; ROE7.4533%; 股利率1.97%; 毛利18.84%; 净利8.9667%; 上一年度营收增32.26%, 利润增161.62%; 当季营收增-3.34%, 利润增-80.14%; 过往5年营收增8.64%, 利润增90.19%
Income profile:
</t>
  </si>
  <si>
    <r>
      <t xml:space="preserve">1.批量生产 0.06mm厚度的 IXPE 及 IXPP；2. 本次扩产项目新增电子辐照交联聚烯烃发泡材料 </t>
    </r>
    <r>
      <rPr>
        <b/>
        <sz val="9"/>
        <color rgb="FFFF0000"/>
        <rFont val="宋体"/>
        <family val="3"/>
        <charset val="134"/>
        <scheme val="minor"/>
      </rPr>
      <t>1.1 亿平方米</t>
    </r>
    <r>
      <rPr>
        <sz val="9"/>
        <color theme="1"/>
        <rFont val="宋体"/>
        <family val="3"/>
        <charset val="134"/>
        <scheme val="minor"/>
      </rPr>
      <t xml:space="preserve">，显著扩大了IXPE 和 IXPP 的生产规模，有助于扩大公司产品的市场份额，提升综合竞争力，进而增加营收规模;2.下游领域结构：建筑装饰材料、消费电子产品、汽车内饰材料、电器产品及医疗器械等产品;
</t>
    </r>
    <phoneticPr fontId="1" type="noConversion"/>
  </si>
  <si>
    <t>1.72亿</t>
  </si>
  <si>
    <t>9.43亿</t>
  </si>
  <si>
    <t>285337070亿</t>
  </si>
  <si>
    <t>8773.63万</t>
  </si>
  <si>
    <t>1128.31万</t>
  </si>
  <si>
    <t>2667.45万</t>
  </si>
  <si>
    <t>1166.65万</t>
  </si>
  <si>
    <t>6104516亿</t>
  </si>
  <si>
    <t>4.33万</t>
  </si>
  <si>
    <t>43778002亿</t>
  </si>
  <si>
    <t>62030359亿</t>
  </si>
  <si>
    <t>587022100亿</t>
  </si>
  <si>
    <t>3803.69万</t>
  </si>
  <si>
    <t>3354.25万</t>
  </si>
  <si>
    <t>3306.07万</t>
  </si>
  <si>
    <t>2595.84万</t>
  </si>
  <si>
    <t>1410.80万</t>
  </si>
  <si>
    <t>-951.11万</t>
  </si>
  <si>
    <t>2.16亿</t>
  </si>
  <si>
    <t>7493.29万</t>
  </si>
  <si>
    <t>5544.33万</t>
  </si>
  <si>
    <t>3485.49万</t>
  </si>
  <si>
    <t>2508.86万</t>
  </si>
  <si>
    <t>2449.02万</t>
  </si>
  <si>
    <t>4044.99万</t>
  </si>
  <si>
    <t>6920.73万</t>
  </si>
  <si>
    <t>4341.19万</t>
  </si>
  <si>
    <t>10转5股派3元(含税)</t>
  </si>
  <si>
    <t>320.94万</t>
  </si>
  <si>
    <t>1637.00万</t>
  </si>
  <si>
    <t>公司主营业务是聚烯烃发泡材料的研发、生产和销售。聚烯烃发泡材料是制造建筑装饰材料、消费电子产品、汽车内饰材料、电器产品及医疗器械等产品的重要功能性材料。
市值20.734981亿, 利润8773.63万; PE29.56, PB2.2; ROIC20.4333%; ROE20.125%; 股利率1.5674%; 毛利41.2167%; 净利20.7533%; 上一年度营收增44.16%, 利润增17.09%; 当季营收增-36.78%, 利润增-56.73%; 过往5年营收增33.02%, 利润增30.54%
Income profile:
IXPE 4.35亿 95.19% 96.65% 38.03%
IXPP 1664.60万 3.64% 1.98% 20.39%</t>
  </si>
  <si>
    <t>9883.16万</t>
  </si>
  <si>
    <t>142515750亿</t>
  </si>
  <si>
    <t>3407.30万</t>
  </si>
  <si>
    <t>9951.69万</t>
  </si>
  <si>
    <t>1213.10万</t>
  </si>
  <si>
    <t>1811.69万</t>
  </si>
  <si>
    <t>426.45万</t>
  </si>
  <si>
    <t>2064730亿</t>
  </si>
  <si>
    <t>7023.60万</t>
  </si>
  <si>
    <t>79857258亿</t>
  </si>
  <si>
    <t>311.22万</t>
  </si>
  <si>
    <t>252028690亿</t>
  </si>
  <si>
    <t>3128.36万</t>
  </si>
  <si>
    <t>1827.95万</t>
  </si>
  <si>
    <t>4775.00万</t>
  </si>
  <si>
    <t>9477.90万</t>
  </si>
  <si>
    <t>2435.35万</t>
  </si>
  <si>
    <t>-3914.92万</t>
  </si>
  <si>
    <t>-604.10万</t>
  </si>
  <si>
    <t>3056.51万</t>
  </si>
  <si>
    <t>3555.25万</t>
  </si>
  <si>
    <t>3579.93万</t>
  </si>
  <si>
    <t>2865.71万</t>
  </si>
  <si>
    <t>3106.52万</t>
  </si>
  <si>
    <t>8752.05万</t>
  </si>
  <si>
    <t>2.07亿</t>
  </si>
  <si>
    <t>182.33万</t>
  </si>
  <si>
    <t>3136.23万</t>
  </si>
  <si>
    <t>1921.59万</t>
  </si>
  <si>
    <t>10派1.64元(含税)</t>
  </si>
  <si>
    <t>1098.62万</t>
  </si>
  <si>
    <t>8524.41万</t>
  </si>
  <si>
    <t xml:space="preserve">
市值20.33275亿, 利润3407.30万; PE354.9, PB4.59; ROIC6.7967%; ROE7.79%; 股利率1.054%; 毛利37.8367%; 净利11.8767%; 上一年度营收增29.9%, 利润增11.48%; 当季营收增-28.58%, 利润增-90.16%; 过往5年营收增11.68%, 利润增2.79%
Income profile:
</t>
  </si>
  <si>
    <t>1358102300亿</t>
  </si>
  <si>
    <t>18.58亿</t>
  </si>
  <si>
    <t>9286.85万</t>
  </si>
  <si>
    <t>9191.83万</t>
  </si>
  <si>
    <t>7133.53万</t>
  </si>
  <si>
    <t>229.89万</t>
  </si>
  <si>
    <t>853.24万</t>
  </si>
  <si>
    <t>51831343亿</t>
  </si>
  <si>
    <t>302113240亿</t>
  </si>
  <si>
    <t>4486.59万</t>
  </si>
  <si>
    <t>977494520亿</t>
  </si>
  <si>
    <t>-7948.14万</t>
  </si>
  <si>
    <t>-7235.10万</t>
  </si>
  <si>
    <t>8860.96万</t>
  </si>
  <si>
    <t>13.02亿</t>
  </si>
  <si>
    <t>12.13亿</t>
  </si>
  <si>
    <t>8.74亿</t>
  </si>
  <si>
    <t>8535.40万</t>
  </si>
  <si>
    <t>7452.54万</t>
  </si>
  <si>
    <t>9018.83万</t>
  </si>
  <si>
    <t>3061.93万</t>
  </si>
  <si>
    <t>1451.65万</t>
  </si>
  <si>
    <t>9.22亿</t>
  </si>
  <si>
    <t>5692.42万</t>
  </si>
  <si>
    <t>8748.63万</t>
  </si>
  <si>
    <t>7332.24万</t>
  </si>
  <si>
    <t>10派1.199988元(含税)</t>
  </si>
  <si>
    <t>662.76万</t>
  </si>
  <si>
    <t>7181.85万</t>
  </si>
  <si>
    <t xml:space="preserve">
市值19.492068亿, 利润9286.85万; PE30.29, PB2.27; ROIC9.25%; ROE11.7933%; 股利率1.4303%; 毛利21.83%; 净利6.21%; 上一年度营收增42.7%, 利润增8.8%; 当季营收增-7.27%, 利润增-85.52%; 过往5年营收增18.25%, 利润增62.29%
Income profile:
</t>
  </si>
  <si>
    <t xml:space="preserve">1. IPO募资&amp;越南项目突破产能瓶颈，预计未来三年业绩高增长；2.拟使用5,565.94 万元募集资金元在浙江省湖州市长兴县吕山乡新建研发中心、购置研发设备和软件以及招聘和培训研发人员等；3.有研报预计2021年营收增38.7%达到6.02亿;4.IXPE是泡沫塑料中的一种新型高分子泡沫塑料材料，无毒环保，综合性能优异，有望在多个应用领域对传统泡沫塑料实现逐步替代：建材地板，汽车内饰，母婴（爬行垫）。PE交联技术主要分为物理交联（辐照交联）以及化学交联两种，其中润阳科技使用的是辐照交联中的电子辐照交联法。相较于化学交联，电子辐照交联更加绿色环保。
润阳科技生产的静音垫是PVC塑料地板中的一层，业绩方面受益下游PVC塑料地板市场的快速发展
</t>
    <phoneticPr fontId="1" type="noConversion"/>
  </si>
  <si>
    <t>1.客户集中度较高风险（top5, 71%);2.现有产能1亿方，需观察ipo新增的1亿方的销售情况，如果能满销，才能营收翻倍</t>
    <phoneticPr fontId="1" type="noConversion"/>
  </si>
  <si>
    <t>305762140亿</t>
  </si>
  <si>
    <t>9006.99万</t>
  </si>
  <si>
    <t>818.72万</t>
  </si>
  <si>
    <t>2846.50万</t>
  </si>
  <si>
    <t>1418.33万</t>
  </si>
  <si>
    <t>1344亿</t>
  </si>
  <si>
    <t>22.94万</t>
  </si>
  <si>
    <t>16056821亿</t>
  </si>
  <si>
    <t>62275245亿</t>
  </si>
  <si>
    <t>2178.21万</t>
  </si>
  <si>
    <t>836132410亿</t>
  </si>
  <si>
    <t>2288.90万</t>
  </si>
  <si>
    <t>7814.97万</t>
  </si>
  <si>
    <t>-6834.97万</t>
  </si>
  <si>
    <t>-2202.37万</t>
  </si>
  <si>
    <t>4.34亿</t>
  </si>
  <si>
    <t>3.65亿</t>
  </si>
  <si>
    <t>3.25亿</t>
  </si>
  <si>
    <t>5727.73万</t>
  </si>
  <si>
    <t>8723.54万</t>
  </si>
  <si>
    <t>2147.92万</t>
  </si>
  <si>
    <t>1018.54万</t>
  </si>
  <si>
    <t>2847.14万</t>
  </si>
  <si>
    <t>7505.46万</t>
  </si>
  <si>
    <t>5386.03万</t>
  </si>
  <si>
    <t>10派8元(含税)</t>
  </si>
  <si>
    <t>324.40万</t>
  </si>
  <si>
    <t>4501.98万</t>
  </si>
  <si>
    <t>公司从事无毒环保高分子泡沫塑料的研发、生产和销售，主要产品为抗菌增强系列、普及系列、特种系列。
市值16.91亿, 利润9006.99万; PE47.3, PB1.49; ROIC19.6767%; ROE23.7633%; 股利率4.7309%; 毛利39.3933%; 净利24.2133%; 上一年度营收增15.67%, 利润增-29.08%; 当季营收增-50.98%, 利润增-136.5%; 过往5年营收增66.73%, 利润增86.08%
Income profile:
IXPE 2.34亿 95.90% 98.69% 27.56%
其他业务 1002.24万 4.10% 1.31% 8.58%</t>
  </si>
  <si>
    <t>6.49亿</t>
  </si>
  <si>
    <t>249036790亿</t>
  </si>
  <si>
    <t>2096.54万</t>
  </si>
  <si>
    <t>274.47万</t>
  </si>
  <si>
    <t>1594.32万</t>
  </si>
  <si>
    <t>644.56万</t>
  </si>
  <si>
    <t>27204亿</t>
  </si>
  <si>
    <t>4.00万</t>
  </si>
  <si>
    <t>33413026亿</t>
  </si>
  <si>
    <t>125216745亿</t>
  </si>
  <si>
    <t>907.79万</t>
  </si>
  <si>
    <t>376922520亿</t>
  </si>
  <si>
    <t>1755.68万</t>
  </si>
  <si>
    <t>3365.51万</t>
  </si>
  <si>
    <t>4154.12万</t>
  </si>
  <si>
    <t>9896.11万</t>
  </si>
  <si>
    <t>7066.05万</t>
  </si>
  <si>
    <t>-3487.59万</t>
  </si>
  <si>
    <t>-250.63万</t>
  </si>
  <si>
    <t>3627.02万</t>
  </si>
  <si>
    <t>5170.43万</t>
  </si>
  <si>
    <t>4668.38万</t>
  </si>
  <si>
    <t>4308.88万</t>
  </si>
  <si>
    <t>4219.18万</t>
  </si>
  <si>
    <t>1866.90万</t>
  </si>
  <si>
    <t>1554.52万</t>
  </si>
  <si>
    <t>1413.37万</t>
  </si>
  <si>
    <t>973.57万</t>
  </si>
  <si>
    <t>3090.74万</t>
  </si>
  <si>
    <t xml:space="preserve">
市值15.529303亿, 利润2096.54万; PE38.87, PB2.39; ROIC6.01%; ROE6.2633%; 股利率.3309%; 毛利25.7167%; 净利13.79%; 上一年度营收增23.19%, 利润增-42.2%; 当季营收增7.84%, 利润增1023.74%; 过往5年营收增8.4%, 利润增-10.16%
Income profile:
</t>
  </si>
  <si>
    <t>16.67亿</t>
  </si>
  <si>
    <t>-6248.82万</t>
  </si>
  <si>
    <t>303818690亿</t>
  </si>
  <si>
    <t>7.80亿</t>
  </si>
  <si>
    <t>-7.09亿</t>
  </si>
  <si>
    <t>499.37万</t>
  </si>
  <si>
    <t>5800.46万</t>
  </si>
  <si>
    <t>896.79万</t>
  </si>
  <si>
    <t>328448亿</t>
  </si>
  <si>
    <t>26.03万</t>
  </si>
  <si>
    <t>-136949300亿</t>
  </si>
  <si>
    <t>3672.69万</t>
  </si>
  <si>
    <t>969257290亿</t>
  </si>
  <si>
    <t>8432.51万</t>
  </si>
  <si>
    <t>10.41亿</t>
  </si>
  <si>
    <t>13.74亿</t>
  </si>
  <si>
    <t>-1.53亿</t>
  </si>
  <si>
    <t>-9412.73万</t>
  </si>
  <si>
    <t>14.28亿</t>
  </si>
  <si>
    <t>17.00亿</t>
  </si>
  <si>
    <t>16.43亿</t>
  </si>
  <si>
    <t>14.37亿</t>
  </si>
  <si>
    <t>-12.26亿</t>
  </si>
  <si>
    <t>-6.24亿</t>
  </si>
  <si>
    <t>3.18亿</t>
  </si>
  <si>
    <t>-4480.32万</t>
  </si>
  <si>
    <t>-3241.07万</t>
  </si>
  <si>
    <t>493.53万</t>
  </si>
  <si>
    <t>3213.10万</t>
  </si>
  <si>
    <t xml:space="preserve">
市值14.291876亿, 利润-7.09亿; PE, PB; ROIC-20.9633%; ROE-47.0833%; 股利率0%; 毛利15.09%; 净利-55.08%; 上一年度营收增-27.03%, 利润增42.17%; 当季营收增-106.01%, 利润增-174.75%; 过往5年营收增-10.07%, 利润增-102.38%
Income profile:
</t>
  </si>
  <si>
    <t>6536.78万</t>
  </si>
  <si>
    <t>368447320亿</t>
  </si>
  <si>
    <t>317.27万</t>
  </si>
  <si>
    <t>296.98万</t>
  </si>
  <si>
    <t>1488.77万</t>
  </si>
  <si>
    <t>891.44万</t>
  </si>
  <si>
    <t>150836亿</t>
  </si>
  <si>
    <t>6023506亿</t>
  </si>
  <si>
    <t>66532519亿</t>
  </si>
  <si>
    <t>415944340亿</t>
  </si>
  <si>
    <t>687.65万</t>
  </si>
  <si>
    <t>4221.11万</t>
  </si>
  <si>
    <t>260.20万</t>
  </si>
  <si>
    <t>5909.63万</t>
  </si>
  <si>
    <t>-1949.78万</t>
  </si>
  <si>
    <t>-4430.26万</t>
  </si>
  <si>
    <t>-290.89万</t>
  </si>
  <si>
    <t>4.09亿</t>
  </si>
  <si>
    <t>4.37亿</t>
  </si>
  <si>
    <t>2028.04万</t>
  </si>
  <si>
    <t>3946.31万</t>
  </si>
  <si>
    <t>2879.82万</t>
  </si>
  <si>
    <t>2448.47万</t>
  </si>
  <si>
    <t>3314.04万</t>
  </si>
  <si>
    <t>696.39万</t>
  </si>
  <si>
    <t>1095.50万</t>
  </si>
  <si>
    <t>750.16万</t>
  </si>
  <si>
    <t>10派0.32元(含税)</t>
  </si>
  <si>
    <t>275.77万</t>
  </si>
  <si>
    <t>1505.89万</t>
  </si>
  <si>
    <t xml:space="preserve">
市值14.1636亿, 利润317.27万; PE1078, PB2.26; ROIC2.6333%; ROE3.3033%; 股利率.2006%; 毛利15.6633%; 净利5.44%; 上一年度营收增27.14%, 利润增-84.36%; 当季营收增-20.39%, 利润增-38.24%; 过往5年营收增4.51%, 利润增-20.89%
Income profile:
</t>
  </si>
  <si>
    <t>1.次新股2022/4上市；</t>
    <phoneticPr fontId="1" type="noConversion"/>
  </si>
  <si>
    <t>23.17亿</t>
  </si>
  <si>
    <t>44.36亿</t>
  </si>
  <si>
    <t>1452175000亿</t>
  </si>
  <si>
    <t>2.79亿</t>
  </si>
  <si>
    <t>238.67万</t>
  </si>
  <si>
    <t>5409.74万</t>
  </si>
  <si>
    <t>11922760亿</t>
  </si>
  <si>
    <t>25.29万</t>
  </si>
  <si>
    <t>404041270亿</t>
  </si>
  <si>
    <t>13761365亿</t>
  </si>
  <si>
    <t>2669282100亿</t>
  </si>
  <si>
    <t>4292.44万</t>
  </si>
  <si>
    <t>7.46亿</t>
  </si>
  <si>
    <t>-21.25亿</t>
  </si>
  <si>
    <t>22.38亿</t>
  </si>
  <si>
    <t>8523.18万</t>
  </si>
  <si>
    <t>2615.11万</t>
  </si>
  <si>
    <t>-2447.99万</t>
  </si>
  <si>
    <t>7.05亿</t>
  </si>
  <si>
    <t>其他纤维</t>
  </si>
  <si>
    <t>53.18亿</t>
  </si>
  <si>
    <t>77.26亿</t>
  </si>
  <si>
    <t>7278512600亿</t>
  </si>
  <si>
    <t>81.03亿</t>
  </si>
  <si>
    <t>57.64亿</t>
  </si>
  <si>
    <t>50.59亿</t>
  </si>
  <si>
    <t>2559.94万</t>
  </si>
  <si>
    <t>21202364亿</t>
  </si>
  <si>
    <t>738.67万</t>
  </si>
  <si>
    <t>1317273980亿</t>
  </si>
  <si>
    <t>28.71亿</t>
  </si>
  <si>
    <t>560930790亿</t>
  </si>
  <si>
    <t>5834942700亿</t>
  </si>
  <si>
    <t>14.08亿</t>
  </si>
  <si>
    <t>47.76亿</t>
  </si>
  <si>
    <t>-13.18亿</t>
  </si>
  <si>
    <t>-6.05亿</t>
  </si>
  <si>
    <t>70.54亿</t>
  </si>
  <si>
    <t>63.56亿</t>
  </si>
  <si>
    <t>58.57亿</t>
  </si>
  <si>
    <t>47.06亿</t>
  </si>
  <si>
    <t>35.43亿</t>
  </si>
  <si>
    <t>6.11亿</t>
  </si>
  <si>
    <t>8525.35万</t>
  </si>
  <si>
    <t>50.15亿</t>
  </si>
  <si>
    <t>62.36亿</t>
  </si>
  <si>
    <t>37.53亿</t>
  </si>
  <si>
    <t>9.60亿</t>
  </si>
  <si>
    <t>7.27亿</t>
  </si>
  <si>
    <t>182.78亿</t>
  </si>
  <si>
    <t>94.32亿</t>
  </si>
  <si>
    <t>10658722600亿</t>
  </si>
  <si>
    <t>134.15亿</t>
  </si>
  <si>
    <t>21.44亿</t>
  </si>
  <si>
    <t>99.84亿</t>
  </si>
  <si>
    <t>87.27亿</t>
  </si>
  <si>
    <t>6634.13万</t>
  </si>
  <si>
    <t>1583743亿</t>
  </si>
  <si>
    <t>594.02万</t>
  </si>
  <si>
    <t>500749510亿</t>
  </si>
  <si>
    <t>109.59亿</t>
  </si>
  <si>
    <t>1259176920亿</t>
  </si>
  <si>
    <t>15133590000亿</t>
  </si>
  <si>
    <t>45.49亿</t>
  </si>
  <si>
    <t>73.06亿</t>
  </si>
  <si>
    <t>9.95亿</t>
  </si>
  <si>
    <t>111.72亿</t>
  </si>
  <si>
    <t>66.15亿</t>
  </si>
  <si>
    <t>-16.30亿</t>
  </si>
  <si>
    <t>89.12亿</t>
  </si>
  <si>
    <t>110.48亿</t>
  </si>
  <si>
    <t>112.55亿</t>
  </si>
  <si>
    <t>106.85亿</t>
  </si>
  <si>
    <t>100.40亿</t>
  </si>
  <si>
    <t>6.51亿</t>
  </si>
  <si>
    <t>6712.06万</t>
  </si>
  <si>
    <t>8488.81万</t>
  </si>
  <si>
    <t>75.99亿</t>
  </si>
  <si>
    <t>99.17亿</t>
  </si>
  <si>
    <t>62.89亿</t>
  </si>
  <si>
    <t>16.18亿</t>
  </si>
  <si>
    <t>9.75亿</t>
  </si>
  <si>
    <t>457994140亿</t>
  </si>
  <si>
    <t>5252.79万</t>
  </si>
  <si>
    <t>924.72万</t>
  </si>
  <si>
    <t>1992.23万</t>
  </si>
  <si>
    <t>1400.24万</t>
  </si>
  <si>
    <t>1333419亿</t>
  </si>
  <si>
    <t>111522242亿</t>
  </si>
  <si>
    <t>17160793亿</t>
  </si>
  <si>
    <t>324.69万</t>
  </si>
  <si>
    <t>955283130亿</t>
  </si>
  <si>
    <t>635.82万</t>
  </si>
  <si>
    <t>2764.37万</t>
  </si>
  <si>
    <t>-279.00万</t>
  </si>
  <si>
    <t>2.83亿</t>
  </si>
  <si>
    <t>5692.08万</t>
  </si>
  <si>
    <t>4661.27万</t>
  </si>
  <si>
    <t>4497.43万</t>
  </si>
  <si>
    <t>4105.53万</t>
  </si>
  <si>
    <t>7530.93万</t>
  </si>
  <si>
    <t>4127.68万</t>
  </si>
  <si>
    <t>2992.13万</t>
  </si>
  <si>
    <t>4818660200亿</t>
  </si>
  <si>
    <t>54.05亿</t>
  </si>
  <si>
    <t>45.78亿</t>
  </si>
  <si>
    <t>45.15亿</t>
  </si>
  <si>
    <t>793.97万</t>
  </si>
  <si>
    <t>2288.40万</t>
  </si>
  <si>
    <t>6148.51万</t>
  </si>
  <si>
    <t>343719亿</t>
  </si>
  <si>
    <t>632.98万</t>
  </si>
  <si>
    <t>200857560亿</t>
  </si>
  <si>
    <t>19.04亿</t>
  </si>
  <si>
    <t>137570130亿</t>
  </si>
  <si>
    <t>3036352300亿</t>
  </si>
  <si>
    <t>4680.26万</t>
  </si>
  <si>
    <t>20.51亿</t>
  </si>
  <si>
    <t>-2.83亿</t>
  </si>
  <si>
    <t>25.64亿</t>
  </si>
  <si>
    <t>20.25亿</t>
  </si>
  <si>
    <t>8.61亿</t>
  </si>
  <si>
    <t>9618.02万</t>
  </si>
  <si>
    <t>6144.78万</t>
  </si>
  <si>
    <t>3396.73万</t>
  </si>
  <si>
    <t>38.00亿</t>
  </si>
  <si>
    <t>24.62亿</t>
  </si>
  <si>
    <t>10派2.051元(含税)</t>
  </si>
  <si>
    <t>8.20亿</t>
  </si>
  <si>
    <t>296396850亿</t>
  </si>
  <si>
    <t>3.97亿</t>
  </si>
  <si>
    <t>6918.27万</t>
  </si>
  <si>
    <t>153.34万</t>
  </si>
  <si>
    <t>786.12万</t>
  </si>
  <si>
    <t>677.98万</t>
  </si>
  <si>
    <t>3689805亿</t>
  </si>
  <si>
    <t>37211870亿</t>
  </si>
  <si>
    <t>96012937亿</t>
  </si>
  <si>
    <t>411.92万</t>
  </si>
  <si>
    <t>604187770亿</t>
  </si>
  <si>
    <t>1767.11万</t>
  </si>
  <si>
    <t>183.10万</t>
  </si>
  <si>
    <t>2650.00万</t>
  </si>
  <si>
    <t>544.53万</t>
  </si>
  <si>
    <t>-7460.34万</t>
  </si>
  <si>
    <t>-4490.92万</t>
  </si>
  <si>
    <t>3.70亿</t>
  </si>
  <si>
    <t>8007.12万</t>
  </si>
  <si>
    <t>6879.84万</t>
  </si>
  <si>
    <t>5874.96万</t>
  </si>
  <si>
    <t>5149.30万</t>
  </si>
  <si>
    <t>4152.43万</t>
  </si>
  <si>
    <t>1.96亿</t>
  </si>
  <si>
    <t>2847.21万</t>
  </si>
  <si>
    <t>5693.99万</t>
  </si>
  <si>
    <t>4323.59万</t>
  </si>
  <si>
    <t>16.88亿</t>
  </si>
  <si>
    <t>2247420900亿</t>
  </si>
  <si>
    <t>33.20亿</t>
  </si>
  <si>
    <t>5626.37万</t>
  </si>
  <si>
    <t>22.25亿</t>
  </si>
  <si>
    <t>20.97亿</t>
  </si>
  <si>
    <t>2219.67万</t>
  </si>
  <si>
    <t>6458.77万</t>
  </si>
  <si>
    <t>2087049亿</t>
  </si>
  <si>
    <t>54.25万</t>
  </si>
  <si>
    <t>3102103亿</t>
  </si>
  <si>
    <t>4.24亿</t>
  </si>
  <si>
    <t>211414470亿</t>
  </si>
  <si>
    <t>1837828700亿</t>
  </si>
  <si>
    <t>3571.43万</t>
  </si>
  <si>
    <t>-3.30亿</t>
  </si>
  <si>
    <t>-3543.08万</t>
  </si>
  <si>
    <t>23.50亿</t>
  </si>
  <si>
    <t>29.87亿</t>
  </si>
  <si>
    <t>38.13亿</t>
  </si>
  <si>
    <t>35.59亿</t>
  </si>
  <si>
    <t>24.20亿</t>
  </si>
  <si>
    <t>3810.62万</t>
  </si>
  <si>
    <t>1418.29万</t>
  </si>
  <si>
    <t>3729.09万</t>
  </si>
  <si>
    <t>3500.10万</t>
  </si>
  <si>
    <t>-8151.26万</t>
  </si>
  <si>
    <t>15.15亿</t>
  </si>
  <si>
    <t>23.68亿</t>
  </si>
  <si>
    <t>5581.53万</t>
  </si>
  <si>
    <t>4911.29万</t>
  </si>
  <si>
    <t>4563.45万</t>
  </si>
  <si>
    <t>10派0.30元(含税)</t>
  </si>
  <si>
    <t>1.问：公司的半导体光刻胶主要客户有哪些？答：公司下属北京科华是本土半导体光刻胶龙头企业，唯一被SEMI列入全球光刻胶八强的中国光刻胶公司，目前拥有KrF（248nm）、g线、i线、半导体负胶、封装胶等产品，是KrF光刻胶国家02专项的承担单位，国内首家批量供应KrF光刻胶给本土8寸和12寸的晶圆厂客户。国内所有的6寸客户全部处于合作或在开发中，G/I线光刻胶在6寸市场占有率在60%以上；
　　8寸用户增至15家，12寸客户增至8家。目前已同国内大部分半导体客户建立了战略合作关系，成为中芯国际、上海华力微电子、长江存储、武汉新芯、上海华虹宏力、华虹半导体（无锡）、华润上华、杭州士兰、吉林华微电子、中芯集成（绍兴）、北京燕东微电子、三安光电、华灿光电等行业顶尖客户的稳定合作伙伴。</t>
    <phoneticPr fontId="1" type="noConversion"/>
  </si>
  <si>
    <t>37.46亿</t>
  </si>
  <si>
    <t>31.54亿</t>
  </si>
  <si>
    <t>1846769400亿</t>
  </si>
  <si>
    <t>23.08亿</t>
  </si>
  <si>
    <t>17.40亿</t>
  </si>
  <si>
    <t>14.04亿</t>
  </si>
  <si>
    <t>5669.49万</t>
  </si>
  <si>
    <t>7048.07万</t>
  </si>
  <si>
    <t>164957250亿</t>
  </si>
  <si>
    <t>17.67万</t>
  </si>
  <si>
    <t>191332100亿</t>
  </si>
  <si>
    <t>743503980亿</t>
  </si>
  <si>
    <t>282.10万</t>
  </si>
  <si>
    <t>2384651100亿</t>
  </si>
  <si>
    <t>9.90亿</t>
  </si>
  <si>
    <t>10.01亿</t>
  </si>
  <si>
    <t>5.24亿</t>
  </si>
  <si>
    <t>17.83万</t>
  </si>
  <si>
    <t>20.09亿</t>
  </si>
  <si>
    <t>-4.58亿</t>
  </si>
  <si>
    <t>22.08亿</t>
  </si>
  <si>
    <t>21.75亿</t>
  </si>
  <si>
    <t>19.01亿</t>
  </si>
  <si>
    <t>4.10亿</t>
  </si>
  <si>
    <t>11.72亿</t>
  </si>
  <si>
    <t>10派0.9元(含税)</t>
  </si>
  <si>
    <t>其他橡胶制品</t>
  </si>
  <si>
    <t>2002.50万</t>
  </si>
  <si>
    <t>公司主要从事事新材料的研发、生产、销售和相关贸易业务。主要业务包括汽车/轮胎用特种材料业务、电子材料业务和可降解材料业务，公司是全球最大的轮胎橡胶用特种酚醛树脂供应商。
市值196.83937亿, 利润3.27亿; PE67.63, PB6.58; ROIC8.75%; ROE15.13%; 股利率.2726%; 毛利30.7567%; 净利16.7133%; 上一年度营收增12.81%, 利润增-20.24%; 当季营收增23.76%, 利润增44.71%; 过往5年营收增6.22%, 利润增6.91%
Income profile:
自产酚醛树脂 15.56亿 67.41% 71.51% 26.43%
贸易类其他产品 3.53亿 15.31% 18.55% 30.19%
自产其他产品 2.55亿 11.05% 3.42% 7.71%
自产电子材料产品 1.11亿 4.79% 6.25% 32.54%</t>
  </si>
  <si>
    <t>1.预计到 2022 年，全国高速铁路将由 2015 年底的 1.9 万公里增加到 4 万公里</t>
    <phoneticPr fontId="1" type="noConversion"/>
  </si>
  <si>
    <t>1.2021H1营收翻倍，但是利润平，受制于全球疫情反复、通胀趋势明显，原材料价格普遍上涨，国际船运紧张、运输价格大涨，人民币升值波动等多重因素，及部分新增产能尚未充分释放的原因，对利润增长带来压力</t>
    <phoneticPr fontId="1" type="noConversion"/>
  </si>
  <si>
    <t>35.57亿</t>
  </si>
  <si>
    <t>34.52亿</t>
  </si>
  <si>
    <t>2854846400亿</t>
  </si>
  <si>
    <t>33.64亿</t>
  </si>
  <si>
    <t>27.56亿</t>
  </si>
  <si>
    <t>25.32亿</t>
  </si>
  <si>
    <t>3570.71万</t>
  </si>
  <si>
    <t>9103.29万</t>
  </si>
  <si>
    <t>1697.96万</t>
  </si>
  <si>
    <t>91884639亿</t>
  </si>
  <si>
    <t>74.03万</t>
  </si>
  <si>
    <t>121297646亿</t>
  </si>
  <si>
    <t>1062006630亿</t>
  </si>
  <si>
    <t>641.68万</t>
  </si>
  <si>
    <t>2828972600亿</t>
  </si>
  <si>
    <t>24.79亿</t>
  </si>
  <si>
    <t>4442.44万</t>
  </si>
  <si>
    <t>-8.32亿</t>
  </si>
  <si>
    <t>18.00亿</t>
  </si>
  <si>
    <t>17.47亿</t>
  </si>
  <si>
    <t>10.88亿</t>
  </si>
  <si>
    <t>8192.01万</t>
  </si>
  <si>
    <t>5711.51万</t>
  </si>
  <si>
    <t>7909.99万</t>
  </si>
  <si>
    <t>18.98亿</t>
  </si>
  <si>
    <t>22.92亿</t>
  </si>
  <si>
    <t>9494.81万</t>
  </si>
  <si>
    <t>9170.00万</t>
  </si>
  <si>
    <t>10转3股</t>
  </si>
  <si>
    <t>748.54万</t>
  </si>
  <si>
    <t>6841.77万</t>
  </si>
  <si>
    <t>公司所从事的主要业务为轨道交通产业和橡胶制品产业，其中轨道交通产业为发行股份的方式购买广西三维铁路轨道制造有限公司 100%的股权
市值142.37936亿, 利润1.24亿; PE111.9, PB4.23; ROIC6.0767%; ROE6.6%; 股利率0%; 毛利25.54%; 净利9.77%; 上一年度营收增86.89%, 利润增-41.23%; 当季营收增15.84%, 利润增-.12%; 过往5年营收增38.11%, 利润增28.25%
Income profile:
聚酯纤维 9.74亿 51.32% 0.28% 0.06%
橡胶类 6.34亿 33.39% 52.28% 18.05%
轨枕类 1.81亿 9.55% 28.39% 34.26%
其他 1.02亿 5.38% 17.79% 38.12%</t>
  </si>
  <si>
    <t>20.52亿</t>
  </si>
  <si>
    <t>29.17亿</t>
  </si>
  <si>
    <t>1208173320亿</t>
  </si>
  <si>
    <t>7.59亿</t>
  </si>
  <si>
    <t>5208.16万</t>
  </si>
  <si>
    <t>3094.87万</t>
  </si>
  <si>
    <t>-12013740亿</t>
  </si>
  <si>
    <t>315.92万</t>
  </si>
  <si>
    <t>327384690亿</t>
  </si>
  <si>
    <t>1358029100亿</t>
  </si>
  <si>
    <t>9653.49万</t>
  </si>
  <si>
    <t>3012618400亿</t>
  </si>
  <si>
    <t>13.79亿</t>
  </si>
  <si>
    <t>-9.44亿</t>
  </si>
  <si>
    <t>12.35亿</t>
  </si>
  <si>
    <t>7797.32万</t>
  </si>
  <si>
    <t>7115.74万</t>
  </si>
  <si>
    <t>7052.77万</t>
  </si>
  <si>
    <t>7.25亿</t>
  </si>
  <si>
    <t>13.41亿</t>
  </si>
  <si>
    <t>10转6.902505股派0.788858元(含税)</t>
  </si>
  <si>
    <t>5091.75万</t>
  </si>
  <si>
    <t>公司的主营业务为轨道工程橡胶制品的研发、生产和销售。公司的主要产品主要包括隔离式橡胶减振垫、弹性支承式无砟轨道用橡胶套靴、锂化物系列产品。主要应用于轨道交通领域，涵盖城市轨道交通、高速铁路、重载铁路和普通铁路。
市值131.914436亿, 利润3.02亿; PE37.42, PB4.68; ROIC12.3733%; ROE15.6067%; 股利率.644%; 毛利52.6233%; 净利19.2233%; 上一年度营收增38.7%, 利润增54.08%; 当季营收增-4.13%, 利润增8.35%; 过往5年营收增45.83%, 利润增36.35%
Income profile:
轨道工程橡胶制品 4.58亿 63.08% 64.09% 59.46%
锂化物系列产品 9551.42万 13.17% 16.45% 73.12%</t>
  </si>
  <si>
    <t>9.80亿</t>
  </si>
  <si>
    <t>15.99亿</t>
  </si>
  <si>
    <t>653360100亿</t>
  </si>
  <si>
    <t>8746.49万</t>
  </si>
  <si>
    <t>3.75亿</t>
  </si>
  <si>
    <t>7841.85万</t>
  </si>
  <si>
    <t>3935.45万</t>
  </si>
  <si>
    <t>998.70万</t>
  </si>
  <si>
    <t>1294552亿</t>
  </si>
  <si>
    <t>161.61万</t>
  </si>
  <si>
    <t>79664715亿</t>
  </si>
  <si>
    <t>6.37亿</t>
  </si>
  <si>
    <t>737300500亿</t>
  </si>
  <si>
    <t>944.87万</t>
  </si>
  <si>
    <t>1828765800亿</t>
  </si>
  <si>
    <t>3.35亿</t>
  </si>
  <si>
    <t>9461.18万</t>
  </si>
  <si>
    <t>7103.50万</t>
  </si>
  <si>
    <t>-4476.73万</t>
  </si>
  <si>
    <t>-1.12亿</t>
  </si>
  <si>
    <t>5.80亿</t>
  </si>
  <si>
    <t>4.59亿</t>
  </si>
  <si>
    <t>2.70亿</t>
  </si>
  <si>
    <t>9072.87万</t>
  </si>
  <si>
    <t>6539.59万</t>
  </si>
  <si>
    <t>6873.58万</t>
  </si>
  <si>
    <t>5463.71万</t>
  </si>
  <si>
    <t>7842.81万</t>
  </si>
  <si>
    <t>6540.89万</t>
  </si>
  <si>
    <t>10转2股派0.9元(含税)</t>
  </si>
  <si>
    <t>407.23万</t>
  </si>
  <si>
    <t>3100.74万</t>
  </si>
  <si>
    <t xml:space="preserve">
市值125.468174亿, 利润8746.49万; PE142.9, PB8.33; ROIC10.9333%; ROE11.0567%; 股利率.1773%; 毛利49.3967%; 净利21.2667%; 上一年度营收增15.52%, 利润增-45.67%; 当季营收增73.72%, 利润增85.53%; 过往5年营收增21.99%, 利润增16.17%
Income profile:
</t>
  </si>
  <si>
    <t>11.11亿</t>
  </si>
  <si>
    <t>20.86亿</t>
  </si>
  <si>
    <t>1937082200亿</t>
  </si>
  <si>
    <t>25.23亿</t>
  </si>
  <si>
    <t>4314.03万</t>
  </si>
  <si>
    <t>5761.33万</t>
  </si>
  <si>
    <t>4956.39万</t>
  </si>
  <si>
    <t>-579458亿</t>
  </si>
  <si>
    <t>76.70万</t>
  </si>
  <si>
    <t>84224731亿</t>
  </si>
  <si>
    <t>1226672370亿</t>
  </si>
  <si>
    <t>2199670900亿</t>
  </si>
  <si>
    <t>10.35亿</t>
  </si>
  <si>
    <t>3978.50万</t>
  </si>
  <si>
    <t>5455.16万</t>
  </si>
  <si>
    <t>-5188.79万</t>
  </si>
  <si>
    <t>697.24万</t>
  </si>
  <si>
    <t>21.30亿</t>
  </si>
  <si>
    <t>12.92亿</t>
  </si>
  <si>
    <t>2.24亿</t>
  </si>
  <si>
    <t>8298.12万</t>
  </si>
  <si>
    <t>18.62亿</t>
  </si>
  <si>
    <t>12.21亿</t>
  </si>
  <si>
    <t>6167.06万</t>
  </si>
  <si>
    <t>10派0.25元(含税)</t>
  </si>
  <si>
    <t>2637.98万</t>
  </si>
  <si>
    <t xml:space="preserve">
市值64.873169亿, 利润1.48亿; PE64.96, PB3.16; ROIC9.58%; ROE10.68%; 股利率.2317%; 毛利22.84%; 净利7.9933%; 上一年度营收增11.49%, 利润增-24.49%; 当季营收增4.54%, 利润增-10.19%; 过往5年营收增26.7%, 利润增17.03%
Income profile:
</t>
  </si>
  <si>
    <t>26.58亿</t>
  </si>
  <si>
    <t>2697113000亿</t>
  </si>
  <si>
    <t>27.05亿</t>
  </si>
  <si>
    <t>21.67亿</t>
  </si>
  <si>
    <t>19.48亿</t>
  </si>
  <si>
    <t>4372.70万</t>
  </si>
  <si>
    <t>4053.26万</t>
  </si>
  <si>
    <t>5676625亿</t>
  </si>
  <si>
    <t>142.86万</t>
  </si>
  <si>
    <t>434846790亿</t>
  </si>
  <si>
    <t>951658430亿</t>
  </si>
  <si>
    <t>1033.06万</t>
  </si>
  <si>
    <t>2208403500亿</t>
  </si>
  <si>
    <t>7.57亿</t>
  </si>
  <si>
    <t>-1.28亿</t>
  </si>
  <si>
    <t>7856.15万</t>
  </si>
  <si>
    <t>20.14亿</t>
  </si>
  <si>
    <t>16.38亿</t>
  </si>
  <si>
    <t>18.22亿</t>
  </si>
  <si>
    <t>20.03亿</t>
  </si>
  <si>
    <t>12.87亿</t>
  </si>
  <si>
    <t>2510.13万</t>
  </si>
  <si>
    <t xml:space="preserve">
市值47.682008亿, 利润2.84亿; PE10.01, PB1.77; ROIC11.1033%; ROE11.62%; 股利率.8489%; 毛利24.06%; 净利10.5033%; 上一年度营收增39.22%, 利润增125.4%; 当季营收增22.22%, 利润增130.1%; 过往5年营收增18.33%, 利润增30.77%
Income profile:
</t>
  </si>
  <si>
    <t>5.09亿</t>
  </si>
  <si>
    <t>25.18亿</t>
  </si>
  <si>
    <t>604563010亿</t>
  </si>
  <si>
    <t>9.78亿</t>
  </si>
  <si>
    <t>986.70万</t>
  </si>
  <si>
    <t>6127.81万</t>
  </si>
  <si>
    <t>1698.75万</t>
  </si>
  <si>
    <t>2067148亿</t>
  </si>
  <si>
    <t>5.02万</t>
  </si>
  <si>
    <t>88944213亿</t>
  </si>
  <si>
    <t>11.29亿</t>
  </si>
  <si>
    <t>122646952亿</t>
  </si>
  <si>
    <t>1243.22万</t>
  </si>
  <si>
    <t>1737943300亿</t>
  </si>
  <si>
    <t>3567.83万</t>
  </si>
  <si>
    <t>2126.70万</t>
  </si>
  <si>
    <t>7959.84万</t>
  </si>
  <si>
    <t>4.75万</t>
  </si>
  <si>
    <t>4231.32万</t>
  </si>
  <si>
    <t>-1.72亿</t>
  </si>
  <si>
    <t>-4270.15万</t>
  </si>
  <si>
    <t>9.46亿</t>
  </si>
  <si>
    <t>9.19亿</t>
  </si>
  <si>
    <t>8315.34万</t>
  </si>
  <si>
    <t>4.00亿</t>
  </si>
  <si>
    <t>6046.94万</t>
  </si>
  <si>
    <t>7199.86万</t>
  </si>
  <si>
    <t>1491.73万</t>
  </si>
  <si>
    <t>8832.87万</t>
  </si>
  <si>
    <t xml:space="preserve">
市值33.269599亿, 利润1.13亿; PE43.17, PB1.35; ROIC5.11%; ROE6.0067%; 股利率.4386%; 毛利32.5967%; 净利15.69%; 上一年度营收增8.67%, 利润增-33.14%; 当季营收增-26.9%, 利润增-58.57%; 过往5年营收增3.3%, 利润增-4.74%
Income profile:
</t>
  </si>
  <si>
    <t>19.45亿</t>
  </si>
  <si>
    <t>1696621700亿</t>
  </si>
  <si>
    <t>19.16亿</t>
  </si>
  <si>
    <t>14.35亿</t>
  </si>
  <si>
    <t>5205.16万</t>
  </si>
  <si>
    <t>5644.95万</t>
  </si>
  <si>
    <t>3368.51万</t>
  </si>
  <si>
    <t>-3312285亿</t>
  </si>
  <si>
    <t>134.63万</t>
  </si>
  <si>
    <t>86323233亿</t>
  </si>
  <si>
    <t>596377130亿</t>
  </si>
  <si>
    <t>1329.90万</t>
  </si>
  <si>
    <t>2290183000亿</t>
  </si>
  <si>
    <t>6427.43万</t>
  </si>
  <si>
    <t>4404.92万</t>
  </si>
  <si>
    <t>8688.27万</t>
  </si>
  <si>
    <t>18.11亿</t>
  </si>
  <si>
    <t>15.25亿</t>
  </si>
  <si>
    <t>13.58亿</t>
  </si>
  <si>
    <t>11.38亿</t>
  </si>
  <si>
    <t>5390.45万</t>
  </si>
  <si>
    <t>5787.33万</t>
  </si>
  <si>
    <t>9310.94万</t>
  </si>
  <si>
    <t>3219.51万</t>
  </si>
  <si>
    <t xml:space="preserve">
市值27.904714亿, 利润1.49亿; PE29.62, PB1.46; ROIC12.9067%; ROE13.04%; 股利率2.9499%; 毛利25.8233%; 净利12.96%; 上一年度营收增5.8%, 利润增-52.7%; 当季营收增27.71%, 利润增-41.19%; 过往5年营收增12.47%, 利润增36.22%
Income profile:
</t>
  </si>
  <si>
    <t>373224170亿</t>
  </si>
  <si>
    <t>5.68亿</t>
  </si>
  <si>
    <t>-1274.78万</t>
  </si>
  <si>
    <t>3036.75万</t>
  </si>
  <si>
    <t>6684.90万</t>
  </si>
  <si>
    <t>1983.19万</t>
  </si>
  <si>
    <t>-1485687亿</t>
  </si>
  <si>
    <t>61.88万</t>
  </si>
  <si>
    <t>-29050066亿</t>
  </si>
  <si>
    <t>118946723亿</t>
  </si>
  <si>
    <t>2856.66万</t>
  </si>
  <si>
    <t>514433700亿</t>
  </si>
  <si>
    <t>2411.63万</t>
  </si>
  <si>
    <t>967.16万</t>
  </si>
  <si>
    <t>6414.21万</t>
  </si>
  <si>
    <t>3525.00万</t>
  </si>
  <si>
    <t>5754.46万</t>
  </si>
  <si>
    <t>709.74万</t>
  </si>
  <si>
    <t>1347.01万</t>
  </si>
  <si>
    <t>2663.47万</t>
  </si>
  <si>
    <t>4940.86万</t>
  </si>
  <si>
    <t>4430.53万</t>
  </si>
  <si>
    <t>6421.16万</t>
  </si>
  <si>
    <t>5404.65万</t>
  </si>
  <si>
    <t>-2119.33万</t>
  </si>
  <si>
    <t>2357.49万</t>
  </si>
  <si>
    <t>2107.27万</t>
  </si>
  <si>
    <t>497.49万</t>
  </si>
  <si>
    <t>4049.20万</t>
  </si>
  <si>
    <t xml:space="preserve">
市值23.870325亿, 利润-1274.78万; PE, PB3.9; ROIC3.4167%; ROE3.9767%; 股利率0%; 毛利39.0733%; 净利3.7333%; 上一年度营收增85.02%, 利润增-147.86%; 当季营收增-9.79%, 利润增-511.63%; 过往5年营收增28.01%, 利润增-38.93%
Income profile:
</t>
  </si>
  <si>
    <t>51.76亿</t>
  </si>
  <si>
    <t>34.55亿</t>
  </si>
  <si>
    <t>7304211400亿</t>
  </si>
  <si>
    <t>79.30亿</t>
  </si>
  <si>
    <t>72.10亿</t>
  </si>
  <si>
    <t>69.55亿</t>
  </si>
  <si>
    <t>4564.97万</t>
  </si>
  <si>
    <t>241.99万</t>
  </si>
  <si>
    <t>-31794884亿</t>
  </si>
  <si>
    <t>128.99万</t>
  </si>
  <si>
    <t>24506355亿</t>
  </si>
  <si>
    <t>2294795800亿</t>
  </si>
  <si>
    <t>32.19万</t>
  </si>
  <si>
    <t>5093490400亿</t>
  </si>
  <si>
    <t>17.92亿</t>
  </si>
  <si>
    <t>15.88亿</t>
  </si>
  <si>
    <t>7.20亿</t>
  </si>
  <si>
    <t>44.81亿</t>
  </si>
  <si>
    <t>-1.85亿</t>
  </si>
  <si>
    <t>55.60亿</t>
  </si>
  <si>
    <t>65.44亿</t>
  </si>
  <si>
    <t>78.93亿</t>
  </si>
  <si>
    <t>69.47亿</t>
  </si>
  <si>
    <t>43.81亿</t>
  </si>
  <si>
    <t>9700.83万</t>
  </si>
  <si>
    <t>-2.76亿</t>
  </si>
  <si>
    <t>4.01亿</t>
  </si>
  <si>
    <t>4.81亿</t>
  </si>
  <si>
    <t>9413.41万</t>
  </si>
  <si>
    <t>46.55亿</t>
  </si>
  <si>
    <t>58.15亿</t>
  </si>
  <si>
    <t>39.59亿</t>
  </si>
  <si>
    <t>6821.58万</t>
  </si>
  <si>
    <t>炭黑</t>
  </si>
  <si>
    <t>5.92亿</t>
  </si>
  <si>
    <t>公司主营业务为炭黑、焦油精制和白炭黑等产品的生产与销售。公司的主要产品为软质湿法炭黑、硬质湿法炭黑等系列炭黑产品和焦油精制产品。
市值108.103282亿, 利润4.31亿; PE, PB3.27; ROIC2.9833%; ROE2.6933%; 股利率0%; 毛利7.9167%; 净利-.59%; 上一年度营收增42.63%, 利润增344.29%; 当季营收增42.74%, 利润增-409.38%; 过往5年营收增16.54%, 利润增140.99%
Income profile:
炭黑 40.06亿 86.06% 82.47% 6.19%
焦油精制产品 4.21亿 9.05% 3.39% 2.42%
白炭黑 1.22亿 2.62% 6.07% 14.98%</t>
  </si>
  <si>
    <t>25.66亿</t>
  </si>
  <si>
    <t>1330143390亿</t>
  </si>
  <si>
    <t>9.83亿</t>
  </si>
  <si>
    <t>408.06万</t>
  </si>
  <si>
    <t>4248.30万</t>
  </si>
  <si>
    <t>3136.84万</t>
  </si>
  <si>
    <t>15711634亿</t>
  </si>
  <si>
    <t>586.88万</t>
  </si>
  <si>
    <t>295997160亿</t>
  </si>
  <si>
    <t>491291800亿</t>
  </si>
  <si>
    <t>1939636700亿</t>
  </si>
  <si>
    <t>938.50万</t>
  </si>
  <si>
    <t>8428.15万</t>
  </si>
  <si>
    <t>2.48亿</t>
  </si>
  <si>
    <t>10.55亿</t>
  </si>
  <si>
    <t>11.91亿</t>
  </si>
  <si>
    <t>10.66亿</t>
  </si>
  <si>
    <t>1.87亿</t>
  </si>
  <si>
    <t>8.86亿</t>
  </si>
  <si>
    <t>1003.24万</t>
  </si>
  <si>
    <t>6051.93万</t>
  </si>
  <si>
    <t>公司主要从事沉淀法二氧化硅产品的研发、制造和销售。公司主要产品为沉淀法白炭黑，包括橡胶工业用白炭黑、饲料添加剂二氧化硅、口腔护理用二氧化硅。公司产品主要市场聚焦于橡胶工业领域中的高性能子午线绿色轮胎配套专用材料以及大健康领域的动物饲料用载体和口腔护理。
市值87.665949亿, 利润3.00亿; PE21.83, PB3.42; ROIC12.1667%; ROE13.6333%; 股利率2.381%; 毛利34.4533%; 净利21.2167%; 上一年度营收增42.46%, 利润增55.44%; 当季营收增33.78%, 利润增62.11%; 过往5年营收增15.08%, 利润增14.16%
Income profile:
二氧化硅 14.07亿 93.64% 93.33% 32.83%
其他业务 9555.13万 6.36% 6.67% 34.54%</t>
  </si>
  <si>
    <t>22.19亿</t>
  </si>
  <si>
    <t>3239620900亿</t>
  </si>
  <si>
    <t>37.59亿</t>
  </si>
  <si>
    <t>30.77亿</t>
  </si>
  <si>
    <t>1174.62万</t>
  </si>
  <si>
    <t>2787.73万</t>
  </si>
  <si>
    <t>6292.78万</t>
  </si>
  <si>
    <t>15768210亿</t>
  </si>
  <si>
    <t>118.76万</t>
  </si>
  <si>
    <t>49094162亿</t>
  </si>
  <si>
    <t>9605.89万</t>
  </si>
  <si>
    <t>729909390亿</t>
  </si>
  <si>
    <t>1087.80万</t>
  </si>
  <si>
    <t>1916135800亿</t>
  </si>
  <si>
    <t>8209.88万</t>
  </si>
  <si>
    <t>1002.60万</t>
  </si>
  <si>
    <t>6.42亿</t>
  </si>
  <si>
    <t>7000.00万</t>
  </si>
  <si>
    <t>-2.03亿</t>
  </si>
  <si>
    <t>-2.32亿</t>
  </si>
  <si>
    <t>23.91亿</t>
  </si>
  <si>
    <t>28.56亿</t>
  </si>
  <si>
    <t>19.85亿</t>
  </si>
  <si>
    <t>9103.60万</t>
  </si>
  <si>
    <t>7920.90万</t>
  </si>
  <si>
    <t>20.08亿</t>
  </si>
  <si>
    <t>17.91亿</t>
  </si>
  <si>
    <t>5060.23万</t>
  </si>
  <si>
    <t>10派2.12元(含税)</t>
  </si>
  <si>
    <t>1098.43万</t>
  </si>
  <si>
    <t>公司主营业务为炭黑产品、煤焦油精细加工产品的研发和生产。公司主要产品有:各种规格橡胶用炭黑(N200、N300、N500、N600、N700系列)、高分散性低电阻率导电炭黑、色素炭黑、酚油、工业萘、蒽油、洗油、轻油、改质沥青等。
市值32.365144亿, 利润3.17亿; PE31.49, PB1.53; ROIC8.54%; ROE9.84%; 股利率2.4594%; 毛利10.5033%; 净利4.11%; 上一年度营收增57.21%, 利润增100.63%; 当季营收增30.61%, 利润增-90.81%; 过往5年营收增32.55%, 利润增64.69%
Income profile:
炭黑产品 13.67亿 68.10% 88.30% 7.96%
煤焦油加工产品 6.33亿 31.52% 6.59% 1.28%
其他 759.44万 0.38% 5.11% 82.95%</t>
  </si>
  <si>
    <t>18.49亿</t>
  </si>
  <si>
    <t>15.78亿</t>
  </si>
  <si>
    <t>3398599900亿</t>
  </si>
  <si>
    <t>34.39亿</t>
  </si>
  <si>
    <t>32.78亿</t>
  </si>
  <si>
    <t>31.01亿</t>
  </si>
  <si>
    <t>2499.49万</t>
  </si>
  <si>
    <t>8909.37万</t>
  </si>
  <si>
    <t>-15117192亿</t>
  </si>
  <si>
    <t>63.64万</t>
  </si>
  <si>
    <t>91688746亿</t>
  </si>
  <si>
    <t>1033527230亿</t>
  </si>
  <si>
    <t>2460034400亿</t>
  </si>
  <si>
    <t>1927.57万</t>
  </si>
  <si>
    <t>4.90亿</t>
  </si>
  <si>
    <t>17.22亿</t>
  </si>
  <si>
    <t>-4219.75万</t>
  </si>
  <si>
    <t>7808.92万</t>
  </si>
  <si>
    <t>22.96亿</t>
  </si>
  <si>
    <t>28.06亿</t>
  </si>
  <si>
    <t>27.02亿</t>
  </si>
  <si>
    <t>18.43亿</t>
  </si>
  <si>
    <t>7745.55万</t>
  </si>
  <si>
    <t>1922.12万</t>
  </si>
  <si>
    <t>3081.87万</t>
  </si>
  <si>
    <t>22.00亿</t>
  </si>
  <si>
    <t>24.88亿</t>
  </si>
  <si>
    <t>16.78亿</t>
  </si>
  <si>
    <t>5909.90万</t>
  </si>
  <si>
    <t>2065.76万</t>
  </si>
  <si>
    <t xml:space="preserve">
市值26.798772亿, 利润1.72亿; PE21.76, PB1.7; ROIC6.45%; ROE6.6067%; 股利率1.8315%; 毛利11.9133%; 净利2.25%; 上一年度营收增49.78%, 利润增122.06%; 当季营收增47.98%, 利润增82.96%; 过往5年营收增16.67%, 利润增113.56%
Income profile:
</t>
  </si>
  <si>
    <t>13.13亿</t>
  </si>
  <si>
    <t>1306031870亿</t>
  </si>
  <si>
    <t>12.30亿</t>
  </si>
  <si>
    <t>11.52亿</t>
  </si>
  <si>
    <t>821.62万</t>
  </si>
  <si>
    <t>2573.89万</t>
  </si>
  <si>
    <t>3091.67万</t>
  </si>
  <si>
    <t>-1473718亿</t>
  </si>
  <si>
    <t>12.71万</t>
  </si>
  <si>
    <t>65230856亿</t>
  </si>
  <si>
    <t>346339370亿</t>
  </si>
  <si>
    <t>3289.38万</t>
  </si>
  <si>
    <t>1295991200亿</t>
  </si>
  <si>
    <t>3932.41万</t>
  </si>
  <si>
    <t>575.22万</t>
  </si>
  <si>
    <t>-1.93亿</t>
  </si>
  <si>
    <t>-7118.23万</t>
  </si>
  <si>
    <t>9.96亿</t>
  </si>
  <si>
    <t>9.72亿</t>
  </si>
  <si>
    <t>9.41亿</t>
  </si>
  <si>
    <t>6615.33万</t>
  </si>
  <si>
    <t>8823.69万</t>
  </si>
  <si>
    <t>4666.40万</t>
  </si>
  <si>
    <t>6.89亿</t>
  </si>
  <si>
    <t>6555.23万</t>
  </si>
  <si>
    <t>9369.32万</t>
  </si>
  <si>
    <t>338.95万</t>
  </si>
  <si>
    <t>2040.83万</t>
  </si>
  <si>
    <t xml:space="preserve">
市值26.457454亿, 利润1.64亿; PE22.54, PB2.03; ROIC15.61%; ROE20.76%; 股利率3.4746%; 毛利19.0967%; 净利8.9467%; 上一年度营收增45.28%, 利润增38.98%; 当季营收增33.82%, 利润增-73.04%; 过往5年营收增23.19%, 利润增45.35%
Income profile:
</t>
  </si>
  <si>
    <t>8.44亿</t>
  </si>
  <si>
    <t>276085020亿</t>
  </si>
  <si>
    <t>7687.01万</t>
  </si>
  <si>
    <t>175.43万</t>
  </si>
  <si>
    <t>1267.61万</t>
  </si>
  <si>
    <t>635.01万</t>
  </si>
  <si>
    <t>1.11万</t>
  </si>
  <si>
    <t>41826974亿</t>
  </si>
  <si>
    <t>6.09亿</t>
  </si>
  <si>
    <t>99305528亿</t>
  </si>
  <si>
    <t>7960.14万</t>
  </si>
  <si>
    <t>846325630亿</t>
  </si>
  <si>
    <t>2650.71万</t>
  </si>
  <si>
    <t>2001.72万</t>
  </si>
  <si>
    <t>5012.64万</t>
  </si>
  <si>
    <t>-735.15万</t>
  </si>
  <si>
    <t>4.98亿</t>
  </si>
  <si>
    <t>2.77亿</t>
  </si>
  <si>
    <t>6561.88万</t>
  </si>
  <si>
    <t>4337.38万</t>
  </si>
  <si>
    <t>4576.69万</t>
  </si>
  <si>
    <t>2178.45万</t>
  </si>
  <si>
    <t>1687.98万</t>
  </si>
  <si>
    <t>3171.85万</t>
  </si>
  <si>
    <t>6156.83万</t>
  </si>
  <si>
    <t>4038.03万</t>
  </si>
  <si>
    <t>10派4元(含税)</t>
  </si>
  <si>
    <t>251.63万</t>
  </si>
  <si>
    <t>1764.88万</t>
  </si>
  <si>
    <t xml:space="preserve">
市值20.791015亿, 利润7687.01万; PE34.75, PB2.46; ROIC24.2167%; ROE31.03%; 股利率1.2342%; 毛利32.22%; 净利17.6467%; 上一年度营收增26.17%, 利润增17.15%; 当季营收增-21.35%, 利润增-39.55%; 过往5年营收增19.82%, 利润增40.47%
Income profile:
</t>
  </si>
  <si>
    <r>
      <t>1.锂电领域需求近几年增长较快，</t>
    </r>
    <r>
      <rPr>
        <sz val="9"/>
        <color rgb="FFFF0000"/>
        <rFont val="宋体"/>
        <family val="3"/>
        <charset val="134"/>
        <scheme val="minor"/>
      </rPr>
      <t>导电炭黑</t>
    </r>
    <r>
      <rPr>
        <sz val="9"/>
        <color theme="1"/>
        <rFont val="宋体"/>
        <family val="2"/>
        <charset val="134"/>
        <scheme val="minor"/>
      </rPr>
      <t>在锂电池中作为一种辅材主要应用添加在电池正极和负极，提升导电性能；</t>
    </r>
    <phoneticPr fontId="1" type="noConversion"/>
  </si>
  <si>
    <r>
      <t xml:space="preserve">1.吉林市国资委控股。2.公司全资子公司吉林凯美克筹建的年产 </t>
    </r>
    <r>
      <rPr>
        <b/>
        <sz val="9"/>
        <color rgb="FFFF0000"/>
        <rFont val="宋体"/>
        <family val="3"/>
        <charset val="134"/>
        <scheme val="minor"/>
      </rPr>
      <t>600 吨小丝束碳纤维生产线</t>
    </r>
    <r>
      <rPr>
        <sz val="9"/>
        <color theme="1"/>
        <rFont val="宋体"/>
        <family val="2"/>
        <charset val="134"/>
        <scheme val="minor"/>
      </rPr>
      <t>，截至报告期末已全部建成并达产；</t>
    </r>
    <phoneticPr fontId="1" type="noConversion"/>
  </si>
  <si>
    <r>
      <t>1.粘胶长丝全球产能集中在中国，根据新思界产业研究中心数据，近年来全球粘胶长丝总产能约为 28 万吨左右，其中，</t>
    </r>
    <r>
      <rPr>
        <sz val="9"/>
        <color rgb="FFFF0000"/>
        <rFont val="宋体"/>
        <family val="3"/>
        <charset val="134"/>
        <scheme val="minor"/>
      </rPr>
      <t>中国产能占比达到 75%</t>
    </r>
    <r>
      <rPr>
        <sz val="9"/>
        <color theme="1"/>
        <rFont val="宋体"/>
        <family val="2"/>
        <charset val="134"/>
        <scheme val="minor"/>
      </rPr>
      <t>以上。</t>
    </r>
    <r>
      <rPr>
        <sz val="9"/>
        <color theme="1"/>
        <rFont val="宋体"/>
        <family val="3"/>
        <charset val="134"/>
        <scheme val="minor"/>
      </rPr>
      <t>2.</t>
    </r>
    <r>
      <rPr>
        <sz val="9"/>
        <color rgb="FFFF0000"/>
        <rFont val="宋体"/>
        <family val="3"/>
        <charset val="134"/>
        <scheme val="minor"/>
      </rPr>
      <t>粘胶短纤是我国纺织工业的重要原料</t>
    </r>
    <r>
      <rPr>
        <sz val="9"/>
        <color theme="1"/>
        <rFont val="宋体"/>
        <family val="3"/>
        <charset val="134"/>
        <scheme val="minor"/>
      </rPr>
      <t>，在天然原料-纤维-纺纱-织布-服装的整条产业链上位于中游偏上的位置，其下游需求可分为纱线和无纺布两大类。</t>
    </r>
    <phoneticPr fontId="1" type="noConversion"/>
  </si>
  <si>
    <t>55.42亿</t>
  </si>
  <si>
    <t>43.30亿</t>
  </si>
  <si>
    <t>3031760700亿</t>
  </si>
  <si>
    <t>35.80亿</t>
  </si>
  <si>
    <t>-1.29亿</t>
  </si>
  <si>
    <t>30.66亿</t>
  </si>
  <si>
    <t>27.93亿</t>
  </si>
  <si>
    <t>2361.13万</t>
  </si>
  <si>
    <t>6473.63万</t>
  </si>
  <si>
    <t>244.92万</t>
  </si>
  <si>
    <t>46739904亿</t>
  </si>
  <si>
    <t>429.32万</t>
  </si>
  <si>
    <t>-35931677亿</t>
  </si>
  <si>
    <t>966981530亿</t>
  </si>
  <si>
    <t>2632764700亿</t>
  </si>
  <si>
    <t>8.24亿</t>
  </si>
  <si>
    <t>46.86亿</t>
  </si>
  <si>
    <t>7.44亿</t>
  </si>
  <si>
    <t>1000.09万</t>
  </si>
  <si>
    <t>-4.42亿</t>
  </si>
  <si>
    <t>25.00亿</t>
  </si>
  <si>
    <t>26.91亿</t>
  </si>
  <si>
    <t>25.62亿</t>
  </si>
  <si>
    <t>21.98亿</t>
  </si>
  <si>
    <t>-2.33亿</t>
  </si>
  <si>
    <t>9091.22万</t>
  </si>
  <si>
    <t>8559.41万</t>
  </si>
  <si>
    <t>3250.47万</t>
  </si>
  <si>
    <t>18.63亿</t>
  </si>
  <si>
    <t>26.19亿</t>
  </si>
  <si>
    <t>-9470.78万</t>
  </si>
  <si>
    <t>133.19万</t>
  </si>
  <si>
    <t>4076.90万</t>
  </si>
  <si>
    <t>粘胶</t>
  </si>
  <si>
    <t>9889.79万</t>
  </si>
  <si>
    <t>7.81亿</t>
  </si>
  <si>
    <t>公司主要从事粘胶纤维的生产和销售。主要产品有粘胶长丝、醋酐。经过多年的发展,凭借突出的技术优势、质量优势和产能优势,公司已成长为全球最大的粘胶长丝厂商,主要产品粘胶长丝在行业内竞争优势明显。
市值118.763341亿, 利润-1.29亿; PE, PB2.74; ROIC1.8767%; ROE-3.08%; 股利率0%; 毛利11.72%; 净利-3.54%; 上一年度营收增43.2%, 利润增44.64%; 当季营收增24.34%, 利润增115.72%; 过往5年营收增23.05%, 利润增-25.05%
Income profile:
粘胶长丝 12.36亿 66.36% 84.49% 10.01%
粘胶短纤 5.44亿 29.20% 0.54% 0.15%
其他 4348.97万 2.33% 9.81% 33.03%</t>
  </si>
  <si>
    <t>8.16亿</t>
  </si>
  <si>
    <t>12.23亿</t>
  </si>
  <si>
    <t>372595280亿</t>
  </si>
  <si>
    <t>-1.65亿</t>
  </si>
  <si>
    <t>458.89万</t>
  </si>
  <si>
    <t>514.66万</t>
  </si>
  <si>
    <t>2854983亿</t>
  </si>
  <si>
    <t>85.50万</t>
  </si>
  <si>
    <t>-98327612亿</t>
  </si>
  <si>
    <t>3873.07万</t>
  </si>
  <si>
    <t>37409583亿</t>
  </si>
  <si>
    <t>705575940亿</t>
  </si>
  <si>
    <t>4.85亿</t>
  </si>
  <si>
    <t>900.00万</t>
  </si>
  <si>
    <t>481.87万</t>
  </si>
  <si>
    <t>139.21万</t>
  </si>
  <si>
    <t>5.08亿</t>
  </si>
  <si>
    <t>-5877.32万</t>
  </si>
  <si>
    <t>-3616.80万</t>
  </si>
  <si>
    <t>5066.37万</t>
  </si>
  <si>
    <t>16.65亿</t>
  </si>
  <si>
    <t>1103.04万</t>
  </si>
  <si>
    <t>-1.31亿</t>
  </si>
  <si>
    <t>620.72万</t>
  </si>
  <si>
    <t>-3.03亿</t>
  </si>
  <si>
    <t>9083.16万</t>
  </si>
  <si>
    <t>-5507.45万</t>
  </si>
  <si>
    <t>1320.15万</t>
  </si>
  <si>
    <t>公司主要业务是从事粘胶短纤维、城市生态补水的生产与经营。主要产品是粘胶纤维、城市生态补水、PET结构泡沫。
市值18.610377亿, 利润-1.65亿; PE, PB1.63; ROIC-3.6533%; ROE-6.9167%; 股利率0%; 毛利3.58%; 净利-13.2567%; 上一年度营收增28.42%, 利润增-1595.87%; 当季营收增10.32%, 利润增-940.5%; 过往5年营收增-18.28%, 利润增-805.89%
Income profile:
粘胶短纤 2.61亿 70.16%
PET芯材产品 4937.19万 13.25%
城市生态水 3241.44万 8.70%</t>
  </si>
  <si>
    <t>104.30万</t>
  </si>
  <si>
    <t>679.10万</t>
  </si>
  <si>
    <t>5260.98万</t>
  </si>
  <si>
    <t>公司是一家专业从事碳纤维研发、生产和销售的国家高新技术企业，对外销售主要产品为碳纤维。2018年1月，公司“干喷湿纺千吨级高强/百吨级中模碳纤维产业化关键技术及应用”成果荣获2017年度国家科学技术进步一等奖，为国内碳纤维领域唯一获得该项殊荣的企业。
市值393.03亿, 利润2.79亿; PE78.2, PB8.51; ROIC7.94%; ROE25.43%; 股利率0%; 毛利38.02%; 净利15.9367%; 上一年度营收增120.49%, 利润增227.34%; 当季营收增81.84%, 利润增387.45%; 过往5年营收增61.14%, 利润增220.03%
Income profile:
碳纤维 8.55亿 99.16% 98.37% 45.09%
其他业务 721.72万 0.84% 1.63% 88.39%</t>
  </si>
  <si>
    <t>2326.21万</t>
  </si>
  <si>
    <t>15.43亿</t>
  </si>
  <si>
    <t>公司主要从事聚乙烯醇（PVA）、高强高模PVA纤维、PVB树脂、PVA光学薄膜、可再分散性乳胶粉、醋酸乙烯、VAE乳液、酒精、聚酯切片、醋酸甲酯、电石渣制水泥熟料及环保水泥，以及其他PVA相关的衍生产品、中间产品和副产品等的研发、生产与销售；
市值153.73856亿, 利润9.82亿; PE9.92, PB2; ROIC8.24%; ROE11.7667%; 股利率1.4045%; 毛利24.2667%; 净利11.2833%; 上一年度营收增14.87%, 利润增60.72%; 当季营收增-8.84%, 利润增35.39%; 过往5年营收增18.33%, 利润增69.11%
Income profile:
聚乙烯醇 20.74亿 41.35% 57.68% 44.54%
醋酸乙烯 6.05亿 12.06% 14.02% 37.10%
水泥 4.34亿 8.65% 5.72% 21.13%
醋酸甲酯 3.59亿 7.15% -0.06% -0.29%
VAE乳液 3.13亿 6.23% 4.83% 24.76%
PVA超短纤 3.09亿 6.16% 5.64% 29.24%</t>
  </si>
  <si>
    <t>342.14万</t>
  </si>
  <si>
    <t>3561.21万</t>
  </si>
  <si>
    <t>公司属于生产销售型工业企业，主要从事尼龙66工业丝、帘子布、切片、己二酸等产品的生产与销售。公司主要产品为工业丝、帘子布、尼龙66切片、己二酸、双酚A、PC，其他产品有环己烷、高纯笑气、帆布、芳纶纤维、阻燃纤维、原液色丝、尼龙6民用丝等。
市值88.232861亿, 利润21.44亿; PE8.48, PB1.16; ROIC6.5867%; ROE17.4633%; 股利率7.1006%; 毛利15.4533%; 净利5.2133%; 上一年度营收增50.53%, 利润增477.9%; 当季营收增-15.66%, 利润增-124.26%; 过往5年营收增8.22%, 利润增257.04%
Income profile:
中间体及其他 31.23亿 41.09%
帘子布 17.44亿 22.94%
尼龙66切片 14.22亿 18.71%
工业丝 13.11亿 17.26%</t>
  </si>
  <si>
    <t>281.91万</t>
  </si>
  <si>
    <t>1198.92万</t>
  </si>
  <si>
    <t xml:space="preserve">
市值47.921407亿, 利润5252.79万; PE32.94, PB4.08; ROIC7.55%; ROE7.31%; 股利率0%; 毛利35.81%; 净利20.7533%; 上一年度营收增16.96%, 利润增-7.72%; 当季营收增109.52%, 利润增748.24%; 过往5年营收增4.77%, 利润增6.9%
Income profile:
</t>
  </si>
  <si>
    <t>117.07万</t>
  </si>
  <si>
    <t>788.20万</t>
  </si>
  <si>
    <t>4286.27万</t>
  </si>
  <si>
    <t xml:space="preserve">
市值39.665041亿, 利润2.39亿; PE16.32, PB2.62; ROIC13.76%; ROE17.3333%; 股利率1.6317%; 毛利8.2333%; 净利4.2%; 上一年度营收增110.8%, 利润增106.03%; 当季营收增7.75%, 利润增31.86%; 过往5年营收增48.61%, 利润增52.69%
Income profile:
</t>
  </si>
  <si>
    <t>58.78万</t>
  </si>
  <si>
    <t>346.65万</t>
  </si>
  <si>
    <t>2198.39万</t>
  </si>
  <si>
    <t xml:space="preserve">
市值28.1568亿, 利润6918.27万; PE53.5, PB3.44; ROIC16.3133%; ROE19.3967%; 股利率1.0228%; 毛利26.6133%; 净利18.1167%; 上一年度营收增7.3%, 利润增-13.6%; 当季营收增5.68%, 利润增-13.06%; 过往5年营收增7.13%, 利润增11.6%
Income profile:
</t>
  </si>
  <si>
    <t>260.84万</t>
  </si>
  <si>
    <t>1659.80万</t>
  </si>
  <si>
    <t xml:space="preserve">
市值24.241609亿, 利润5626.37万; PE224, PB1.65; ROIC3.12%; ROE2.74%; 股利率.6536%; 毛利7.62%; 净利1.8667%; 上一年度营收增41.28%, 利润增47.65%; 当季营收增-10.57%, 利润增-3328.94%; 过往5年营收增10.5%, 利润增60.77%
Income profile:
</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</si>
</sst>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宋体"/>
      <family val="2"/>
      <charset val="134"/>
      <scheme val="minor"/>
    </font>
    <font>
      <sz val="9"/>
      <name val="宋体"/>
      <family val="2"/>
      <charset val="134"/>
      <scheme val="minor"/>
    </font>
    <font>
      <sz val="11"/>
      <color indexed="8"/>
      <name val="Calibri"/>
      <family val="2"/>
    </font>
    <font>
      <sz val="11"/>
      <color rgb="FFFF0000"/>
      <name val="宋体"/>
      <family val="2"/>
      <charset val="134"/>
      <scheme val="minor"/>
    </font>
    <font>
      <sz val="11"/>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b/>
      <i/>
      <sz val="11"/>
      <color rgb="FFFF0000"/>
      <name val="宋体"/>
      <family val="3"/>
      <charset val="134"/>
    </font>
    <font>
      <sz val="9"/>
      <color theme="1"/>
      <name val="宋体"/>
      <family val="2"/>
      <charset val="134"/>
      <scheme val="minor"/>
    </font>
    <font>
      <sz val="9"/>
      <color theme="1"/>
      <name val="宋体"/>
      <family val="3"/>
      <charset val="134"/>
      <scheme val="minor"/>
    </font>
    <font>
      <sz val="9"/>
      <color rgb="FFFF0000"/>
      <name val="宋体"/>
      <family val="3"/>
      <charset val="134"/>
      <scheme val="minor"/>
    </font>
    <font>
      <b/>
      <sz val="9"/>
      <color rgb="FFFF0000"/>
      <name val="宋体"/>
      <family val="3"/>
      <charset val="134"/>
      <scheme val="minor"/>
    </font>
    <font>
      <u/>
      <sz val="6"/>
      <color theme="10"/>
      <name val="宋体"/>
      <family val="2"/>
      <charset val="134"/>
      <scheme val="minor"/>
    </font>
  </fonts>
  <fills count="8">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alignment vertical="center"/>
    </xf>
    <xf numFmtId="0" fontId="2" fillId="0" borderId="0" applyFill="0" applyProtection="0"/>
    <xf numFmtId="0" fontId="5" fillId="0" borderId="0" applyNumberFormat="0" applyFill="0" applyBorder="0" applyAlignment="0" applyProtection="0">
      <alignment vertical="center"/>
    </xf>
  </cellStyleXfs>
  <cellXfs count="34">
    <xf numFmtId="0" fontId="0" fillId="0" borderId="0" xfId="0">
      <alignment vertical="center"/>
    </xf>
    <xf numFmtId="0" fontId="0" fillId="0" borderId="0" xfId="0" applyFill="1">
      <alignment vertical="center"/>
    </xf>
    <xf numFmtId="0" fontId="0" fillId="2" borderId="0" xfId="0" applyFill="1">
      <alignment vertical="center"/>
    </xf>
    <xf numFmtId="9" fontId="0" fillId="0" borderId="0" xfId="0" applyNumberFormat="1">
      <alignment vertical="center"/>
    </xf>
    <xf numFmtId="0" fontId="6" fillId="0" borderId="0" xfId="0" applyFont="1" applyFill="1" applyAlignment="1">
      <alignment vertical="center" wrapText="1"/>
    </xf>
    <xf numFmtId="0" fontId="6" fillId="0" borderId="0" xfId="0" applyFont="1" applyAlignment="1">
      <alignment vertical="center" wrapText="1"/>
    </xf>
    <xf numFmtId="0" fontId="7" fillId="2" borderId="0" xfId="0" applyFont="1" applyFill="1" applyAlignment="1">
      <alignment vertical="center" wrapText="1"/>
    </xf>
    <xf numFmtId="0" fontId="0" fillId="0" borderId="0" xfId="0" applyAlignment="1">
      <alignment vertical="center"/>
    </xf>
    <xf numFmtId="9" fontId="0" fillId="0" borderId="0" xfId="0" applyNumberFormat="1" applyAlignment="1">
      <alignment vertical="center"/>
    </xf>
    <xf numFmtId="0" fontId="7" fillId="5" borderId="0" xfId="0" applyFont="1" applyFill="1" applyAlignment="1">
      <alignment vertical="center" wrapText="1"/>
    </xf>
    <xf numFmtId="0" fontId="3" fillId="2" borderId="0" xfId="0" applyFont="1" applyFill="1">
      <alignment vertical="center"/>
    </xf>
    <xf numFmtId="0" fontId="4" fillId="0" borderId="0" xfId="0" applyFont="1" applyFill="1">
      <alignment vertical="center"/>
    </xf>
    <xf numFmtId="0" fontId="3" fillId="3" borderId="0" xfId="0" applyFont="1" applyFill="1">
      <alignment vertical="center"/>
    </xf>
    <xf numFmtId="9" fontId="6" fillId="0" borderId="0" xfId="0" applyNumberFormat="1" applyFont="1" applyAlignment="1">
      <alignment vertical="center" wrapText="1"/>
    </xf>
    <xf numFmtId="0" fontId="0" fillId="0" borderId="0" xfId="0" applyBorder="1">
      <alignment vertical="center"/>
    </xf>
    <xf numFmtId="0" fontId="0" fillId="0" borderId="0" xfId="0" applyBorder="1" applyAlignment="1">
      <alignment vertical="center" wrapText="1"/>
    </xf>
    <xf numFmtId="0" fontId="0" fillId="0" borderId="0" xfId="0" applyFill="1" applyBorder="1">
      <alignment vertical="center"/>
    </xf>
    <xf numFmtId="0" fontId="0" fillId="0" borderId="0" xfId="0" applyFill="1" applyBorder="1" applyAlignment="1" applyProtection="1">
      <alignment horizontal="left"/>
    </xf>
    <xf numFmtId="0" fontId="0" fillId="0" borderId="1" xfId="0" applyNumberFormat="1" applyFill="1" applyBorder="1" applyAlignment="1">
      <alignment vertical="center" wrapText="1"/>
    </xf>
    <xf numFmtId="0" fontId="0" fillId="4" borderId="1" xfId="0" applyNumberFormat="1" applyFill="1" applyBorder="1" applyAlignment="1">
      <alignment vertical="center" wrapText="1"/>
    </xf>
    <xf numFmtId="0" fontId="0" fillId="0" borderId="0" xfId="0" applyAlignment="1">
      <alignment vertical="center" wrapText="1"/>
    </xf>
    <xf numFmtId="14" fontId="5" fillId="0" borderId="0" xfId="2" applyNumberFormat="1" applyBorder="1" applyAlignment="1">
      <alignment vertical="center" wrapText="1"/>
    </xf>
    <xf numFmtId="14" fontId="4" fillId="2" borderId="0" xfId="0" applyNumberFormat="1" applyFont="1" applyFill="1" applyBorder="1">
      <alignment vertical="center"/>
    </xf>
    <xf numFmtId="0" fontId="0" fillId="2" borderId="0" xfId="0" applyFill="1" applyBorder="1">
      <alignment vertical="center"/>
    </xf>
    <xf numFmtId="0" fontId="9" fillId="0" borderId="0" xfId="0" applyFont="1" applyAlignment="1">
      <alignment vertical="center" wrapText="1"/>
    </xf>
    <xf numFmtId="10" fontId="0" fillId="0" borderId="0" xfId="0" applyNumberFormat="1">
      <alignment vertical="center"/>
    </xf>
    <xf numFmtId="0" fontId="0" fillId="6" borderId="0" xfId="0" applyFill="1">
      <alignment vertical="center"/>
    </xf>
    <xf numFmtId="0" fontId="0" fillId="7" borderId="0" xfId="0" applyFill="1">
      <alignment vertical="center"/>
    </xf>
    <xf numFmtId="0" fontId="4" fillId="0" borderId="0" xfId="0" applyFont="1">
      <alignment vertical="center"/>
    </xf>
    <xf numFmtId="0" fontId="3" fillId="0" borderId="0" xfId="0" applyFont="1">
      <alignment vertical="center"/>
    </xf>
    <xf numFmtId="0" fontId="10" fillId="0" borderId="0" xfId="0" applyFont="1" applyAlignment="1">
      <alignment vertical="center" wrapText="1"/>
    </xf>
    <xf numFmtId="14" fontId="0" fillId="0" borderId="0" xfId="0" applyNumberFormat="1">
      <alignment vertical="center"/>
    </xf>
    <xf numFmtId="0" fontId="0" fillId="0" borderId="0" xfId="0" applyNumberFormat="1">
      <alignment vertical="center"/>
    </xf>
    <xf numFmtId="14" fontId="13" fillId="0" borderId="0" xfId="2" applyNumberFormat="1" applyFont="1" applyBorder="1" applyAlignment="1">
      <alignment vertical="center" wrapText="1"/>
    </xf>
  </cellXfs>
  <cellStyles count="3">
    <cellStyle name="常规" xfId="0" builtinId="0"/>
    <cellStyle name="常规 2" xfId="1"/>
    <cellStyle name="超链接"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2</xdr:row>
      <xdr:rowOff>0</xdr:rowOff>
    </xdr:from>
    <xdr:to>
      <xdr:col>11</xdr:col>
      <xdr:colOff>82551</xdr:colOff>
      <xdr:row>51</xdr:row>
      <xdr:rowOff>137644</xdr:rowOff>
    </xdr:to>
    <xdr:pic>
      <xdr:nvPicPr>
        <xdr:cNvPr id="3" name="图片 2"/>
        <xdr:cNvPicPr>
          <a:picLocks noChangeAspect="1"/>
        </xdr:cNvPicPr>
      </xdr:nvPicPr>
      <xdr:blipFill>
        <a:blip xmlns:r="http://schemas.openxmlformats.org/officeDocument/2006/relationships" r:embed="rId1"/>
        <a:stretch>
          <a:fillRect/>
        </a:stretch>
      </xdr:blipFill>
      <xdr:spPr>
        <a:xfrm>
          <a:off x="1" y="482600"/>
          <a:ext cx="13563600" cy="884984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23554" name="Button 2"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1</xdr:row>
          <xdr:rowOff>259080</xdr:rowOff>
        </xdr:from>
        <xdr:to>
          <xdr:col>1</xdr:col>
          <xdr:colOff>1089660</xdr:colOff>
          <xdr:row>1</xdr:row>
          <xdr:rowOff>708660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1" u="none" strike="noStrike" baseline="0">
                  <a:solidFill>
                    <a:srgbClr val="FF0000"/>
                  </a:solidFill>
                  <a:latin typeface="宋体"/>
                  <a:ea typeface="宋体"/>
                </a:rPr>
                <a:t>利基添加</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17</xdr:col>
      <xdr:colOff>12700</xdr:colOff>
      <xdr:row>40</xdr:row>
      <xdr:rowOff>25400</xdr:rowOff>
    </xdr:from>
    <xdr:to>
      <xdr:col>25</xdr:col>
      <xdr:colOff>412090</xdr:colOff>
      <xdr:row>55</xdr:row>
      <xdr:rowOff>101257</xdr:rowOff>
    </xdr:to>
    <xdr:pic>
      <xdr:nvPicPr>
        <xdr:cNvPr id="3" name="图片 2"/>
        <xdr:cNvPicPr>
          <a:picLocks noChangeAspect="1"/>
        </xdr:cNvPicPr>
      </xdr:nvPicPr>
      <xdr:blipFill>
        <a:blip xmlns:r="http://schemas.openxmlformats.org/officeDocument/2006/relationships" r:embed="rId1"/>
        <a:stretch>
          <a:fillRect/>
        </a:stretch>
      </xdr:blipFill>
      <xdr:spPr>
        <a:xfrm>
          <a:off x="10375900" y="7137400"/>
          <a:ext cx="5276190" cy="2742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53340</xdr:colOff>
          <xdr:row>37</xdr:row>
          <xdr:rowOff>53340</xdr:rowOff>
        </xdr:from>
        <xdr:to>
          <xdr:col>15</xdr:col>
          <xdr:colOff>548640</xdr:colOff>
          <xdr:row>59</xdr:row>
          <xdr:rowOff>91440</xdr:rowOff>
        </xdr:to>
        <xdr:sp macro="" textlink="">
          <xdr:nvSpPr>
            <xdr:cNvPr id="8205" name="Object 13" hidden="1">
              <a:extLst>
                <a:ext uri="{63B3BB69-23CF-44E3-9099-C40C66FF867C}">
                  <a14:compatExt spid="_x0000_s82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xdr:row>
          <xdr:rowOff>38100</xdr:rowOff>
        </xdr:from>
        <xdr:to>
          <xdr:col>25</xdr:col>
          <xdr:colOff>464820</xdr:colOff>
          <xdr:row>36</xdr:row>
          <xdr:rowOff>99060</xdr:rowOff>
        </xdr:to>
        <xdr:sp macro="" textlink="">
          <xdr:nvSpPr>
            <xdr:cNvPr id="8206" name="Object 14" hidden="1">
              <a:extLst>
                <a:ext uri="{63B3BB69-23CF-44E3-9099-C40C66FF867C}">
                  <a14:compatExt spid="_x0000_s820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62</xdr:row>
          <xdr:rowOff>0</xdr:rowOff>
        </xdr:from>
        <xdr:to>
          <xdr:col>14</xdr:col>
          <xdr:colOff>167640</xdr:colOff>
          <xdr:row>86</xdr:row>
          <xdr:rowOff>0</xdr:rowOff>
        </xdr:to>
        <xdr:sp macro="" textlink="">
          <xdr:nvSpPr>
            <xdr:cNvPr id="8207" name="Object 15" hidden="1">
              <a:extLst>
                <a:ext uri="{63B3BB69-23CF-44E3-9099-C40C66FF867C}">
                  <a14:compatExt spid="_x0000_s820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xueqiu.com/1414094532/189213272"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hyperlink" Target="https://xueqiu.com/1414094532/188755188" TargetMode="Externa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8666823409/231133564" TargetMode="Externa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hyperlink" Target="https://xueqiu.com/8666823409/227452036" TargetMode="Externa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hyperlink" Target="https://xueqiu.com/1414094532/191212702" TargetMode="Externa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hyperlink" Target="https://xueqiu.com/1414094532/189716266" TargetMode="Externa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hyperlink" Target="https://xueqiu.com/1414094532/192766382" TargetMode="External"/><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hyperlink" Target="https://xueqiu.com/1414094532/192013967" TargetMode="External"/><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hyperlink" Target="https://mp.weixin.qq.com/s?__biz=MzU0Mzg4Mzc0OQ==&amp;mid=2247485934&amp;idx=1&amp;sn=bdd225832765a78ec72f14ff20a67a5d&amp;chksm=fb05e164cc726872b918bcb335df3b6381173e111463e7cd588d96812fad3a5aa9d0ca05c603&amp;scene=21" TargetMode="External"/><Relationship Id="rId4" Type="http://schemas.openxmlformats.org/officeDocument/2006/relationships/ctrlProp" Target="../ctrlProps/ctrlProp10.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11.vml"/><Relationship Id="rId7" Type="http://schemas.openxmlformats.org/officeDocument/2006/relationships/image" Target="../media/image3.emf"/><Relationship Id="rId2" Type="http://schemas.openxmlformats.org/officeDocument/2006/relationships/drawing" Target="../drawings/drawing12.xml"/><Relationship Id="rId1" Type="http://schemas.openxmlformats.org/officeDocument/2006/relationships/printerSettings" Target="../printerSettings/printerSettings3.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K2"/>
  <sheetViews>
    <sheetView workbookViewId="0">
      <selection activeCell="A3" sqref="A3"/>
    </sheetView>
  </sheetViews>
  <sheetFormatPr defaultRowHeight="14.4" x14ac:dyDescent="0.25"/>
  <cols>
    <col min="1" max="1" width="16.109375" style="20" customWidth="1"/>
    <col min="2" max="2" width="34.77734375" customWidth="1"/>
    <col min="3" max="3" width="36.109375" customWidth="1"/>
    <col min="4" max="4" width="44.88671875" customWidth="1"/>
    <col min="13" max="13" width="12.77734375" customWidth="1"/>
    <col min="24" max="24" width="10.5546875" customWidth="1"/>
  </cols>
  <sheetData>
    <row r="1" spans="1:141" s="14" customFormat="1" x14ac:dyDescent="0.25">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136</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1" s="14" customFormat="1" ht="24" customHeight="1" x14ac:dyDescent="0.25">
      <c r="A2" s="21"/>
      <c r="B2" s="22"/>
      <c r="C2" s="23"/>
      <c r="D2" s="23"/>
      <c r="T2" s="16"/>
      <c r="U2" s="16"/>
      <c r="V2" s="16"/>
      <c r="AB2" s="17"/>
    </row>
  </sheetData>
  <phoneticPr fontId="1"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EQ5"/>
  <sheetViews>
    <sheetView tabSelected="1" workbookViewId="0">
      <selection activeCell="D5" sqref="D5"/>
    </sheetView>
  </sheetViews>
  <sheetFormatPr defaultRowHeight="14.4" x14ac:dyDescent="0.25"/>
  <cols>
    <col min="1" max="1" width="16.109375" style="20" customWidth="1"/>
    <col min="2" max="2" width="34.77734375" customWidth="1"/>
    <col min="3" max="3" width="36.109375" customWidth="1"/>
    <col min="4" max="4" width="44.88671875" customWidth="1"/>
    <col min="13" max="13" width="12.77734375" customWidth="1"/>
    <col min="24" max="24" width="10.5546875" customWidth="1"/>
  </cols>
  <sheetData>
    <row r="1" spans="1:147" s="14" customFormat="1" x14ac:dyDescent="0.25">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136</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5" customHeight="1" x14ac:dyDescent="0.25">
      <c r="A2" s="21" t="s">
        <v>484</v>
      </c>
      <c r="B2" s="22"/>
      <c r="C2" s="23">
        <v>3</v>
      </c>
      <c r="D2" s="23">
        <v>5</v>
      </c>
      <c r="T2" s="16"/>
      <c r="U2" s="16"/>
      <c r="V2" s="16"/>
      <c r="AB2" s="17"/>
    </row>
    <row r="3" spans="1:147" ht="129.6" x14ac:dyDescent="0.25">
      <c r="B3" s="24"/>
      <c r="C3" s="24"/>
      <c r="D3" s="24" t="s">
        <v>527</v>
      </c>
      <c r="E3" t="s">
        <v>474</v>
      </c>
      <c r="F3" t="s">
        <v>475</v>
      </c>
      <c r="G3">
        <v>7.58</v>
      </c>
      <c r="H3">
        <v>-2.5999999999999999E-3</v>
      </c>
      <c r="I3" t="s">
        <v>476</v>
      </c>
      <c r="J3">
        <v>37616083000</v>
      </c>
      <c r="K3">
        <v>8.9</v>
      </c>
      <c r="L3">
        <v>1.66</v>
      </c>
      <c r="M3" t="s">
        <v>477</v>
      </c>
      <c r="N3" t="s">
        <v>485</v>
      </c>
      <c r="O3" t="s">
        <v>486</v>
      </c>
      <c r="P3" t="s">
        <v>487</v>
      </c>
      <c r="Q3">
        <v>-5.1100000000000003</v>
      </c>
      <c r="R3" t="s">
        <v>488</v>
      </c>
      <c r="S3">
        <v>2415844900</v>
      </c>
      <c r="T3" s="25">
        <v>-0.60570000000000002</v>
      </c>
      <c r="U3" t="s">
        <v>489</v>
      </c>
      <c r="V3">
        <v>2330631400</v>
      </c>
      <c r="W3">
        <v>4962543900</v>
      </c>
      <c r="X3">
        <v>1.52</v>
      </c>
      <c r="Y3">
        <v>0.63</v>
      </c>
      <c r="Z3">
        <v>12.11</v>
      </c>
      <c r="AA3" t="s">
        <v>490</v>
      </c>
      <c r="AB3" t="s">
        <v>491</v>
      </c>
      <c r="AC3" t="s">
        <v>414</v>
      </c>
      <c r="AD3" t="s">
        <v>492</v>
      </c>
      <c r="AE3" t="s">
        <v>267</v>
      </c>
      <c r="AF3">
        <v>-169602950</v>
      </c>
      <c r="AG3" t="s">
        <v>493</v>
      </c>
      <c r="AH3" t="s">
        <v>494</v>
      </c>
      <c r="AI3" t="s">
        <v>495</v>
      </c>
      <c r="AJ3" t="s">
        <v>496</v>
      </c>
      <c r="AK3" t="s">
        <v>497</v>
      </c>
      <c r="AL3" t="s">
        <v>498</v>
      </c>
      <c r="AM3" t="s">
        <v>499</v>
      </c>
      <c r="AN3" t="s">
        <v>171</v>
      </c>
      <c r="AO3" t="s">
        <v>500</v>
      </c>
      <c r="AP3" t="s">
        <v>298</v>
      </c>
      <c r="AQ3" t="s">
        <v>501</v>
      </c>
      <c r="AR3" t="s">
        <v>502</v>
      </c>
      <c r="AS3" t="s">
        <v>171</v>
      </c>
      <c r="AT3" t="s">
        <v>503</v>
      </c>
      <c r="AU3" t="s">
        <v>504</v>
      </c>
      <c r="AV3" t="s">
        <v>505</v>
      </c>
      <c r="AW3" t="s">
        <v>506</v>
      </c>
      <c r="AX3" t="s">
        <v>507</v>
      </c>
      <c r="AY3" t="s">
        <v>508</v>
      </c>
      <c r="AZ3" t="s">
        <v>509</v>
      </c>
      <c r="BA3" t="s">
        <v>510</v>
      </c>
      <c r="BB3" t="s">
        <v>511</v>
      </c>
      <c r="BC3" t="s">
        <v>512</v>
      </c>
      <c r="BD3" t="s">
        <v>513</v>
      </c>
      <c r="BE3" t="s">
        <v>514</v>
      </c>
      <c r="BF3" t="s">
        <v>515</v>
      </c>
      <c r="BG3" t="s">
        <v>370</v>
      </c>
      <c r="BH3" t="s">
        <v>516</v>
      </c>
      <c r="BI3" t="s">
        <v>517</v>
      </c>
      <c r="BJ3" t="s">
        <v>518</v>
      </c>
      <c r="BK3" t="s">
        <v>519</v>
      </c>
      <c r="BL3" t="s">
        <v>520</v>
      </c>
      <c r="BM3" t="s">
        <v>521</v>
      </c>
      <c r="BN3" t="s">
        <v>522</v>
      </c>
      <c r="BO3">
        <v>41.9</v>
      </c>
      <c r="BP3">
        <v>16.649999999999999</v>
      </c>
      <c r="BQ3">
        <v>16.350000000000001</v>
      </c>
      <c r="BR3">
        <v>51.91</v>
      </c>
      <c r="BS3">
        <v>21.9</v>
      </c>
      <c r="BT3">
        <v>26.83</v>
      </c>
      <c r="BU3" t="s">
        <v>523</v>
      </c>
      <c r="BV3" t="s">
        <v>524</v>
      </c>
      <c r="BW3">
        <v>25.58</v>
      </c>
      <c r="BX3">
        <v>24.84</v>
      </c>
      <c r="BY3">
        <v>24.02</v>
      </c>
      <c r="BZ3">
        <v>17.3</v>
      </c>
      <c r="CA3">
        <v>15.48</v>
      </c>
      <c r="CB3">
        <v>13.35</v>
      </c>
      <c r="CC3">
        <v>5.13</v>
      </c>
      <c r="CD3">
        <v>3.69</v>
      </c>
      <c r="CE3" t="s">
        <v>525</v>
      </c>
      <c r="CF3" t="s">
        <v>526</v>
      </c>
      <c r="CG3" s="26">
        <v>-0.2485106513976113</v>
      </c>
      <c r="CH3" s="27">
        <v>-0.99084143233743405</v>
      </c>
      <c r="CI3" s="26">
        <v>0.9265824556350708</v>
      </c>
      <c r="CJ3" s="26">
        <v>6.8117506802082062E-2</v>
      </c>
      <c r="CK3" s="26">
        <v>-8.8836014270782471E-2</v>
      </c>
      <c r="CL3" s="26">
        <v>2.6455421447753906</v>
      </c>
      <c r="CM3" s="26">
        <v>0.45921242237091064</v>
      </c>
      <c r="CN3" s="27">
        <v>2.4826676845550537</v>
      </c>
      <c r="CO3" s="27">
        <v>0.23791424930095673</v>
      </c>
      <c r="CP3" s="27">
        <v>-4.9561180174350739E-2</v>
      </c>
      <c r="CQ3" s="27">
        <v>4.0311689376831055</v>
      </c>
      <c r="CR3" s="27">
        <v>2.2664473056793213</v>
      </c>
      <c r="CS3">
        <v>1.3260507984630028</v>
      </c>
      <c r="CT3">
        <v>29487226.911931459</v>
      </c>
      <c r="CU3">
        <v>3.9577836411609497</v>
      </c>
      <c r="CV3" s="26">
        <v>0.80212370306253433</v>
      </c>
      <c r="CW3" s="27">
        <v>1.7937273994088172</v>
      </c>
      <c r="CX3">
        <v>0.06</v>
      </c>
      <c r="CY3">
        <v>1.9740941149616293</v>
      </c>
      <c r="CZ3">
        <v>13493826255.855976</v>
      </c>
      <c r="DA3">
        <v>0.80212370306253433</v>
      </c>
      <c r="DB3">
        <v>0.37213956607473031</v>
      </c>
      <c r="DC3">
        <v>71580894450.365265</v>
      </c>
      <c r="DD3">
        <v>0.76201751790940753</v>
      </c>
      <c r="DE3">
        <v>7.7616740997541039E-2</v>
      </c>
      <c r="DF3">
        <v>343200225333.39703</v>
      </c>
      <c r="DG3">
        <v>0.70586885869503024</v>
      </c>
      <c r="DH3">
        <v>1.5166259858004339E-2</v>
      </c>
      <c r="DI3">
        <v>1756404232117.9895</v>
      </c>
      <c r="DJ3">
        <v>0.64169896245002755</v>
      </c>
      <c r="DK3">
        <v>4.6570121272964814E-4</v>
      </c>
      <c r="DL3">
        <v>57199943379713.961</v>
      </c>
      <c r="DM3">
        <v>0.56148659214377394</v>
      </c>
      <c r="DN3">
        <v>7937000000</v>
      </c>
      <c r="DO3">
        <v>0.80212370306253433</v>
      </c>
      <c r="DP3">
        <v>26638083000</v>
      </c>
      <c r="DQ3">
        <v>11856061000</v>
      </c>
      <c r="DR3">
        <v>575</v>
      </c>
      <c r="DS3">
        <v>-1.0506343544601457</v>
      </c>
      <c r="DT3">
        <v>-2.7845688317462511</v>
      </c>
      <c r="DU3" s="28">
        <v>0</v>
      </c>
      <c r="DV3">
        <v>-0.44</v>
      </c>
      <c r="DW3">
        <v>-0.44</v>
      </c>
      <c r="DX3">
        <v>4.7192982456140351</v>
      </c>
      <c r="DY3">
        <v>0.37665174262734435</v>
      </c>
      <c r="DZ3">
        <v>4.1198723061003717</v>
      </c>
      <c r="EA3">
        <v>350</v>
      </c>
      <c r="EB3">
        <v>4.1113482697055872</v>
      </c>
      <c r="EC3">
        <v>4</v>
      </c>
      <c r="ED3">
        <v>1.2526055437010844E-2</v>
      </c>
      <c r="EE3">
        <v>7.5163063041114864E-2</v>
      </c>
      <c r="EF3" s="29">
        <v>8.1900000000000001E-2</v>
      </c>
      <c r="EG3">
        <v>8.1874000000000002E-2</v>
      </c>
      <c r="EH3">
        <v>21.166651742627344</v>
      </c>
      <c r="EI3" t="s">
        <v>198</v>
      </c>
      <c r="EJ3">
        <v>0</v>
      </c>
      <c r="EK3">
        <v>1</v>
      </c>
      <c r="EL3" s="31">
        <v>44946</v>
      </c>
      <c r="EM3" s="32">
        <v>1.5299999999999999E-2</v>
      </c>
      <c r="EN3" s="32">
        <v>0.82</v>
      </c>
      <c r="EO3" s="32">
        <v>0.54</v>
      </c>
      <c r="EP3" s="32">
        <v>2.4300000000000002</v>
      </c>
      <c r="EQ3" s="32">
        <v>-2.5999999999999999E-3</v>
      </c>
    </row>
    <row r="4" spans="1:147" ht="86.4" x14ac:dyDescent="0.25">
      <c r="B4" s="24"/>
      <c r="C4" s="24"/>
      <c r="D4" s="24" t="s">
        <v>564</v>
      </c>
      <c r="E4" t="s">
        <v>478</v>
      </c>
      <c r="F4" t="s">
        <v>479</v>
      </c>
      <c r="G4">
        <v>24.79</v>
      </c>
      <c r="H4">
        <v>1.18E-2</v>
      </c>
      <c r="I4" t="s">
        <v>480</v>
      </c>
      <c r="J4">
        <v>17432440000</v>
      </c>
      <c r="K4">
        <v>32.33</v>
      </c>
      <c r="L4">
        <v>4.32</v>
      </c>
      <c r="M4" t="s">
        <v>477</v>
      </c>
      <c r="N4" t="s">
        <v>528</v>
      </c>
      <c r="O4" t="s">
        <v>529</v>
      </c>
      <c r="P4" t="s">
        <v>530</v>
      </c>
      <c r="Q4">
        <v>-14.6</v>
      </c>
      <c r="R4" t="s">
        <v>531</v>
      </c>
      <c r="S4">
        <v>304840730</v>
      </c>
      <c r="T4" s="25">
        <v>-0.58309999999999995</v>
      </c>
      <c r="U4" t="s">
        <v>532</v>
      </c>
      <c r="V4">
        <v>426696070</v>
      </c>
      <c r="W4">
        <v>703204500</v>
      </c>
      <c r="X4">
        <v>2.06</v>
      </c>
      <c r="Y4">
        <v>0.32</v>
      </c>
      <c r="Z4">
        <v>12.32</v>
      </c>
      <c r="AA4" t="s">
        <v>533</v>
      </c>
      <c r="AB4" t="s">
        <v>534</v>
      </c>
      <c r="AC4" t="s">
        <v>535</v>
      </c>
      <c r="AD4" t="s">
        <v>183</v>
      </c>
      <c r="AE4" t="s">
        <v>536</v>
      </c>
      <c r="AF4">
        <v>-45834003</v>
      </c>
      <c r="AG4" t="s">
        <v>537</v>
      </c>
      <c r="AH4" t="s">
        <v>538</v>
      </c>
      <c r="AI4" t="s">
        <v>539</v>
      </c>
      <c r="AJ4" t="s">
        <v>423</v>
      </c>
      <c r="AK4" t="s">
        <v>540</v>
      </c>
      <c r="AL4" t="s">
        <v>541</v>
      </c>
      <c r="AM4" t="s">
        <v>542</v>
      </c>
      <c r="AN4" t="s">
        <v>171</v>
      </c>
      <c r="AO4" t="s">
        <v>543</v>
      </c>
      <c r="AP4" t="s">
        <v>544</v>
      </c>
      <c r="AQ4" t="s">
        <v>545</v>
      </c>
      <c r="AR4" t="s">
        <v>276</v>
      </c>
      <c r="AS4" t="s">
        <v>171</v>
      </c>
      <c r="AT4" t="s">
        <v>546</v>
      </c>
      <c r="AU4" t="s">
        <v>547</v>
      </c>
      <c r="AV4" t="s">
        <v>449</v>
      </c>
      <c r="AW4" t="s">
        <v>548</v>
      </c>
      <c r="AX4" t="s">
        <v>549</v>
      </c>
      <c r="AY4" t="s">
        <v>550</v>
      </c>
      <c r="AZ4" t="s">
        <v>551</v>
      </c>
      <c r="BA4" t="s">
        <v>552</v>
      </c>
      <c r="BB4" t="s">
        <v>258</v>
      </c>
      <c r="BC4" t="s">
        <v>553</v>
      </c>
      <c r="BD4" t="s">
        <v>307</v>
      </c>
      <c r="BE4" t="s">
        <v>382</v>
      </c>
      <c r="BF4" t="s">
        <v>342</v>
      </c>
      <c r="BG4" t="s">
        <v>554</v>
      </c>
      <c r="BH4" t="s">
        <v>555</v>
      </c>
      <c r="BI4" t="s">
        <v>556</v>
      </c>
      <c r="BJ4" t="s">
        <v>557</v>
      </c>
      <c r="BK4" t="s">
        <v>558</v>
      </c>
      <c r="BL4" t="s">
        <v>217</v>
      </c>
      <c r="BM4" t="s">
        <v>559</v>
      </c>
      <c r="BN4" t="s">
        <v>560</v>
      </c>
      <c r="BO4">
        <v>18.54</v>
      </c>
      <c r="BP4">
        <v>6.31</v>
      </c>
      <c r="BQ4">
        <v>6.69</v>
      </c>
      <c r="BR4">
        <v>26.29</v>
      </c>
      <c r="BS4">
        <v>9.31</v>
      </c>
      <c r="BT4">
        <v>9.61</v>
      </c>
      <c r="BU4" t="s">
        <v>561</v>
      </c>
      <c r="BV4" t="s">
        <v>524</v>
      </c>
      <c r="BW4">
        <v>25.23</v>
      </c>
      <c r="BX4">
        <v>23.24</v>
      </c>
      <c r="BY4">
        <v>18.149999999999999</v>
      </c>
      <c r="BZ4">
        <v>17.07</v>
      </c>
      <c r="CA4">
        <v>11.77</v>
      </c>
      <c r="CB4">
        <v>8.44</v>
      </c>
      <c r="CC4">
        <v>7.6</v>
      </c>
      <c r="CD4">
        <v>13.56</v>
      </c>
      <c r="CE4" t="s">
        <v>562</v>
      </c>
      <c r="CF4" t="s">
        <v>563</v>
      </c>
      <c r="CG4" s="26">
        <v>-0.2642262110726642</v>
      </c>
      <c r="CH4" s="27">
        <v>-0.95243735395189</v>
      </c>
      <c r="CI4" s="26">
        <v>0.80417853593826294</v>
      </c>
      <c r="CJ4" s="26">
        <v>-3.7080917507410049E-2</v>
      </c>
      <c r="CK4" s="26">
        <v>0.1671271026134491</v>
      </c>
      <c r="CL4" s="26">
        <v>0.39678451418876648</v>
      </c>
      <c r="CM4" s="26">
        <v>-1.6445208340883255E-2</v>
      </c>
      <c r="CN4" s="27">
        <v>2.7011494636535645</v>
      </c>
      <c r="CO4" s="27">
        <v>0.11063829809427261</v>
      </c>
      <c r="CP4" s="27">
        <v>0.50641024112701416</v>
      </c>
      <c r="CQ4" s="27">
        <v>0.56000000238418579</v>
      </c>
      <c r="CR4" s="27">
        <v>0.69957613945007324</v>
      </c>
      <c r="CS4">
        <v>3.9583197093551319</v>
      </c>
      <c r="CT4">
        <v>27871444.099378884</v>
      </c>
      <c r="CU4">
        <v>2.0169423154497781</v>
      </c>
      <c r="CV4" s="26">
        <v>0.26291280537843703</v>
      </c>
      <c r="CW4" s="27">
        <v>0.91555482894182205</v>
      </c>
      <c r="CX4">
        <v>0.06</v>
      </c>
      <c r="CY4">
        <v>15.386352445977719</v>
      </c>
      <c r="CZ4">
        <v>1150918650.9392171</v>
      </c>
      <c r="DA4">
        <v>0.26291280537843703</v>
      </c>
      <c r="DB4">
        <v>4.3563014440078325</v>
      </c>
      <c r="DC4">
        <v>4065017131.5298357</v>
      </c>
      <c r="DD4">
        <v>0.24976716510951516</v>
      </c>
      <c r="DE4">
        <v>1.7504335698609728</v>
      </c>
      <c r="DF4">
        <v>10116602140.695053</v>
      </c>
      <c r="DG4">
        <v>0.2313632687330246</v>
      </c>
      <c r="DH4">
        <v>0.82291974426546499</v>
      </c>
      <c r="DI4">
        <v>21519036483.693176</v>
      </c>
      <c r="DJ4">
        <v>0.21033024430274963</v>
      </c>
      <c r="DK4">
        <v>0.23576701215435872</v>
      </c>
      <c r="DL4">
        <v>75109913970.518188</v>
      </c>
      <c r="DM4">
        <v>0.18403896376490592</v>
      </c>
      <c r="DN4">
        <v>966000000</v>
      </c>
      <c r="DO4">
        <v>0.26291280537843703</v>
      </c>
      <c r="DP4">
        <v>17708440000</v>
      </c>
      <c r="DQ4">
        <v>1120576500</v>
      </c>
      <c r="DR4">
        <v>760</v>
      </c>
      <c r="DS4">
        <v>-0.52713901645110117</v>
      </c>
      <c r="DT4">
        <v>-1.867992182893712</v>
      </c>
      <c r="DU4" s="28">
        <v>0</v>
      </c>
      <c r="DV4">
        <v>-0.22</v>
      </c>
      <c r="DW4">
        <v>-0.22</v>
      </c>
      <c r="DX4">
        <v>9.5604719764011801</v>
      </c>
      <c r="DY4">
        <v>0.34917048458149769</v>
      </c>
      <c r="DZ4">
        <v>9.1004200356061489</v>
      </c>
      <c r="EA4">
        <v>1398</v>
      </c>
      <c r="EB4">
        <v>9.0718976443470272</v>
      </c>
      <c r="EC4">
        <v>9</v>
      </c>
      <c r="ED4">
        <v>5.7837656044578779E-2</v>
      </c>
      <c r="EE4">
        <v>0.32280794562605897</v>
      </c>
      <c r="EF4" s="29">
        <v>2.6200000000000001E-2</v>
      </c>
      <c r="EG4">
        <v>2.6318000000000001E-2</v>
      </c>
      <c r="EH4">
        <v>17.179170484581498</v>
      </c>
      <c r="EI4">
        <v>-1</v>
      </c>
      <c r="EJ4">
        <v>1</v>
      </c>
      <c r="EK4">
        <v>1</v>
      </c>
      <c r="EL4" s="31">
        <v>44946</v>
      </c>
      <c r="EM4" s="32">
        <v>2.4299999999999999E-2</v>
      </c>
      <c r="EN4" s="32">
        <v>5</v>
      </c>
      <c r="EO4" s="32">
        <v>-1.61</v>
      </c>
      <c r="EP4" s="32">
        <v>0.49</v>
      </c>
      <c r="EQ4" s="32">
        <v>1.18E-2</v>
      </c>
    </row>
    <row r="5" spans="1:147" ht="86.4" x14ac:dyDescent="0.25">
      <c r="B5" s="24"/>
      <c r="C5" s="24"/>
      <c r="D5" s="24" t="s">
        <v>605</v>
      </c>
      <c r="E5" t="s">
        <v>481</v>
      </c>
      <c r="F5" t="s">
        <v>482</v>
      </c>
      <c r="G5">
        <v>3.38</v>
      </c>
      <c r="H5">
        <v>2.1100000000000001E-2</v>
      </c>
      <c r="I5" t="s">
        <v>483</v>
      </c>
      <c r="J5">
        <v>4957539900</v>
      </c>
      <c r="L5">
        <v>0.85799999999999998</v>
      </c>
      <c r="M5" t="s">
        <v>477</v>
      </c>
      <c r="N5" t="s">
        <v>565</v>
      </c>
      <c r="O5" t="s">
        <v>566</v>
      </c>
      <c r="P5" t="s">
        <v>567</v>
      </c>
      <c r="Q5">
        <v>-11.77</v>
      </c>
      <c r="R5" t="s">
        <v>568</v>
      </c>
      <c r="S5">
        <v>-293485300</v>
      </c>
      <c r="T5" s="25">
        <v>-1.228</v>
      </c>
      <c r="U5" t="s">
        <v>569</v>
      </c>
      <c r="V5">
        <v>1403263300</v>
      </c>
      <c r="W5">
        <v>1466727800</v>
      </c>
      <c r="X5">
        <v>2.0099999999999998</v>
      </c>
      <c r="Y5">
        <v>0.5</v>
      </c>
      <c r="Z5">
        <v>-5.13</v>
      </c>
      <c r="AA5" t="s">
        <v>570</v>
      </c>
      <c r="AB5" t="s">
        <v>571</v>
      </c>
      <c r="AC5" t="s">
        <v>572</v>
      </c>
      <c r="AD5" t="s">
        <v>573</v>
      </c>
      <c r="AE5" t="s">
        <v>321</v>
      </c>
      <c r="AF5">
        <v>-4153556</v>
      </c>
      <c r="AG5" t="s">
        <v>574</v>
      </c>
      <c r="AH5" t="s">
        <v>575</v>
      </c>
      <c r="AI5" t="s">
        <v>576</v>
      </c>
      <c r="AJ5" t="s">
        <v>577</v>
      </c>
      <c r="AK5" t="s">
        <v>578</v>
      </c>
      <c r="AL5" t="s">
        <v>171</v>
      </c>
      <c r="AM5" t="s">
        <v>579</v>
      </c>
      <c r="AN5" t="s">
        <v>171</v>
      </c>
      <c r="AO5" t="s">
        <v>580</v>
      </c>
      <c r="AP5" t="s">
        <v>581</v>
      </c>
      <c r="AQ5" t="s">
        <v>582</v>
      </c>
      <c r="AR5" t="s">
        <v>583</v>
      </c>
      <c r="AS5" t="s">
        <v>584</v>
      </c>
      <c r="AT5" t="s">
        <v>585</v>
      </c>
      <c r="AU5" t="s">
        <v>586</v>
      </c>
      <c r="AV5" t="s">
        <v>587</v>
      </c>
      <c r="AW5" t="s">
        <v>588</v>
      </c>
      <c r="AX5" t="s">
        <v>589</v>
      </c>
      <c r="AY5" t="s">
        <v>590</v>
      </c>
      <c r="AZ5" t="s">
        <v>591</v>
      </c>
      <c r="BA5" t="s">
        <v>592</v>
      </c>
      <c r="BB5" t="s">
        <v>593</v>
      </c>
      <c r="BC5" t="s">
        <v>594</v>
      </c>
      <c r="BD5" t="s">
        <v>595</v>
      </c>
      <c r="BE5" t="s">
        <v>357</v>
      </c>
      <c r="BF5" t="s">
        <v>201</v>
      </c>
      <c r="BG5" t="s">
        <v>596</v>
      </c>
      <c r="BH5" t="s">
        <v>176</v>
      </c>
      <c r="BI5" t="s">
        <v>597</v>
      </c>
      <c r="BJ5" t="s">
        <v>598</v>
      </c>
      <c r="BK5" t="s">
        <v>599</v>
      </c>
      <c r="BL5" t="s">
        <v>600</v>
      </c>
      <c r="BM5" t="s">
        <v>601</v>
      </c>
      <c r="BN5" t="s">
        <v>170</v>
      </c>
      <c r="BO5">
        <v>16.43</v>
      </c>
      <c r="BP5">
        <v>2.57</v>
      </c>
      <c r="BQ5">
        <v>3.24</v>
      </c>
      <c r="BR5">
        <v>27.13</v>
      </c>
      <c r="BS5">
        <v>2.19</v>
      </c>
      <c r="BT5">
        <v>3.48</v>
      </c>
      <c r="BU5" t="s">
        <v>602</v>
      </c>
      <c r="BV5" t="s">
        <v>524</v>
      </c>
      <c r="BW5">
        <v>10.6</v>
      </c>
      <c r="BX5">
        <v>17.87</v>
      </c>
      <c r="BY5">
        <v>15.5</v>
      </c>
      <c r="BZ5">
        <v>0.24</v>
      </c>
      <c r="CA5">
        <v>1.87</v>
      </c>
      <c r="CB5">
        <v>2.7</v>
      </c>
      <c r="CC5">
        <v>4.6399999999999997</v>
      </c>
      <c r="CD5">
        <v>-3.15</v>
      </c>
      <c r="CE5" t="s">
        <v>603</v>
      </c>
      <c r="CF5" t="s">
        <v>604</v>
      </c>
      <c r="CG5" s="26">
        <v>-0.25581833968657364</v>
      </c>
      <c r="CH5" s="27">
        <v>-1.5497417422867514</v>
      </c>
      <c r="CI5" s="26">
        <v>0.95219999551773071</v>
      </c>
      <c r="CJ5" s="26">
        <v>-6.8068183958530426E-2</v>
      </c>
      <c r="CK5" s="26">
        <v>6.8980775773525238E-2</v>
      </c>
      <c r="CL5" s="26">
        <v>9.4229377806186676E-2</v>
      </c>
      <c r="CM5" s="26">
        <v>0.11663945764303207</v>
      </c>
      <c r="CN5" s="27">
        <v>15.330602645874023</v>
      </c>
      <c r="CO5" s="27">
        <v>-0.35703539848327637</v>
      </c>
      <c r="CP5" s="27">
        <v>0.15044248104095459</v>
      </c>
      <c r="CQ5" s="27">
        <v>2.7326498031616211</v>
      </c>
      <c r="CR5" s="27">
        <v>-0.73675304651260376</v>
      </c>
      <c r="CS5">
        <v>0.56722424485125855</v>
      </c>
      <c r="CT5">
        <v>-23007252.747252747</v>
      </c>
      <c r="CU5">
        <v>2.9585798816568047</v>
      </c>
      <c r="CV5" s="26">
        <v>0.23279628455638884</v>
      </c>
      <c r="CW5" s="27">
        <v>3.4239812970161436</v>
      </c>
      <c r="CX5">
        <v>0.06</v>
      </c>
      <c r="CY5">
        <v>3.1549540250273975</v>
      </c>
      <c r="CZ5">
        <v>1587515970.2070479</v>
      </c>
      <c r="DA5">
        <v>0.23279628455638884</v>
      </c>
      <c r="DB5">
        <v>0.91544326832920764</v>
      </c>
      <c r="DC5">
        <v>5471163613.6023788</v>
      </c>
      <c r="DD5">
        <v>0.22115647032856939</v>
      </c>
      <c r="DE5">
        <v>0.38139826663381926</v>
      </c>
      <c r="DF5">
        <v>13132046834.414963</v>
      </c>
      <c r="DG5">
        <v>0.20486073040962219</v>
      </c>
      <c r="DH5">
        <v>0.18766115419249219</v>
      </c>
      <c r="DI5">
        <v>26689273662.158783</v>
      </c>
      <c r="DJ5">
        <v>0.18623702764511108</v>
      </c>
      <c r="DK5">
        <v>6.032384370336262E-2</v>
      </c>
      <c r="DL5">
        <v>83027532605.996887</v>
      </c>
      <c r="DM5">
        <v>0.16295739918947219</v>
      </c>
      <c r="DN5">
        <v>1365000000</v>
      </c>
      <c r="DO5">
        <v>0.23279628455638884</v>
      </c>
      <c r="DP5">
        <v>5008539900</v>
      </c>
      <c r="DQ5">
        <v>888698600</v>
      </c>
      <c r="DR5">
        <v>403</v>
      </c>
      <c r="DS5">
        <v>-0.48861462424296248</v>
      </c>
      <c r="DT5">
        <v>-4.9737230393028948</v>
      </c>
      <c r="DU5" s="28">
        <v>0</v>
      </c>
      <c r="DV5">
        <v>-0.89833333333333332</v>
      </c>
      <c r="DW5">
        <v>-0.89833333333333332</v>
      </c>
      <c r="DX5">
        <v>4.6788793103448274</v>
      </c>
      <c r="DY5">
        <v>0.864168493150691</v>
      </c>
      <c r="DZ5">
        <v>4.0842954209966935</v>
      </c>
      <c r="EA5">
        <v>3448</v>
      </c>
      <c r="EB5">
        <v>4.025244098039237</v>
      </c>
      <c r="EC5">
        <v>4</v>
      </c>
      <c r="ED5">
        <v>2.4719787816116938E-2</v>
      </c>
      <c r="EE5">
        <v>0.19908261096571567</v>
      </c>
      <c r="EF5" s="29">
        <v>7.1199999999999999E-2</v>
      </c>
      <c r="EG5">
        <v>7.1411000000000002E-2</v>
      </c>
      <c r="EH5">
        <v>74.124168493150691</v>
      </c>
      <c r="EI5">
        <v>-1</v>
      </c>
      <c r="EJ5">
        <v>0</v>
      </c>
      <c r="EK5">
        <v>0</v>
      </c>
      <c r="EL5" s="31">
        <v>44946</v>
      </c>
      <c r="EM5" s="32">
        <v>1.24E-2</v>
      </c>
      <c r="EN5" s="32">
        <v>0</v>
      </c>
      <c r="EO5" s="32">
        <v>0.61</v>
      </c>
      <c r="EP5" s="32">
        <v>0.61</v>
      </c>
      <c r="EQ5" s="32">
        <v>2.1100000000000001E-2</v>
      </c>
    </row>
  </sheetData>
  <phoneticPr fontId="1" type="noConversion"/>
  <hyperlinks>
    <hyperlink ref="A2"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Q13"/>
  <sheetViews>
    <sheetView workbookViewId="0">
      <selection activeCell="D13" sqref="D13"/>
    </sheetView>
  </sheetViews>
  <sheetFormatPr defaultRowHeight="14.4" x14ac:dyDescent="0.25"/>
  <cols>
    <col min="1" max="1" width="11.44140625" customWidth="1"/>
    <col min="2" max="2" width="38.33203125" customWidth="1"/>
    <col min="3" max="3" width="30.5546875" customWidth="1"/>
    <col min="4" max="4" width="40.77734375" customWidth="1"/>
  </cols>
  <sheetData>
    <row r="1" spans="1:147" s="14" customFormat="1" x14ac:dyDescent="0.25">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5" customHeight="1" x14ac:dyDescent="0.25">
      <c r="A2" s="21" t="s">
        <v>639</v>
      </c>
      <c r="B2" s="22"/>
      <c r="C2" s="23">
        <v>3</v>
      </c>
      <c r="D2" s="23">
        <v>13</v>
      </c>
      <c r="T2" s="16"/>
      <c r="U2" s="16"/>
      <c r="V2" s="16"/>
      <c r="AB2" s="17"/>
    </row>
    <row r="3" spans="1:147" ht="172.8" x14ac:dyDescent="0.25">
      <c r="B3" s="24" t="s">
        <v>640</v>
      </c>
      <c r="C3" s="24"/>
      <c r="D3" s="24" t="s">
        <v>685</v>
      </c>
      <c r="E3" t="s">
        <v>633</v>
      </c>
      <c r="F3" t="s">
        <v>634</v>
      </c>
      <c r="G3">
        <v>14.68</v>
      </c>
      <c r="H3">
        <v>6.9999999999999999E-4</v>
      </c>
      <c r="I3" t="s">
        <v>635</v>
      </c>
      <c r="J3">
        <v>97052258000</v>
      </c>
      <c r="K3">
        <v>44.54</v>
      </c>
      <c r="L3">
        <v>2.95</v>
      </c>
      <c r="M3" t="s">
        <v>477</v>
      </c>
      <c r="N3" t="s">
        <v>641</v>
      </c>
      <c r="O3" t="s">
        <v>642</v>
      </c>
      <c r="P3" t="s">
        <v>643</v>
      </c>
      <c r="Q3">
        <v>16.170000000000002</v>
      </c>
      <c r="R3" t="s">
        <v>644</v>
      </c>
      <c r="S3">
        <v>1577312600</v>
      </c>
      <c r="T3" s="25">
        <v>-0.59989999999999999</v>
      </c>
      <c r="U3" t="s">
        <v>645</v>
      </c>
      <c r="V3">
        <v>4835002900</v>
      </c>
      <c r="W3">
        <v>6213245300</v>
      </c>
      <c r="X3">
        <v>4.83</v>
      </c>
      <c r="Y3">
        <v>0.33</v>
      </c>
      <c r="Z3">
        <v>3.37</v>
      </c>
      <c r="AA3" t="s">
        <v>646</v>
      </c>
      <c r="AB3" t="s">
        <v>647</v>
      </c>
      <c r="AC3" t="s">
        <v>589</v>
      </c>
      <c r="AD3" t="s">
        <v>648</v>
      </c>
      <c r="AE3" t="s">
        <v>649</v>
      </c>
      <c r="AF3">
        <v>1469141500</v>
      </c>
      <c r="AG3" t="s">
        <v>650</v>
      </c>
      <c r="AH3" t="s">
        <v>651</v>
      </c>
      <c r="AI3" t="s">
        <v>652</v>
      </c>
      <c r="AJ3" t="s">
        <v>653</v>
      </c>
      <c r="AK3" t="s">
        <v>654</v>
      </c>
      <c r="AL3" t="s">
        <v>260</v>
      </c>
      <c r="AM3" t="s">
        <v>655</v>
      </c>
      <c r="AN3" t="s">
        <v>171</v>
      </c>
      <c r="AO3" t="s">
        <v>656</v>
      </c>
      <c r="AP3" t="s">
        <v>657</v>
      </c>
      <c r="AQ3" t="s">
        <v>658</v>
      </c>
      <c r="AR3" t="s">
        <v>659</v>
      </c>
      <c r="AS3" t="s">
        <v>660</v>
      </c>
      <c r="AT3" t="s">
        <v>661</v>
      </c>
      <c r="AU3" t="s">
        <v>662</v>
      </c>
      <c r="AV3" t="s">
        <v>663</v>
      </c>
      <c r="AW3" t="s">
        <v>664</v>
      </c>
      <c r="AX3" t="s">
        <v>665</v>
      </c>
      <c r="AY3" t="s">
        <v>666</v>
      </c>
      <c r="AZ3" t="s">
        <v>667</v>
      </c>
      <c r="BA3" t="s">
        <v>668</v>
      </c>
      <c r="BB3" t="s">
        <v>669</v>
      </c>
      <c r="BC3" t="s">
        <v>670</v>
      </c>
      <c r="BD3" t="s">
        <v>671</v>
      </c>
      <c r="BE3" t="s">
        <v>672</v>
      </c>
      <c r="BF3" t="s">
        <v>673</v>
      </c>
      <c r="BG3" t="s">
        <v>674</v>
      </c>
      <c r="BH3" t="s">
        <v>675</v>
      </c>
      <c r="BI3" t="s">
        <v>676</v>
      </c>
      <c r="BJ3" t="s">
        <v>677</v>
      </c>
      <c r="BK3" t="s">
        <v>678</v>
      </c>
      <c r="BL3" t="s">
        <v>679</v>
      </c>
      <c r="BM3" t="s">
        <v>680</v>
      </c>
      <c r="BN3" t="s">
        <v>681</v>
      </c>
      <c r="BO3">
        <v>6.1</v>
      </c>
      <c r="BP3">
        <v>1.39</v>
      </c>
      <c r="BQ3">
        <v>6.88</v>
      </c>
      <c r="BR3">
        <v>17.11</v>
      </c>
      <c r="BS3">
        <v>1.98</v>
      </c>
      <c r="BT3">
        <v>11.32</v>
      </c>
      <c r="BU3" t="s">
        <v>682</v>
      </c>
      <c r="BV3" t="s">
        <v>683</v>
      </c>
      <c r="BW3">
        <v>11.91</v>
      </c>
      <c r="BX3">
        <v>5.95</v>
      </c>
      <c r="BY3">
        <v>12.13</v>
      </c>
      <c r="BZ3">
        <v>5.4</v>
      </c>
      <c r="CA3">
        <v>1.37</v>
      </c>
      <c r="CB3">
        <v>6.48</v>
      </c>
      <c r="CC3">
        <v>3.02</v>
      </c>
      <c r="CD3">
        <v>5.69</v>
      </c>
      <c r="CE3" t="s">
        <v>389</v>
      </c>
      <c r="CF3" t="s">
        <v>684</v>
      </c>
      <c r="CG3" s="26">
        <v>0.17128830559112249</v>
      </c>
      <c r="CH3" s="27">
        <v>-1.0577063913470992</v>
      </c>
      <c r="CI3" s="26">
        <v>0.53482294082641602</v>
      </c>
      <c r="CJ3" s="26">
        <v>0.35402601957321167</v>
      </c>
      <c r="CK3" s="26">
        <v>6.9807447493076324E-2</v>
      </c>
      <c r="CL3" s="26">
        <v>0.42732685804367065</v>
      </c>
      <c r="CM3" s="26">
        <v>19.553594589233398</v>
      </c>
      <c r="CN3" s="27">
        <v>4.9243807792663574</v>
      </c>
      <c r="CO3" s="27">
        <v>-0.52478313446044922</v>
      </c>
      <c r="CP3" s="27">
        <v>0.6725388765335083</v>
      </c>
      <c r="CQ3" s="27">
        <v>-0.32470256090164185</v>
      </c>
      <c r="CR3" s="27">
        <v>8.7210874557495117</v>
      </c>
      <c r="CS3">
        <v>1.8764212134101543</v>
      </c>
      <c r="CT3">
        <v>24941062.720070422</v>
      </c>
      <c r="CU3">
        <v>1.0217983651226159</v>
      </c>
      <c r="CV3" s="26">
        <v>4.1879155710339546</v>
      </c>
      <c r="CW3" s="27">
        <v>2.6937042832374574</v>
      </c>
      <c r="CX3">
        <v>0.06</v>
      </c>
      <c r="CY3">
        <v>8.4463280084908448</v>
      </c>
      <c r="CZ3">
        <v>22239517315.828571</v>
      </c>
      <c r="DA3">
        <v>4.1879155710339546</v>
      </c>
      <c r="DB3">
        <v>0.31710700273189757</v>
      </c>
      <c r="DC3">
        <v>592362377310.26648</v>
      </c>
      <c r="DD3">
        <v>3.9785197924822566</v>
      </c>
      <c r="DE3">
        <v>4.2893922956766259E-3</v>
      </c>
      <c r="DF3">
        <v>43792277565596.039</v>
      </c>
      <c r="DG3">
        <v>3.68536570250988</v>
      </c>
      <c r="DH3">
        <v>2.306252264774551E-5</v>
      </c>
      <c r="DI3">
        <v>8144913757661399</v>
      </c>
      <c r="DJ3">
        <v>3.350332456827164</v>
      </c>
      <c r="DK3">
        <v>1.2438514922026205E-10</v>
      </c>
      <c r="DL3">
        <v>1.5101662793149661E+21</v>
      </c>
      <c r="DM3">
        <v>2.931540899723768</v>
      </c>
      <c r="DN3">
        <v>4544000000</v>
      </c>
      <c r="DO3">
        <v>4.1879155710339546</v>
      </c>
      <c r="DP3">
        <v>187842258000</v>
      </c>
      <c r="DQ3">
        <v>-19143241000</v>
      </c>
      <c r="DR3">
        <v>69</v>
      </c>
      <c r="DS3">
        <v>-4.0166272654428319</v>
      </c>
      <c r="DT3">
        <v>-3.7514106745845566</v>
      </c>
      <c r="DU3" s="28">
        <v>0.6</v>
      </c>
      <c r="DV3">
        <v>-0.22</v>
      </c>
      <c r="DW3">
        <v>0.38</v>
      </c>
      <c r="DX3">
        <v>8.5307557117750434</v>
      </c>
      <c r="DY3">
        <v>0.51471849865951669</v>
      </c>
      <c r="DZ3">
        <v>8.0715026126452969</v>
      </c>
      <c r="EA3">
        <v>479</v>
      </c>
      <c r="EB3">
        <v>8.0645441097080557</v>
      </c>
      <c r="EC3">
        <v>8</v>
      </c>
      <c r="ED3">
        <v>3.2350243760696194E-2</v>
      </c>
      <c r="EE3">
        <v>0.24013215766646137</v>
      </c>
      <c r="EF3" s="29">
        <v>8.0809999999999993E-2</v>
      </c>
      <c r="EG3">
        <v>8.0803E-2</v>
      </c>
      <c r="EH3">
        <v>38.134718498659517</v>
      </c>
      <c r="EI3" t="s">
        <v>198</v>
      </c>
      <c r="EJ3">
        <v>0</v>
      </c>
      <c r="EK3">
        <v>1</v>
      </c>
      <c r="EL3" s="31">
        <v>44946</v>
      </c>
      <c r="EM3" s="32">
        <v>3.09E-2</v>
      </c>
      <c r="EN3" s="32">
        <v>0.2</v>
      </c>
      <c r="EO3" s="32">
        <v>0.27</v>
      </c>
      <c r="EP3" s="32">
        <v>-0.61</v>
      </c>
      <c r="EQ3" s="32">
        <v>6.9999999999999999E-4</v>
      </c>
    </row>
    <row r="4" spans="1:147" ht="162" x14ac:dyDescent="0.25">
      <c r="B4" s="24"/>
      <c r="C4" s="24"/>
      <c r="D4" s="24" t="s">
        <v>730</v>
      </c>
      <c r="E4" t="s">
        <v>624</v>
      </c>
      <c r="F4" t="s">
        <v>625</v>
      </c>
      <c r="G4">
        <v>15.36</v>
      </c>
      <c r="H4">
        <v>5.1999999999999998E-3</v>
      </c>
      <c r="I4" t="s">
        <v>626</v>
      </c>
      <c r="J4">
        <v>37034795000</v>
      </c>
      <c r="K4">
        <v>11.92</v>
      </c>
      <c r="L4">
        <v>1.02</v>
      </c>
      <c r="M4" t="s">
        <v>477</v>
      </c>
      <c r="N4" t="s">
        <v>686</v>
      </c>
      <c r="O4" t="s">
        <v>687</v>
      </c>
      <c r="P4" t="s">
        <v>688</v>
      </c>
      <c r="Q4">
        <v>-6.27</v>
      </c>
      <c r="R4" t="s">
        <v>689</v>
      </c>
      <c r="S4">
        <v>1935432900</v>
      </c>
      <c r="T4" s="25">
        <v>-0.68589999999999995</v>
      </c>
      <c r="U4" t="s">
        <v>690</v>
      </c>
      <c r="V4">
        <v>2287531000</v>
      </c>
      <c r="W4">
        <v>2411119500</v>
      </c>
      <c r="X4">
        <v>2.4500000000000002</v>
      </c>
      <c r="Y4">
        <v>0.59</v>
      </c>
      <c r="Z4">
        <v>4.13</v>
      </c>
      <c r="AA4" t="s">
        <v>691</v>
      </c>
      <c r="AB4" t="s">
        <v>692</v>
      </c>
      <c r="AC4" t="s">
        <v>693</v>
      </c>
      <c r="AD4" t="s">
        <v>694</v>
      </c>
      <c r="AE4" t="s">
        <v>320</v>
      </c>
      <c r="AF4">
        <v>367347040</v>
      </c>
      <c r="AG4" t="s">
        <v>695</v>
      </c>
      <c r="AH4" t="s">
        <v>696</v>
      </c>
      <c r="AI4" t="s">
        <v>697</v>
      </c>
      <c r="AJ4" t="s">
        <v>698</v>
      </c>
      <c r="AK4" t="s">
        <v>699</v>
      </c>
      <c r="AL4" t="s">
        <v>171</v>
      </c>
      <c r="AM4" t="s">
        <v>700</v>
      </c>
      <c r="AN4" t="s">
        <v>171</v>
      </c>
      <c r="AO4" t="s">
        <v>701</v>
      </c>
      <c r="AP4" t="s">
        <v>702</v>
      </c>
      <c r="AQ4" t="s">
        <v>703</v>
      </c>
      <c r="AR4" t="s">
        <v>704</v>
      </c>
      <c r="AS4" t="s">
        <v>705</v>
      </c>
      <c r="AT4" t="s">
        <v>706</v>
      </c>
      <c r="AU4" t="s">
        <v>707</v>
      </c>
      <c r="AV4" t="s">
        <v>708</v>
      </c>
      <c r="AW4" t="s">
        <v>709</v>
      </c>
      <c r="AX4" t="s">
        <v>710</v>
      </c>
      <c r="AY4" t="s">
        <v>711</v>
      </c>
      <c r="AZ4" t="s">
        <v>712</v>
      </c>
      <c r="BA4" t="s">
        <v>713</v>
      </c>
      <c r="BB4" t="s">
        <v>714</v>
      </c>
      <c r="BC4" t="s">
        <v>715</v>
      </c>
      <c r="BD4" t="s">
        <v>716</v>
      </c>
      <c r="BE4" t="s">
        <v>717</v>
      </c>
      <c r="BF4" t="s">
        <v>718</v>
      </c>
      <c r="BG4" t="s">
        <v>719</v>
      </c>
      <c r="BH4" t="s">
        <v>720</v>
      </c>
      <c r="BI4" t="s">
        <v>721</v>
      </c>
      <c r="BJ4" t="s">
        <v>722</v>
      </c>
      <c r="BK4" t="s">
        <v>723</v>
      </c>
      <c r="BL4" t="s">
        <v>724</v>
      </c>
      <c r="BM4" t="s">
        <v>725</v>
      </c>
      <c r="BN4" t="s">
        <v>726</v>
      </c>
      <c r="BO4">
        <v>13.02</v>
      </c>
      <c r="BP4">
        <v>7.1</v>
      </c>
      <c r="BQ4">
        <v>10.210000000000001</v>
      </c>
      <c r="BR4">
        <v>23.85</v>
      </c>
      <c r="BS4">
        <v>13.71</v>
      </c>
      <c r="BT4">
        <v>16.5</v>
      </c>
      <c r="BU4" t="s">
        <v>727</v>
      </c>
      <c r="BV4" t="s">
        <v>683</v>
      </c>
      <c r="BW4">
        <v>8.02</v>
      </c>
      <c r="BX4">
        <v>6.32</v>
      </c>
      <c r="BY4">
        <v>11.81</v>
      </c>
      <c r="BZ4">
        <v>7.74</v>
      </c>
      <c r="CA4">
        <v>6.23</v>
      </c>
      <c r="CB4">
        <v>5.73</v>
      </c>
      <c r="CC4">
        <v>7.04</v>
      </c>
      <c r="CD4">
        <v>1.05</v>
      </c>
      <c r="CE4" t="s">
        <v>728</v>
      </c>
      <c r="CF4" t="s">
        <v>729</v>
      </c>
      <c r="CG4" s="26">
        <v>-0.14012612836028171</v>
      </c>
      <c r="CH4" s="27">
        <v>-1.1808421805624076</v>
      </c>
      <c r="CI4" s="26">
        <v>0.290140300989151</v>
      </c>
      <c r="CJ4" s="26">
        <v>-9.3887165188789368E-2</v>
      </c>
      <c r="CK4" s="26">
        <v>0.21588423848152161</v>
      </c>
      <c r="CL4" s="26">
        <v>0.26778203248977661</v>
      </c>
      <c r="CM4" s="26">
        <v>0.28269878029823303</v>
      </c>
      <c r="CN4" s="27">
        <v>1.5844200849533081</v>
      </c>
      <c r="CO4" s="27">
        <v>-1.6296831890940666E-2</v>
      </c>
      <c r="CP4" s="27">
        <v>0.36037737131118774</v>
      </c>
      <c r="CQ4" s="27">
        <v>0.20386148989200592</v>
      </c>
      <c r="CR4" s="27">
        <v>0.55565363168716431</v>
      </c>
      <c r="CS4">
        <v>0.62631775210972251</v>
      </c>
      <c r="CT4">
        <v>25611235.679214407</v>
      </c>
      <c r="CU4">
        <v>2.1484375</v>
      </c>
      <c r="CV4" s="26">
        <v>0.19252363741397857</v>
      </c>
      <c r="CW4" s="27">
        <v>0.53760314919054508</v>
      </c>
      <c r="CX4">
        <v>0.06</v>
      </c>
      <c r="CY4">
        <v>6.4938756445750245</v>
      </c>
      <c r="CZ4">
        <v>8248663499.5464993</v>
      </c>
      <c r="DA4">
        <v>0.19252363741397857</v>
      </c>
      <c r="DB4">
        <v>1.947695558688288</v>
      </c>
      <c r="DC4">
        <v>27502139521.268349</v>
      </c>
      <c r="DD4">
        <v>0.18289745554327963</v>
      </c>
      <c r="DE4">
        <v>0.85131869412057992</v>
      </c>
      <c r="DF4">
        <v>62920966460.549728</v>
      </c>
      <c r="DG4">
        <v>0.16942080092430115</v>
      </c>
      <c r="DH4">
        <v>0.44444321055763031</v>
      </c>
      <c r="DI4">
        <v>120523373352.45264</v>
      </c>
      <c r="DJ4">
        <v>0.15401890993118286</v>
      </c>
      <c r="DK4">
        <v>0.16549798728015414</v>
      </c>
      <c r="DL4">
        <v>323664328976.54578</v>
      </c>
      <c r="DM4">
        <v>0.13476654618978498</v>
      </c>
      <c r="DN4">
        <v>7331999999.999999</v>
      </c>
      <c r="DO4">
        <v>0.19252363741397857</v>
      </c>
      <c r="DP4">
        <v>53565795000</v>
      </c>
      <c r="DQ4">
        <v>-7949303000</v>
      </c>
      <c r="DR4">
        <v>3608</v>
      </c>
      <c r="DS4">
        <v>-0.33264976577426031</v>
      </c>
      <c r="DT4">
        <v>-1.7184453297529527</v>
      </c>
      <c r="DU4" s="28">
        <v>0</v>
      </c>
      <c r="DV4">
        <v>-0.44</v>
      </c>
      <c r="DW4">
        <v>-0.44</v>
      </c>
      <c r="DX4">
        <v>5.1491477272727275</v>
      </c>
      <c r="DY4">
        <v>0.40582464454976208</v>
      </c>
      <c r="DZ4">
        <v>5.0351727097694958</v>
      </c>
      <c r="EA4">
        <v>2046</v>
      </c>
      <c r="EB4">
        <v>5.0205519531282139</v>
      </c>
      <c r="EC4">
        <v>5</v>
      </c>
      <c r="ED4">
        <v>4.127460293859346E-2</v>
      </c>
      <c r="EE4">
        <v>0.17502243252563798</v>
      </c>
      <c r="EF4" s="29">
        <v>1.341E-2</v>
      </c>
      <c r="EG4">
        <v>1.3358E-2</v>
      </c>
      <c r="EH4">
        <v>17.235824644549762</v>
      </c>
      <c r="EI4" t="s">
        <v>198</v>
      </c>
      <c r="EJ4">
        <v>1</v>
      </c>
      <c r="EK4">
        <v>0</v>
      </c>
      <c r="EL4" s="31">
        <v>44946</v>
      </c>
      <c r="EM4" s="32">
        <v>4.3200000000000002E-2</v>
      </c>
      <c r="EN4" s="32">
        <v>2.34</v>
      </c>
      <c r="EO4" s="32">
        <v>0.26</v>
      </c>
      <c r="EP4" s="32">
        <v>-0.52</v>
      </c>
      <c r="EQ4" s="32">
        <v>5.1999999999999998E-3</v>
      </c>
    </row>
    <row r="5" spans="1:147" ht="86.4" x14ac:dyDescent="0.25">
      <c r="B5" s="24"/>
      <c r="C5" s="24"/>
      <c r="D5" s="24" t="s">
        <v>770</v>
      </c>
      <c r="E5" t="s">
        <v>621</v>
      </c>
      <c r="F5" t="s">
        <v>622</v>
      </c>
      <c r="G5">
        <v>7.39</v>
      </c>
      <c r="H5">
        <v>6.7999999999999996E-3</v>
      </c>
      <c r="I5" t="s">
        <v>623</v>
      </c>
      <c r="J5">
        <v>27093815000</v>
      </c>
      <c r="K5">
        <v>16.07</v>
      </c>
      <c r="L5">
        <v>1</v>
      </c>
      <c r="M5" t="s">
        <v>477</v>
      </c>
      <c r="N5" t="s">
        <v>731</v>
      </c>
      <c r="O5" t="s">
        <v>732</v>
      </c>
      <c r="P5" t="s">
        <v>733</v>
      </c>
      <c r="Q5">
        <v>26.93</v>
      </c>
      <c r="R5" t="s">
        <v>734</v>
      </c>
      <c r="S5">
        <v>1317312330</v>
      </c>
      <c r="T5" s="25">
        <v>-0.56659999999999999</v>
      </c>
      <c r="U5" t="s">
        <v>735</v>
      </c>
      <c r="V5">
        <v>3647109300</v>
      </c>
      <c r="W5">
        <v>3666280700</v>
      </c>
      <c r="X5">
        <v>3.11</v>
      </c>
      <c r="Y5">
        <v>1.1299999999999999</v>
      </c>
      <c r="Z5">
        <v>1.78</v>
      </c>
      <c r="AA5" t="s">
        <v>736</v>
      </c>
      <c r="AB5" t="s">
        <v>737</v>
      </c>
      <c r="AC5" t="s">
        <v>292</v>
      </c>
      <c r="AD5" t="s">
        <v>224</v>
      </c>
      <c r="AE5" t="s">
        <v>190</v>
      </c>
      <c r="AF5">
        <v>1567483100</v>
      </c>
      <c r="AG5" t="s">
        <v>738</v>
      </c>
      <c r="AH5" t="s">
        <v>739</v>
      </c>
      <c r="AI5" t="s">
        <v>740</v>
      </c>
      <c r="AJ5" t="s">
        <v>741</v>
      </c>
      <c r="AK5" t="s">
        <v>742</v>
      </c>
      <c r="AL5" t="s">
        <v>441</v>
      </c>
      <c r="AM5" t="s">
        <v>743</v>
      </c>
      <c r="AN5" t="s">
        <v>171</v>
      </c>
      <c r="AO5" t="s">
        <v>585</v>
      </c>
      <c r="AP5" t="s">
        <v>744</v>
      </c>
      <c r="AQ5" t="s">
        <v>745</v>
      </c>
      <c r="AR5" t="s">
        <v>746</v>
      </c>
      <c r="AS5" t="s">
        <v>171</v>
      </c>
      <c r="AT5" t="s">
        <v>747</v>
      </c>
      <c r="AU5" t="s">
        <v>748</v>
      </c>
      <c r="AV5" t="s">
        <v>749</v>
      </c>
      <c r="AW5" t="s">
        <v>750</v>
      </c>
      <c r="AX5" t="s">
        <v>751</v>
      </c>
      <c r="AY5" t="s">
        <v>752</v>
      </c>
      <c r="AZ5" t="s">
        <v>753</v>
      </c>
      <c r="BA5" t="s">
        <v>754</v>
      </c>
      <c r="BB5" t="s">
        <v>755</v>
      </c>
      <c r="BC5" t="s">
        <v>756</v>
      </c>
      <c r="BD5" t="s">
        <v>757</v>
      </c>
      <c r="BE5" t="s">
        <v>758</v>
      </c>
      <c r="BF5" t="s">
        <v>759</v>
      </c>
      <c r="BG5" t="s">
        <v>760</v>
      </c>
      <c r="BH5" t="s">
        <v>761</v>
      </c>
      <c r="BI5" t="s">
        <v>762</v>
      </c>
      <c r="BJ5" t="s">
        <v>763</v>
      </c>
      <c r="BK5" t="s">
        <v>764</v>
      </c>
      <c r="BL5" t="s">
        <v>765</v>
      </c>
      <c r="BM5" t="s">
        <v>766</v>
      </c>
      <c r="BN5" t="s">
        <v>767</v>
      </c>
      <c r="BO5">
        <v>5.41</v>
      </c>
      <c r="BP5">
        <v>6.03</v>
      </c>
      <c r="BQ5">
        <v>6.93</v>
      </c>
      <c r="BR5">
        <v>13.56</v>
      </c>
      <c r="BS5">
        <v>12.56</v>
      </c>
      <c r="BT5">
        <v>14.73</v>
      </c>
      <c r="BU5" t="s">
        <v>768</v>
      </c>
      <c r="BV5" t="s">
        <v>683</v>
      </c>
      <c r="BW5">
        <v>5.72</v>
      </c>
      <c r="BX5">
        <v>6.92</v>
      </c>
      <c r="BY5">
        <v>7.07</v>
      </c>
      <c r="BZ5">
        <v>3.3</v>
      </c>
      <c r="CA5">
        <v>4.41</v>
      </c>
      <c r="CB5">
        <v>5.05</v>
      </c>
      <c r="CC5">
        <v>1.93</v>
      </c>
      <c r="CD5">
        <v>0.41</v>
      </c>
      <c r="CE5" t="s">
        <v>769</v>
      </c>
      <c r="CF5" t="s">
        <v>218</v>
      </c>
      <c r="CG5" s="26">
        <v>0.20770789386033087</v>
      </c>
      <c r="CH5" s="27">
        <v>-1.5986566062801932</v>
      </c>
      <c r="CI5" s="26">
        <v>0.4923059344291687</v>
      </c>
      <c r="CJ5" s="26">
        <v>8.5517667233943939E-2</v>
      </c>
      <c r="CK5" s="26">
        <v>-9.5894008874893188E-2</v>
      </c>
      <c r="CL5" s="26">
        <v>0.33514246344566345</v>
      </c>
      <c r="CM5" s="26">
        <v>1.034609317779541</v>
      </c>
      <c r="CN5" s="27">
        <v>0.109375</v>
      </c>
      <c r="CO5" s="27">
        <v>-3.6990635097026825E-2</v>
      </c>
      <c r="CP5" s="27">
        <v>0.704059898853302</v>
      </c>
      <c r="CQ5" s="27">
        <v>0.11097918450832367</v>
      </c>
      <c r="CR5" s="27">
        <v>1.0301206111907959</v>
      </c>
      <c r="CS5">
        <v>0.210062141417274</v>
      </c>
      <c r="CT5">
        <v>40741563.967136152</v>
      </c>
      <c r="CU5">
        <v>2.7063599458728014</v>
      </c>
      <c r="CV5" s="26">
        <v>0.37033627480268477</v>
      </c>
      <c r="CW5" s="27">
        <v>0.38350881189107894</v>
      </c>
      <c r="CX5">
        <v>0.06</v>
      </c>
      <c r="CY5">
        <v>15.299019663526382</v>
      </c>
      <c r="CZ5">
        <v>4405760400.4976883</v>
      </c>
      <c r="DA5">
        <v>0.37033627480268477</v>
      </c>
      <c r="DB5">
        <v>3.97483172491668</v>
      </c>
      <c r="DC5">
        <v>16957652465.504791</v>
      </c>
      <c r="DD5">
        <v>0.35181946106255052</v>
      </c>
      <c r="DE5">
        <v>1.4014256230373661</v>
      </c>
      <c r="DF5">
        <v>48096605265.367561</v>
      </c>
      <c r="DG5">
        <v>0.32589592182636262</v>
      </c>
      <c r="DH5">
        <v>0.55632902680297946</v>
      </c>
      <c r="DI5">
        <v>121158184729.89842</v>
      </c>
      <c r="DJ5">
        <v>0.29626901984214782</v>
      </c>
      <c r="DK5">
        <v>0.10315952078326376</v>
      </c>
      <c r="DL5">
        <v>653394029830.88843</v>
      </c>
      <c r="DM5">
        <v>0.25923539236187931</v>
      </c>
      <c r="DN5">
        <v>3408000000</v>
      </c>
      <c r="DO5">
        <v>0.37033627480268477</v>
      </c>
      <c r="DP5">
        <v>67403815000</v>
      </c>
      <c r="DQ5">
        <v>-10640032000.000008</v>
      </c>
      <c r="DR5">
        <v>242</v>
      </c>
      <c r="DS5">
        <v>-0.16262838094235391</v>
      </c>
      <c r="DT5">
        <v>-1.9821654181712722</v>
      </c>
      <c r="DU5" s="28">
        <v>0.6</v>
      </c>
      <c r="DV5">
        <v>-0.22</v>
      </c>
      <c r="DW5">
        <v>0.38</v>
      </c>
      <c r="DX5">
        <v>4.0999999999999995E-3</v>
      </c>
      <c r="DY5">
        <v>0.29615647482014423</v>
      </c>
      <c r="DZ5">
        <v>4.7624154676258982E-4</v>
      </c>
      <c r="EA5">
        <v>1691</v>
      </c>
      <c r="EB5">
        <v>3.1262422543476792E-4</v>
      </c>
      <c r="EC5">
        <v>0</v>
      </c>
      <c r="ED5">
        <v>1.7615399715575516E-2</v>
      </c>
      <c r="EE5">
        <v>0.15165232711177842</v>
      </c>
      <c r="EF5" s="29">
        <v>1.0000000000000218E-5</v>
      </c>
      <c r="EG5">
        <v>6.7999999999999999E-5</v>
      </c>
      <c r="EH5">
        <v>18.116156474820144</v>
      </c>
      <c r="EI5" t="s">
        <v>198</v>
      </c>
      <c r="EJ5">
        <v>0</v>
      </c>
      <c r="EK5">
        <v>0</v>
      </c>
      <c r="EL5" s="31">
        <v>44946</v>
      </c>
      <c r="EM5" s="32">
        <v>9.7000000000000003E-3</v>
      </c>
      <c r="EN5" s="32">
        <v>-0.14000000000000001</v>
      </c>
      <c r="EO5" s="32">
        <v>0.55000000000000004</v>
      </c>
      <c r="EP5" s="32">
        <v>-0.14000000000000001</v>
      </c>
      <c r="EQ5" s="32">
        <v>6.7999999999999996E-3</v>
      </c>
    </row>
    <row r="6" spans="1:147" ht="151.19999999999999" x14ac:dyDescent="0.25">
      <c r="B6" s="24"/>
      <c r="C6" s="24"/>
      <c r="D6" s="24" t="s">
        <v>813</v>
      </c>
      <c r="E6" t="s">
        <v>606</v>
      </c>
      <c r="F6" t="s">
        <v>607</v>
      </c>
      <c r="G6">
        <v>11.95</v>
      </c>
      <c r="H6">
        <v>3.0200000000000001E-2</v>
      </c>
      <c r="I6" t="s">
        <v>608</v>
      </c>
      <c r="J6">
        <v>18277164000</v>
      </c>
      <c r="K6">
        <v>30.28</v>
      </c>
      <c r="L6">
        <v>1.1499999999999999</v>
      </c>
      <c r="M6" t="s">
        <v>477</v>
      </c>
      <c r="N6" t="s">
        <v>771</v>
      </c>
      <c r="O6" t="s">
        <v>772</v>
      </c>
      <c r="P6" t="s">
        <v>773</v>
      </c>
      <c r="Q6">
        <v>3.76</v>
      </c>
      <c r="R6" t="s">
        <v>774</v>
      </c>
      <c r="S6">
        <v>284025940</v>
      </c>
      <c r="T6" s="25">
        <v>-0.85319999999999996</v>
      </c>
      <c r="U6" t="s">
        <v>775</v>
      </c>
      <c r="V6">
        <v>1529469800</v>
      </c>
      <c r="W6">
        <v>1529469800</v>
      </c>
      <c r="X6">
        <v>2.94</v>
      </c>
      <c r="Y6">
        <v>0.89</v>
      </c>
      <c r="Z6">
        <v>0.75</v>
      </c>
      <c r="AA6" t="s">
        <v>776</v>
      </c>
      <c r="AB6" t="s">
        <v>777</v>
      </c>
      <c r="AC6" t="s">
        <v>778</v>
      </c>
      <c r="AD6" t="s">
        <v>779</v>
      </c>
      <c r="AE6" t="s">
        <v>780</v>
      </c>
      <c r="AF6">
        <v>463048620</v>
      </c>
      <c r="AG6" t="s">
        <v>781</v>
      </c>
      <c r="AH6" t="s">
        <v>782</v>
      </c>
      <c r="AI6" t="s">
        <v>783</v>
      </c>
      <c r="AJ6" t="s">
        <v>421</v>
      </c>
      <c r="AK6" t="s">
        <v>784</v>
      </c>
      <c r="AL6" t="s">
        <v>171</v>
      </c>
      <c r="AM6" t="s">
        <v>785</v>
      </c>
      <c r="AN6" t="s">
        <v>171</v>
      </c>
      <c r="AO6" t="s">
        <v>786</v>
      </c>
      <c r="AP6" t="s">
        <v>787</v>
      </c>
      <c r="AQ6" t="s">
        <v>788</v>
      </c>
      <c r="AR6" t="s">
        <v>789</v>
      </c>
      <c r="AS6" t="s">
        <v>171</v>
      </c>
      <c r="AT6" t="s">
        <v>790</v>
      </c>
      <c r="AU6" t="s">
        <v>791</v>
      </c>
      <c r="AV6" t="s">
        <v>792</v>
      </c>
      <c r="AW6" t="s">
        <v>793</v>
      </c>
      <c r="AX6" t="s">
        <v>794</v>
      </c>
      <c r="AY6" t="s">
        <v>795</v>
      </c>
      <c r="AZ6" t="s">
        <v>796</v>
      </c>
      <c r="BA6" t="s">
        <v>797</v>
      </c>
      <c r="BB6" t="s">
        <v>798</v>
      </c>
      <c r="BC6" t="s">
        <v>799</v>
      </c>
      <c r="BD6" t="s">
        <v>800</v>
      </c>
      <c r="BE6" t="s">
        <v>801</v>
      </c>
      <c r="BF6" t="s">
        <v>802</v>
      </c>
      <c r="BG6" t="s">
        <v>803</v>
      </c>
      <c r="BH6" t="s">
        <v>804</v>
      </c>
      <c r="BI6" t="s">
        <v>805</v>
      </c>
      <c r="BJ6" t="s">
        <v>806</v>
      </c>
      <c r="BK6" t="s">
        <v>807</v>
      </c>
      <c r="BL6" t="s">
        <v>360</v>
      </c>
      <c r="BM6" t="s">
        <v>808</v>
      </c>
      <c r="BN6" t="s">
        <v>809</v>
      </c>
      <c r="BO6">
        <v>8.5</v>
      </c>
      <c r="BP6">
        <v>3.25</v>
      </c>
      <c r="BQ6">
        <v>8.34</v>
      </c>
      <c r="BR6">
        <v>16.079999999999998</v>
      </c>
      <c r="BS6">
        <v>5.09</v>
      </c>
      <c r="BT6">
        <v>15.05</v>
      </c>
      <c r="BU6" t="s">
        <v>810</v>
      </c>
      <c r="BV6" t="s">
        <v>683</v>
      </c>
      <c r="BW6">
        <v>6.86</v>
      </c>
      <c r="BX6">
        <v>4.96</v>
      </c>
      <c r="BY6">
        <v>8.52</v>
      </c>
      <c r="BZ6">
        <v>1.66</v>
      </c>
      <c r="CA6">
        <v>1.63</v>
      </c>
      <c r="CB6">
        <v>3.97</v>
      </c>
      <c r="CC6">
        <v>6.6</v>
      </c>
      <c r="CD6">
        <v>12.42</v>
      </c>
      <c r="CE6" t="s">
        <v>811</v>
      </c>
      <c r="CF6" t="s">
        <v>812</v>
      </c>
      <c r="CG6" s="26">
        <v>0.10399666356300434</v>
      </c>
      <c r="CH6" s="27">
        <v>-1.1802853442622951</v>
      </c>
      <c r="CI6" s="26">
        <v>0.21052347123622894</v>
      </c>
      <c r="CJ6" s="26">
        <v>8.3050273358821869E-2</v>
      </c>
      <c r="CK6" s="26">
        <v>4.5592349022626877E-2</v>
      </c>
      <c r="CL6" s="26">
        <v>0.42224448919296265</v>
      </c>
      <c r="CM6" s="26">
        <v>0.31389829516410828</v>
      </c>
      <c r="CN6" s="27">
        <v>2.7379767894744873</v>
      </c>
      <c r="CO6" s="27">
        <v>-0.55432373285293579</v>
      </c>
      <c r="CP6" s="27">
        <v>-4.9191936850547791E-2</v>
      </c>
      <c r="CQ6" s="27">
        <v>-4.9432113766670227E-2</v>
      </c>
      <c r="CR6" s="27">
        <v>1.0450818538665771</v>
      </c>
      <c r="CS6">
        <v>0.40824578959124413</v>
      </c>
      <c r="CT6">
        <v>7910289.7071872223</v>
      </c>
      <c r="CU6">
        <v>1.882845188284519</v>
      </c>
      <c r="CV6" s="26">
        <v>0.21506177559494971</v>
      </c>
      <c r="CW6" s="27">
        <v>0.62602217197418208</v>
      </c>
      <c r="CX6">
        <v>0.06</v>
      </c>
      <c r="CY6">
        <v>12.946484217603667</v>
      </c>
      <c r="CZ6">
        <v>2583725700.1802044</v>
      </c>
      <c r="DA6">
        <v>0.21506177559494971</v>
      </c>
      <c r="DB6">
        <v>3.8115707559079479</v>
      </c>
      <c r="DC6">
        <v>8775952525.1242237</v>
      </c>
      <c r="DD6">
        <v>0.20430868681520223</v>
      </c>
      <c r="DE6">
        <v>1.6220026169485209</v>
      </c>
      <c r="DF6">
        <v>20622755876.269737</v>
      </c>
      <c r="DG6">
        <v>0.18925436252355574</v>
      </c>
      <c r="DH6">
        <v>0.8193821537089333</v>
      </c>
      <c r="DI6">
        <v>40823642361.000702</v>
      </c>
      <c r="DJ6">
        <v>0.17204942047595978</v>
      </c>
      <c r="DK6">
        <v>0.28130831938137341</v>
      </c>
      <c r="DL6">
        <v>118909259681.905</v>
      </c>
      <c r="DM6">
        <v>0.15054324291646479</v>
      </c>
      <c r="DN6">
        <v>2254000000</v>
      </c>
      <c r="DO6">
        <v>0.21506177559494971</v>
      </c>
      <c r="DP6">
        <v>33450164000</v>
      </c>
      <c r="DQ6">
        <v>-2755212000</v>
      </c>
      <c r="DR6">
        <v>3915</v>
      </c>
      <c r="DS6">
        <v>-0.11106511203194537</v>
      </c>
      <c r="DT6">
        <v>-1.8063075162364772</v>
      </c>
      <c r="DU6" s="28">
        <v>0.6</v>
      </c>
      <c r="DV6">
        <v>-0.44</v>
      </c>
      <c r="DW6">
        <v>0.15999999999999998</v>
      </c>
      <c r="DX6">
        <v>9.5314009661835755</v>
      </c>
      <c r="DY6">
        <v>0.40983297959183507</v>
      </c>
      <c r="DZ6">
        <v>9.1274474770777871</v>
      </c>
      <c r="EA6">
        <v>2937</v>
      </c>
      <c r="EB6">
        <v>9.0513984644452279</v>
      </c>
      <c r="EC6">
        <v>9</v>
      </c>
      <c r="ED6">
        <v>4.6101531393427972E-2</v>
      </c>
      <c r="EE6">
        <v>0.19222347508921064</v>
      </c>
      <c r="EF6" s="29">
        <v>4.9010000000000005E-2</v>
      </c>
      <c r="EG6">
        <v>4.8708000000000008E-2</v>
      </c>
      <c r="EH6">
        <v>17.239832979591835</v>
      </c>
      <c r="EI6">
        <v>-1</v>
      </c>
      <c r="EJ6">
        <v>1</v>
      </c>
      <c r="EK6">
        <v>0</v>
      </c>
      <c r="EL6" s="31">
        <v>44946</v>
      </c>
      <c r="EM6" s="32">
        <v>1.61E-2</v>
      </c>
      <c r="EN6" s="32">
        <v>2.72</v>
      </c>
      <c r="EO6" s="32">
        <v>-0.09</v>
      </c>
      <c r="EP6" s="32">
        <v>-0.77</v>
      </c>
      <c r="EQ6" s="32">
        <v>3.0200000000000001E-2</v>
      </c>
    </row>
    <row r="7" spans="1:147" ht="162" x14ac:dyDescent="0.25">
      <c r="B7" s="24"/>
      <c r="C7" s="24"/>
      <c r="D7" s="24" t="s">
        <v>847</v>
      </c>
      <c r="E7" t="s">
        <v>609</v>
      </c>
      <c r="F7" t="s">
        <v>610</v>
      </c>
      <c r="G7">
        <v>6.34</v>
      </c>
      <c r="H7">
        <v>1.9300000000000001E-2</v>
      </c>
      <c r="I7" t="s">
        <v>611</v>
      </c>
      <c r="J7">
        <v>7403580800</v>
      </c>
      <c r="K7">
        <v>18.05</v>
      </c>
      <c r="L7">
        <v>2.12</v>
      </c>
      <c r="M7" t="s">
        <v>477</v>
      </c>
      <c r="N7" t="s">
        <v>814</v>
      </c>
      <c r="O7" t="s">
        <v>815</v>
      </c>
      <c r="P7" t="s">
        <v>816</v>
      </c>
      <c r="Q7">
        <v>14.54</v>
      </c>
      <c r="R7" t="s">
        <v>817</v>
      </c>
      <c r="S7">
        <v>280823750</v>
      </c>
      <c r="T7" s="25">
        <v>-0.36969999999999997</v>
      </c>
      <c r="U7" t="s">
        <v>818</v>
      </c>
      <c r="V7">
        <v>909847440</v>
      </c>
      <c r="W7">
        <v>1167757220</v>
      </c>
      <c r="X7">
        <v>2.13</v>
      </c>
      <c r="Y7">
        <v>0.59</v>
      </c>
      <c r="Z7">
        <v>6.74</v>
      </c>
      <c r="AA7" t="s">
        <v>819</v>
      </c>
      <c r="AB7" t="s">
        <v>245</v>
      </c>
      <c r="AC7" t="s">
        <v>820</v>
      </c>
      <c r="AD7" t="s">
        <v>291</v>
      </c>
      <c r="AE7" t="s">
        <v>821</v>
      </c>
      <c r="AF7">
        <v>53093083</v>
      </c>
      <c r="AG7" t="s">
        <v>822</v>
      </c>
      <c r="AH7" t="s">
        <v>823</v>
      </c>
      <c r="AI7" t="s">
        <v>824</v>
      </c>
      <c r="AJ7" t="s">
        <v>825</v>
      </c>
      <c r="AK7" t="s">
        <v>826</v>
      </c>
      <c r="AL7" t="s">
        <v>827</v>
      </c>
      <c r="AM7" t="s">
        <v>828</v>
      </c>
      <c r="AN7" t="s">
        <v>171</v>
      </c>
      <c r="AO7" t="s">
        <v>829</v>
      </c>
      <c r="AP7" t="s">
        <v>830</v>
      </c>
      <c r="AQ7" t="s">
        <v>329</v>
      </c>
      <c r="AR7" t="s">
        <v>377</v>
      </c>
      <c r="AS7" t="s">
        <v>171</v>
      </c>
      <c r="AT7" t="s">
        <v>831</v>
      </c>
      <c r="AU7" t="s">
        <v>832</v>
      </c>
      <c r="AV7" t="s">
        <v>833</v>
      </c>
      <c r="AW7" t="s">
        <v>834</v>
      </c>
      <c r="AX7" t="s">
        <v>375</v>
      </c>
      <c r="AY7" t="s">
        <v>835</v>
      </c>
      <c r="AZ7" t="s">
        <v>836</v>
      </c>
      <c r="BA7" t="s">
        <v>837</v>
      </c>
      <c r="BB7" t="s">
        <v>838</v>
      </c>
      <c r="BC7" t="s">
        <v>839</v>
      </c>
      <c r="BD7" t="s">
        <v>215</v>
      </c>
      <c r="BE7" t="s">
        <v>318</v>
      </c>
      <c r="BF7" t="s">
        <v>840</v>
      </c>
      <c r="BG7" t="s">
        <v>841</v>
      </c>
      <c r="BH7" t="s">
        <v>842</v>
      </c>
      <c r="BI7" t="s">
        <v>327</v>
      </c>
      <c r="BJ7" t="s">
        <v>843</v>
      </c>
      <c r="BK7" t="s">
        <v>844</v>
      </c>
      <c r="BL7" t="s">
        <v>412</v>
      </c>
      <c r="BM7" t="s">
        <v>845</v>
      </c>
      <c r="BN7" t="s">
        <v>604</v>
      </c>
      <c r="BO7">
        <v>10.77</v>
      </c>
      <c r="BP7">
        <v>5.76</v>
      </c>
      <c r="BQ7">
        <v>8.2799999999999994</v>
      </c>
      <c r="BR7">
        <v>18.97</v>
      </c>
      <c r="BS7">
        <v>8.66</v>
      </c>
      <c r="BT7">
        <v>11.67</v>
      </c>
      <c r="BU7" t="s">
        <v>602</v>
      </c>
      <c r="BV7" t="s">
        <v>683</v>
      </c>
      <c r="BW7">
        <v>17.899999999999999</v>
      </c>
      <c r="BX7">
        <v>20.72</v>
      </c>
      <c r="BY7">
        <v>19.37</v>
      </c>
      <c r="BZ7">
        <v>7.69</v>
      </c>
      <c r="CA7">
        <v>7.25</v>
      </c>
      <c r="CB7">
        <v>8.23</v>
      </c>
      <c r="CC7">
        <v>3.59</v>
      </c>
      <c r="CD7">
        <v>-8.65</v>
      </c>
      <c r="CE7" t="s">
        <v>846</v>
      </c>
      <c r="CF7" t="s">
        <v>328</v>
      </c>
      <c r="CG7" s="26">
        <v>9.771612903225807E-2</v>
      </c>
      <c r="CH7" s="27">
        <v>-0.55309253246753243</v>
      </c>
      <c r="CI7" s="26">
        <v>0.44235694408416748</v>
      </c>
      <c r="CJ7" s="26">
        <v>-0.12481319904327393</v>
      </c>
      <c r="CK7" s="26">
        <v>0.12468484044075012</v>
      </c>
      <c r="CL7" s="26">
        <v>0.12021345645189285</v>
      </c>
      <c r="CM7" s="26">
        <v>0.24113743007183075</v>
      </c>
      <c r="CN7" s="27">
        <v>1.2817460298538208</v>
      </c>
      <c r="CO7" s="27">
        <v>-0.22935779392719269</v>
      </c>
      <c r="CP7" s="27">
        <v>-6.8376071751117706E-2</v>
      </c>
      <c r="CQ7" s="27">
        <v>0.11783439666032791</v>
      </c>
      <c r="CR7" s="27">
        <v>0.23137255012989044</v>
      </c>
      <c r="CS7">
        <v>1.4611369252022892</v>
      </c>
      <c r="CT7">
        <v>44309881.739130437</v>
      </c>
      <c r="CU7">
        <v>1.5772870662460567</v>
      </c>
      <c r="CV7" s="26">
        <v>0.16071589440107345</v>
      </c>
      <c r="CW7" s="27">
        <v>0.26664382219314575</v>
      </c>
      <c r="CX7">
        <v>0.06</v>
      </c>
      <c r="CY7">
        <v>12.458961094779172</v>
      </c>
      <c r="CZ7">
        <v>629633621.9628464</v>
      </c>
      <c r="DA7">
        <v>0.16071589440107345</v>
      </c>
      <c r="DB7">
        <v>3.8367037606122993</v>
      </c>
      <c r="DC7">
        <v>2044614671.7222922</v>
      </c>
      <c r="DD7">
        <v>0.15268009968101978</v>
      </c>
      <c r="DE7">
        <v>1.7409453012260352</v>
      </c>
      <c r="DF7">
        <v>4505931802.955308</v>
      </c>
      <c r="DG7">
        <v>0.14142998707294463</v>
      </c>
      <c r="DH7">
        <v>0.95094505197081869</v>
      </c>
      <c r="DI7">
        <v>8249247192.2980509</v>
      </c>
      <c r="DJ7">
        <v>0.12857271552085878</v>
      </c>
      <c r="DK7">
        <v>0.39508042077196964</v>
      </c>
      <c r="DL7">
        <v>19855655678.082039</v>
      </c>
      <c r="DM7">
        <v>0.11250112608075141</v>
      </c>
      <c r="DN7">
        <v>575000000</v>
      </c>
      <c r="DO7">
        <v>0.16071589440107345</v>
      </c>
      <c r="DP7">
        <v>7844580800</v>
      </c>
      <c r="DQ7">
        <v>567643100</v>
      </c>
      <c r="DR7">
        <v>713</v>
      </c>
      <c r="DS7">
        <v>-6.299976536881538E-2</v>
      </c>
      <c r="DT7">
        <v>-0.81973635466067818</v>
      </c>
      <c r="DU7" s="28">
        <v>0.6</v>
      </c>
      <c r="DV7">
        <v>-0.22</v>
      </c>
      <c r="DW7">
        <v>0.38</v>
      </c>
      <c r="DX7">
        <v>6.2933006535947715</v>
      </c>
      <c r="DY7">
        <v>0.46446490683229624</v>
      </c>
      <c r="DZ7">
        <v>6.0335726319875773</v>
      </c>
      <c r="EA7">
        <v>2870</v>
      </c>
      <c r="EB7">
        <v>6.0139965544166003</v>
      </c>
      <c r="EC7">
        <v>6</v>
      </c>
      <c r="ED7">
        <v>3.1562810632847126E-2</v>
      </c>
      <c r="EE7">
        <v>0.27574224717702878</v>
      </c>
      <c r="EF7" s="29">
        <v>2.4409999999999998E-2</v>
      </c>
      <c r="EG7">
        <v>2.4217000000000002E-2</v>
      </c>
      <c r="EH7">
        <v>35.114464906832296</v>
      </c>
      <c r="EI7">
        <v>-1</v>
      </c>
      <c r="EJ7">
        <v>0</v>
      </c>
      <c r="EK7">
        <v>0</v>
      </c>
      <c r="EL7" s="31">
        <v>44946</v>
      </c>
      <c r="EM7" s="32">
        <v>9.7999999999999997E-3</v>
      </c>
      <c r="EN7" s="32">
        <v>-0.49</v>
      </c>
      <c r="EO7" s="32">
        <v>0.33</v>
      </c>
      <c r="EP7" s="32">
        <v>0.81</v>
      </c>
      <c r="EQ7" s="32">
        <v>1.9300000000000001E-2</v>
      </c>
    </row>
    <row r="8" spans="1:147" ht="86.4" x14ac:dyDescent="0.25">
      <c r="B8" s="24"/>
      <c r="C8" s="24"/>
      <c r="D8" s="24" t="s">
        <v>887</v>
      </c>
      <c r="E8" t="s">
        <v>636</v>
      </c>
      <c r="F8" t="s">
        <v>637</v>
      </c>
      <c r="G8">
        <v>6.44</v>
      </c>
      <c r="H8">
        <v>0</v>
      </c>
      <c r="I8" t="s">
        <v>638</v>
      </c>
      <c r="J8">
        <v>6346187100</v>
      </c>
      <c r="M8" t="s">
        <v>477</v>
      </c>
      <c r="N8" t="s">
        <v>848</v>
      </c>
      <c r="O8" t="s">
        <v>849</v>
      </c>
      <c r="P8" t="s">
        <v>850</v>
      </c>
      <c r="Q8">
        <v>-16.59</v>
      </c>
      <c r="R8" t="s">
        <v>851</v>
      </c>
      <c r="S8">
        <v>-574468360</v>
      </c>
      <c r="T8" s="25">
        <v>-1.0089999999999999</v>
      </c>
      <c r="U8" t="s">
        <v>852</v>
      </c>
      <c r="V8">
        <v>437029870</v>
      </c>
      <c r="W8">
        <v>437970120</v>
      </c>
      <c r="X8" t="s">
        <v>171</v>
      </c>
      <c r="Y8">
        <v>0.44</v>
      </c>
      <c r="Z8">
        <v>-30.71</v>
      </c>
      <c r="AA8" t="s">
        <v>853</v>
      </c>
      <c r="AB8" t="s">
        <v>452</v>
      </c>
      <c r="AC8" t="s">
        <v>854</v>
      </c>
      <c r="AD8" t="s">
        <v>345</v>
      </c>
      <c r="AE8" t="s">
        <v>855</v>
      </c>
      <c r="AF8">
        <v>396896380</v>
      </c>
      <c r="AG8" t="s">
        <v>856</v>
      </c>
      <c r="AH8" t="s">
        <v>857</v>
      </c>
      <c r="AI8" t="s">
        <v>858</v>
      </c>
      <c r="AJ8" t="s">
        <v>859</v>
      </c>
      <c r="AK8" t="s">
        <v>860</v>
      </c>
      <c r="AL8" t="s">
        <v>861</v>
      </c>
      <c r="AM8" t="s">
        <v>862</v>
      </c>
      <c r="AN8" t="s">
        <v>171</v>
      </c>
      <c r="AO8" t="s">
        <v>386</v>
      </c>
      <c r="AP8" t="s">
        <v>863</v>
      </c>
      <c r="AQ8" t="s">
        <v>171</v>
      </c>
      <c r="AR8" t="s">
        <v>864</v>
      </c>
      <c r="AS8" t="s">
        <v>865</v>
      </c>
      <c r="AT8" t="s">
        <v>866</v>
      </c>
      <c r="AU8" t="s">
        <v>171</v>
      </c>
      <c r="AV8" t="s">
        <v>867</v>
      </c>
      <c r="AW8" t="s">
        <v>868</v>
      </c>
      <c r="AX8" t="s">
        <v>869</v>
      </c>
      <c r="AY8" t="s">
        <v>870</v>
      </c>
      <c r="AZ8" t="s">
        <v>871</v>
      </c>
      <c r="BA8" t="s">
        <v>872</v>
      </c>
      <c r="BB8" t="s">
        <v>873</v>
      </c>
      <c r="BC8" t="s">
        <v>874</v>
      </c>
      <c r="BD8" t="s">
        <v>875</v>
      </c>
      <c r="BE8" t="s">
        <v>876</v>
      </c>
      <c r="BF8" t="s">
        <v>877</v>
      </c>
      <c r="BG8" t="s">
        <v>329</v>
      </c>
      <c r="BH8" t="s">
        <v>259</v>
      </c>
      <c r="BI8" t="s">
        <v>878</v>
      </c>
      <c r="BJ8" t="s">
        <v>879</v>
      </c>
      <c r="BK8" t="s">
        <v>880</v>
      </c>
      <c r="BL8" t="s">
        <v>549</v>
      </c>
      <c r="BM8" t="s">
        <v>881</v>
      </c>
      <c r="BN8" t="s">
        <v>882</v>
      </c>
      <c r="BO8">
        <v>-25.09</v>
      </c>
      <c r="BP8">
        <v>-4.83</v>
      </c>
      <c r="BQ8">
        <v>8.41</v>
      </c>
      <c r="BR8" t="s">
        <v>171</v>
      </c>
      <c r="BS8">
        <v>-174.03</v>
      </c>
      <c r="BT8">
        <v>7.87</v>
      </c>
      <c r="BU8" t="s">
        <v>883</v>
      </c>
      <c r="BV8" t="s">
        <v>683</v>
      </c>
      <c r="BW8">
        <v>1.07</v>
      </c>
      <c r="BX8">
        <v>13.69</v>
      </c>
      <c r="BY8">
        <v>15.93</v>
      </c>
      <c r="BZ8">
        <v>-28.68</v>
      </c>
      <c r="CA8">
        <v>-30.7</v>
      </c>
      <c r="CB8">
        <v>2.0099999999999998</v>
      </c>
      <c r="CC8">
        <v>8.6</v>
      </c>
      <c r="CD8">
        <v>-30</v>
      </c>
      <c r="CE8" t="s">
        <v>884</v>
      </c>
      <c r="CF8" t="s">
        <v>885</v>
      </c>
      <c r="CG8" s="26">
        <v>-0.30297323113207547</v>
      </c>
      <c r="CH8" s="27">
        <v>-0.65974688000000004</v>
      </c>
      <c r="CI8" s="26">
        <v>0.18438257277011871</v>
      </c>
      <c r="CJ8" s="26">
        <v>-0.20687414705753326</v>
      </c>
      <c r="CK8" s="26">
        <v>-0.20103627443313599</v>
      </c>
      <c r="CL8" s="26">
        <v>-0.2407553493976593</v>
      </c>
      <c r="CM8" s="26">
        <v>1.0666667222976685</v>
      </c>
      <c r="CN8" s="27">
        <v>-0.87749665975570679</v>
      </c>
      <c r="CO8" s="27">
        <v>-13.27958869934082</v>
      </c>
      <c r="CP8" s="27">
        <v>1.058413028717041</v>
      </c>
      <c r="CQ8" s="27">
        <v>-4.2314815521240234</v>
      </c>
      <c r="CR8" s="27">
        <v>0.91715973615646362</v>
      </c>
      <c r="CS8">
        <v>2.190606523990335</v>
      </c>
      <c r="CT8">
        <v>42750856.028368793</v>
      </c>
      <c r="CU8">
        <v>0</v>
      </c>
      <c r="CV8" s="26">
        <v>0.12047670483589172</v>
      </c>
      <c r="CW8" s="27">
        <v>-3.2825988292694093</v>
      </c>
      <c r="CX8">
        <v>0.06</v>
      </c>
      <c r="CY8" t="e">
        <v>#VALUE!</v>
      </c>
      <c r="CZ8" t="s">
        <v>886</v>
      </c>
      <c r="DA8">
        <v>0.12047670483589172</v>
      </c>
      <c r="DB8" t="e">
        <v>#VALUE!</v>
      </c>
      <c r="DC8" t="s">
        <v>179</v>
      </c>
      <c r="DD8">
        <v>0.11445286959409713</v>
      </c>
      <c r="DE8" t="e">
        <v>#VALUE!</v>
      </c>
      <c r="DF8" t="s">
        <v>179</v>
      </c>
      <c r="DG8">
        <v>0.10601950025558471</v>
      </c>
      <c r="DH8" t="e">
        <v>#VALUE!</v>
      </c>
      <c r="DI8" t="s">
        <v>179</v>
      </c>
      <c r="DJ8">
        <v>9.6381363868713377E-2</v>
      </c>
      <c r="DK8" t="e">
        <v>#VALUE!</v>
      </c>
      <c r="DL8" t="s">
        <v>179</v>
      </c>
      <c r="DM8">
        <v>8.4333693385124198E-2</v>
      </c>
      <c r="DN8">
        <v>-1410000000</v>
      </c>
      <c r="DO8">
        <v>0.12047670483589172</v>
      </c>
      <c r="DP8">
        <v>14364187100</v>
      </c>
      <c r="DQ8">
        <v>-3999022300</v>
      </c>
      <c r="DR8">
        <v>930</v>
      </c>
      <c r="DS8">
        <v>-0.42344993596796721</v>
      </c>
      <c r="DT8">
        <v>2.6228519492694091</v>
      </c>
      <c r="DU8" s="28">
        <v>-0.22</v>
      </c>
      <c r="DV8" t="e">
        <v>#VALUE!</v>
      </c>
      <c r="DW8" t="e">
        <v>#VALUE!</v>
      </c>
      <c r="DX8">
        <v>7.2227979274611398</v>
      </c>
      <c r="DY8">
        <v>0.74804223602484454</v>
      </c>
      <c r="DZ8">
        <v>7.0307555240884367</v>
      </c>
      <c r="EA8">
        <v>4830</v>
      </c>
      <c r="EB8">
        <v>7.0005748696091299</v>
      </c>
      <c r="EC8">
        <v>7</v>
      </c>
      <c r="ED8">
        <v>5.0745014294582468E-2</v>
      </c>
      <c r="EE8">
        <v>0.36760498638582922</v>
      </c>
      <c r="EF8" s="29">
        <v>0.13830000000000001</v>
      </c>
      <c r="EG8">
        <v>0.13830000000000001</v>
      </c>
      <c r="EH8">
        <v>61.138042236024845</v>
      </c>
      <c r="EI8" t="s">
        <v>198</v>
      </c>
      <c r="EJ8">
        <v>1</v>
      </c>
      <c r="EK8">
        <v>0</v>
      </c>
      <c r="EL8" s="31">
        <v>44946</v>
      </c>
      <c r="EM8" s="32">
        <v>5.0599999999999999E-2</v>
      </c>
      <c r="EN8" s="32">
        <v>-1.28</v>
      </c>
      <c r="EO8" s="32">
        <v>-0.33</v>
      </c>
      <c r="EP8" s="32">
        <v>5.0599999999999996</v>
      </c>
      <c r="EQ8" s="32">
        <v>0</v>
      </c>
    </row>
    <row r="9" spans="1:147" ht="86.4" x14ac:dyDescent="0.25">
      <c r="B9" s="24"/>
      <c r="C9" s="24"/>
      <c r="D9" s="24" t="s">
        <v>922</v>
      </c>
      <c r="E9" t="s">
        <v>630</v>
      </c>
      <c r="F9" t="s">
        <v>631</v>
      </c>
      <c r="G9">
        <v>5.5</v>
      </c>
      <c r="H9">
        <v>3.5999999999999999E-3</v>
      </c>
      <c r="I9" t="s">
        <v>632</v>
      </c>
      <c r="J9">
        <v>4873070900</v>
      </c>
      <c r="K9">
        <v>27.46</v>
      </c>
      <c r="L9">
        <v>0.97299999999999998</v>
      </c>
      <c r="M9" t="s">
        <v>477</v>
      </c>
      <c r="N9" t="s">
        <v>347</v>
      </c>
      <c r="O9" t="s">
        <v>888</v>
      </c>
      <c r="P9" t="s">
        <v>889</v>
      </c>
      <c r="Q9">
        <v>23.96</v>
      </c>
      <c r="R9" t="s">
        <v>890</v>
      </c>
      <c r="S9">
        <v>147651250</v>
      </c>
      <c r="T9" s="25">
        <v>-0.52649999999999997</v>
      </c>
      <c r="U9" t="s">
        <v>891</v>
      </c>
      <c r="V9">
        <v>885772140</v>
      </c>
      <c r="W9">
        <v>886012890</v>
      </c>
      <c r="X9">
        <v>1.28</v>
      </c>
      <c r="Y9">
        <v>0.34</v>
      </c>
      <c r="Z9">
        <v>7.34</v>
      </c>
      <c r="AA9" t="s">
        <v>333</v>
      </c>
      <c r="AB9" t="s">
        <v>311</v>
      </c>
      <c r="AC9" t="s">
        <v>892</v>
      </c>
      <c r="AD9" t="s">
        <v>893</v>
      </c>
      <c r="AE9" t="s">
        <v>894</v>
      </c>
      <c r="AF9">
        <v>14344781</v>
      </c>
      <c r="AG9" t="s">
        <v>895</v>
      </c>
      <c r="AH9" t="s">
        <v>896</v>
      </c>
      <c r="AI9" t="s">
        <v>897</v>
      </c>
      <c r="AJ9" t="s">
        <v>898</v>
      </c>
      <c r="AK9" t="s">
        <v>899</v>
      </c>
      <c r="AL9" t="s">
        <v>171</v>
      </c>
      <c r="AM9" t="s">
        <v>900</v>
      </c>
      <c r="AN9" t="s">
        <v>171</v>
      </c>
      <c r="AO9" t="s">
        <v>901</v>
      </c>
      <c r="AP9" t="s">
        <v>902</v>
      </c>
      <c r="AQ9" t="s">
        <v>171</v>
      </c>
      <c r="AR9" t="s">
        <v>903</v>
      </c>
      <c r="AS9" t="s">
        <v>904</v>
      </c>
      <c r="AT9" t="s">
        <v>905</v>
      </c>
      <c r="AU9" t="s">
        <v>171</v>
      </c>
      <c r="AV9" t="s">
        <v>249</v>
      </c>
      <c r="AW9" t="s">
        <v>192</v>
      </c>
      <c r="AX9" t="s">
        <v>906</v>
      </c>
      <c r="AY9" t="s">
        <v>907</v>
      </c>
      <c r="AZ9" t="s">
        <v>908</v>
      </c>
      <c r="BA9" t="s">
        <v>909</v>
      </c>
      <c r="BB9" t="s">
        <v>910</v>
      </c>
      <c r="BC9" t="s">
        <v>911</v>
      </c>
      <c r="BD9" t="s">
        <v>912</v>
      </c>
      <c r="BE9" t="s">
        <v>913</v>
      </c>
      <c r="BF9" t="s">
        <v>914</v>
      </c>
      <c r="BG9" t="s">
        <v>915</v>
      </c>
      <c r="BH9" t="s">
        <v>916</v>
      </c>
      <c r="BI9" t="s">
        <v>466</v>
      </c>
      <c r="BJ9" t="s">
        <v>917</v>
      </c>
      <c r="BK9" t="s">
        <v>918</v>
      </c>
      <c r="BL9" t="s">
        <v>919</v>
      </c>
      <c r="BM9" t="s">
        <v>275</v>
      </c>
      <c r="BN9" t="s">
        <v>920</v>
      </c>
      <c r="BO9">
        <v>5.59</v>
      </c>
      <c r="BP9">
        <v>-0.4</v>
      </c>
      <c r="BQ9">
        <v>8.94</v>
      </c>
      <c r="BR9">
        <v>7.03</v>
      </c>
      <c r="BS9">
        <v>-6.77</v>
      </c>
      <c r="BT9">
        <v>11.59</v>
      </c>
      <c r="BU9" t="s">
        <v>921</v>
      </c>
      <c r="BV9" t="s">
        <v>683</v>
      </c>
      <c r="BW9">
        <v>7.35</v>
      </c>
      <c r="BX9">
        <v>12.07</v>
      </c>
      <c r="BY9">
        <v>6.93</v>
      </c>
      <c r="BZ9">
        <v>7.51</v>
      </c>
      <c r="CA9">
        <v>-12.22</v>
      </c>
      <c r="CB9">
        <v>19.399999999999999</v>
      </c>
      <c r="CC9">
        <v>7.63</v>
      </c>
      <c r="CD9">
        <v>-1.08</v>
      </c>
      <c r="CE9" t="s">
        <v>173</v>
      </c>
      <c r="CF9" t="s">
        <v>295</v>
      </c>
      <c r="CG9" s="26">
        <v>0.28018858131487889</v>
      </c>
      <c r="CH9" s="27">
        <v>1.6039895061728395</v>
      </c>
      <c r="CI9" s="26">
        <v>2.6315735653042793E-2</v>
      </c>
      <c r="CJ9" s="26">
        <v>-0.26074680685997009</v>
      </c>
      <c r="CK9" s="26">
        <v>8.6971372365951538E-2</v>
      </c>
      <c r="CL9" s="26">
        <v>3.1667884439229965E-2</v>
      </c>
      <c r="CM9" s="26">
        <v>0.33741173148155212</v>
      </c>
      <c r="CN9" s="27">
        <v>2.0270271301269531</v>
      </c>
      <c r="CO9" s="27">
        <v>-1.5925266742706299</v>
      </c>
      <c r="CP9" s="27">
        <v>0.75077879428863525</v>
      </c>
      <c r="CQ9" s="27">
        <v>0.64615386724472046</v>
      </c>
      <c r="CR9" s="27">
        <v>-0.67715233564376831</v>
      </c>
      <c r="CS9">
        <v>2.0153312241521917</v>
      </c>
      <c r="CT9">
        <v>43071248.538011692</v>
      </c>
      <c r="CU9">
        <v>0.90909090909090906</v>
      </c>
      <c r="CV9" s="26">
        <v>4.4323983415961263E-2</v>
      </c>
      <c r="CW9" s="27">
        <v>0.23085615634918213</v>
      </c>
      <c r="CX9">
        <v>0.06</v>
      </c>
      <c r="CY9">
        <v>3.8346952254062825</v>
      </c>
      <c r="CZ9">
        <v>336942266.3474139</v>
      </c>
      <c r="DA9">
        <v>4.4323983415961263E-2</v>
      </c>
      <c r="DB9">
        <v>1.3028171993144004</v>
      </c>
      <c r="DC9">
        <v>991751491.06102097</v>
      </c>
      <c r="DD9">
        <v>4.2107784245163198E-2</v>
      </c>
      <c r="DE9">
        <v>0.67493848275682367</v>
      </c>
      <c r="DF9">
        <v>1914353578.8957605</v>
      </c>
      <c r="DG9">
        <v>3.900510540604591E-2</v>
      </c>
      <c r="DH9">
        <v>0.42877414553987109</v>
      </c>
      <c r="DI9">
        <v>3013406739.7490788</v>
      </c>
      <c r="DJ9">
        <v>3.5459186732769009E-2</v>
      </c>
      <c r="DK9">
        <v>0.24950318223442502</v>
      </c>
      <c r="DL9">
        <v>5178574831.9074039</v>
      </c>
      <c r="DM9">
        <v>3.1026788391172882E-2</v>
      </c>
      <c r="DN9">
        <v>342000000</v>
      </c>
      <c r="DO9">
        <v>4.4323983415961263E-2</v>
      </c>
      <c r="DP9">
        <v>1292070900</v>
      </c>
      <c r="DQ9">
        <v>258965900</v>
      </c>
      <c r="DR9">
        <v>399</v>
      </c>
      <c r="DS9">
        <v>0.23586459789891762</v>
      </c>
      <c r="DT9">
        <v>1.3731333498236573</v>
      </c>
      <c r="DU9" s="28">
        <v>0.6</v>
      </c>
      <c r="DV9">
        <v>-0.22</v>
      </c>
      <c r="DW9">
        <v>0.38</v>
      </c>
      <c r="DX9">
        <v>5.1415465268676277</v>
      </c>
      <c r="DY9">
        <v>0.68416370106761448</v>
      </c>
      <c r="DZ9">
        <v>5.0614543639781155</v>
      </c>
      <c r="EA9">
        <v>3079</v>
      </c>
      <c r="EB9">
        <v>5.0230110509572672</v>
      </c>
      <c r="EC9">
        <v>5</v>
      </c>
      <c r="ED9">
        <v>0.1376955136623351</v>
      </c>
      <c r="EE9">
        <v>0.31715114212390294</v>
      </c>
      <c r="EF9" s="29">
        <v>2.8610000000000003E-2</v>
      </c>
      <c r="EG9">
        <v>2.8573999999999999E-2</v>
      </c>
      <c r="EH9">
        <v>25.434163701067614</v>
      </c>
      <c r="EI9" t="s">
        <v>198</v>
      </c>
      <c r="EJ9">
        <v>1</v>
      </c>
      <c r="EK9">
        <v>0</v>
      </c>
      <c r="EL9" s="31">
        <v>44946</v>
      </c>
      <c r="EM9" s="32">
        <v>2.1499999999999998E-2</v>
      </c>
      <c r="EN9" s="32">
        <v>0.38</v>
      </c>
      <c r="EO9" s="32">
        <v>9.92</v>
      </c>
      <c r="EP9" s="32">
        <v>-4.8600000000000003</v>
      </c>
      <c r="EQ9" s="32">
        <v>3.5999999999999999E-3</v>
      </c>
    </row>
    <row r="10" spans="1:147" ht="86.4" x14ac:dyDescent="0.25">
      <c r="B10" s="24"/>
      <c r="C10" s="24"/>
      <c r="D10" s="24" t="s">
        <v>958</v>
      </c>
      <c r="E10" t="s">
        <v>615</v>
      </c>
      <c r="F10" t="s">
        <v>616</v>
      </c>
      <c r="G10">
        <v>3.09</v>
      </c>
      <c r="H10">
        <v>1.3100000000000001E-2</v>
      </c>
      <c r="I10" t="s">
        <v>617</v>
      </c>
      <c r="J10">
        <v>2669691900</v>
      </c>
      <c r="K10">
        <v>42.25</v>
      </c>
      <c r="L10">
        <v>6.55</v>
      </c>
      <c r="M10" t="s">
        <v>477</v>
      </c>
      <c r="N10" t="s">
        <v>300</v>
      </c>
      <c r="O10" t="s">
        <v>923</v>
      </c>
      <c r="P10" t="s">
        <v>924</v>
      </c>
      <c r="Q10">
        <v>-1.63</v>
      </c>
      <c r="R10" t="s">
        <v>925</v>
      </c>
      <c r="S10">
        <v>42440213</v>
      </c>
      <c r="T10" s="25">
        <v>-0.25609999999999999</v>
      </c>
      <c r="U10" t="s">
        <v>926</v>
      </c>
      <c r="V10">
        <v>863977950</v>
      </c>
      <c r="W10">
        <v>863977950</v>
      </c>
      <c r="X10">
        <v>1.24</v>
      </c>
      <c r="Y10">
        <v>0.67</v>
      </c>
      <c r="Z10">
        <v>11.52</v>
      </c>
      <c r="AA10" t="s">
        <v>927</v>
      </c>
      <c r="AB10" t="s">
        <v>376</v>
      </c>
      <c r="AC10" t="s">
        <v>928</v>
      </c>
      <c r="AD10" t="s">
        <v>929</v>
      </c>
      <c r="AE10" t="s">
        <v>930</v>
      </c>
      <c r="AF10">
        <v>-522972</v>
      </c>
      <c r="AG10" t="s">
        <v>931</v>
      </c>
      <c r="AH10" t="s">
        <v>932</v>
      </c>
      <c r="AI10" t="s">
        <v>933</v>
      </c>
      <c r="AJ10" t="s">
        <v>934</v>
      </c>
      <c r="AK10" t="s">
        <v>935</v>
      </c>
      <c r="AL10" t="s">
        <v>171</v>
      </c>
      <c r="AM10" t="s">
        <v>936</v>
      </c>
      <c r="AN10" t="s">
        <v>171</v>
      </c>
      <c r="AO10" t="s">
        <v>937</v>
      </c>
      <c r="AP10" t="s">
        <v>938</v>
      </c>
      <c r="AQ10" t="s">
        <v>171</v>
      </c>
      <c r="AR10" t="s">
        <v>939</v>
      </c>
      <c r="AS10" t="s">
        <v>171</v>
      </c>
      <c r="AT10" t="s">
        <v>195</v>
      </c>
      <c r="AU10" t="s">
        <v>171</v>
      </c>
      <c r="AV10" t="s">
        <v>940</v>
      </c>
      <c r="AW10" t="s">
        <v>941</v>
      </c>
      <c r="AX10" t="s">
        <v>942</v>
      </c>
      <c r="AY10" t="s">
        <v>943</v>
      </c>
      <c r="AZ10" t="s">
        <v>205</v>
      </c>
      <c r="BA10" t="s">
        <v>944</v>
      </c>
      <c r="BB10" t="s">
        <v>469</v>
      </c>
      <c r="BC10" t="s">
        <v>448</v>
      </c>
      <c r="BD10" t="s">
        <v>945</v>
      </c>
      <c r="BE10" t="s">
        <v>946</v>
      </c>
      <c r="BF10" t="s">
        <v>947</v>
      </c>
      <c r="BG10" t="s">
        <v>948</v>
      </c>
      <c r="BH10" t="s">
        <v>949</v>
      </c>
      <c r="BI10" t="s">
        <v>950</v>
      </c>
      <c r="BJ10" t="s">
        <v>951</v>
      </c>
      <c r="BK10" t="s">
        <v>952</v>
      </c>
      <c r="BL10" t="s">
        <v>953</v>
      </c>
      <c r="BM10" t="s">
        <v>954</v>
      </c>
      <c r="BN10" t="s">
        <v>955</v>
      </c>
      <c r="BO10">
        <v>19.5</v>
      </c>
      <c r="BP10">
        <v>2.98</v>
      </c>
      <c r="BQ10">
        <v>4.41</v>
      </c>
      <c r="BR10">
        <v>23.84</v>
      </c>
      <c r="BS10">
        <v>2.2999999999999998</v>
      </c>
      <c r="BT10">
        <v>2.57</v>
      </c>
      <c r="BU10" t="s">
        <v>883</v>
      </c>
      <c r="BV10" t="s">
        <v>683</v>
      </c>
      <c r="BW10">
        <v>24.71</v>
      </c>
      <c r="BX10">
        <v>14.92</v>
      </c>
      <c r="BY10">
        <v>15.76</v>
      </c>
      <c r="BZ10">
        <v>12.07</v>
      </c>
      <c r="CA10">
        <v>2.46</v>
      </c>
      <c r="CB10">
        <v>2.27</v>
      </c>
      <c r="CC10">
        <v>3.34</v>
      </c>
      <c r="CD10">
        <v>-6.93</v>
      </c>
      <c r="CE10" t="s">
        <v>956</v>
      </c>
      <c r="CF10" t="s">
        <v>957</v>
      </c>
      <c r="CG10" s="26">
        <v>-0.15928629370629332</v>
      </c>
      <c r="CH10" s="27">
        <v>-0.52268422252980595</v>
      </c>
      <c r="CI10" s="26">
        <v>0.57058823108673096</v>
      </c>
      <c r="CJ10" s="26">
        <v>-0.14032869040966034</v>
      </c>
      <c r="CK10" s="26">
        <v>0.11881188303232193</v>
      </c>
      <c r="CL10" s="26">
        <v>0.27617329359054565</v>
      </c>
      <c r="CM10" s="26">
        <v>0.13991770148277283</v>
      </c>
      <c r="CN10" s="27">
        <v>10.894896507263184</v>
      </c>
      <c r="CO10" s="27">
        <v>-8.2193128764629364E-2</v>
      </c>
      <c r="CP10" s="27">
        <v>4.3545985221862793</v>
      </c>
      <c r="CQ10" s="27">
        <v>-0.31107315421104431</v>
      </c>
      <c r="CR10" s="27">
        <v>-0.572765052318573</v>
      </c>
      <c r="CS10">
        <v>2.4997115168539326</v>
      </c>
      <c r="CT10">
        <v>54405029.886239477</v>
      </c>
      <c r="CU10">
        <v>0</v>
      </c>
      <c r="CV10" s="26">
        <v>0.19303248375654219</v>
      </c>
      <c r="CW10" s="27">
        <v>2.8566927388310432</v>
      </c>
      <c r="CX10">
        <v>0.06</v>
      </c>
      <c r="CY10">
        <v>22.381526772888865</v>
      </c>
      <c r="CZ10">
        <v>87558454.786641687</v>
      </c>
      <c r="DA10">
        <v>0.19303248375654219</v>
      </c>
      <c r="DB10">
        <v>6.7100263715855917</v>
      </c>
      <c r="DC10">
        <v>292054276.9099313</v>
      </c>
      <c r="DD10">
        <v>0.18338085956871508</v>
      </c>
      <c r="DE10">
        <v>2.9311214108393524</v>
      </c>
      <c r="DF10">
        <v>668580937.23208308</v>
      </c>
      <c r="DG10">
        <v>0.16986858570575714</v>
      </c>
      <c r="DH10">
        <v>1.5291093405293419</v>
      </c>
      <c r="DI10">
        <v>1281590431.8010383</v>
      </c>
      <c r="DJ10">
        <v>0.15442598700523377</v>
      </c>
      <c r="DK10">
        <v>0.56837141940536606</v>
      </c>
      <c r="DL10">
        <v>3447907183.7395387</v>
      </c>
      <c r="DM10">
        <v>0.13512273862957952</v>
      </c>
      <c r="DN10">
        <v>77795000</v>
      </c>
      <c r="DO10">
        <v>0.19303248375654219</v>
      </c>
      <c r="DP10">
        <v>1959691900</v>
      </c>
      <c r="DQ10">
        <v>516246310</v>
      </c>
      <c r="DR10">
        <v>223</v>
      </c>
      <c r="DS10">
        <v>-0.35231877746283552</v>
      </c>
      <c r="DT10">
        <v>-3.3793769613608493</v>
      </c>
      <c r="DU10" s="28">
        <v>0</v>
      </c>
      <c r="DV10">
        <v>-0.22</v>
      </c>
      <c r="DW10">
        <v>-0.22</v>
      </c>
      <c r="DX10">
        <v>6.3252190847127556</v>
      </c>
      <c r="DY10">
        <v>0.43369705159705235</v>
      </c>
      <c r="DZ10">
        <v>6.0337242602078049</v>
      </c>
      <c r="EA10">
        <v>2447</v>
      </c>
      <c r="EB10">
        <v>6.0169580544523198</v>
      </c>
      <c r="EC10">
        <v>6</v>
      </c>
      <c r="ED10">
        <v>4.8849279081717302E-2</v>
      </c>
      <c r="EE10">
        <v>0.47107683708826131</v>
      </c>
      <c r="EF10" s="29">
        <v>3.6209999999999999E-2</v>
      </c>
      <c r="EG10">
        <v>3.6079000000000007E-2</v>
      </c>
      <c r="EH10">
        <v>33.103697051597052</v>
      </c>
      <c r="EI10" t="s">
        <v>198</v>
      </c>
      <c r="EJ10">
        <v>0</v>
      </c>
      <c r="EK10">
        <v>0</v>
      </c>
      <c r="EL10" s="31">
        <v>44946</v>
      </c>
      <c r="EM10" s="32">
        <v>1.67E-2</v>
      </c>
      <c r="EN10" s="32">
        <v>-0.66</v>
      </c>
      <c r="EO10" s="32">
        <v>0.33</v>
      </c>
      <c r="EP10" s="32">
        <v>0.66</v>
      </c>
      <c r="EQ10" s="32">
        <v>1.3100000000000001E-2</v>
      </c>
    </row>
    <row r="11" spans="1:147" ht="86.4" x14ac:dyDescent="0.25">
      <c r="B11" s="24"/>
      <c r="C11" s="24"/>
      <c r="D11" s="24" t="s">
        <v>994</v>
      </c>
      <c r="E11" t="s">
        <v>627</v>
      </c>
      <c r="F11" t="s">
        <v>628</v>
      </c>
      <c r="G11">
        <v>6.91</v>
      </c>
      <c r="H11">
        <v>4.4000000000000003E-3</v>
      </c>
      <c r="I11" t="s">
        <v>629</v>
      </c>
      <c r="J11">
        <v>2255412900</v>
      </c>
      <c r="K11">
        <v>30.5</v>
      </c>
      <c r="L11">
        <v>1.48</v>
      </c>
      <c r="M11" t="s">
        <v>477</v>
      </c>
      <c r="N11" t="s">
        <v>185</v>
      </c>
      <c r="O11" t="s">
        <v>959</v>
      </c>
      <c r="P11" t="s">
        <v>960</v>
      </c>
      <c r="Q11">
        <v>49.37</v>
      </c>
      <c r="R11" t="s">
        <v>961</v>
      </c>
      <c r="S11">
        <v>53930665</v>
      </c>
      <c r="T11" s="25">
        <v>-0.33260000000000001</v>
      </c>
      <c r="U11" t="s">
        <v>240</v>
      </c>
      <c r="V11">
        <v>152011400</v>
      </c>
      <c r="W11">
        <v>326398400</v>
      </c>
      <c r="X11">
        <v>1.35</v>
      </c>
      <c r="Y11">
        <v>0.83</v>
      </c>
      <c r="Z11">
        <v>3.35</v>
      </c>
      <c r="AA11" t="s">
        <v>962</v>
      </c>
      <c r="AB11" t="s">
        <v>963</v>
      </c>
      <c r="AC11" t="s">
        <v>964</v>
      </c>
      <c r="AD11" t="s">
        <v>965</v>
      </c>
      <c r="AE11" t="s">
        <v>966</v>
      </c>
      <c r="AF11">
        <v>3647067</v>
      </c>
      <c r="AG11" t="s">
        <v>967</v>
      </c>
      <c r="AH11">
        <v>17.93</v>
      </c>
      <c r="AI11" t="s">
        <v>968</v>
      </c>
      <c r="AJ11" t="s">
        <v>969</v>
      </c>
      <c r="AK11" t="s">
        <v>970</v>
      </c>
      <c r="AL11" t="s">
        <v>171</v>
      </c>
      <c r="AM11" t="s">
        <v>971</v>
      </c>
      <c r="AN11" t="s">
        <v>171</v>
      </c>
      <c r="AO11" t="s">
        <v>972</v>
      </c>
      <c r="AP11" t="s">
        <v>364</v>
      </c>
      <c r="AQ11" t="s">
        <v>973</v>
      </c>
      <c r="AR11" t="s">
        <v>414</v>
      </c>
      <c r="AS11" t="s">
        <v>171</v>
      </c>
      <c r="AT11" t="s">
        <v>974</v>
      </c>
      <c r="AU11" t="s">
        <v>171</v>
      </c>
      <c r="AV11" t="s">
        <v>975</v>
      </c>
      <c r="AW11" t="s">
        <v>976</v>
      </c>
      <c r="AX11" t="s">
        <v>977</v>
      </c>
      <c r="AY11" t="s">
        <v>978</v>
      </c>
      <c r="AZ11" t="s">
        <v>979</v>
      </c>
      <c r="BA11" t="s">
        <v>980</v>
      </c>
      <c r="BB11" t="s">
        <v>981</v>
      </c>
      <c r="BC11" t="s">
        <v>804</v>
      </c>
      <c r="BD11" t="s">
        <v>982</v>
      </c>
      <c r="BE11" t="s">
        <v>983</v>
      </c>
      <c r="BF11" t="s">
        <v>984</v>
      </c>
      <c r="BG11" t="s">
        <v>985</v>
      </c>
      <c r="BH11" t="s">
        <v>986</v>
      </c>
      <c r="BI11" t="s">
        <v>987</v>
      </c>
      <c r="BJ11" t="s">
        <v>988</v>
      </c>
      <c r="BK11" t="s">
        <v>989</v>
      </c>
      <c r="BL11" t="s">
        <v>990</v>
      </c>
      <c r="BM11" t="s">
        <v>991</v>
      </c>
      <c r="BN11" t="s">
        <v>992</v>
      </c>
      <c r="BO11">
        <v>6.48</v>
      </c>
      <c r="BP11">
        <v>11</v>
      </c>
      <c r="BQ11">
        <v>9.24</v>
      </c>
      <c r="BR11">
        <v>6.96</v>
      </c>
      <c r="BS11">
        <v>13.36</v>
      </c>
      <c r="BT11">
        <v>11.03</v>
      </c>
      <c r="BU11" t="s">
        <v>883</v>
      </c>
      <c r="BV11" t="s">
        <v>683</v>
      </c>
      <c r="BW11">
        <v>8.32</v>
      </c>
      <c r="BX11">
        <v>17.7</v>
      </c>
      <c r="BY11">
        <v>11.18</v>
      </c>
      <c r="BZ11">
        <v>4.03</v>
      </c>
      <c r="CA11">
        <v>9.91</v>
      </c>
      <c r="CB11">
        <v>5.03</v>
      </c>
      <c r="CC11">
        <v>5.0199999999999996</v>
      </c>
      <c r="CD11">
        <v>-5.86</v>
      </c>
      <c r="CE11" t="s">
        <v>993</v>
      </c>
      <c r="CF11" t="s">
        <v>193</v>
      </c>
      <c r="CG11" s="26">
        <v>0.73262460732984291</v>
      </c>
      <c r="CH11" s="27">
        <v>-0.24355967882887478</v>
      </c>
      <c r="CI11" s="26">
        <v>0.18768328428268433</v>
      </c>
      <c r="CJ11" s="26">
        <v>-0.21518987417221069</v>
      </c>
      <c r="CK11" s="26">
        <v>0.60628467798233032</v>
      </c>
      <c r="CL11" s="26">
        <v>0.19955654442310333</v>
      </c>
      <c r="CM11" s="26">
        <v>0.23224043846130371</v>
      </c>
      <c r="CN11" s="27">
        <v>-0.25185185670852661</v>
      </c>
      <c r="CO11" s="27">
        <v>0.54359453916549683</v>
      </c>
      <c r="CP11" s="27">
        <v>-3.3635653555393219E-2</v>
      </c>
      <c r="CQ11" s="27">
        <v>0.1175607442855835</v>
      </c>
      <c r="CR11" s="27">
        <v>0.45484662055969238</v>
      </c>
      <c r="CS11">
        <v>1.3922301851851853</v>
      </c>
      <c r="CT11">
        <v>49175374.25742574</v>
      </c>
      <c r="CU11">
        <v>0</v>
      </c>
      <c r="CV11" s="26">
        <v>0.2021150141954422</v>
      </c>
      <c r="CW11" s="27">
        <v>0.16610287874937057</v>
      </c>
      <c r="CX11">
        <v>0.06</v>
      </c>
      <c r="CY11">
        <v>10.977826978141241</v>
      </c>
      <c r="CZ11">
        <v>114541147.57899968</v>
      </c>
      <c r="DA11">
        <v>0.2021150141954422</v>
      </c>
      <c r="DB11">
        <v>3.2665984346260952</v>
      </c>
      <c r="DC11">
        <v>384930356.50521499</v>
      </c>
      <c r="DD11">
        <v>0.19200926348567007</v>
      </c>
      <c r="DE11">
        <v>1.4116604286312244</v>
      </c>
      <c r="DF11">
        <v>890733263.11145091</v>
      </c>
      <c r="DG11">
        <v>0.17786121249198913</v>
      </c>
      <c r="DH11">
        <v>0.72678983523832408</v>
      </c>
      <c r="DI11">
        <v>1730091477.6658614</v>
      </c>
      <c r="DJ11">
        <v>0.16169201135635378</v>
      </c>
      <c r="DK11">
        <v>0.26153008852804621</v>
      </c>
      <c r="DL11">
        <v>4807909128.4563856</v>
      </c>
      <c r="DM11">
        <v>0.14148050993680952</v>
      </c>
      <c r="DN11">
        <v>101000000</v>
      </c>
      <c r="DO11">
        <v>0.2021150141954422</v>
      </c>
      <c r="DP11">
        <v>1257412900</v>
      </c>
      <c r="DQ11">
        <v>387051800</v>
      </c>
      <c r="DR11">
        <v>1463</v>
      </c>
      <c r="DS11">
        <v>0.53050959313440071</v>
      </c>
      <c r="DT11">
        <v>-0.40966255757824532</v>
      </c>
      <c r="DU11" s="28">
        <v>0.6</v>
      </c>
      <c r="DV11">
        <v>-0.22</v>
      </c>
      <c r="DW11">
        <v>0.38</v>
      </c>
      <c r="DX11">
        <v>6.461397058823529</v>
      </c>
      <c r="DY11">
        <v>0.34089369369369349</v>
      </c>
      <c r="DZ11">
        <v>6.0511660241123479</v>
      </c>
      <c r="EA11">
        <v>1673</v>
      </c>
      <c r="EB11">
        <v>6.0337745656930144</v>
      </c>
      <c r="EC11">
        <v>6</v>
      </c>
      <c r="ED11">
        <v>3.7712194667620921E-2</v>
      </c>
      <c r="EE11">
        <v>0.34007519644704143</v>
      </c>
      <c r="EF11" s="29">
        <v>4.82E-2</v>
      </c>
      <c r="EG11">
        <v>4.8244000000000002E-2</v>
      </c>
      <c r="EH11">
        <v>23.110893693693694</v>
      </c>
      <c r="EI11">
        <v>-1</v>
      </c>
      <c r="EJ11">
        <v>0</v>
      </c>
      <c r="EK11">
        <v>0</v>
      </c>
      <c r="EL11" s="31">
        <v>44946</v>
      </c>
      <c r="EM11" s="32">
        <v>1.52E-2</v>
      </c>
      <c r="EN11" s="32">
        <v>-0.45</v>
      </c>
      <c r="EO11" s="32">
        <v>0.9</v>
      </c>
      <c r="EP11" s="32">
        <v>2.5299999999999998</v>
      </c>
      <c r="EQ11" s="32">
        <v>4.4000000000000003E-3</v>
      </c>
    </row>
    <row r="12" spans="1:147" ht="97.2" x14ac:dyDescent="0.25">
      <c r="B12" s="24"/>
      <c r="C12" s="24"/>
      <c r="D12" s="24" t="s">
        <v>1028</v>
      </c>
      <c r="E12" t="s">
        <v>618</v>
      </c>
      <c r="F12" t="s">
        <v>619</v>
      </c>
      <c r="G12">
        <v>20.36</v>
      </c>
      <c r="H12">
        <v>8.3999999999999995E-3</v>
      </c>
      <c r="I12" t="s">
        <v>620</v>
      </c>
      <c r="J12">
        <v>2254259200</v>
      </c>
      <c r="K12">
        <v>46.49</v>
      </c>
      <c r="L12">
        <v>3.66</v>
      </c>
      <c r="M12" t="s">
        <v>477</v>
      </c>
      <c r="N12" t="s">
        <v>208</v>
      </c>
      <c r="O12" t="s">
        <v>898</v>
      </c>
      <c r="P12" t="s">
        <v>995</v>
      </c>
      <c r="Q12">
        <v>-6.06</v>
      </c>
      <c r="R12" t="s">
        <v>406</v>
      </c>
      <c r="S12">
        <v>33215861</v>
      </c>
      <c r="T12" s="25">
        <v>-0.41560000000000002</v>
      </c>
      <c r="U12" t="s">
        <v>996</v>
      </c>
      <c r="V12">
        <v>44320000</v>
      </c>
      <c r="W12">
        <v>110720000</v>
      </c>
      <c r="X12">
        <v>1.2</v>
      </c>
      <c r="Y12">
        <v>0.57999999999999996</v>
      </c>
      <c r="Z12">
        <v>7.96</v>
      </c>
      <c r="AA12" t="s">
        <v>997</v>
      </c>
      <c r="AB12" t="s">
        <v>998</v>
      </c>
      <c r="AC12" t="s">
        <v>999</v>
      </c>
      <c r="AD12" t="s">
        <v>1000</v>
      </c>
      <c r="AE12" t="s">
        <v>1001</v>
      </c>
      <c r="AF12">
        <v>-1145168</v>
      </c>
      <c r="AG12" t="s">
        <v>1002</v>
      </c>
      <c r="AH12">
        <v>4110.2299999999996</v>
      </c>
      <c r="AI12" t="s">
        <v>1003</v>
      </c>
      <c r="AJ12" t="s">
        <v>1004</v>
      </c>
      <c r="AK12" t="s">
        <v>1005</v>
      </c>
      <c r="AL12" t="s">
        <v>171</v>
      </c>
      <c r="AM12" t="s">
        <v>1006</v>
      </c>
      <c r="AN12" t="s">
        <v>171</v>
      </c>
      <c r="AO12" t="s">
        <v>1007</v>
      </c>
      <c r="AP12" t="s">
        <v>1008</v>
      </c>
      <c r="AQ12" t="s">
        <v>1009</v>
      </c>
      <c r="AR12" t="s">
        <v>1010</v>
      </c>
      <c r="AS12" t="s">
        <v>171</v>
      </c>
      <c r="AT12" t="s">
        <v>391</v>
      </c>
      <c r="AU12" t="s">
        <v>171</v>
      </c>
      <c r="AV12" t="s">
        <v>1011</v>
      </c>
      <c r="AW12" t="s">
        <v>1012</v>
      </c>
      <c r="AX12" t="s">
        <v>1013</v>
      </c>
      <c r="AY12" t="s">
        <v>1014</v>
      </c>
      <c r="AZ12" t="s">
        <v>1015</v>
      </c>
      <c r="BA12" t="s">
        <v>1016</v>
      </c>
      <c r="BB12" t="s">
        <v>273</v>
      </c>
      <c r="BC12" t="s">
        <v>374</v>
      </c>
      <c r="BD12" t="s">
        <v>1017</v>
      </c>
      <c r="BE12" t="s">
        <v>1018</v>
      </c>
      <c r="BF12" t="s">
        <v>1019</v>
      </c>
      <c r="BG12" t="s">
        <v>1020</v>
      </c>
      <c r="BH12" t="s">
        <v>1021</v>
      </c>
      <c r="BI12" t="s">
        <v>1022</v>
      </c>
      <c r="BJ12" t="s">
        <v>369</v>
      </c>
      <c r="BK12" t="s">
        <v>285</v>
      </c>
      <c r="BL12" t="s">
        <v>1023</v>
      </c>
      <c r="BM12" t="s">
        <v>1024</v>
      </c>
      <c r="BN12" t="s">
        <v>1025</v>
      </c>
      <c r="BO12">
        <v>14.09</v>
      </c>
      <c r="BP12">
        <v>18.260000000000002</v>
      </c>
      <c r="BQ12">
        <v>18.34</v>
      </c>
      <c r="BR12">
        <v>16.45</v>
      </c>
      <c r="BS12">
        <v>20.47</v>
      </c>
      <c r="BT12" t="s">
        <v>171</v>
      </c>
      <c r="BU12" t="s">
        <v>768</v>
      </c>
      <c r="BV12" t="s">
        <v>683</v>
      </c>
      <c r="BW12">
        <v>19</v>
      </c>
      <c r="BX12">
        <v>23.4</v>
      </c>
      <c r="BY12">
        <v>19.510000000000002</v>
      </c>
      <c r="BZ12">
        <v>10.11</v>
      </c>
      <c r="CA12">
        <v>12.36</v>
      </c>
      <c r="CB12">
        <v>8.35</v>
      </c>
      <c r="CC12">
        <v>0.69</v>
      </c>
      <c r="CD12">
        <v>-0.54</v>
      </c>
      <c r="CE12" t="s">
        <v>1026</v>
      </c>
      <c r="CF12" t="s">
        <v>1027</v>
      </c>
      <c r="CG12" s="26">
        <v>-2.3736025641026014E-2</v>
      </c>
      <c r="CH12" s="27">
        <v>-0.66349900068702772</v>
      </c>
      <c r="CI12" s="26">
        <v>0.13308687508106232</v>
      </c>
      <c r="CJ12" s="26">
        <v>-0.17530487477779388</v>
      </c>
      <c r="CK12" s="26">
        <v>0.10998307913541794</v>
      </c>
      <c r="CL12" s="26">
        <v>0.29605263471603394</v>
      </c>
      <c r="CM12" s="26">
        <v>0.51495015621185303</v>
      </c>
      <c r="CN12" s="27">
        <v>7.8654743731021881E-2</v>
      </c>
      <c r="CO12" s="27">
        <v>0.2206977903842926</v>
      </c>
      <c r="CP12" s="27">
        <v>0.47530615329742432</v>
      </c>
      <c r="CQ12" s="27">
        <v>0.26196950674057007</v>
      </c>
      <c r="CR12" s="27">
        <v>2.2952537536621094</v>
      </c>
      <c r="CS12">
        <v>3.6774212071778138</v>
      </c>
      <c r="CT12">
        <v>38297764.884361401</v>
      </c>
      <c r="CU12">
        <v>0.98231827111984282</v>
      </c>
      <c r="CV12" s="26">
        <v>0.17575357407331466</v>
      </c>
      <c r="CW12" s="27">
        <v>0.66637638956308365</v>
      </c>
      <c r="CX12">
        <v>0.06</v>
      </c>
      <c r="CY12">
        <v>22.044211135109098</v>
      </c>
      <c r="CZ12">
        <v>79987403.005395576</v>
      </c>
      <c r="DA12">
        <v>0.17575357407331466</v>
      </c>
      <c r="DB12">
        <v>6.7041262489083921</v>
      </c>
      <c r="DC12">
        <v>263011037.46175796</v>
      </c>
      <c r="DD12">
        <v>0.16696589536964893</v>
      </c>
      <c r="DE12">
        <v>2.988869172892366</v>
      </c>
      <c r="DF12">
        <v>589941913.81540871</v>
      </c>
      <c r="DG12">
        <v>0.1546631451845169</v>
      </c>
      <c r="DH12">
        <v>1.5983382243727022</v>
      </c>
      <c r="DI12">
        <v>1103182776.4064293</v>
      </c>
      <c r="DJ12">
        <v>0.14060285925865174</v>
      </c>
      <c r="DK12">
        <v>0.63104903097095688</v>
      </c>
      <c r="DL12">
        <v>2794171472.3608403</v>
      </c>
      <c r="DM12">
        <v>0.12302750185132025</v>
      </c>
      <c r="DN12">
        <v>72112600</v>
      </c>
      <c r="DO12">
        <v>0.17575357407331466</v>
      </c>
      <c r="DP12">
        <v>1763259200</v>
      </c>
      <c r="DQ12">
        <v>300151080</v>
      </c>
      <c r="DR12">
        <v>2518</v>
      </c>
      <c r="DS12">
        <v>-0.19948959971434066</v>
      </c>
      <c r="DT12">
        <v>-1.3298753902501113</v>
      </c>
      <c r="DU12" s="28">
        <v>0</v>
      </c>
      <c r="DV12">
        <v>-0.22</v>
      </c>
      <c r="DW12">
        <v>-0.22</v>
      </c>
      <c r="DX12">
        <v>-5.4000000000000003E-3</v>
      </c>
      <c r="DY12">
        <v>0.28054301436746099</v>
      </c>
      <c r="DZ12">
        <v>-3.2693227758428151E-4</v>
      </c>
      <c r="EA12">
        <v>1990</v>
      </c>
      <c r="EB12">
        <v>-1.947512063951876E-4</v>
      </c>
      <c r="EC12">
        <v>0</v>
      </c>
      <c r="ED12">
        <v>1.8949602601156069E-2</v>
      </c>
      <c r="EE12">
        <v>0.31299403901734102</v>
      </c>
      <c r="EF12" s="29">
        <v>4.0400000000000005E-2</v>
      </c>
      <c r="EG12">
        <v>4.0483999999999999E-2</v>
      </c>
      <c r="EH12">
        <v>22.060543014367461</v>
      </c>
      <c r="EI12" t="s">
        <v>198</v>
      </c>
      <c r="EJ12">
        <v>0</v>
      </c>
      <c r="EK12">
        <v>0</v>
      </c>
      <c r="EL12" s="31">
        <v>44946</v>
      </c>
      <c r="EM12" s="32">
        <v>-2E-3</v>
      </c>
      <c r="EN12" s="32">
        <v>0</v>
      </c>
      <c r="EO12" s="32">
        <v>-0.2</v>
      </c>
      <c r="EP12" s="32">
        <v>0.25</v>
      </c>
      <c r="EQ12" s="32">
        <v>8.3999999999999995E-3</v>
      </c>
    </row>
    <row r="13" spans="1:147" ht="86.4" x14ac:dyDescent="0.25">
      <c r="B13" s="24"/>
      <c r="C13" s="24"/>
      <c r="D13" s="24" t="s">
        <v>1064</v>
      </c>
      <c r="E13" t="s">
        <v>612</v>
      </c>
      <c r="F13" t="s">
        <v>613</v>
      </c>
      <c r="G13">
        <v>10.86</v>
      </c>
      <c r="H13">
        <v>1.8800000000000001E-2</v>
      </c>
      <c r="I13" t="s">
        <v>614</v>
      </c>
      <c r="J13">
        <v>1808333400</v>
      </c>
      <c r="L13">
        <v>1.42</v>
      </c>
      <c r="M13" t="s">
        <v>477</v>
      </c>
      <c r="N13" t="s">
        <v>1029</v>
      </c>
      <c r="O13" t="s">
        <v>878</v>
      </c>
      <c r="P13" t="s">
        <v>1030</v>
      </c>
      <c r="Q13">
        <v>5.95</v>
      </c>
      <c r="R13" t="s">
        <v>1031</v>
      </c>
      <c r="S13">
        <v>-42110461</v>
      </c>
      <c r="T13" s="25">
        <v>-2.3079999999999998</v>
      </c>
      <c r="U13" t="s">
        <v>1032</v>
      </c>
      <c r="V13">
        <v>166513200</v>
      </c>
      <c r="W13">
        <v>166513200</v>
      </c>
      <c r="X13">
        <v>1.25</v>
      </c>
      <c r="Y13">
        <v>0.5</v>
      </c>
      <c r="Z13">
        <v>-5.23</v>
      </c>
      <c r="AA13" t="s">
        <v>1033</v>
      </c>
      <c r="AB13" t="s">
        <v>1034</v>
      </c>
      <c r="AC13" t="s">
        <v>1035</v>
      </c>
      <c r="AD13" t="s">
        <v>1036</v>
      </c>
      <c r="AE13" t="s">
        <v>1037</v>
      </c>
      <c r="AF13">
        <v>-1984342</v>
      </c>
      <c r="AG13" t="s">
        <v>1038</v>
      </c>
      <c r="AH13" t="s">
        <v>1039</v>
      </c>
      <c r="AI13" t="s">
        <v>1040</v>
      </c>
      <c r="AJ13" t="s">
        <v>254</v>
      </c>
      <c r="AK13" t="s">
        <v>1041</v>
      </c>
      <c r="AL13" t="s">
        <v>1042</v>
      </c>
      <c r="AM13" t="s">
        <v>1043</v>
      </c>
      <c r="AN13" t="s">
        <v>171</v>
      </c>
      <c r="AO13" t="s">
        <v>1044</v>
      </c>
      <c r="AP13" t="s">
        <v>171</v>
      </c>
      <c r="AQ13" t="s">
        <v>387</v>
      </c>
      <c r="AR13" t="s">
        <v>1045</v>
      </c>
      <c r="AS13" t="s">
        <v>171</v>
      </c>
      <c r="AT13" t="s">
        <v>396</v>
      </c>
      <c r="AU13" t="s">
        <v>171</v>
      </c>
      <c r="AV13" t="s">
        <v>1046</v>
      </c>
      <c r="AW13" t="s">
        <v>1047</v>
      </c>
      <c r="AX13" t="s">
        <v>1048</v>
      </c>
      <c r="AY13" t="s">
        <v>1049</v>
      </c>
      <c r="AZ13" t="s">
        <v>1050</v>
      </c>
      <c r="BA13" t="s">
        <v>1051</v>
      </c>
      <c r="BB13" t="s">
        <v>1052</v>
      </c>
      <c r="BC13" t="s">
        <v>1053</v>
      </c>
      <c r="BD13" t="s">
        <v>1054</v>
      </c>
      <c r="BE13" t="s">
        <v>1055</v>
      </c>
      <c r="BF13" t="s">
        <v>381</v>
      </c>
      <c r="BG13" t="s">
        <v>982</v>
      </c>
      <c r="BH13" t="s">
        <v>1056</v>
      </c>
      <c r="BI13" t="s">
        <v>257</v>
      </c>
      <c r="BJ13" t="s">
        <v>1057</v>
      </c>
      <c r="BK13" t="s">
        <v>432</v>
      </c>
      <c r="BL13" t="s">
        <v>1058</v>
      </c>
      <c r="BM13" t="s">
        <v>1059</v>
      </c>
      <c r="BN13" t="s">
        <v>1060</v>
      </c>
      <c r="BO13">
        <v>2.0699999999999998</v>
      </c>
      <c r="BP13">
        <v>2.25</v>
      </c>
      <c r="BQ13">
        <v>14.75</v>
      </c>
      <c r="BR13">
        <v>2.74</v>
      </c>
      <c r="BS13">
        <v>2.64</v>
      </c>
      <c r="BT13">
        <v>13.02</v>
      </c>
      <c r="BU13" t="s">
        <v>1061</v>
      </c>
      <c r="BV13" t="s">
        <v>683</v>
      </c>
      <c r="BW13">
        <v>3.27</v>
      </c>
      <c r="BX13">
        <v>10.029999999999999</v>
      </c>
      <c r="BY13">
        <v>17.63</v>
      </c>
      <c r="BZ13">
        <v>-5.16</v>
      </c>
      <c r="CA13">
        <v>4.07</v>
      </c>
      <c r="CB13">
        <v>10.33</v>
      </c>
      <c r="CC13">
        <v>1.59</v>
      </c>
      <c r="CD13">
        <v>-8.1999999999999993</v>
      </c>
      <c r="CE13" t="s">
        <v>1062</v>
      </c>
      <c r="CF13" t="s">
        <v>1063</v>
      </c>
      <c r="CG13" s="26">
        <v>3.9259635258358475E-2</v>
      </c>
      <c r="CH13" s="27">
        <v>-2.0425409784480539</v>
      </c>
      <c r="CI13" s="26">
        <v>0.21818181872367859</v>
      </c>
      <c r="CJ13" s="26">
        <v>-0.45812806487083435</v>
      </c>
      <c r="CK13" s="26">
        <v>-6.827312707901001E-2</v>
      </c>
      <c r="CL13" s="26">
        <v>0.14370082318782806</v>
      </c>
      <c r="CM13" s="26">
        <v>0.26263457536697388</v>
      </c>
      <c r="CN13" s="27">
        <v>3.1718768179416656E-2</v>
      </c>
      <c r="CO13" s="27">
        <v>-0.7868732213973999</v>
      </c>
      <c r="CP13" s="27">
        <v>9.0909093618392944E-2</v>
      </c>
      <c r="CQ13" s="27">
        <v>0.14074073731899261</v>
      </c>
      <c r="CR13" s="27">
        <v>1.1101135015487671</v>
      </c>
      <c r="CS13">
        <v>1.6868781716417909</v>
      </c>
      <c r="CT13">
        <v>-141707576.94702363</v>
      </c>
      <c r="CU13">
        <v>2.7624309392265194</v>
      </c>
      <c r="CV13" s="26">
        <v>1.9623205065727234E-2</v>
      </c>
      <c r="CW13" s="27">
        <v>0.11732177585363388</v>
      </c>
      <c r="CX13">
        <v>0.06</v>
      </c>
      <c r="CY13">
        <v>23.733227789016478</v>
      </c>
      <c r="CZ13">
        <v>35533868.696540594</v>
      </c>
      <c r="DA13">
        <v>1.9623205065727234E-2</v>
      </c>
      <c r="DB13">
        <v>8.2358545376336956</v>
      </c>
      <c r="DC13">
        <v>102397801.72736081</v>
      </c>
      <c r="DD13">
        <v>1.8642044812440871E-2</v>
      </c>
      <c r="DE13">
        <v>4.3834259223061292</v>
      </c>
      <c r="DF13">
        <v>192391388.59595934</v>
      </c>
      <c r="DG13">
        <v>1.7268420457839967E-2</v>
      </c>
      <c r="DH13">
        <v>2.8655376197623306</v>
      </c>
      <c r="DI13">
        <v>294301981.65395105</v>
      </c>
      <c r="DJ13">
        <v>1.5698564052581788E-2</v>
      </c>
      <c r="DK13">
        <v>1.7647193282483977</v>
      </c>
      <c r="DL13">
        <v>477885285.49583292</v>
      </c>
      <c r="DM13">
        <v>1.3736243546009063E-2</v>
      </c>
      <c r="DN13">
        <v>36941000</v>
      </c>
      <c r="DO13">
        <v>1.9623205065727234E-2</v>
      </c>
      <c r="DP13">
        <v>843333400</v>
      </c>
      <c r="DQ13">
        <v>780592160</v>
      </c>
      <c r="DR13">
        <v>3979</v>
      </c>
      <c r="DS13">
        <v>1.9636430192631241E-2</v>
      </c>
      <c r="DT13">
        <v>-2.1598627543016877</v>
      </c>
      <c r="DU13" s="28">
        <v>0.6</v>
      </c>
      <c r="DV13">
        <v>-0.89833333333333332</v>
      </c>
      <c r="DW13">
        <v>-0.29833333333333334</v>
      </c>
      <c r="DX13">
        <v>-2.0819999999999999</v>
      </c>
      <c r="DY13">
        <v>0.4977395813470899</v>
      </c>
      <c r="DZ13">
        <v>-2.0162146456704613</v>
      </c>
      <c r="EA13">
        <v>3714</v>
      </c>
      <c r="EB13">
        <v>-2.0039795392055906</v>
      </c>
      <c r="EC13">
        <v>2</v>
      </c>
      <c r="ED13">
        <v>4.7954756740006196E-2</v>
      </c>
      <c r="EE13">
        <v>0.24251470754270532</v>
      </c>
      <c r="EF13" s="29">
        <v>3.27E-2</v>
      </c>
      <c r="EG13">
        <v>3.2888000000000001E-2</v>
      </c>
      <c r="EH13">
        <v>30.19773958134709</v>
      </c>
      <c r="EI13" t="s">
        <v>198</v>
      </c>
      <c r="EJ13">
        <v>0</v>
      </c>
      <c r="EK13">
        <v>0</v>
      </c>
      <c r="EL13" s="31">
        <v>44946</v>
      </c>
      <c r="EM13" s="32">
        <v>1.03E-2</v>
      </c>
      <c r="EN13" s="32">
        <v>-1.76</v>
      </c>
      <c r="EO13" s="32">
        <v>0.47</v>
      </c>
      <c r="EP13" s="32">
        <v>0</v>
      </c>
      <c r="EQ13" s="32">
        <v>1.8800000000000001E-2</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Q19"/>
  <sheetViews>
    <sheetView workbookViewId="0">
      <selection activeCell="D19" sqref="D19"/>
    </sheetView>
  </sheetViews>
  <sheetFormatPr defaultRowHeight="14.4" x14ac:dyDescent="0.25"/>
  <cols>
    <col min="1" max="1" width="11.44140625" customWidth="1"/>
    <col min="2" max="2" width="38.33203125" customWidth="1"/>
    <col min="3" max="3" width="42.6640625" customWidth="1"/>
    <col min="4" max="4" width="40.77734375" customWidth="1"/>
  </cols>
  <sheetData>
    <row r="1" spans="1:147" s="14" customFormat="1" x14ac:dyDescent="0.25">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5" customHeight="1" x14ac:dyDescent="0.25">
      <c r="A2" s="21" t="s">
        <v>1116</v>
      </c>
      <c r="B2" s="22"/>
      <c r="C2" s="23">
        <v>3</v>
      </c>
      <c r="D2" s="23">
        <v>19</v>
      </c>
      <c r="T2" s="16"/>
      <c r="U2" s="16"/>
      <c r="V2" s="16"/>
      <c r="AB2" s="17"/>
    </row>
    <row r="3" spans="1:147" ht="162" x14ac:dyDescent="0.25">
      <c r="B3" s="24"/>
      <c r="C3" s="24"/>
      <c r="D3" s="24" t="s">
        <v>1158</v>
      </c>
      <c r="E3" t="s">
        <v>1065</v>
      </c>
      <c r="F3" t="s">
        <v>1066</v>
      </c>
      <c r="G3">
        <v>10.02</v>
      </c>
      <c r="H3">
        <v>1.01E-2</v>
      </c>
      <c r="I3" t="s">
        <v>1067</v>
      </c>
      <c r="J3">
        <v>26625116000</v>
      </c>
      <c r="K3">
        <v>23.49</v>
      </c>
      <c r="L3">
        <v>1.7</v>
      </c>
      <c r="M3" t="s">
        <v>1117</v>
      </c>
      <c r="N3" t="s">
        <v>1118</v>
      </c>
      <c r="O3" t="s">
        <v>1119</v>
      </c>
      <c r="P3" t="s">
        <v>1120</v>
      </c>
      <c r="Q3">
        <v>-0.94</v>
      </c>
      <c r="R3" t="s">
        <v>1121</v>
      </c>
      <c r="S3">
        <v>1203191620</v>
      </c>
      <c r="T3" s="25">
        <v>-0.3049</v>
      </c>
      <c r="U3" t="s">
        <v>1122</v>
      </c>
      <c r="V3">
        <v>2573622300</v>
      </c>
      <c r="W3">
        <v>2657197200</v>
      </c>
      <c r="X3">
        <v>3.04</v>
      </c>
      <c r="Y3">
        <v>0.56999999999999995</v>
      </c>
      <c r="Z3">
        <v>4.09</v>
      </c>
      <c r="AA3" t="s">
        <v>1123</v>
      </c>
      <c r="AB3" t="s">
        <v>1124</v>
      </c>
      <c r="AC3" t="s">
        <v>1125</v>
      </c>
      <c r="AD3" t="s">
        <v>1126</v>
      </c>
      <c r="AE3" t="s">
        <v>1127</v>
      </c>
      <c r="AF3">
        <v>821109300</v>
      </c>
      <c r="AG3" t="s">
        <v>1128</v>
      </c>
      <c r="AH3" t="s">
        <v>1129</v>
      </c>
      <c r="AI3" t="s">
        <v>1130</v>
      </c>
      <c r="AJ3" t="s">
        <v>1131</v>
      </c>
      <c r="AK3" t="s">
        <v>1132</v>
      </c>
      <c r="AL3" t="s">
        <v>1133</v>
      </c>
      <c r="AM3" t="s">
        <v>1134</v>
      </c>
      <c r="AN3" t="s">
        <v>171</v>
      </c>
      <c r="AO3" t="s">
        <v>1135</v>
      </c>
      <c r="AP3" t="s">
        <v>1136</v>
      </c>
      <c r="AQ3" t="s">
        <v>1137</v>
      </c>
      <c r="AR3" t="s">
        <v>1138</v>
      </c>
      <c r="AS3" t="s">
        <v>171</v>
      </c>
      <c r="AT3" t="s">
        <v>1139</v>
      </c>
      <c r="AU3" t="s">
        <v>1140</v>
      </c>
      <c r="AV3" t="s">
        <v>1141</v>
      </c>
      <c r="AW3" t="s">
        <v>1142</v>
      </c>
      <c r="AX3" t="s">
        <v>1143</v>
      </c>
      <c r="AY3" t="s">
        <v>1144</v>
      </c>
      <c r="AZ3" t="s">
        <v>1145</v>
      </c>
      <c r="BA3" t="s">
        <v>1146</v>
      </c>
      <c r="BB3" t="s">
        <v>1147</v>
      </c>
      <c r="BC3" t="s">
        <v>1148</v>
      </c>
      <c r="BD3" t="s">
        <v>1149</v>
      </c>
      <c r="BE3" t="s">
        <v>200</v>
      </c>
      <c r="BF3" t="s">
        <v>1150</v>
      </c>
      <c r="BG3" t="s">
        <v>266</v>
      </c>
      <c r="BH3" t="s">
        <v>1151</v>
      </c>
      <c r="BI3" t="s">
        <v>1152</v>
      </c>
      <c r="BJ3" t="s">
        <v>1153</v>
      </c>
      <c r="BK3" t="s">
        <v>1154</v>
      </c>
      <c r="BL3" t="s">
        <v>1155</v>
      </c>
      <c r="BM3" t="s">
        <v>358</v>
      </c>
      <c r="BN3" t="s">
        <v>553</v>
      </c>
      <c r="BO3">
        <v>7.19</v>
      </c>
      <c r="BP3">
        <v>19.809999999999999</v>
      </c>
      <c r="BQ3">
        <v>7.86</v>
      </c>
      <c r="BR3">
        <v>10.6</v>
      </c>
      <c r="BS3">
        <v>36.21</v>
      </c>
      <c r="BT3">
        <v>12.12</v>
      </c>
      <c r="BU3" t="s">
        <v>768</v>
      </c>
      <c r="BV3" t="s">
        <v>1117</v>
      </c>
      <c r="BW3">
        <v>16.14</v>
      </c>
      <c r="BX3">
        <v>25.77</v>
      </c>
      <c r="BY3">
        <v>16.04</v>
      </c>
      <c r="BZ3">
        <v>4.12</v>
      </c>
      <c r="CA3">
        <v>13.15</v>
      </c>
      <c r="CB3">
        <v>4.32</v>
      </c>
      <c r="CC3">
        <v>3.3</v>
      </c>
      <c r="CD3">
        <v>-6.96</v>
      </c>
      <c r="CE3" t="s">
        <v>1156</v>
      </c>
      <c r="CF3" t="s">
        <v>1157</v>
      </c>
      <c r="CG3" s="26">
        <v>-4.4340417273168363E-2</v>
      </c>
      <c r="CH3" s="27">
        <v>1.6746108000000042</v>
      </c>
      <c r="CI3" s="26">
        <v>0.14654465019702911</v>
      </c>
      <c r="CJ3" s="26">
        <v>0.19719311594963074</v>
      </c>
      <c r="CK3" s="26">
        <v>0.1567721962928772</v>
      </c>
      <c r="CL3" s="26">
        <v>9.4221368432044983E-2</v>
      </c>
      <c r="CM3" s="26">
        <v>0.28603187203407288</v>
      </c>
      <c r="CN3" s="27">
        <v>-0.63796865940093994</v>
      </c>
      <c r="CO3" s="27">
        <v>2.68514084815979</v>
      </c>
      <c r="CP3" s="27">
        <v>0.99519222974777222</v>
      </c>
      <c r="CQ3" s="27">
        <v>0.13868613541126251</v>
      </c>
      <c r="CR3" s="27">
        <v>-0.25644505023956299</v>
      </c>
      <c r="CS3">
        <v>0.66233279434811809</v>
      </c>
      <c r="CT3">
        <v>56232658.639373869</v>
      </c>
      <c r="CU3">
        <v>1.9960079840319362</v>
      </c>
      <c r="CV3" s="26">
        <v>0.17615264058113098</v>
      </c>
      <c r="CW3" s="27">
        <v>0.58492110073566439</v>
      </c>
      <c r="CX3">
        <v>0.06</v>
      </c>
      <c r="CY3">
        <v>24.480138779711027</v>
      </c>
      <c r="CZ3">
        <v>1843008996.2313759</v>
      </c>
      <c r="DA3">
        <v>0.17615264058113098</v>
      </c>
      <c r="DB3">
        <v>7.4424804426470255</v>
      </c>
      <c r="DC3">
        <v>6062107431.477972</v>
      </c>
      <c r="DD3">
        <v>0.16734500855207443</v>
      </c>
      <c r="DE3">
        <v>3.3164886052319456</v>
      </c>
      <c r="DF3">
        <v>13603880902.47777</v>
      </c>
      <c r="DG3">
        <v>0.15501432371139526</v>
      </c>
      <c r="DH3">
        <v>1.7725313868224499</v>
      </c>
      <c r="DI3">
        <v>25453493424.948456</v>
      </c>
      <c r="DJ3">
        <v>0.1409221124649048</v>
      </c>
      <c r="DK3">
        <v>0.69886335007033018</v>
      </c>
      <c r="DL3">
        <v>64557850966.801498</v>
      </c>
      <c r="DM3">
        <v>0.12330684840679168</v>
      </c>
      <c r="DN3">
        <v>1661000000</v>
      </c>
      <c r="DO3">
        <v>0.17615264058113098</v>
      </c>
      <c r="DP3">
        <v>45117116000</v>
      </c>
      <c r="DQ3">
        <v>992524000</v>
      </c>
      <c r="DR3">
        <v>2855</v>
      </c>
      <c r="DS3">
        <v>-0.22049305785429935</v>
      </c>
      <c r="DT3">
        <v>1.0896896992643397</v>
      </c>
      <c r="DU3" s="28">
        <v>0</v>
      </c>
      <c r="DV3">
        <v>-0.22</v>
      </c>
      <c r="DW3">
        <v>-0.22</v>
      </c>
      <c r="DX3">
        <v>6.3216374269005851</v>
      </c>
      <c r="DY3">
        <v>0.37606835443037867</v>
      </c>
      <c r="DZ3">
        <v>6.0373319268635726</v>
      </c>
      <c r="EA3">
        <v>2908</v>
      </c>
      <c r="EB3">
        <v>6.0152755994927336</v>
      </c>
      <c r="EC3">
        <v>6</v>
      </c>
      <c r="ED3">
        <v>2.4155452218600864E-2</v>
      </c>
      <c r="EE3">
        <v>0.20811402330244816</v>
      </c>
      <c r="EF3" s="29">
        <v>9.2499999999999999E-2</v>
      </c>
      <c r="EG3">
        <v>9.2601000000000003E-2</v>
      </c>
      <c r="EH3">
        <v>26.116068354430379</v>
      </c>
      <c r="EI3" t="s">
        <v>198</v>
      </c>
      <c r="EJ3">
        <v>0</v>
      </c>
      <c r="EK3">
        <v>0</v>
      </c>
      <c r="EL3" s="31">
        <v>44946</v>
      </c>
      <c r="EM3" s="32">
        <v>1.7500000000000002E-2</v>
      </c>
      <c r="EN3" s="32">
        <v>0.71</v>
      </c>
      <c r="EO3" s="32">
        <v>-0.4</v>
      </c>
      <c r="EP3" s="32">
        <v>0.2</v>
      </c>
      <c r="EQ3" s="32">
        <v>1.01E-2</v>
      </c>
    </row>
    <row r="4" spans="1:147" ht="118.8" x14ac:dyDescent="0.25">
      <c r="B4" s="24" t="s">
        <v>1159</v>
      </c>
      <c r="C4" s="24"/>
      <c r="D4" s="24" t="s">
        <v>1199</v>
      </c>
      <c r="E4" t="s">
        <v>1068</v>
      </c>
      <c r="F4" t="s">
        <v>1069</v>
      </c>
      <c r="G4">
        <v>18.98</v>
      </c>
      <c r="H4">
        <v>3.8899999999999997E-2</v>
      </c>
      <c r="I4" t="s">
        <v>1070</v>
      </c>
      <c r="J4">
        <v>9955867400</v>
      </c>
      <c r="K4">
        <v>33.44</v>
      </c>
      <c r="L4">
        <v>6.63</v>
      </c>
      <c r="M4" t="s">
        <v>1117</v>
      </c>
      <c r="N4" t="s">
        <v>1160</v>
      </c>
      <c r="O4" t="s">
        <v>310</v>
      </c>
      <c r="P4" t="s">
        <v>1161</v>
      </c>
      <c r="Q4">
        <v>44.37</v>
      </c>
      <c r="R4" t="s">
        <v>1162</v>
      </c>
      <c r="S4">
        <v>250239280</v>
      </c>
      <c r="T4" s="25">
        <v>14.82</v>
      </c>
      <c r="U4" t="s">
        <v>1163</v>
      </c>
      <c r="V4">
        <v>388885050</v>
      </c>
      <c r="W4">
        <v>524544230</v>
      </c>
      <c r="X4">
        <v>1.59</v>
      </c>
      <c r="Y4">
        <v>0.66</v>
      </c>
      <c r="Z4">
        <v>22.09</v>
      </c>
      <c r="AA4" t="s">
        <v>398</v>
      </c>
      <c r="AB4" t="s">
        <v>1164</v>
      </c>
      <c r="AC4" t="s">
        <v>1165</v>
      </c>
      <c r="AD4" t="s">
        <v>1166</v>
      </c>
      <c r="AE4" t="s">
        <v>1167</v>
      </c>
      <c r="AF4">
        <v>10350885</v>
      </c>
      <c r="AG4" t="s">
        <v>1168</v>
      </c>
      <c r="AH4" t="s">
        <v>1169</v>
      </c>
      <c r="AI4" t="s">
        <v>1170</v>
      </c>
      <c r="AJ4" t="s">
        <v>1171</v>
      </c>
      <c r="AK4" t="s">
        <v>1172</v>
      </c>
      <c r="AL4" t="s">
        <v>171</v>
      </c>
      <c r="AM4" t="s">
        <v>1173</v>
      </c>
      <c r="AN4" t="s">
        <v>171</v>
      </c>
      <c r="AO4" t="s">
        <v>1174</v>
      </c>
      <c r="AP4" t="s">
        <v>1175</v>
      </c>
      <c r="AQ4" t="s">
        <v>1176</v>
      </c>
      <c r="AR4" t="s">
        <v>246</v>
      </c>
      <c r="AS4" t="s">
        <v>171</v>
      </c>
      <c r="AT4" t="s">
        <v>1177</v>
      </c>
      <c r="AU4" t="s">
        <v>1178</v>
      </c>
      <c r="AV4" t="s">
        <v>1179</v>
      </c>
      <c r="AW4" t="s">
        <v>1180</v>
      </c>
      <c r="AX4" t="s">
        <v>1181</v>
      </c>
      <c r="AY4" t="s">
        <v>1182</v>
      </c>
      <c r="AZ4" t="s">
        <v>1183</v>
      </c>
      <c r="BA4" t="s">
        <v>1184</v>
      </c>
      <c r="BB4" t="s">
        <v>1185</v>
      </c>
      <c r="BC4" t="s">
        <v>271</v>
      </c>
      <c r="BD4" t="s">
        <v>1186</v>
      </c>
      <c r="BE4" t="s">
        <v>1187</v>
      </c>
      <c r="BF4" t="s">
        <v>1188</v>
      </c>
      <c r="BG4" t="s">
        <v>1189</v>
      </c>
      <c r="BH4" t="s">
        <v>1190</v>
      </c>
      <c r="BI4" t="s">
        <v>1191</v>
      </c>
      <c r="BJ4" t="s">
        <v>1192</v>
      </c>
      <c r="BK4" t="s">
        <v>1193</v>
      </c>
      <c r="BL4" t="s">
        <v>1194</v>
      </c>
      <c r="BM4" t="s">
        <v>1195</v>
      </c>
      <c r="BN4" t="s">
        <v>1196</v>
      </c>
      <c r="BO4">
        <v>5.36</v>
      </c>
      <c r="BP4">
        <v>3.43</v>
      </c>
      <c r="BQ4">
        <v>9.6999999999999993</v>
      </c>
      <c r="BR4">
        <v>6.24</v>
      </c>
      <c r="BS4">
        <v>5.82</v>
      </c>
      <c r="BT4">
        <v>13.86</v>
      </c>
      <c r="BU4" t="s">
        <v>883</v>
      </c>
      <c r="BV4" t="s">
        <v>1117</v>
      </c>
      <c r="BW4">
        <v>37.03</v>
      </c>
      <c r="BX4">
        <v>14.58</v>
      </c>
      <c r="BY4">
        <v>21.16</v>
      </c>
      <c r="BZ4">
        <v>24.25</v>
      </c>
      <c r="CA4">
        <v>2.04</v>
      </c>
      <c r="CB4">
        <v>8.0399999999999991</v>
      </c>
      <c r="CC4">
        <v>3.6</v>
      </c>
      <c r="CD4">
        <v>-10.39</v>
      </c>
      <c r="CE4" t="s">
        <v>1197</v>
      </c>
      <c r="CF4" t="s">
        <v>1198</v>
      </c>
      <c r="CG4" s="26">
        <v>0.32288190954773871</v>
      </c>
      <c r="CH4" s="27">
        <v>9.3981513270830579</v>
      </c>
      <c r="CI4" s="26">
        <v>0.23994727432727814</v>
      </c>
      <c r="CJ4" s="26">
        <v>0.20396819710731506</v>
      </c>
      <c r="CK4" s="26">
        <v>1.1575342416763306</v>
      </c>
      <c r="CL4" s="26">
        <v>0.25862067937850952</v>
      </c>
      <c r="CM4" s="26">
        <v>0.110047847032547</v>
      </c>
      <c r="CN4" s="27">
        <v>0.50974565744400024</v>
      </c>
      <c r="CO4" s="27">
        <v>-0.53484451770782471</v>
      </c>
      <c r="CP4" s="27">
        <v>0.42365935444831848</v>
      </c>
      <c r="CQ4" s="27">
        <v>0.15991988778114319</v>
      </c>
      <c r="CR4" s="27">
        <v>0.15327569842338562</v>
      </c>
      <c r="CS4">
        <v>5.292858798511431</v>
      </c>
      <c r="CT4">
        <v>384150310.11733103</v>
      </c>
      <c r="CU4">
        <v>0</v>
      </c>
      <c r="CV4" s="26">
        <v>0.39402364790439603</v>
      </c>
      <c r="CW4" s="27">
        <v>0.14235121607780457</v>
      </c>
      <c r="CX4">
        <v>0.06</v>
      </c>
      <c r="CY4">
        <v>110.67578896827753</v>
      </c>
      <c r="CZ4">
        <v>83223869.338216931</v>
      </c>
      <c r="DA4">
        <v>0.39402364790439603</v>
      </c>
      <c r="DB4">
        <v>28.224190779774165</v>
      </c>
      <c r="DC4">
        <v>326346553.98519456</v>
      </c>
      <c r="DD4">
        <v>0.37432246550917619</v>
      </c>
      <c r="DE4">
        <v>9.6662786876788385</v>
      </c>
      <c r="DF4">
        <v>952886596.54937005</v>
      </c>
      <c r="DG4">
        <v>0.3467408101558685</v>
      </c>
      <c r="DH4">
        <v>3.692979514775661</v>
      </c>
      <c r="DI4">
        <v>2494156104.3453383</v>
      </c>
      <c r="DJ4">
        <v>0.31521891832351684</v>
      </c>
      <c r="DK4">
        <v>0.6201098668338334</v>
      </c>
      <c r="DL4">
        <v>14853605615.129122</v>
      </c>
      <c r="DM4">
        <v>0.27581655353307721</v>
      </c>
      <c r="DN4">
        <v>63282500</v>
      </c>
      <c r="DO4">
        <v>0.39402364790439603</v>
      </c>
      <c r="DP4">
        <v>9210867400</v>
      </c>
      <c r="DQ4">
        <v>650357810</v>
      </c>
      <c r="DR4">
        <v>2070</v>
      </c>
      <c r="DS4">
        <v>-7.1141738356657325E-2</v>
      </c>
      <c r="DT4">
        <v>9.2558001110052537</v>
      </c>
      <c r="DU4" s="28">
        <v>0.6</v>
      </c>
      <c r="DV4">
        <v>0.6</v>
      </c>
      <c r="DW4">
        <v>1.2</v>
      </c>
      <c r="DX4">
        <v>6.2573266619013577</v>
      </c>
      <c r="DY4">
        <v>0.53510366666666587</v>
      </c>
      <c r="DZ4">
        <v>6.034765775553967</v>
      </c>
      <c r="EA4">
        <v>371</v>
      </c>
      <c r="EB4">
        <v>6.0321452752023781</v>
      </c>
      <c r="EC4">
        <v>6</v>
      </c>
      <c r="ED4">
        <v>7.7269175184712255E-2</v>
      </c>
      <c r="EE4">
        <v>0.57192507865351982</v>
      </c>
      <c r="EF4" s="29">
        <v>1.9510000000000003E-2</v>
      </c>
      <c r="EG4">
        <v>1.9120999999999999E-2</v>
      </c>
      <c r="EH4">
        <v>40.135103666666666</v>
      </c>
      <c r="EI4">
        <v>-1</v>
      </c>
      <c r="EJ4">
        <v>0</v>
      </c>
      <c r="EK4">
        <v>1</v>
      </c>
      <c r="EL4" s="31">
        <v>44946</v>
      </c>
      <c r="EM4" s="32">
        <v>-3.3E-3</v>
      </c>
      <c r="EN4" s="32">
        <v>0.55000000000000004</v>
      </c>
      <c r="EO4" s="32">
        <v>1.69</v>
      </c>
      <c r="EP4" s="32">
        <v>-2.14</v>
      </c>
      <c r="EQ4" s="32">
        <v>3.8899999999999997E-2</v>
      </c>
    </row>
    <row r="5" spans="1:147" ht="86.4" x14ac:dyDescent="0.25">
      <c r="B5" s="24"/>
      <c r="C5" s="24"/>
      <c r="D5" s="24" t="s">
        <v>1233</v>
      </c>
      <c r="E5" t="s">
        <v>1071</v>
      </c>
      <c r="F5" t="s">
        <v>1072</v>
      </c>
      <c r="G5">
        <v>30.54</v>
      </c>
      <c r="H5">
        <v>1.6000000000000001E-3</v>
      </c>
      <c r="I5" t="s">
        <v>1073</v>
      </c>
      <c r="J5">
        <v>8283975000</v>
      </c>
      <c r="K5">
        <v>12.12</v>
      </c>
      <c r="L5">
        <v>2.1</v>
      </c>
      <c r="M5" t="s">
        <v>1117</v>
      </c>
      <c r="N5" t="s">
        <v>1200</v>
      </c>
      <c r="O5" t="s">
        <v>1201</v>
      </c>
      <c r="P5" t="s">
        <v>1202</v>
      </c>
      <c r="Q5">
        <v>55.93</v>
      </c>
      <c r="R5" t="s">
        <v>1203</v>
      </c>
      <c r="S5">
        <v>534558340</v>
      </c>
      <c r="T5" s="25">
        <v>8.2500000000000004E-2</v>
      </c>
      <c r="U5" t="s">
        <v>1204</v>
      </c>
      <c r="V5">
        <v>176747600</v>
      </c>
      <c r="W5">
        <v>271250000</v>
      </c>
      <c r="X5">
        <v>2.11</v>
      </c>
      <c r="Y5">
        <v>0.94</v>
      </c>
      <c r="Z5">
        <v>5.66</v>
      </c>
      <c r="AA5" t="s">
        <v>1205</v>
      </c>
      <c r="AB5" t="s">
        <v>1206</v>
      </c>
      <c r="AC5" t="s">
        <v>1207</v>
      </c>
      <c r="AD5" t="s">
        <v>312</v>
      </c>
      <c r="AE5" t="s">
        <v>885</v>
      </c>
      <c r="AF5">
        <v>65477609</v>
      </c>
      <c r="AG5" t="s">
        <v>1208</v>
      </c>
      <c r="AH5" t="s">
        <v>1209</v>
      </c>
      <c r="AI5" t="s">
        <v>1210</v>
      </c>
      <c r="AJ5" t="s">
        <v>1211</v>
      </c>
      <c r="AK5" t="s">
        <v>1212</v>
      </c>
      <c r="AL5" t="s">
        <v>1213</v>
      </c>
      <c r="AM5" t="s">
        <v>1214</v>
      </c>
      <c r="AN5" t="s">
        <v>171</v>
      </c>
      <c r="AO5" t="s">
        <v>1215</v>
      </c>
      <c r="AP5" t="s">
        <v>1216</v>
      </c>
      <c r="AQ5" t="s">
        <v>1217</v>
      </c>
      <c r="AR5" t="s">
        <v>1218</v>
      </c>
      <c r="AS5" t="s">
        <v>171</v>
      </c>
      <c r="AT5" t="s">
        <v>1219</v>
      </c>
      <c r="AU5" t="s">
        <v>1220</v>
      </c>
      <c r="AV5" t="s">
        <v>293</v>
      </c>
      <c r="AW5" t="s">
        <v>1221</v>
      </c>
      <c r="AX5" t="s">
        <v>1222</v>
      </c>
      <c r="AY5" t="s">
        <v>1223</v>
      </c>
      <c r="AZ5" t="s">
        <v>1224</v>
      </c>
      <c r="BA5" t="s">
        <v>1225</v>
      </c>
      <c r="BB5" t="s">
        <v>457</v>
      </c>
      <c r="BC5" t="s">
        <v>1226</v>
      </c>
      <c r="BD5" t="s">
        <v>559</v>
      </c>
      <c r="BE5" t="s">
        <v>1227</v>
      </c>
      <c r="BF5" t="s">
        <v>1228</v>
      </c>
      <c r="BG5" t="s">
        <v>404</v>
      </c>
      <c r="BH5" t="s">
        <v>441</v>
      </c>
      <c r="BI5" t="s">
        <v>1229</v>
      </c>
      <c r="BJ5" t="s">
        <v>1230</v>
      </c>
      <c r="BK5" t="s">
        <v>511</v>
      </c>
      <c r="BL5" t="s">
        <v>181</v>
      </c>
      <c r="BM5" t="s">
        <v>380</v>
      </c>
      <c r="BN5" t="s">
        <v>492</v>
      </c>
      <c r="BO5">
        <v>11.83</v>
      </c>
      <c r="BP5">
        <v>20.53</v>
      </c>
      <c r="BQ5">
        <v>14.46</v>
      </c>
      <c r="BR5">
        <v>19.12</v>
      </c>
      <c r="BS5">
        <v>26.74</v>
      </c>
      <c r="BT5">
        <v>18.010000000000002</v>
      </c>
      <c r="BU5" t="s">
        <v>1231</v>
      </c>
      <c r="BV5" t="s">
        <v>1117</v>
      </c>
      <c r="BW5">
        <v>14.53</v>
      </c>
      <c r="BX5">
        <v>19.53</v>
      </c>
      <c r="BY5">
        <v>17.55</v>
      </c>
      <c r="BZ5">
        <v>6.79</v>
      </c>
      <c r="CA5">
        <v>10.34</v>
      </c>
      <c r="CB5">
        <v>7.93</v>
      </c>
      <c r="CC5">
        <v>3</v>
      </c>
      <c r="CD5">
        <v>4.2300000000000004</v>
      </c>
      <c r="CE5" t="s">
        <v>1232</v>
      </c>
      <c r="CF5" t="s">
        <v>290</v>
      </c>
      <c r="CG5" s="26">
        <v>0.69559935717155486</v>
      </c>
      <c r="CH5" s="27">
        <v>9.5481267605633344E-2</v>
      </c>
      <c r="CI5" s="26">
        <v>0.35997763276100159</v>
      </c>
      <c r="CJ5" s="26">
        <v>0.4166502058506012</v>
      </c>
      <c r="CK5" s="26">
        <v>0.36117082834243774</v>
      </c>
      <c r="CL5" s="26">
        <v>0.81924760341644287</v>
      </c>
      <c r="CM5" s="26">
        <v>0.59547930955886841</v>
      </c>
      <c r="CN5" s="27">
        <v>-0.12038303911685944</v>
      </c>
      <c r="CO5" s="27">
        <v>0.84595960378646851</v>
      </c>
      <c r="CP5" s="27">
        <v>0.28571429848670959</v>
      </c>
      <c r="CQ5" s="27">
        <v>0.51724135875701904</v>
      </c>
      <c r="CR5" s="27">
        <v>0.54961830377578735</v>
      </c>
      <c r="CS5">
        <v>0.84824646733565434</v>
      </c>
      <c r="CT5">
        <v>79285337.480559871</v>
      </c>
      <c r="CU5">
        <v>0.81859855926653569</v>
      </c>
      <c r="CV5" s="26">
        <v>0.51050511598587034</v>
      </c>
      <c r="CW5" s="27">
        <v>0.415630105137825</v>
      </c>
      <c r="CX5">
        <v>0.06</v>
      </c>
      <c r="CY5">
        <v>9.7077240711345993</v>
      </c>
      <c r="CZ5">
        <v>916278103.37633455</v>
      </c>
      <c r="DA5">
        <v>0.51050511598587034</v>
      </c>
      <c r="DB5">
        <v>2.2629904984951041</v>
      </c>
      <c r="DC5">
        <v>3930628522.7070932</v>
      </c>
      <c r="DD5">
        <v>0.48497986018657679</v>
      </c>
      <c r="DE5">
        <v>0.67169093599881147</v>
      </c>
      <c r="DF5">
        <v>13242660460.756521</v>
      </c>
      <c r="DG5">
        <v>0.44924450206756589</v>
      </c>
      <c r="DH5">
        <v>0.21191919234274559</v>
      </c>
      <c r="DI5">
        <v>41973428181.123833</v>
      </c>
      <c r="DJ5">
        <v>0.40840409278869627</v>
      </c>
      <c r="DK5">
        <v>2.1720660341817195E-2</v>
      </c>
      <c r="DL5">
        <v>409516785402.47491</v>
      </c>
      <c r="DM5">
        <v>0.35735358119010924</v>
      </c>
      <c r="DN5">
        <v>643000000</v>
      </c>
      <c r="DO5">
        <v>0.51050511598587034</v>
      </c>
      <c r="DP5">
        <v>8894975000</v>
      </c>
      <c r="DQ5">
        <v>2961011600</v>
      </c>
      <c r="DR5">
        <v>1252</v>
      </c>
      <c r="DS5">
        <v>0.18509424118568452</v>
      </c>
      <c r="DT5">
        <v>-0.32014883753219164</v>
      </c>
      <c r="DU5" s="28">
        <v>0.6</v>
      </c>
      <c r="DV5">
        <v>0.6</v>
      </c>
      <c r="DW5">
        <v>1.2</v>
      </c>
      <c r="DX5">
        <v>8.7092198581560289</v>
      </c>
      <c r="DY5">
        <v>0.31287320261437768</v>
      </c>
      <c r="DZ5">
        <v>8.0658675195846659</v>
      </c>
      <c r="EA5">
        <v>586</v>
      </c>
      <c r="EB5">
        <v>8.0580255109547156</v>
      </c>
      <c r="EC5">
        <v>8</v>
      </c>
      <c r="ED5">
        <v>5.2385622119815671E-2</v>
      </c>
      <c r="EE5">
        <v>0.56405529953917055</v>
      </c>
      <c r="EF5" s="29">
        <v>8.4000000000000005E-2</v>
      </c>
      <c r="EG5">
        <v>8.4016000000000007E-2</v>
      </c>
      <c r="EH5">
        <v>22.092873202614378</v>
      </c>
      <c r="EI5">
        <v>-1</v>
      </c>
      <c r="EJ5">
        <v>0</v>
      </c>
      <c r="EK5">
        <v>1</v>
      </c>
      <c r="EL5" s="31">
        <v>44946</v>
      </c>
      <c r="EM5" s="32">
        <v>1.01E-2</v>
      </c>
      <c r="EN5" s="32">
        <v>0.77</v>
      </c>
      <c r="EO5" s="32">
        <v>0.13</v>
      </c>
      <c r="EP5" s="32">
        <v>0.89</v>
      </c>
      <c r="EQ5" s="32">
        <v>1.6000000000000001E-3</v>
      </c>
    </row>
    <row r="6" spans="1:147" ht="86.4" x14ac:dyDescent="0.25">
      <c r="B6" s="24"/>
      <c r="C6" s="24"/>
      <c r="D6" s="24" t="s">
        <v>1271</v>
      </c>
      <c r="E6" t="s">
        <v>1074</v>
      </c>
      <c r="F6" t="s">
        <v>1075</v>
      </c>
      <c r="G6">
        <v>17.29</v>
      </c>
      <c r="H6">
        <v>4.5999999999999999E-3</v>
      </c>
      <c r="I6" t="s">
        <v>1076</v>
      </c>
      <c r="J6">
        <v>7740913200</v>
      </c>
      <c r="K6">
        <v>38.61</v>
      </c>
      <c r="L6">
        <v>2.69</v>
      </c>
      <c r="M6" t="s">
        <v>1117</v>
      </c>
      <c r="N6" t="s">
        <v>1234</v>
      </c>
      <c r="O6" t="s">
        <v>1235</v>
      </c>
      <c r="P6" t="s">
        <v>1236</v>
      </c>
      <c r="Q6">
        <v>13.15</v>
      </c>
      <c r="R6" t="s">
        <v>1237</v>
      </c>
      <c r="S6">
        <v>123825634</v>
      </c>
      <c r="T6" s="25">
        <v>-0.17150000000000001</v>
      </c>
      <c r="U6" t="s">
        <v>1238</v>
      </c>
      <c r="V6">
        <v>350832130</v>
      </c>
      <c r="W6">
        <v>446972760</v>
      </c>
      <c r="X6">
        <v>1.36</v>
      </c>
      <c r="Y6">
        <v>0.9</v>
      </c>
      <c r="Z6">
        <v>4.07</v>
      </c>
      <c r="AA6" t="s">
        <v>1239</v>
      </c>
      <c r="AB6" t="s">
        <v>1240</v>
      </c>
      <c r="AC6" t="s">
        <v>1241</v>
      </c>
      <c r="AD6" t="s">
        <v>1242</v>
      </c>
      <c r="AE6" t="s">
        <v>1243</v>
      </c>
      <c r="AF6">
        <v>956332</v>
      </c>
      <c r="AG6" t="s">
        <v>1244</v>
      </c>
      <c r="AH6" t="s">
        <v>1245</v>
      </c>
      <c r="AI6" t="s">
        <v>1246</v>
      </c>
      <c r="AJ6" t="s">
        <v>1247</v>
      </c>
      <c r="AK6" t="s">
        <v>1248</v>
      </c>
      <c r="AL6" t="s">
        <v>1249</v>
      </c>
      <c r="AM6" t="s">
        <v>1250</v>
      </c>
      <c r="AN6" t="s">
        <v>171</v>
      </c>
      <c r="AO6" t="s">
        <v>296</v>
      </c>
      <c r="AP6" t="s">
        <v>440</v>
      </c>
      <c r="AQ6" t="s">
        <v>1251</v>
      </c>
      <c r="AR6" t="s">
        <v>1252</v>
      </c>
      <c r="AS6" t="s">
        <v>171</v>
      </c>
      <c r="AT6" t="s">
        <v>582</v>
      </c>
      <c r="AU6" t="s">
        <v>1008</v>
      </c>
      <c r="AV6" t="s">
        <v>1253</v>
      </c>
      <c r="AW6" t="s">
        <v>1254</v>
      </c>
      <c r="AX6" t="s">
        <v>1255</v>
      </c>
      <c r="AY6" t="s">
        <v>1256</v>
      </c>
      <c r="AZ6" t="s">
        <v>1257</v>
      </c>
      <c r="BA6" t="s">
        <v>1258</v>
      </c>
      <c r="BB6" t="s">
        <v>1259</v>
      </c>
      <c r="BC6" t="s">
        <v>1260</v>
      </c>
      <c r="BD6" t="s">
        <v>1261</v>
      </c>
      <c r="BE6" t="s">
        <v>451</v>
      </c>
      <c r="BF6" t="s">
        <v>173</v>
      </c>
      <c r="BG6" t="s">
        <v>1262</v>
      </c>
      <c r="BH6" t="s">
        <v>1263</v>
      </c>
      <c r="BI6" t="s">
        <v>1264</v>
      </c>
      <c r="BJ6" t="s">
        <v>1265</v>
      </c>
      <c r="BK6" t="s">
        <v>515</v>
      </c>
      <c r="BL6" t="s">
        <v>1266</v>
      </c>
      <c r="BM6" t="s">
        <v>1267</v>
      </c>
      <c r="BN6" t="s">
        <v>194</v>
      </c>
      <c r="BO6">
        <v>10.24</v>
      </c>
      <c r="BP6">
        <v>44.63</v>
      </c>
      <c r="BQ6">
        <v>12.72</v>
      </c>
      <c r="BR6">
        <v>11.33</v>
      </c>
      <c r="BS6">
        <v>56.42</v>
      </c>
      <c r="BT6">
        <v>16.39</v>
      </c>
      <c r="BU6" t="s">
        <v>1268</v>
      </c>
      <c r="BV6" t="s">
        <v>1117</v>
      </c>
      <c r="BW6">
        <v>9.17</v>
      </c>
      <c r="BX6">
        <v>27.75</v>
      </c>
      <c r="BY6">
        <v>16.91</v>
      </c>
      <c r="BZ6">
        <v>4.45</v>
      </c>
      <c r="CA6">
        <v>19.649999999999999</v>
      </c>
      <c r="CB6">
        <v>6.5</v>
      </c>
      <c r="CC6">
        <v>1.35</v>
      </c>
      <c r="CD6">
        <v>-16.63</v>
      </c>
      <c r="CE6" t="s">
        <v>1269</v>
      </c>
      <c r="CF6" t="s">
        <v>1270</v>
      </c>
      <c r="CG6" s="26">
        <v>6.0378304742684158E-2</v>
      </c>
      <c r="CH6" s="27">
        <v>-0.1993888717948715</v>
      </c>
      <c r="CI6" s="26">
        <v>-3.6408908665180206E-2</v>
      </c>
      <c r="CJ6" s="26">
        <v>0.61681902408599854</v>
      </c>
      <c r="CK6" s="26">
        <v>1.0066030025482178</v>
      </c>
      <c r="CL6" s="26">
        <v>0.45931485295295715</v>
      </c>
      <c r="CM6" s="26">
        <v>0.16750000417232513</v>
      </c>
      <c r="CN6" s="27">
        <v>-0.73567253351211548</v>
      </c>
      <c r="CO6" s="27">
        <v>4.1506023406982422</v>
      </c>
      <c r="CP6" s="27">
        <v>0.36065572500228882</v>
      </c>
      <c r="CQ6" s="27">
        <v>0.30067017674446106</v>
      </c>
      <c r="CR6" s="27">
        <v>0.18250904977321625</v>
      </c>
      <c r="CS6">
        <v>1.8166893217554565</v>
      </c>
      <c r="CT6">
        <v>45683881.415929213</v>
      </c>
      <c r="CU6">
        <v>0.31810294968189712</v>
      </c>
      <c r="CV6" s="26">
        <v>0.4427655950188637</v>
      </c>
      <c r="CW6" s="27">
        <v>0.85175295174121857</v>
      </c>
      <c r="CX6">
        <v>0.06</v>
      </c>
      <c r="CY6">
        <v>18.773580520848455</v>
      </c>
      <c r="CZ6">
        <v>307608513.65496516</v>
      </c>
      <c r="DA6">
        <v>0.4427655950188637</v>
      </c>
      <c r="DB6">
        <v>4.609367432555211</v>
      </c>
      <c r="DC6">
        <v>1252864581.637109</v>
      </c>
      <c r="DD6">
        <v>0.42062731526792052</v>
      </c>
      <c r="DE6">
        <v>1.4868863280823703</v>
      </c>
      <c r="DF6">
        <v>3883896899.8039522</v>
      </c>
      <c r="DG6">
        <v>0.38963372361660004</v>
      </c>
      <c r="DH6">
        <v>0.5245841932378108</v>
      </c>
      <c r="DI6">
        <v>11008553582.89846</v>
      </c>
      <c r="DJ6">
        <v>0.35421247601509098</v>
      </c>
      <c r="DK6">
        <v>7.1692151827339831E-2</v>
      </c>
      <c r="DL6">
        <v>80551539503.348175</v>
      </c>
      <c r="DM6">
        <v>0.30993591651320457</v>
      </c>
      <c r="DN6">
        <v>225999999.99999997</v>
      </c>
      <c r="DO6">
        <v>0.4427655950188637</v>
      </c>
      <c r="DP6">
        <v>5774913200</v>
      </c>
      <c r="DQ6">
        <v>1877394600</v>
      </c>
      <c r="DR6">
        <v>1316</v>
      </c>
      <c r="DS6">
        <v>-0.38238729027617957</v>
      </c>
      <c r="DT6">
        <v>-1.0511418235360901</v>
      </c>
      <c r="DU6" s="28">
        <v>0.6</v>
      </c>
      <c r="DV6">
        <v>-0.22</v>
      </c>
      <c r="DW6">
        <v>0.38</v>
      </c>
      <c r="DX6">
        <v>-3.0071249999999998</v>
      </c>
      <c r="DY6">
        <v>0.79527735294118029</v>
      </c>
      <c r="DZ6">
        <v>-3.0004651011397061</v>
      </c>
      <c r="EA6">
        <v>1782</v>
      </c>
      <c r="EB6">
        <v>-3.0002967122264685</v>
      </c>
      <c r="EC6">
        <v>3</v>
      </c>
      <c r="ED6">
        <v>4.9654703790002773E-2</v>
      </c>
      <c r="EE6">
        <v>0.76067275330156581</v>
      </c>
      <c r="EF6" s="29">
        <v>-2.0085099999999998</v>
      </c>
      <c r="EG6">
        <v>-2.008464</v>
      </c>
      <c r="EH6">
        <v>73.06527735294118</v>
      </c>
      <c r="EI6" t="s">
        <v>346</v>
      </c>
      <c r="EJ6">
        <v>0</v>
      </c>
      <c r="EK6">
        <v>0</v>
      </c>
      <c r="EL6" s="31">
        <v>44946</v>
      </c>
      <c r="EM6" s="32">
        <v>1.35E-2</v>
      </c>
      <c r="EN6" s="32">
        <v>-0.93</v>
      </c>
      <c r="EO6" s="32">
        <v>0</v>
      </c>
      <c r="EP6" s="32">
        <v>0.47</v>
      </c>
      <c r="EQ6" s="32">
        <v>4.5999999999999999E-3</v>
      </c>
    </row>
    <row r="7" spans="1:147" ht="86.4" x14ac:dyDescent="0.25">
      <c r="B7" s="24"/>
      <c r="C7" s="24"/>
      <c r="D7" s="24" t="s">
        <v>1301</v>
      </c>
      <c r="E7" t="s">
        <v>1077</v>
      </c>
      <c r="F7" t="s">
        <v>1078</v>
      </c>
      <c r="G7">
        <v>25.35</v>
      </c>
      <c r="H7">
        <v>8.3999999999999995E-3</v>
      </c>
      <c r="I7" t="s">
        <v>1079</v>
      </c>
      <c r="J7">
        <v>4910608100</v>
      </c>
      <c r="K7">
        <v>31.23</v>
      </c>
      <c r="L7">
        <v>1.66</v>
      </c>
      <c r="M7" t="s">
        <v>1117</v>
      </c>
      <c r="N7" t="s">
        <v>329</v>
      </c>
      <c r="O7" t="s">
        <v>1272</v>
      </c>
      <c r="P7" t="s">
        <v>1273</v>
      </c>
      <c r="Q7">
        <v>-5.05</v>
      </c>
      <c r="R7" t="s">
        <v>1274</v>
      </c>
      <c r="S7">
        <v>101402273</v>
      </c>
      <c r="T7" s="25">
        <v>-0.57069999999999999</v>
      </c>
      <c r="U7" t="s">
        <v>604</v>
      </c>
      <c r="V7">
        <v>48428100</v>
      </c>
      <c r="W7">
        <v>193712350</v>
      </c>
      <c r="X7">
        <v>1.1100000000000001</v>
      </c>
      <c r="Y7">
        <v>0.67</v>
      </c>
      <c r="Z7">
        <v>7.31</v>
      </c>
      <c r="AA7" t="s">
        <v>1275</v>
      </c>
      <c r="AB7" t="s">
        <v>1276</v>
      </c>
      <c r="AC7" t="s">
        <v>1277</v>
      </c>
      <c r="AD7" t="s">
        <v>1278</v>
      </c>
      <c r="AE7" t="s">
        <v>1279</v>
      </c>
      <c r="AF7">
        <v>-30965537</v>
      </c>
      <c r="AG7" t="s">
        <v>1280</v>
      </c>
      <c r="AH7" t="s">
        <v>1281</v>
      </c>
      <c r="AI7" t="s">
        <v>1282</v>
      </c>
      <c r="AJ7" t="s">
        <v>429</v>
      </c>
      <c r="AK7" t="s">
        <v>1283</v>
      </c>
      <c r="AL7" t="s">
        <v>171</v>
      </c>
      <c r="AM7" t="s">
        <v>1284</v>
      </c>
      <c r="AN7" t="s">
        <v>171</v>
      </c>
      <c r="AO7" t="s">
        <v>232</v>
      </c>
      <c r="AP7" t="s">
        <v>171</v>
      </c>
      <c r="AQ7" t="s">
        <v>1285</v>
      </c>
      <c r="AR7" t="s">
        <v>1286</v>
      </c>
      <c r="AS7" t="s">
        <v>171</v>
      </c>
      <c r="AT7" t="s">
        <v>914</v>
      </c>
      <c r="AU7" t="s">
        <v>171</v>
      </c>
      <c r="AV7" t="s">
        <v>1287</v>
      </c>
      <c r="AW7" t="s">
        <v>1288</v>
      </c>
      <c r="AX7" t="s">
        <v>1289</v>
      </c>
      <c r="AY7" t="s">
        <v>1290</v>
      </c>
      <c r="AZ7" t="s">
        <v>1291</v>
      </c>
      <c r="BA7" t="s">
        <v>1292</v>
      </c>
      <c r="BB7" t="s">
        <v>1276</v>
      </c>
      <c r="BC7" t="s">
        <v>171</v>
      </c>
      <c r="BD7" t="s">
        <v>234</v>
      </c>
      <c r="BE7" t="s">
        <v>183</v>
      </c>
      <c r="BF7" t="s">
        <v>1293</v>
      </c>
      <c r="BG7" t="s">
        <v>1294</v>
      </c>
      <c r="BH7" t="s">
        <v>171</v>
      </c>
      <c r="BI7" t="s">
        <v>1295</v>
      </c>
      <c r="BJ7" t="s">
        <v>229</v>
      </c>
      <c r="BK7" t="s">
        <v>367</v>
      </c>
      <c r="BL7" t="s">
        <v>1296</v>
      </c>
      <c r="BM7" t="s">
        <v>969</v>
      </c>
      <c r="BN7" t="s">
        <v>1297</v>
      </c>
      <c r="BO7">
        <v>46.04</v>
      </c>
      <c r="BP7">
        <v>44.98</v>
      </c>
      <c r="BQ7">
        <v>20.79</v>
      </c>
      <c r="BR7">
        <v>46.9</v>
      </c>
      <c r="BS7">
        <v>57.1</v>
      </c>
      <c r="BT7" t="s">
        <v>171</v>
      </c>
      <c r="BU7" t="s">
        <v>1298</v>
      </c>
      <c r="BV7" t="s">
        <v>1117</v>
      </c>
      <c r="BW7">
        <v>12.08</v>
      </c>
      <c r="BX7">
        <v>25.09</v>
      </c>
      <c r="BY7">
        <v>14.48</v>
      </c>
      <c r="BZ7">
        <v>9.74</v>
      </c>
      <c r="CA7">
        <v>16.86</v>
      </c>
      <c r="CB7">
        <v>8.4</v>
      </c>
      <c r="CC7">
        <v>0.68</v>
      </c>
      <c r="CD7">
        <v>-4.3</v>
      </c>
      <c r="CE7" t="s">
        <v>1299</v>
      </c>
      <c r="CF7" t="s">
        <v>1300</v>
      </c>
      <c r="CG7" s="26">
        <v>-0.12339720767888289</v>
      </c>
      <c r="CH7" s="27">
        <v>-0.77963807246376815</v>
      </c>
      <c r="CI7" s="26">
        <v>0.50724631547927856</v>
      </c>
      <c r="CJ7" s="26">
        <v>7.9012341797351837E-2</v>
      </c>
      <c r="CK7" s="26">
        <v>-0.13338084518909454</v>
      </c>
      <c r="CL7" s="26">
        <v>0.11446741223335266</v>
      </c>
      <c r="CM7" s="26" t="s">
        <v>171</v>
      </c>
      <c r="CN7" s="27">
        <v>0.32126697897911072</v>
      </c>
      <c r="CO7" s="27">
        <v>1.1666666269302368</v>
      </c>
      <c r="CP7" s="27">
        <v>1.0795149803161621</v>
      </c>
      <c r="CQ7" s="27">
        <v>-8.2915455102920532E-2</v>
      </c>
      <c r="CR7" s="27" t="s">
        <v>171</v>
      </c>
      <c r="CS7">
        <v>2.4851255566801616</v>
      </c>
      <c r="CT7">
        <v>27643047.260273974</v>
      </c>
      <c r="CU7">
        <v>8.6785009861932938</v>
      </c>
      <c r="CV7" s="26">
        <v>0.14183630608022213</v>
      </c>
      <c r="CW7" s="27">
        <v>0.62113328278064728</v>
      </c>
      <c r="CX7">
        <v>0.06</v>
      </c>
      <c r="CY7">
        <v>7.2568896652852901</v>
      </c>
      <c r="CZ7">
        <v>314543586.20323104</v>
      </c>
      <c r="DA7">
        <v>0.14183630608022213</v>
      </c>
      <c r="DB7">
        <v>2.2702356980170779</v>
      </c>
      <c r="DC7">
        <v>1005449831.4838978</v>
      </c>
      <c r="DD7">
        <v>0.13474449077621101</v>
      </c>
      <c r="DE7">
        <v>1.0530624263583248</v>
      </c>
      <c r="DF7">
        <v>2167590489.2871933</v>
      </c>
      <c r="DG7">
        <v>0.12481594935059548</v>
      </c>
      <c r="DH7">
        <v>0.59043383803516647</v>
      </c>
      <c r="DI7">
        <v>3865984557.382443</v>
      </c>
      <c r="DJ7">
        <v>0.11346904486417771</v>
      </c>
      <c r="DK7">
        <v>0.26094577107262312</v>
      </c>
      <c r="DL7">
        <v>8747442392.4070168</v>
      </c>
      <c r="DM7">
        <v>9.9285414256155488E-2</v>
      </c>
      <c r="DN7">
        <v>292000000</v>
      </c>
      <c r="DO7">
        <v>0.14183630608022213</v>
      </c>
      <c r="DP7">
        <v>2282608100</v>
      </c>
      <c r="DQ7">
        <v>924633430</v>
      </c>
      <c r="DR7">
        <v>2307</v>
      </c>
      <c r="DS7">
        <v>-0.26523351375910503</v>
      </c>
      <c r="DT7">
        <v>-1.4007713552444154</v>
      </c>
      <c r="DU7" s="28">
        <v>0</v>
      </c>
      <c r="DV7">
        <v>-0.22</v>
      </c>
      <c r="DW7">
        <v>-0.22</v>
      </c>
      <c r="DX7">
        <v>-1.0429999999999999</v>
      </c>
      <c r="DY7">
        <v>0.54481954265772703</v>
      </c>
      <c r="DZ7">
        <v>-1.0165472403342823</v>
      </c>
      <c r="EA7">
        <v>1941</v>
      </c>
      <c r="EB7">
        <v>-1.0100218048428475</v>
      </c>
      <c r="EC7">
        <v>1</v>
      </c>
      <c r="ED7">
        <v>2.1631558338949475E-2</v>
      </c>
      <c r="EE7">
        <v>5.6212213624996031E-2</v>
      </c>
      <c r="EF7" s="29">
        <v>1.0999999999999999E-2</v>
      </c>
      <c r="EG7">
        <v>1.1084E-2</v>
      </c>
      <c r="EH7">
        <v>16.384819542657727</v>
      </c>
      <c r="EI7" t="s">
        <v>198</v>
      </c>
      <c r="EJ7">
        <v>0</v>
      </c>
      <c r="EK7">
        <v>0</v>
      </c>
      <c r="EL7" s="31">
        <v>44946</v>
      </c>
      <c r="EM7" s="32">
        <v>1.3100000000000001E-2</v>
      </c>
      <c r="EN7" s="32">
        <v>-1.49</v>
      </c>
      <c r="EO7" s="32">
        <v>-0.16</v>
      </c>
      <c r="EP7" s="32">
        <v>0.2</v>
      </c>
      <c r="EQ7" s="32">
        <v>8.3999999999999995E-3</v>
      </c>
    </row>
    <row r="8" spans="1:147" ht="172.8" x14ac:dyDescent="0.25">
      <c r="B8" s="24" t="s">
        <v>1302</v>
      </c>
      <c r="C8" s="24"/>
      <c r="D8" s="24" t="s">
        <v>1338</v>
      </c>
      <c r="E8" t="s">
        <v>1080</v>
      </c>
      <c r="F8" t="s">
        <v>1081</v>
      </c>
      <c r="G8">
        <v>9.4499999999999993</v>
      </c>
      <c r="H8">
        <v>-1.3599999999999999E-2</v>
      </c>
      <c r="I8" t="s">
        <v>1082</v>
      </c>
      <c r="J8">
        <v>4340230300</v>
      </c>
      <c r="K8">
        <v>78.17</v>
      </c>
      <c r="L8">
        <v>2.61</v>
      </c>
      <c r="M8" t="s">
        <v>1117</v>
      </c>
      <c r="N8" t="s">
        <v>1303</v>
      </c>
      <c r="O8" t="s">
        <v>1304</v>
      </c>
      <c r="P8" t="s">
        <v>1305</v>
      </c>
      <c r="Q8">
        <v>10.64</v>
      </c>
      <c r="R8" t="s">
        <v>1306</v>
      </c>
      <c r="S8">
        <v>44158730</v>
      </c>
      <c r="T8" s="25">
        <v>3.4500000000000003E-2</v>
      </c>
      <c r="U8" t="s">
        <v>1307</v>
      </c>
      <c r="V8">
        <v>292245640</v>
      </c>
      <c r="W8">
        <v>459283630</v>
      </c>
      <c r="X8">
        <v>3.38</v>
      </c>
      <c r="Y8">
        <v>0.7</v>
      </c>
      <c r="Z8">
        <v>1.1499999999999999</v>
      </c>
      <c r="AA8" t="s">
        <v>1308</v>
      </c>
      <c r="AB8" t="s">
        <v>585</v>
      </c>
      <c r="AC8" t="s">
        <v>1309</v>
      </c>
      <c r="AD8" t="s">
        <v>1310</v>
      </c>
      <c r="AE8" t="s">
        <v>1311</v>
      </c>
      <c r="AF8">
        <v>49568448</v>
      </c>
      <c r="AG8" t="s">
        <v>1312</v>
      </c>
      <c r="AH8" t="s">
        <v>1313</v>
      </c>
      <c r="AI8" t="s">
        <v>1314</v>
      </c>
      <c r="AJ8" t="s">
        <v>188</v>
      </c>
      <c r="AK8" t="s">
        <v>1315</v>
      </c>
      <c r="AL8" t="s">
        <v>1316</v>
      </c>
      <c r="AM8" t="s">
        <v>1317</v>
      </c>
      <c r="AN8" t="s">
        <v>171</v>
      </c>
      <c r="AO8" t="s">
        <v>290</v>
      </c>
      <c r="AP8" t="s">
        <v>325</v>
      </c>
      <c r="AQ8" t="s">
        <v>168</v>
      </c>
      <c r="AR8" t="s">
        <v>1318</v>
      </c>
      <c r="AS8" t="s">
        <v>171</v>
      </c>
      <c r="AT8" t="s">
        <v>1319</v>
      </c>
      <c r="AU8" t="s">
        <v>1320</v>
      </c>
      <c r="AV8" t="s">
        <v>1321</v>
      </c>
      <c r="AW8" t="s">
        <v>1322</v>
      </c>
      <c r="AX8" t="s">
        <v>1323</v>
      </c>
      <c r="AY8" t="s">
        <v>1324</v>
      </c>
      <c r="AZ8" t="s">
        <v>1325</v>
      </c>
      <c r="BA8" t="s">
        <v>1326</v>
      </c>
      <c r="BB8" t="s">
        <v>1327</v>
      </c>
      <c r="BC8" t="s">
        <v>171</v>
      </c>
      <c r="BD8" t="s">
        <v>541</v>
      </c>
      <c r="BE8" t="s">
        <v>177</v>
      </c>
      <c r="BF8" t="s">
        <v>1328</v>
      </c>
      <c r="BG8" t="s">
        <v>1329</v>
      </c>
      <c r="BH8" t="s">
        <v>171</v>
      </c>
      <c r="BI8" t="s">
        <v>870</v>
      </c>
      <c r="BJ8" t="s">
        <v>1330</v>
      </c>
      <c r="BK8" t="s">
        <v>1331</v>
      </c>
      <c r="BL8" t="s">
        <v>1332</v>
      </c>
      <c r="BM8" t="s">
        <v>1333</v>
      </c>
      <c r="BN8" t="s">
        <v>1334</v>
      </c>
      <c r="BO8">
        <v>2.63</v>
      </c>
      <c r="BP8">
        <v>8.18</v>
      </c>
      <c r="BQ8">
        <v>6.92</v>
      </c>
      <c r="BR8">
        <v>3.19</v>
      </c>
      <c r="BS8">
        <v>14.04</v>
      </c>
      <c r="BT8">
        <v>10.44</v>
      </c>
      <c r="BU8" t="s">
        <v>1335</v>
      </c>
      <c r="BV8" t="s">
        <v>1117</v>
      </c>
      <c r="BW8">
        <v>9.93</v>
      </c>
      <c r="BX8">
        <v>16.82</v>
      </c>
      <c r="BY8">
        <v>14.46</v>
      </c>
      <c r="BZ8">
        <v>1.29</v>
      </c>
      <c r="CA8">
        <v>4.42</v>
      </c>
      <c r="CB8">
        <v>3.07</v>
      </c>
      <c r="CC8">
        <v>3.05</v>
      </c>
      <c r="CD8">
        <v>3.5</v>
      </c>
      <c r="CE8" t="s">
        <v>1336</v>
      </c>
      <c r="CF8" t="s">
        <v>1337</v>
      </c>
      <c r="CG8" s="26">
        <v>0.10712157190635452</v>
      </c>
      <c r="CH8" s="27">
        <v>3.1904556859022173</v>
      </c>
      <c r="CI8" s="26">
        <v>0.18840935826301575</v>
      </c>
      <c r="CJ8" s="26">
        <v>2.3071182891726494E-2</v>
      </c>
      <c r="CK8" s="26">
        <v>1.1373276710510254</v>
      </c>
      <c r="CL8" s="26">
        <v>0.10810811072587967</v>
      </c>
      <c r="CM8" s="26" t="s">
        <v>171</v>
      </c>
      <c r="CN8" s="27">
        <v>-0.7030186653137207</v>
      </c>
      <c r="CO8" s="27">
        <v>0.66972476243972778</v>
      </c>
      <c r="CP8" s="27">
        <v>1.6842859983444214</v>
      </c>
      <c r="CQ8" s="27">
        <v>0.41685217618942261</v>
      </c>
      <c r="CR8" s="27" t="s">
        <v>171</v>
      </c>
      <c r="CS8">
        <v>0.88558055498877775</v>
      </c>
      <c r="CT8">
        <v>34949156.901125975</v>
      </c>
      <c r="CU8">
        <v>0.15936507936507938</v>
      </c>
      <c r="CV8" s="26">
        <v>0.36422908073291183</v>
      </c>
      <c r="CW8" s="27">
        <v>0.51696106791496277</v>
      </c>
      <c r="CX8">
        <v>0.06</v>
      </c>
      <c r="CY8">
        <v>95.412424149811258</v>
      </c>
      <c r="CZ8">
        <v>69563585.236851245</v>
      </c>
      <c r="DA8">
        <v>0.36422908073291183</v>
      </c>
      <c r="DB8">
        <v>24.908834319498268</v>
      </c>
      <c r="DC8">
        <v>266460895.55481422</v>
      </c>
      <c r="DD8">
        <v>0.34601762669626623</v>
      </c>
      <c r="DE8">
        <v>8.8481630817553683</v>
      </c>
      <c r="DF8">
        <v>750125222.45275509</v>
      </c>
      <c r="DG8">
        <v>0.32052159104496242</v>
      </c>
      <c r="DH8">
        <v>3.5471962304981286</v>
      </c>
      <c r="DI8">
        <v>1871120137.9090159</v>
      </c>
      <c r="DJ8">
        <v>0.29138326458632946</v>
      </c>
      <c r="DK8">
        <v>0.67470608354983741</v>
      </c>
      <c r="DL8">
        <v>9837217214.7603569</v>
      </c>
      <c r="DM8">
        <v>0.25496035651303828</v>
      </c>
      <c r="DN8">
        <v>54050600.000000007</v>
      </c>
      <c r="DO8">
        <v>0.36422908073291183</v>
      </c>
      <c r="DP8">
        <v>6637230300</v>
      </c>
      <c r="DQ8">
        <v>144369599.99999952</v>
      </c>
      <c r="DR8">
        <v>4609</v>
      </c>
      <c r="DS8">
        <v>-0.25710750882655731</v>
      </c>
      <c r="DT8">
        <v>2.6734946179872545</v>
      </c>
      <c r="DU8" s="28">
        <v>0.6</v>
      </c>
      <c r="DV8">
        <v>0.6</v>
      </c>
      <c r="DW8">
        <v>1.2</v>
      </c>
      <c r="DX8">
        <v>8.8714285714285719</v>
      </c>
      <c r="DY8">
        <v>0.42871987420172758</v>
      </c>
      <c r="DZ8">
        <v>8.2080273189472184</v>
      </c>
      <c r="EA8">
        <v>1702</v>
      </c>
      <c r="EB8">
        <v>8.1360926385636017</v>
      </c>
      <c r="EC8">
        <v>8</v>
      </c>
      <c r="ED8">
        <v>1.9435702509144514E-2</v>
      </c>
      <c r="EE8">
        <v>8.1416357034105477E-2</v>
      </c>
      <c r="EF8" s="29">
        <v>1.5299999999999999E-2</v>
      </c>
      <c r="EG8">
        <v>1.5163999999999999E-2</v>
      </c>
      <c r="EH8">
        <v>19.238719874201728</v>
      </c>
      <c r="EI8" t="s">
        <v>198</v>
      </c>
      <c r="EJ8">
        <v>0</v>
      </c>
      <c r="EK8">
        <v>0</v>
      </c>
      <c r="EL8" s="31">
        <v>44946</v>
      </c>
      <c r="EM8" s="32">
        <v>4.4000000000000003E-3</v>
      </c>
      <c r="EN8" s="32">
        <v>3.47</v>
      </c>
      <c r="EO8" s="32">
        <v>0</v>
      </c>
      <c r="EP8" s="32">
        <v>0.52</v>
      </c>
      <c r="EQ8" s="32">
        <v>-1.3599999999999999E-2</v>
      </c>
    </row>
    <row r="9" spans="1:147" ht="86.4" x14ac:dyDescent="0.25">
      <c r="B9" s="24"/>
      <c r="C9" s="24"/>
      <c r="D9" s="24" t="s">
        <v>1379</v>
      </c>
      <c r="E9" t="s">
        <v>1083</v>
      </c>
      <c r="F9" t="s">
        <v>1084</v>
      </c>
      <c r="G9">
        <v>17.53</v>
      </c>
      <c r="H9">
        <v>5.7000000000000002E-3</v>
      </c>
      <c r="I9" t="s">
        <v>1085</v>
      </c>
      <c r="J9">
        <v>3971834000</v>
      </c>
      <c r="K9">
        <v>116.3</v>
      </c>
      <c r="L9">
        <v>3.37</v>
      </c>
      <c r="M9" t="s">
        <v>1117</v>
      </c>
      <c r="N9" t="s">
        <v>1339</v>
      </c>
      <c r="O9" t="s">
        <v>1340</v>
      </c>
      <c r="P9" t="s">
        <v>1341</v>
      </c>
      <c r="Q9">
        <v>-2.74</v>
      </c>
      <c r="R9" t="s">
        <v>1342</v>
      </c>
      <c r="S9">
        <v>21207593</v>
      </c>
      <c r="T9" s="25">
        <v>-0.57820000000000005</v>
      </c>
      <c r="U9" t="s">
        <v>1343</v>
      </c>
      <c r="V9">
        <v>171636000</v>
      </c>
      <c r="W9">
        <v>226573530</v>
      </c>
      <c r="X9">
        <v>1.99</v>
      </c>
      <c r="Y9">
        <v>0.46</v>
      </c>
      <c r="Z9">
        <v>2.58</v>
      </c>
      <c r="AA9" t="s">
        <v>1344</v>
      </c>
      <c r="AB9" t="s">
        <v>1345</v>
      </c>
      <c r="AC9" t="s">
        <v>1346</v>
      </c>
      <c r="AD9" t="s">
        <v>1347</v>
      </c>
      <c r="AE9" t="s">
        <v>1348</v>
      </c>
      <c r="AF9">
        <v>17935053</v>
      </c>
      <c r="AG9" t="s">
        <v>1349</v>
      </c>
      <c r="AH9" t="s">
        <v>1350</v>
      </c>
      <c r="AI9" t="s">
        <v>1351</v>
      </c>
      <c r="AJ9" t="s">
        <v>292</v>
      </c>
      <c r="AK9" t="s">
        <v>1352</v>
      </c>
      <c r="AL9" t="s">
        <v>1353</v>
      </c>
      <c r="AM9" t="s">
        <v>1354</v>
      </c>
      <c r="AN9" t="s">
        <v>171</v>
      </c>
      <c r="AO9" t="s">
        <v>196</v>
      </c>
      <c r="AP9" t="s">
        <v>1355</v>
      </c>
      <c r="AQ9" t="s">
        <v>262</v>
      </c>
      <c r="AR9" t="s">
        <v>254</v>
      </c>
      <c r="AS9" t="s">
        <v>171</v>
      </c>
      <c r="AT9" t="s">
        <v>1356</v>
      </c>
      <c r="AU9" t="s">
        <v>330</v>
      </c>
      <c r="AV9" t="s">
        <v>1357</v>
      </c>
      <c r="AW9" t="s">
        <v>1358</v>
      </c>
      <c r="AX9" t="s">
        <v>1359</v>
      </c>
      <c r="AY9" t="s">
        <v>1360</v>
      </c>
      <c r="AZ9" t="s">
        <v>1361</v>
      </c>
      <c r="BA9" t="s">
        <v>1362</v>
      </c>
      <c r="BB9" t="s">
        <v>1363</v>
      </c>
      <c r="BC9" t="s">
        <v>1364</v>
      </c>
      <c r="BD9" t="s">
        <v>1365</v>
      </c>
      <c r="BE9" t="s">
        <v>1366</v>
      </c>
      <c r="BF9" t="s">
        <v>1367</v>
      </c>
      <c r="BG9" t="s">
        <v>1368</v>
      </c>
      <c r="BH9" t="s">
        <v>1369</v>
      </c>
      <c r="BI9" t="s">
        <v>1370</v>
      </c>
      <c r="BJ9" t="s">
        <v>1371</v>
      </c>
      <c r="BK9" t="s">
        <v>1372</v>
      </c>
      <c r="BL9" t="s">
        <v>1373</v>
      </c>
      <c r="BM9" t="s">
        <v>1374</v>
      </c>
      <c r="BN9" t="s">
        <v>1375</v>
      </c>
      <c r="BO9">
        <v>4.59</v>
      </c>
      <c r="BP9">
        <v>6</v>
      </c>
      <c r="BQ9">
        <v>5.93</v>
      </c>
      <c r="BR9">
        <v>5.57</v>
      </c>
      <c r="BS9">
        <v>7.99</v>
      </c>
      <c r="BT9">
        <v>7.55</v>
      </c>
      <c r="BU9" t="s">
        <v>1376</v>
      </c>
      <c r="BV9" t="s">
        <v>1117</v>
      </c>
      <c r="BW9">
        <v>14.02</v>
      </c>
      <c r="BX9">
        <v>18.53</v>
      </c>
      <c r="BY9">
        <v>16.87</v>
      </c>
      <c r="BZ9">
        <v>2.0499999999999998</v>
      </c>
      <c r="CA9">
        <v>6.23</v>
      </c>
      <c r="CB9">
        <v>5.69</v>
      </c>
      <c r="CC9">
        <v>0.81</v>
      </c>
      <c r="CD9">
        <v>1.1000000000000001</v>
      </c>
      <c r="CE9" t="s">
        <v>1377</v>
      </c>
      <c r="CF9" t="s">
        <v>1378</v>
      </c>
      <c r="CG9" s="26">
        <v>-1.8011388888888888E-3</v>
      </c>
      <c r="CH9" s="27">
        <v>8.1583378541918786E-2</v>
      </c>
      <c r="CI9" s="26">
        <v>0.33564621210098267</v>
      </c>
      <c r="CJ9" s="26">
        <v>0.28111103177070618</v>
      </c>
      <c r="CK9" s="26">
        <v>0.11386138945817947</v>
      </c>
      <c r="CL9" s="26">
        <v>5.6209150701761246E-2</v>
      </c>
      <c r="CM9" s="26">
        <v>0.21236133575439453</v>
      </c>
      <c r="CN9" s="27">
        <v>-2.3596372455358505E-2</v>
      </c>
      <c r="CO9" s="27">
        <v>0.36788594722747803</v>
      </c>
      <c r="CP9" s="27">
        <v>0.35046520829200745</v>
      </c>
      <c r="CQ9" s="27">
        <v>-0.13165301084518433</v>
      </c>
      <c r="CR9" s="27">
        <v>-0.26826110482215881</v>
      </c>
      <c r="CS9">
        <v>2.5791129870129872</v>
      </c>
      <c r="CT9">
        <v>21989898.01519569</v>
      </c>
      <c r="CU9">
        <v>0.34227039361095263</v>
      </c>
      <c r="CV9" s="26">
        <v>0.19983782395720481</v>
      </c>
      <c r="CW9" s="27">
        <v>5.8968133479356769E-2</v>
      </c>
      <c r="CX9">
        <v>0.06</v>
      </c>
      <c r="CY9">
        <v>55.395765974791956</v>
      </c>
      <c r="CZ9">
        <v>71554818.861133844</v>
      </c>
      <c r="DA9">
        <v>0.19983782395720481</v>
      </c>
      <c r="DB9">
        <v>16.514726319983893</v>
      </c>
      <c r="DC9">
        <v>240018146.42265692</v>
      </c>
      <c r="DD9">
        <v>0.18984593275934455</v>
      </c>
      <c r="DE9">
        <v>7.1561476214862685</v>
      </c>
      <c r="DF9">
        <v>553906125.14736617</v>
      </c>
      <c r="DG9">
        <v>0.17585728508234025</v>
      </c>
      <c r="DH9">
        <v>3.6965626128624973</v>
      </c>
      <c r="DI9">
        <v>1072302680.9305243</v>
      </c>
      <c r="DJ9">
        <v>0.15987025916576386</v>
      </c>
      <c r="DK9">
        <v>1.3410979352782868</v>
      </c>
      <c r="DL9">
        <v>2955663338.0227208</v>
      </c>
      <c r="DM9">
        <v>0.13988647677004337</v>
      </c>
      <c r="DN9">
        <v>63215300</v>
      </c>
      <c r="DO9">
        <v>0.19983782395720481</v>
      </c>
      <c r="DP9">
        <v>3963834000</v>
      </c>
      <c r="DQ9">
        <v>265662360</v>
      </c>
      <c r="DR9">
        <v>1361</v>
      </c>
      <c r="DS9">
        <v>-0.2016389628460937</v>
      </c>
      <c r="DT9">
        <v>2.2615245062562017E-2</v>
      </c>
      <c r="DU9" s="28">
        <v>0</v>
      </c>
      <c r="DV9">
        <v>-0.22</v>
      </c>
      <c r="DW9">
        <v>-0.22</v>
      </c>
      <c r="DX9">
        <v>1.1000000000000001E-2</v>
      </c>
      <c r="DY9">
        <v>0.35509003666411143</v>
      </c>
      <c r="DZ9">
        <v>1.5959904033052451E-3</v>
      </c>
      <c r="EA9">
        <v>2764</v>
      </c>
      <c r="EB9">
        <v>6.9974548767426229E-4</v>
      </c>
      <c r="EC9">
        <v>0</v>
      </c>
      <c r="ED9">
        <v>4.9032647370590904E-2</v>
      </c>
      <c r="EE9">
        <v>0.33794636116584315</v>
      </c>
      <c r="EF9" s="29">
        <v>0.03</v>
      </c>
      <c r="EG9">
        <v>3.0057E-2</v>
      </c>
      <c r="EH9">
        <v>21.145090036664111</v>
      </c>
      <c r="EI9" t="s">
        <v>198</v>
      </c>
      <c r="EJ9">
        <v>0</v>
      </c>
      <c r="EK9">
        <v>0</v>
      </c>
      <c r="EL9" s="31">
        <v>44946</v>
      </c>
      <c r="EM9" s="32">
        <v>4.0000000000000001E-3</v>
      </c>
      <c r="EN9" s="32">
        <v>0.92</v>
      </c>
      <c r="EO9" s="32">
        <v>0.11</v>
      </c>
      <c r="EP9" s="32">
        <v>-1.19</v>
      </c>
      <c r="EQ9" s="32">
        <v>5.7000000000000002E-3</v>
      </c>
    </row>
    <row r="10" spans="1:147" ht="86.4" x14ac:dyDescent="0.25">
      <c r="D10" s="24" t="s">
        <v>1411</v>
      </c>
      <c r="E10" t="s">
        <v>1086</v>
      </c>
      <c r="F10" t="s">
        <v>1087</v>
      </c>
      <c r="G10">
        <v>18.7</v>
      </c>
      <c r="H10">
        <v>1.14E-2</v>
      </c>
      <c r="I10" t="s">
        <v>1088</v>
      </c>
      <c r="J10">
        <v>3790079900</v>
      </c>
      <c r="K10">
        <v>77.91</v>
      </c>
      <c r="L10">
        <v>2.62</v>
      </c>
      <c r="M10" t="s">
        <v>1117</v>
      </c>
      <c r="N10" t="s">
        <v>1320</v>
      </c>
      <c r="O10" t="s">
        <v>1380</v>
      </c>
      <c r="P10" t="s">
        <v>1381</v>
      </c>
      <c r="Q10">
        <v>11.73</v>
      </c>
      <c r="R10" t="s">
        <v>1382</v>
      </c>
      <c r="S10">
        <v>42030100</v>
      </c>
      <c r="T10" s="25">
        <v>0.46650000000000003</v>
      </c>
      <c r="U10" t="s">
        <v>1383</v>
      </c>
      <c r="V10">
        <v>46207172</v>
      </c>
      <c r="W10">
        <v>202678070</v>
      </c>
      <c r="X10">
        <v>1.39</v>
      </c>
      <c r="Y10">
        <v>0.3</v>
      </c>
      <c r="Z10">
        <v>8.7799999999999994</v>
      </c>
      <c r="AA10" t="s">
        <v>191</v>
      </c>
      <c r="AB10" t="s">
        <v>1384</v>
      </c>
      <c r="AC10" t="s">
        <v>1385</v>
      </c>
      <c r="AD10" t="s">
        <v>1386</v>
      </c>
      <c r="AE10" t="s">
        <v>1387</v>
      </c>
      <c r="AF10">
        <v>-3698252</v>
      </c>
      <c r="AG10" t="s">
        <v>1388</v>
      </c>
      <c r="AH10" t="s">
        <v>1389</v>
      </c>
      <c r="AI10" t="s">
        <v>1390</v>
      </c>
      <c r="AJ10" t="s">
        <v>1391</v>
      </c>
      <c r="AK10" t="s">
        <v>1392</v>
      </c>
      <c r="AL10" t="s">
        <v>1393</v>
      </c>
      <c r="AM10" t="s">
        <v>1394</v>
      </c>
      <c r="AN10" t="s">
        <v>171</v>
      </c>
      <c r="AO10" t="s">
        <v>374</v>
      </c>
      <c r="AP10" t="s">
        <v>459</v>
      </c>
      <c r="AQ10" t="s">
        <v>1395</v>
      </c>
      <c r="AR10" t="s">
        <v>345</v>
      </c>
      <c r="AS10" t="s">
        <v>1396</v>
      </c>
      <c r="AT10" t="s">
        <v>340</v>
      </c>
      <c r="AU10" t="s">
        <v>1397</v>
      </c>
      <c r="AV10" t="s">
        <v>268</v>
      </c>
      <c r="AW10" t="s">
        <v>1398</v>
      </c>
      <c r="AX10" t="s">
        <v>804</v>
      </c>
      <c r="AY10" t="s">
        <v>833</v>
      </c>
      <c r="AZ10" t="s">
        <v>1399</v>
      </c>
      <c r="BA10" t="s">
        <v>324</v>
      </c>
      <c r="BB10" t="s">
        <v>171</v>
      </c>
      <c r="BC10" t="s">
        <v>171</v>
      </c>
      <c r="BD10" t="s">
        <v>1400</v>
      </c>
      <c r="BE10" t="s">
        <v>1401</v>
      </c>
      <c r="BF10" t="s">
        <v>1402</v>
      </c>
      <c r="BG10" t="s">
        <v>171</v>
      </c>
      <c r="BH10" t="s">
        <v>171</v>
      </c>
      <c r="BI10" t="s">
        <v>1403</v>
      </c>
      <c r="BJ10" t="s">
        <v>1404</v>
      </c>
      <c r="BK10" t="s">
        <v>1405</v>
      </c>
      <c r="BL10" t="s">
        <v>1406</v>
      </c>
      <c r="BM10" t="s">
        <v>1407</v>
      </c>
      <c r="BN10" t="s">
        <v>1408</v>
      </c>
      <c r="BO10">
        <v>4</v>
      </c>
      <c r="BP10">
        <v>5.97</v>
      </c>
      <c r="BQ10">
        <v>4.8099999999999996</v>
      </c>
      <c r="BR10">
        <v>5.54</v>
      </c>
      <c r="BS10" t="s">
        <v>171</v>
      </c>
      <c r="BT10" t="s">
        <v>171</v>
      </c>
      <c r="BU10" t="s">
        <v>171</v>
      </c>
      <c r="BV10" t="s">
        <v>1117</v>
      </c>
      <c r="BW10">
        <v>14.03</v>
      </c>
      <c r="BX10">
        <v>25.98</v>
      </c>
      <c r="BY10">
        <v>16.73</v>
      </c>
      <c r="BZ10">
        <v>7.06</v>
      </c>
      <c r="CA10">
        <v>11.55</v>
      </c>
      <c r="CB10">
        <v>4.3099999999999996</v>
      </c>
      <c r="CC10">
        <v>9.48</v>
      </c>
      <c r="CD10">
        <v>-3.16</v>
      </c>
      <c r="CE10" t="s">
        <v>1409</v>
      </c>
      <c r="CF10" t="s">
        <v>1410</v>
      </c>
      <c r="CG10" s="26">
        <v>7.8434110429447854E-2</v>
      </c>
      <c r="CH10" s="27">
        <v>2.0080622862548205</v>
      </c>
      <c r="CI10" s="26">
        <v>1.2243345975875854</v>
      </c>
      <c r="CJ10" s="26">
        <v>0.13362069427967072</v>
      </c>
      <c r="CK10" s="26">
        <v>1.7543859779834747E-2</v>
      </c>
      <c r="CL10" s="26" t="s">
        <v>171</v>
      </c>
      <c r="CM10" s="26" t="s">
        <v>171</v>
      </c>
      <c r="CN10" s="27">
        <v>0.16120706498622894</v>
      </c>
      <c r="CO10" s="27">
        <v>2.0197122097015381</v>
      </c>
      <c r="CP10" s="27">
        <v>0.155342698097229</v>
      </c>
      <c r="CQ10" s="27" t="s">
        <v>171</v>
      </c>
      <c r="CR10" s="27" t="s">
        <v>171</v>
      </c>
      <c r="CS10">
        <v>6.4787690598290597</v>
      </c>
      <c r="CT10">
        <v>78299304.31923072</v>
      </c>
      <c r="CU10">
        <v>0</v>
      </c>
      <c r="CV10" s="26">
        <v>0.45849971721569699</v>
      </c>
      <c r="CW10" s="27">
        <v>0.77875399092833197</v>
      </c>
      <c r="CX10">
        <v>0.06</v>
      </c>
      <c r="CY10">
        <v>59.895186877386443</v>
      </c>
      <c r="CZ10">
        <v>48536118.7026795</v>
      </c>
      <c r="DA10">
        <v>0.45849971721569699</v>
      </c>
      <c r="DB10">
        <v>14.528316534097403</v>
      </c>
      <c r="DC10">
        <v>200097505.66606906</v>
      </c>
      <c r="DD10">
        <v>0.43557473135491209</v>
      </c>
      <c r="DE10">
        <v>4.5967675778228481</v>
      </c>
      <c r="DF10">
        <v>632418291.93741202</v>
      </c>
      <c r="DG10">
        <v>0.40347975114981333</v>
      </c>
      <c r="DH10">
        <v>1.5803530856171095</v>
      </c>
      <c r="DI10">
        <v>1839512907.8795826</v>
      </c>
      <c r="DJ10">
        <v>0.36679977377255762</v>
      </c>
      <c r="DK10">
        <v>0.20202737124941603</v>
      </c>
      <c r="DL10">
        <v>14389534853.725435</v>
      </c>
      <c r="DM10">
        <v>0.32094980205098789</v>
      </c>
      <c r="DN10">
        <v>35274800</v>
      </c>
      <c r="DO10">
        <v>0.45849971721569699</v>
      </c>
      <c r="DP10">
        <v>2907079900</v>
      </c>
      <c r="DQ10">
        <v>912572420</v>
      </c>
      <c r="DR10">
        <v>4595</v>
      </c>
      <c r="DS10">
        <v>-0.38006560678624912</v>
      </c>
      <c r="DT10">
        <v>1.2293082953264887</v>
      </c>
      <c r="DU10" s="28">
        <v>0.6</v>
      </c>
      <c r="DV10">
        <v>0.6</v>
      </c>
      <c r="DW10">
        <v>1.2</v>
      </c>
      <c r="DX10">
        <v>5.333333333333333</v>
      </c>
      <c r="DY10">
        <v>0.39332115132307749</v>
      </c>
      <c r="DZ10">
        <v>5.0677737171076931</v>
      </c>
      <c r="EA10">
        <v>427</v>
      </c>
      <c r="EB10">
        <v>5.0618941199510523</v>
      </c>
      <c r="EC10">
        <v>5</v>
      </c>
      <c r="ED10">
        <v>2.8520105801283779E-2</v>
      </c>
      <c r="EE10">
        <v>0.14027121927892838</v>
      </c>
      <c r="EF10" s="29">
        <v>8.3600000000000008E-2</v>
      </c>
      <c r="EG10">
        <v>8.3713999999999997E-2</v>
      </c>
      <c r="EH10">
        <v>19.203321151323077</v>
      </c>
      <c r="EI10">
        <v>-1</v>
      </c>
      <c r="EJ10">
        <v>1</v>
      </c>
      <c r="EK10">
        <v>1</v>
      </c>
      <c r="EL10" s="31">
        <v>44946</v>
      </c>
      <c r="EM10" s="32">
        <v>8.2000000000000007E-3</v>
      </c>
      <c r="EN10" s="32">
        <v>3.08</v>
      </c>
      <c r="EO10" s="32">
        <v>2.82</v>
      </c>
      <c r="EP10" s="32">
        <v>1.32</v>
      </c>
      <c r="EQ10" s="32">
        <v>1.14E-2</v>
      </c>
    </row>
    <row r="11" spans="1:147" ht="86.4" x14ac:dyDescent="0.25">
      <c r="B11" s="24"/>
      <c r="C11" s="24"/>
      <c r="D11" s="24" t="s">
        <v>1450</v>
      </c>
      <c r="E11" t="s">
        <v>1089</v>
      </c>
      <c r="F11" t="s">
        <v>1090</v>
      </c>
      <c r="G11">
        <v>16.75</v>
      </c>
      <c r="H11">
        <v>-1.9300000000000001E-2</v>
      </c>
      <c r="I11" t="s">
        <v>1091</v>
      </c>
      <c r="J11">
        <v>2680335000</v>
      </c>
      <c r="L11">
        <v>6.29</v>
      </c>
      <c r="M11" t="s">
        <v>1117</v>
      </c>
      <c r="N11" t="s">
        <v>1412</v>
      </c>
      <c r="O11" t="s">
        <v>1413</v>
      </c>
      <c r="P11" t="s">
        <v>1414</v>
      </c>
      <c r="Q11">
        <v>-31.95</v>
      </c>
      <c r="R11" t="s">
        <v>1415</v>
      </c>
      <c r="S11">
        <v>145700630</v>
      </c>
      <c r="T11" s="25">
        <v>3.5449999999999999</v>
      </c>
      <c r="U11" t="s">
        <v>1416</v>
      </c>
      <c r="V11">
        <v>94770000</v>
      </c>
      <c r="W11">
        <v>160020000</v>
      </c>
      <c r="X11">
        <v>2.91</v>
      </c>
      <c r="Y11">
        <v>0.64</v>
      </c>
      <c r="Z11">
        <v>15.21</v>
      </c>
      <c r="AA11" t="s">
        <v>1417</v>
      </c>
      <c r="AB11" t="s">
        <v>1261</v>
      </c>
      <c r="AC11" t="s">
        <v>1418</v>
      </c>
      <c r="AD11" t="s">
        <v>1419</v>
      </c>
      <c r="AE11" t="s">
        <v>1420</v>
      </c>
      <c r="AF11">
        <v>23700330</v>
      </c>
      <c r="AG11" t="s">
        <v>1421</v>
      </c>
      <c r="AH11" t="s">
        <v>1422</v>
      </c>
      <c r="AI11" t="s">
        <v>1423</v>
      </c>
      <c r="AJ11" t="s">
        <v>1175</v>
      </c>
      <c r="AK11" t="s">
        <v>1424</v>
      </c>
      <c r="AL11" t="s">
        <v>1425</v>
      </c>
      <c r="AM11" t="s">
        <v>1426</v>
      </c>
      <c r="AN11" t="s">
        <v>171</v>
      </c>
      <c r="AO11" t="s">
        <v>1427</v>
      </c>
      <c r="AP11" t="s">
        <v>197</v>
      </c>
      <c r="AQ11" t="s">
        <v>1428</v>
      </c>
      <c r="AR11" t="s">
        <v>1252</v>
      </c>
      <c r="AS11" t="s">
        <v>1429</v>
      </c>
      <c r="AT11" t="s">
        <v>1430</v>
      </c>
      <c r="AU11" t="s">
        <v>1431</v>
      </c>
      <c r="AV11" t="s">
        <v>1432</v>
      </c>
      <c r="AW11" t="s">
        <v>1433</v>
      </c>
      <c r="AX11" t="s">
        <v>1434</v>
      </c>
      <c r="AY11" t="s">
        <v>1435</v>
      </c>
      <c r="AZ11" t="s">
        <v>1436</v>
      </c>
      <c r="BA11" t="s">
        <v>1437</v>
      </c>
      <c r="BB11" t="s">
        <v>1372</v>
      </c>
      <c r="BC11" t="s">
        <v>1364</v>
      </c>
      <c r="BD11" t="s">
        <v>1438</v>
      </c>
      <c r="BE11" t="s">
        <v>1439</v>
      </c>
      <c r="BF11" t="s">
        <v>1440</v>
      </c>
      <c r="BG11" t="s">
        <v>1441</v>
      </c>
      <c r="BH11" t="s">
        <v>1442</v>
      </c>
      <c r="BI11" t="s">
        <v>1443</v>
      </c>
      <c r="BJ11" t="s">
        <v>359</v>
      </c>
      <c r="BK11" t="s">
        <v>1444</v>
      </c>
      <c r="BL11" t="s">
        <v>1445</v>
      </c>
      <c r="BM11" t="s">
        <v>1446</v>
      </c>
      <c r="BN11" t="s">
        <v>1447</v>
      </c>
      <c r="BO11">
        <v>-17.63</v>
      </c>
      <c r="BP11">
        <v>-22.21</v>
      </c>
      <c r="BQ11">
        <v>3.16</v>
      </c>
      <c r="BR11">
        <v>-61.46</v>
      </c>
      <c r="BS11">
        <v>-46.64</v>
      </c>
      <c r="BT11">
        <v>3.11</v>
      </c>
      <c r="BU11" t="s">
        <v>883</v>
      </c>
      <c r="BV11" t="s">
        <v>1117</v>
      </c>
      <c r="BW11">
        <v>15.93</v>
      </c>
      <c r="BX11">
        <v>3.27</v>
      </c>
      <c r="BY11">
        <v>11.72</v>
      </c>
      <c r="BZ11">
        <v>3.79</v>
      </c>
      <c r="CA11">
        <v>-19.39</v>
      </c>
      <c r="CB11">
        <v>1.02</v>
      </c>
      <c r="CC11">
        <v>8.06</v>
      </c>
      <c r="CD11">
        <v>3.4</v>
      </c>
      <c r="CE11" t="s">
        <v>1448</v>
      </c>
      <c r="CF11" t="s">
        <v>1449</v>
      </c>
      <c r="CG11" s="26">
        <v>-0.34604242696629228</v>
      </c>
      <c r="CH11" s="27">
        <v>2.6071602793234798</v>
      </c>
      <c r="CI11" s="26">
        <v>-1.297356653958559E-2</v>
      </c>
      <c r="CJ11" s="26">
        <v>-5.2139632403850555E-2</v>
      </c>
      <c r="CK11" s="26">
        <v>0.86172157526016235</v>
      </c>
      <c r="CL11" s="26">
        <v>0.44063323736190796</v>
      </c>
      <c r="CM11" s="26">
        <v>0.20126782357692719</v>
      </c>
      <c r="CN11" s="27">
        <v>0.23659305274486542</v>
      </c>
      <c r="CO11" s="27">
        <v>-13.21231746673584</v>
      </c>
      <c r="CP11" s="27">
        <v>-0.53233110904693604</v>
      </c>
      <c r="CQ11" s="27">
        <v>-9.8643839359283447E-2</v>
      </c>
      <c r="CR11" s="27">
        <v>3.0295779928565025E-2</v>
      </c>
      <c r="CS11">
        <v>1.4092192429022081</v>
      </c>
      <c r="CT11">
        <v>-4772736.3636363633</v>
      </c>
      <c r="CU11">
        <v>0</v>
      </c>
      <c r="CV11" s="26">
        <v>0.28770188745111225</v>
      </c>
      <c r="CW11" s="27">
        <v>-2.7152807164937256</v>
      </c>
      <c r="CX11">
        <v>0.06</v>
      </c>
      <c r="CY11" t="e">
        <v>#VALUE!</v>
      </c>
      <c r="CZ11" t="s">
        <v>179</v>
      </c>
      <c r="DA11">
        <v>0.28770188745111225</v>
      </c>
      <c r="DB11" t="e">
        <v>#VALUE!</v>
      </c>
      <c r="DC11" t="s">
        <v>179</v>
      </c>
      <c r="DD11">
        <v>0.27331679307855661</v>
      </c>
      <c r="DE11" t="e">
        <v>#VALUE!</v>
      </c>
      <c r="DF11" t="s">
        <v>179</v>
      </c>
      <c r="DG11">
        <v>0.2531776609569788</v>
      </c>
      <c r="DH11" t="e">
        <v>#VALUE!</v>
      </c>
      <c r="DI11" t="s">
        <v>179</v>
      </c>
      <c r="DJ11">
        <v>0.2301615099608898</v>
      </c>
      <c r="DK11" t="e">
        <v>#VALUE!</v>
      </c>
      <c r="DL11" t="s">
        <v>179</v>
      </c>
      <c r="DM11">
        <v>0.20139132121577857</v>
      </c>
      <c r="DN11">
        <v>-242000000</v>
      </c>
      <c r="DO11">
        <v>0.28770188745111225</v>
      </c>
      <c r="DP11">
        <v>3137335000</v>
      </c>
      <c r="DQ11">
        <v>123681620</v>
      </c>
      <c r="DR11">
        <v>2197</v>
      </c>
      <c r="DS11">
        <v>-0.63374431441740453</v>
      </c>
      <c r="DT11">
        <v>5.322440995817205</v>
      </c>
      <c r="DU11" s="28">
        <v>-0.22</v>
      </c>
      <c r="DV11" t="e">
        <v>#VALUE!</v>
      </c>
      <c r="DW11" t="e">
        <v>#VALUE!</v>
      </c>
      <c r="DX11">
        <v>5.421836228287841</v>
      </c>
      <c r="DY11">
        <v>0.32903347280334649</v>
      </c>
      <c r="DZ11">
        <v>5.088177891753273</v>
      </c>
      <c r="EA11">
        <v>3669</v>
      </c>
      <c r="EB11">
        <v>5.0224475616348743</v>
      </c>
      <c r="EC11">
        <v>5</v>
      </c>
      <c r="ED11">
        <v>0.3122047244094488</v>
      </c>
      <c r="EE11">
        <v>1.4935633045869265</v>
      </c>
      <c r="EF11" s="29">
        <v>1.02041</v>
      </c>
      <c r="EG11">
        <v>1.0206029999999999</v>
      </c>
      <c r="EH11">
        <v>12.209033472803346</v>
      </c>
      <c r="EI11" t="s">
        <v>231</v>
      </c>
      <c r="EJ11">
        <v>1</v>
      </c>
      <c r="EK11">
        <v>0</v>
      </c>
      <c r="EL11" s="31">
        <v>44946</v>
      </c>
      <c r="EM11" s="32">
        <v>9.5500000000000002E-2</v>
      </c>
      <c r="EN11" s="32">
        <v>5.12</v>
      </c>
      <c r="EO11" s="32">
        <v>-0.95</v>
      </c>
      <c r="EP11" s="32">
        <v>-3.39</v>
      </c>
      <c r="EQ11" s="32">
        <v>-1.9300000000000001E-2</v>
      </c>
    </row>
    <row r="12" spans="1:147" ht="86.4" x14ac:dyDescent="0.25">
      <c r="B12" s="24"/>
      <c r="C12" s="24"/>
      <c r="D12" s="24" t="s">
        <v>1482</v>
      </c>
      <c r="E12" t="s">
        <v>1092</v>
      </c>
      <c r="F12" t="s">
        <v>1093</v>
      </c>
      <c r="G12">
        <v>5.45</v>
      </c>
      <c r="H12">
        <v>2.06E-2</v>
      </c>
      <c r="I12" t="s">
        <v>1094</v>
      </c>
      <c r="J12">
        <v>2586340700</v>
      </c>
      <c r="L12">
        <v>2.1</v>
      </c>
      <c r="M12" t="s">
        <v>1117</v>
      </c>
      <c r="N12" t="s">
        <v>263</v>
      </c>
      <c r="O12" t="s">
        <v>1451</v>
      </c>
      <c r="P12" t="s">
        <v>1452</v>
      </c>
      <c r="Q12">
        <v>-9.48</v>
      </c>
      <c r="R12" t="s">
        <v>1453</v>
      </c>
      <c r="S12">
        <v>-8566131</v>
      </c>
      <c r="T12" s="25">
        <v>-1.1240000000000001</v>
      </c>
      <c r="U12" t="s">
        <v>1454</v>
      </c>
      <c r="V12">
        <v>447001380</v>
      </c>
      <c r="W12">
        <v>474557940</v>
      </c>
      <c r="X12">
        <v>1.44</v>
      </c>
      <c r="Y12">
        <v>0.74</v>
      </c>
      <c r="Z12">
        <v>-0.46</v>
      </c>
      <c r="AA12" t="s">
        <v>1455</v>
      </c>
      <c r="AB12" t="s">
        <v>1456</v>
      </c>
      <c r="AC12" t="s">
        <v>1457</v>
      </c>
      <c r="AD12" t="s">
        <v>312</v>
      </c>
      <c r="AE12" t="s">
        <v>1458</v>
      </c>
      <c r="AF12">
        <v>3138845</v>
      </c>
      <c r="AG12" t="s">
        <v>1459</v>
      </c>
      <c r="AH12" t="s">
        <v>1460</v>
      </c>
      <c r="AI12" t="s">
        <v>1461</v>
      </c>
      <c r="AJ12" t="s">
        <v>173</v>
      </c>
      <c r="AK12" t="s">
        <v>1462</v>
      </c>
      <c r="AL12" t="s">
        <v>1004</v>
      </c>
      <c r="AM12" t="s">
        <v>1463</v>
      </c>
      <c r="AN12" t="s">
        <v>171</v>
      </c>
      <c r="AO12" t="s">
        <v>1464</v>
      </c>
      <c r="AP12" t="s">
        <v>1465</v>
      </c>
      <c r="AQ12" t="s">
        <v>1466</v>
      </c>
      <c r="AR12" t="s">
        <v>1399</v>
      </c>
      <c r="AS12" t="s">
        <v>171</v>
      </c>
      <c r="AT12" t="s">
        <v>1467</v>
      </c>
      <c r="AU12" t="s">
        <v>171</v>
      </c>
      <c r="AV12" t="s">
        <v>1468</v>
      </c>
      <c r="AW12" t="s">
        <v>1469</v>
      </c>
      <c r="AX12" t="s">
        <v>384</v>
      </c>
      <c r="AY12" t="s">
        <v>277</v>
      </c>
      <c r="AZ12" t="s">
        <v>1470</v>
      </c>
      <c r="BA12" t="s">
        <v>1471</v>
      </c>
      <c r="BB12" t="s">
        <v>1472</v>
      </c>
      <c r="BC12" t="s">
        <v>397</v>
      </c>
      <c r="BD12" t="s">
        <v>240</v>
      </c>
      <c r="BE12" t="s">
        <v>1473</v>
      </c>
      <c r="BF12" t="s">
        <v>1474</v>
      </c>
      <c r="BG12" t="s">
        <v>300</v>
      </c>
      <c r="BH12" t="s">
        <v>290</v>
      </c>
      <c r="BI12" t="s">
        <v>1475</v>
      </c>
      <c r="BJ12" t="s">
        <v>1476</v>
      </c>
      <c r="BK12" t="s">
        <v>1477</v>
      </c>
      <c r="BL12" t="s">
        <v>1478</v>
      </c>
      <c r="BM12" t="s">
        <v>1479</v>
      </c>
      <c r="BN12" t="s">
        <v>1480</v>
      </c>
      <c r="BO12">
        <v>5.77</v>
      </c>
      <c r="BP12">
        <v>6.65</v>
      </c>
      <c r="BQ12">
        <v>1.28</v>
      </c>
      <c r="BR12">
        <v>6.76</v>
      </c>
      <c r="BS12">
        <v>10.119999999999999</v>
      </c>
      <c r="BT12">
        <v>0.86</v>
      </c>
      <c r="BU12" t="s">
        <v>883</v>
      </c>
      <c r="BV12" t="s">
        <v>1117</v>
      </c>
      <c r="BW12">
        <v>14.83</v>
      </c>
      <c r="BX12">
        <v>18.399999999999999</v>
      </c>
      <c r="BY12">
        <v>12.83</v>
      </c>
      <c r="BZ12">
        <v>-1.25</v>
      </c>
      <c r="CA12">
        <v>6.16</v>
      </c>
      <c r="CB12">
        <v>0.68</v>
      </c>
      <c r="CC12">
        <v>0.55000000000000004</v>
      </c>
      <c r="CD12">
        <v>0.37</v>
      </c>
      <c r="CE12" t="s">
        <v>1481</v>
      </c>
      <c r="CF12" t="s">
        <v>1323</v>
      </c>
      <c r="CG12" s="26">
        <v>-0.19090669077757685</v>
      </c>
      <c r="CH12" s="27">
        <v>-0.74836739066555658</v>
      </c>
      <c r="CI12" s="26">
        <v>0.37294334173202515</v>
      </c>
      <c r="CJ12" s="26">
        <v>8.6035646498203278E-2</v>
      </c>
      <c r="CK12" s="26">
        <v>-0.33230224251747131</v>
      </c>
      <c r="CL12" s="26">
        <v>-0.11705032736063004</v>
      </c>
      <c r="CM12" s="26">
        <v>0.77862608432769775</v>
      </c>
      <c r="CN12" s="27">
        <v>-0.27272173762321472</v>
      </c>
      <c r="CO12" s="27">
        <v>9.0162639617919922</v>
      </c>
      <c r="CP12" s="27">
        <v>1.0125261545181274</v>
      </c>
      <c r="CQ12" s="27">
        <v>-4.6757988929748535</v>
      </c>
      <c r="CR12" s="27">
        <v>0.43137255311012268</v>
      </c>
      <c r="CS12">
        <v>1.1479541500221926</v>
      </c>
      <c r="CT12">
        <v>-18136189.318372719</v>
      </c>
      <c r="CU12">
        <v>0</v>
      </c>
      <c r="CV12" s="26">
        <v>0.15765050053596497</v>
      </c>
      <c r="CW12" s="27">
        <v>1.1023284077644349</v>
      </c>
      <c r="CX12">
        <v>0.06</v>
      </c>
      <c r="CY12">
        <v>23.451676674077568</v>
      </c>
      <c r="CZ12">
        <v>80222012.530112594</v>
      </c>
      <c r="DA12">
        <v>0.15765050053596497</v>
      </c>
      <c r="DB12">
        <v>7.2403479531468751</v>
      </c>
      <c r="DC12">
        <v>259841199.92220986</v>
      </c>
      <c r="DD12">
        <v>0.14976797550916671</v>
      </c>
      <c r="DE12">
        <v>3.297181412720712</v>
      </c>
      <c r="DF12">
        <v>570590593.7543143</v>
      </c>
      <c r="DG12">
        <v>0.13873244047164918</v>
      </c>
      <c r="DH12">
        <v>1.8087228758272775</v>
      </c>
      <c r="DI12">
        <v>1040148673.4884737</v>
      </c>
      <c r="DJ12">
        <v>0.12612040042877198</v>
      </c>
      <c r="DK12">
        <v>0.75916197670955621</v>
      </c>
      <c r="DL12">
        <v>2478180885.9214931</v>
      </c>
      <c r="DM12">
        <v>0.11035535037517546</v>
      </c>
      <c r="DN12">
        <v>73455100</v>
      </c>
      <c r="DO12">
        <v>0.15765050053596497</v>
      </c>
      <c r="DP12">
        <v>1881340700</v>
      </c>
      <c r="DQ12">
        <v>767878210</v>
      </c>
      <c r="DR12">
        <v>1715</v>
      </c>
      <c r="DS12">
        <v>-0.34855719131354179</v>
      </c>
      <c r="DT12">
        <v>-1.8506957984299914</v>
      </c>
      <c r="DU12" s="28">
        <v>0</v>
      </c>
      <c r="DV12">
        <v>-0.89833333333333332</v>
      </c>
      <c r="DW12">
        <v>-0.89833333333333332</v>
      </c>
      <c r="DX12">
        <v>3.7000000000000002E-3</v>
      </c>
      <c r="DY12">
        <v>0.37596956521739</v>
      </c>
      <c r="DZ12">
        <v>5.7708739130434786E-4</v>
      </c>
      <c r="EA12">
        <v>4073</v>
      </c>
      <c r="EB12">
        <v>9.9542298906418392E-5</v>
      </c>
      <c r="EC12">
        <v>0</v>
      </c>
      <c r="ED12">
        <v>7.5592455580871742E-2</v>
      </c>
      <c r="EE12">
        <v>0.4846615778886767</v>
      </c>
      <c r="EF12" s="29">
        <v>8.4100000000000008E-3</v>
      </c>
      <c r="EG12">
        <v>8.2039999999999995E-3</v>
      </c>
      <c r="EH12">
        <v>22.15596956521739</v>
      </c>
      <c r="EI12" t="s">
        <v>198</v>
      </c>
      <c r="EJ12">
        <v>0</v>
      </c>
      <c r="EK12">
        <v>0</v>
      </c>
      <c r="EL12" s="31">
        <v>44946</v>
      </c>
      <c r="EM12" s="32">
        <v>5.4999999999999997E-3</v>
      </c>
      <c r="EN12" s="32">
        <v>-1.83</v>
      </c>
      <c r="EO12" s="32">
        <v>-0.93</v>
      </c>
      <c r="EP12" s="32">
        <v>0.75</v>
      </c>
      <c r="EQ12" s="32">
        <v>2.06E-2</v>
      </c>
    </row>
    <row r="13" spans="1:147" ht="86.4" x14ac:dyDescent="0.25">
      <c r="B13" s="24"/>
      <c r="C13" s="24"/>
      <c r="D13" s="24" t="s">
        <v>1515</v>
      </c>
      <c r="E13" t="s">
        <v>1095</v>
      </c>
      <c r="F13" t="s">
        <v>1096</v>
      </c>
      <c r="G13">
        <v>25.04</v>
      </c>
      <c r="H13">
        <v>-7.1000000000000004E-3</v>
      </c>
      <c r="I13" t="s">
        <v>1097</v>
      </c>
      <c r="J13">
        <v>2480295500</v>
      </c>
      <c r="K13">
        <v>18.649999999999999</v>
      </c>
      <c r="L13">
        <v>2.2200000000000002</v>
      </c>
      <c r="M13" t="s">
        <v>1117</v>
      </c>
      <c r="N13" t="s">
        <v>183</v>
      </c>
      <c r="O13" t="s">
        <v>1216</v>
      </c>
      <c r="P13" t="s">
        <v>1483</v>
      </c>
      <c r="Q13">
        <v>-21.73</v>
      </c>
      <c r="R13" t="s">
        <v>1484</v>
      </c>
      <c r="S13">
        <v>96650389</v>
      </c>
      <c r="T13" s="25">
        <v>-2.0199999999999999E-2</v>
      </c>
      <c r="U13" t="s">
        <v>982</v>
      </c>
      <c r="V13">
        <v>68749276</v>
      </c>
      <c r="W13">
        <v>99053333</v>
      </c>
      <c r="X13">
        <v>1.0900000000000001</v>
      </c>
      <c r="Y13">
        <v>0.34</v>
      </c>
      <c r="Z13">
        <v>23.89</v>
      </c>
      <c r="AA13" t="s">
        <v>250</v>
      </c>
      <c r="AB13" t="s">
        <v>812</v>
      </c>
      <c r="AC13" t="s">
        <v>1485</v>
      </c>
      <c r="AD13" t="s">
        <v>1486</v>
      </c>
      <c r="AE13" t="s">
        <v>1487</v>
      </c>
      <c r="AF13">
        <v>-32392320</v>
      </c>
      <c r="AG13" t="s">
        <v>1488</v>
      </c>
      <c r="AH13" t="s">
        <v>1489</v>
      </c>
      <c r="AI13" t="s">
        <v>1490</v>
      </c>
      <c r="AJ13" t="s">
        <v>1491</v>
      </c>
      <c r="AK13" t="s">
        <v>1492</v>
      </c>
      <c r="AL13" t="s">
        <v>171</v>
      </c>
      <c r="AM13" t="s">
        <v>1493</v>
      </c>
      <c r="AN13" t="s">
        <v>171</v>
      </c>
      <c r="AO13" t="s">
        <v>1494</v>
      </c>
      <c r="AP13" t="s">
        <v>1495</v>
      </c>
      <c r="AQ13" t="s">
        <v>171</v>
      </c>
      <c r="AR13" t="s">
        <v>1496</v>
      </c>
      <c r="AS13" t="s">
        <v>171</v>
      </c>
      <c r="AT13" t="s">
        <v>183</v>
      </c>
      <c r="AU13" t="s">
        <v>171</v>
      </c>
      <c r="AV13" t="s">
        <v>1497</v>
      </c>
      <c r="AW13" t="s">
        <v>1498</v>
      </c>
      <c r="AX13" t="s">
        <v>1499</v>
      </c>
      <c r="AY13" t="s">
        <v>1500</v>
      </c>
      <c r="AZ13" t="s">
        <v>1501</v>
      </c>
      <c r="BA13" t="s">
        <v>1502</v>
      </c>
      <c r="BB13" t="s">
        <v>1503</v>
      </c>
      <c r="BC13" t="s">
        <v>171</v>
      </c>
      <c r="BD13" t="s">
        <v>193</v>
      </c>
      <c r="BE13" t="s">
        <v>1504</v>
      </c>
      <c r="BF13" t="s">
        <v>1505</v>
      </c>
      <c r="BG13" t="s">
        <v>1506</v>
      </c>
      <c r="BH13" t="s">
        <v>171</v>
      </c>
      <c r="BI13" t="s">
        <v>1198</v>
      </c>
      <c r="BJ13" t="s">
        <v>1507</v>
      </c>
      <c r="BK13" t="s">
        <v>1508</v>
      </c>
      <c r="BL13" t="s">
        <v>1509</v>
      </c>
      <c r="BM13" t="s">
        <v>1510</v>
      </c>
      <c r="BN13" t="s">
        <v>1511</v>
      </c>
      <c r="BO13">
        <v>18.32</v>
      </c>
      <c r="BP13">
        <v>38.01</v>
      </c>
      <c r="BQ13">
        <v>33.89</v>
      </c>
      <c r="BR13">
        <v>18.05</v>
      </c>
      <c r="BS13">
        <v>47.75</v>
      </c>
      <c r="BT13" t="s">
        <v>171</v>
      </c>
      <c r="BU13" t="s">
        <v>1512</v>
      </c>
      <c r="BV13" t="s">
        <v>1117</v>
      </c>
      <c r="BW13">
        <v>27.99</v>
      </c>
      <c r="BX13">
        <v>38.119999999999997</v>
      </c>
      <c r="BY13">
        <v>34.18</v>
      </c>
      <c r="BZ13">
        <v>23.24</v>
      </c>
      <c r="CA13">
        <v>24.37</v>
      </c>
      <c r="CB13">
        <v>20.23</v>
      </c>
      <c r="CC13">
        <v>-1.07</v>
      </c>
      <c r="CD13">
        <v>0.85</v>
      </c>
      <c r="CE13" t="s">
        <v>1513</v>
      </c>
      <c r="CF13" t="s">
        <v>1514</v>
      </c>
      <c r="CG13" s="26">
        <v>-0.41578575418994412</v>
      </c>
      <c r="CH13" s="27">
        <v>-0.12036205190055083</v>
      </c>
      <c r="CI13" s="26">
        <v>0.54285717010498047</v>
      </c>
      <c r="CJ13" s="26">
        <v>0.19109947979450226</v>
      </c>
      <c r="CK13" s="26">
        <v>-1.0362694039940834E-2</v>
      </c>
      <c r="CL13" s="26">
        <v>0.27814570069313049</v>
      </c>
      <c r="CM13" s="26" t="s">
        <v>171</v>
      </c>
      <c r="CN13" s="27">
        <v>0.21621622145175934</v>
      </c>
      <c r="CO13" s="27">
        <v>0.43792635202407837</v>
      </c>
      <c r="CP13" s="27">
        <v>0.74461877346038818</v>
      </c>
      <c r="CQ13" s="27">
        <v>0.42085269093513489</v>
      </c>
      <c r="CR13" s="27" t="s">
        <v>171</v>
      </c>
      <c r="CS13">
        <v>3.5331844729344728</v>
      </c>
      <c r="CT13">
        <v>64566443.703703701</v>
      </c>
      <c r="CU13">
        <v>3.9936102236421727</v>
      </c>
      <c r="CV13" s="26">
        <v>0.2504349141381681</v>
      </c>
      <c r="CW13" s="27">
        <v>0.45490350946784019</v>
      </c>
      <c r="CX13">
        <v>0.06</v>
      </c>
      <c r="CY13">
        <v>9.2073045201014612</v>
      </c>
      <c r="CZ13">
        <v>159253503.21571007</v>
      </c>
      <c r="DA13">
        <v>0.2504349141381681</v>
      </c>
      <c r="DB13">
        <v>2.6334176139704972</v>
      </c>
      <c r="DC13">
        <v>556803255.29121614</v>
      </c>
      <c r="DD13">
        <v>0.23791316843125968</v>
      </c>
      <c r="DE13">
        <v>1.0741724533091861</v>
      </c>
      <c r="DF13">
        <v>1365046641.7033937</v>
      </c>
      <c r="DG13">
        <v>0.22038272444158793</v>
      </c>
      <c r="DH13">
        <v>0.51467675372906252</v>
      </c>
      <c r="DI13">
        <v>2848963916.4311104</v>
      </c>
      <c r="DJ13">
        <v>0.20034793131053449</v>
      </c>
      <c r="DK13">
        <v>0.15473125665274695</v>
      </c>
      <c r="DL13">
        <v>9476401418.3036671</v>
      </c>
      <c r="DM13">
        <v>0.17530443989671765</v>
      </c>
      <c r="DN13">
        <v>135000000</v>
      </c>
      <c r="DO13">
        <v>0.2504349141381681</v>
      </c>
      <c r="DP13">
        <v>1466295500</v>
      </c>
      <c r="DQ13">
        <v>954545650</v>
      </c>
      <c r="DR13">
        <v>2468</v>
      </c>
      <c r="DS13">
        <v>-0.66622066832811222</v>
      </c>
      <c r="DT13">
        <v>-0.57526556136839102</v>
      </c>
      <c r="DU13" s="28">
        <v>-0.22</v>
      </c>
      <c r="DV13">
        <v>0</v>
      </c>
      <c r="DW13">
        <v>-0.22</v>
      </c>
      <c r="DX13">
        <v>8.5000000000000006E-3</v>
      </c>
      <c r="DY13">
        <v>0.3154412189460099</v>
      </c>
      <c r="DZ13">
        <v>1.1512503610410822E-3</v>
      </c>
      <c r="EA13">
        <v>1434</v>
      </c>
      <c r="EB13">
        <v>8.1583934565446865E-4</v>
      </c>
      <c r="EC13">
        <v>0</v>
      </c>
      <c r="ED13">
        <v>3.8346009013144465E-2</v>
      </c>
      <c r="EE13">
        <v>0.28311919599918967</v>
      </c>
      <c r="EF13" s="29">
        <v>6.4899999999999999E-2</v>
      </c>
      <c r="EG13">
        <v>6.4828999999999998E-2</v>
      </c>
      <c r="EH13">
        <v>18.13544121894601</v>
      </c>
      <c r="EI13">
        <v>-1</v>
      </c>
      <c r="EJ13">
        <v>0</v>
      </c>
      <c r="EK13">
        <v>1</v>
      </c>
      <c r="EL13" s="31">
        <v>44946</v>
      </c>
      <c r="EM13" s="32">
        <v>-4.3E-3</v>
      </c>
      <c r="EN13" s="32">
        <v>-0.99</v>
      </c>
      <c r="EO13" s="32">
        <v>0.24</v>
      </c>
      <c r="EP13" s="32">
        <v>0.84</v>
      </c>
      <c r="EQ13" s="32">
        <v>-7.1000000000000004E-3</v>
      </c>
    </row>
    <row r="14" spans="1:147" ht="86.4" x14ac:dyDescent="0.25">
      <c r="B14" s="24"/>
      <c r="C14" s="24"/>
      <c r="D14" s="24" t="s">
        <v>1549</v>
      </c>
      <c r="E14" t="s">
        <v>1098</v>
      </c>
      <c r="F14" t="s">
        <v>1099</v>
      </c>
      <c r="G14">
        <v>45.46</v>
      </c>
      <c r="H14">
        <v>5.7999999999999996E-3</v>
      </c>
      <c r="I14" t="s">
        <v>1100</v>
      </c>
      <c r="J14">
        <v>2172078800</v>
      </c>
      <c r="K14">
        <v>65.569999999999993</v>
      </c>
      <c r="L14">
        <v>2.84</v>
      </c>
      <c r="M14" t="s">
        <v>1117</v>
      </c>
      <c r="N14" t="s">
        <v>1150</v>
      </c>
      <c r="O14" t="s">
        <v>1363</v>
      </c>
      <c r="P14" t="s">
        <v>1516</v>
      </c>
      <c r="Q14">
        <v>4.33</v>
      </c>
      <c r="R14" t="s">
        <v>365</v>
      </c>
      <c r="S14">
        <v>21929453</v>
      </c>
      <c r="T14" s="25">
        <v>-0.58599999999999997</v>
      </c>
      <c r="U14" t="s">
        <v>1517</v>
      </c>
      <c r="V14">
        <v>11952152</v>
      </c>
      <c r="W14">
        <v>47780000</v>
      </c>
      <c r="X14">
        <v>1.82</v>
      </c>
      <c r="Y14">
        <v>0.71</v>
      </c>
      <c r="Z14">
        <v>2.2999999999999998</v>
      </c>
      <c r="AA14" t="s">
        <v>430</v>
      </c>
      <c r="AB14" t="s">
        <v>581</v>
      </c>
      <c r="AC14" t="s">
        <v>1518</v>
      </c>
      <c r="AD14" t="s">
        <v>1519</v>
      </c>
      <c r="AE14" t="s">
        <v>1520</v>
      </c>
      <c r="AF14">
        <v>13011478</v>
      </c>
      <c r="AG14" t="s">
        <v>1521</v>
      </c>
      <c r="AH14" t="s">
        <v>171</v>
      </c>
      <c r="AI14" t="s">
        <v>1522</v>
      </c>
      <c r="AJ14" t="s">
        <v>426</v>
      </c>
      <c r="AK14" t="s">
        <v>1523</v>
      </c>
      <c r="AL14" t="s">
        <v>675</v>
      </c>
      <c r="AM14" t="s">
        <v>1524</v>
      </c>
      <c r="AN14" t="s">
        <v>171</v>
      </c>
      <c r="AO14" t="s">
        <v>1525</v>
      </c>
      <c r="AP14" t="s">
        <v>1228</v>
      </c>
      <c r="AQ14" t="s">
        <v>1526</v>
      </c>
      <c r="AR14" t="s">
        <v>1497</v>
      </c>
      <c r="AS14" t="s">
        <v>1527</v>
      </c>
      <c r="AT14" t="s">
        <v>1528</v>
      </c>
      <c r="AU14" t="s">
        <v>1529</v>
      </c>
      <c r="AV14" t="s">
        <v>1530</v>
      </c>
      <c r="AW14" t="s">
        <v>1531</v>
      </c>
      <c r="AX14" t="s">
        <v>1532</v>
      </c>
      <c r="AY14" t="s">
        <v>1533</v>
      </c>
      <c r="AZ14" t="s">
        <v>1534</v>
      </c>
      <c r="BA14" t="s">
        <v>237</v>
      </c>
      <c r="BB14" t="s">
        <v>1535</v>
      </c>
      <c r="BC14" t="s">
        <v>1413</v>
      </c>
      <c r="BD14" t="s">
        <v>1536</v>
      </c>
      <c r="BE14" t="s">
        <v>1537</v>
      </c>
      <c r="BF14" t="s">
        <v>1538</v>
      </c>
      <c r="BG14" t="s">
        <v>1539</v>
      </c>
      <c r="BH14" t="s">
        <v>1540</v>
      </c>
      <c r="BI14" t="s">
        <v>1541</v>
      </c>
      <c r="BJ14" t="s">
        <v>1542</v>
      </c>
      <c r="BK14" t="s">
        <v>1543</v>
      </c>
      <c r="BL14" t="s">
        <v>1544</v>
      </c>
      <c r="BM14" t="s">
        <v>1545</v>
      </c>
      <c r="BN14" t="s">
        <v>1546</v>
      </c>
      <c r="BO14">
        <v>9.1</v>
      </c>
      <c r="BP14">
        <v>12.37</v>
      </c>
      <c r="BQ14">
        <v>9.65</v>
      </c>
      <c r="BR14">
        <v>15.13</v>
      </c>
      <c r="BS14" t="s">
        <v>171</v>
      </c>
      <c r="BT14" t="s">
        <v>171</v>
      </c>
      <c r="BU14" t="s">
        <v>561</v>
      </c>
      <c r="BV14" t="s">
        <v>1117</v>
      </c>
      <c r="BW14">
        <v>8.44</v>
      </c>
      <c r="BX14">
        <v>16.23</v>
      </c>
      <c r="BY14">
        <v>15.82</v>
      </c>
      <c r="BZ14">
        <v>2.8</v>
      </c>
      <c r="CA14">
        <v>6.95</v>
      </c>
      <c r="CB14">
        <v>4.76</v>
      </c>
      <c r="CC14">
        <v>-0.66</v>
      </c>
      <c r="CD14">
        <v>4.58</v>
      </c>
      <c r="CE14" t="s">
        <v>1547</v>
      </c>
      <c r="CF14" t="s">
        <v>1548</v>
      </c>
      <c r="CG14" s="26">
        <v>-3.3814983050847458E-2</v>
      </c>
      <c r="CH14" s="27">
        <v>-0.78865024099801528</v>
      </c>
      <c r="CI14" s="26">
        <v>0.17599283158779144</v>
      </c>
      <c r="CJ14" s="26">
        <v>0.10910911113023758</v>
      </c>
      <c r="CK14" s="26">
        <v>0.15092165768146515</v>
      </c>
      <c r="CL14" s="26">
        <v>0.29745888710021973</v>
      </c>
      <c r="CM14" s="26">
        <v>0.3273809552192688</v>
      </c>
      <c r="CN14" s="27">
        <v>-0.16637176275253296</v>
      </c>
      <c r="CO14" s="27">
        <v>0.61965322494506836</v>
      </c>
      <c r="CP14" s="27">
        <v>0.70702368021011353</v>
      </c>
      <c r="CQ14" s="27">
        <v>0.24389034509658813</v>
      </c>
      <c r="CR14" s="27">
        <v>-0.1632954478263855</v>
      </c>
      <c r="CS14">
        <v>1.6669829623944743</v>
      </c>
      <c r="CT14">
        <v>21572210.655579314</v>
      </c>
      <c r="CU14">
        <v>1.0998680158380993</v>
      </c>
      <c r="CV14" s="26">
        <v>0.21217268854379653</v>
      </c>
      <c r="CW14" s="27">
        <v>0.24818000793457032</v>
      </c>
      <c r="CX14">
        <v>0.06</v>
      </c>
      <c r="CY14">
        <v>27.678434248395543</v>
      </c>
      <c r="CZ14">
        <v>73381275.175193012</v>
      </c>
      <c r="DA14">
        <v>0.21217268854379653</v>
      </c>
      <c r="DB14">
        <v>8.16817282213289</v>
      </c>
      <c r="DC14">
        <v>248657667.29328832</v>
      </c>
      <c r="DD14">
        <v>0.20156405411660669</v>
      </c>
      <c r="DE14">
        <v>3.4879232796390545</v>
      </c>
      <c r="DF14">
        <v>582317510.20916522</v>
      </c>
      <c r="DG14">
        <v>0.18671196591854095</v>
      </c>
      <c r="DH14">
        <v>1.7694957848963826</v>
      </c>
      <c r="DI14">
        <v>1147829125.8653295</v>
      </c>
      <c r="DJ14">
        <v>0.16973815083503724</v>
      </c>
      <c r="DK14">
        <v>0.61395375483884096</v>
      </c>
      <c r="DL14">
        <v>3308195094.487443</v>
      </c>
      <c r="DM14">
        <v>0.14852088198065758</v>
      </c>
      <c r="DN14">
        <v>64169200</v>
      </c>
      <c r="DO14">
        <v>0.21217268854379653</v>
      </c>
      <c r="DP14">
        <v>2031078800</v>
      </c>
      <c r="DQ14">
        <v>556081380</v>
      </c>
      <c r="DR14">
        <v>2585</v>
      </c>
      <c r="DS14">
        <v>-0.24598767159464399</v>
      </c>
      <c r="DT14">
        <v>-1.0368302489325856</v>
      </c>
      <c r="DU14" s="28">
        <v>0.6</v>
      </c>
      <c r="DV14">
        <v>-0.22</v>
      </c>
      <c r="DW14">
        <v>0.38</v>
      </c>
      <c r="DX14">
        <v>1.0458000000000001</v>
      </c>
      <c r="DY14">
        <v>0.27708393132820819</v>
      </c>
      <c r="DZ14">
        <v>1.005820444054832</v>
      </c>
      <c r="EA14">
        <v>2144</v>
      </c>
      <c r="EB14">
        <v>1.0032850860593912</v>
      </c>
      <c r="EC14">
        <v>1</v>
      </c>
      <c r="ED14">
        <v>0.13714106320636249</v>
      </c>
      <c r="EE14">
        <v>1.0791377145249059</v>
      </c>
      <c r="EF14" s="29">
        <v>3.6099999999999991E-3</v>
      </c>
      <c r="EG14">
        <v>3.552E-3</v>
      </c>
      <c r="EH14">
        <v>15.127083931328208</v>
      </c>
      <c r="EI14" t="s">
        <v>198</v>
      </c>
      <c r="EJ14">
        <v>0</v>
      </c>
      <c r="EK14">
        <v>0</v>
      </c>
      <c r="EL14" s="31">
        <v>44946</v>
      </c>
      <c r="EM14" s="32">
        <v>4.7999999999999996E-3</v>
      </c>
      <c r="EN14" s="32">
        <v>2.2200000000000002</v>
      </c>
      <c r="EO14" s="32">
        <v>-2.72</v>
      </c>
      <c r="EP14" s="32">
        <v>-1.1399999999999999</v>
      </c>
      <c r="EQ14" s="32">
        <v>5.7999999999999996E-3</v>
      </c>
    </row>
    <row r="15" spans="1:147" ht="97.2" x14ac:dyDescent="0.25">
      <c r="D15" s="30" t="s">
        <v>1579</v>
      </c>
      <c r="E15" t="s">
        <v>1101</v>
      </c>
      <c r="F15" t="s">
        <v>1102</v>
      </c>
      <c r="G15">
        <v>22.6</v>
      </c>
      <c r="H15">
        <v>2.2000000000000001E-3</v>
      </c>
      <c r="I15" t="s">
        <v>1103</v>
      </c>
      <c r="J15">
        <v>2109333300</v>
      </c>
      <c r="K15">
        <v>38.22</v>
      </c>
      <c r="L15">
        <v>1.38</v>
      </c>
      <c r="M15" t="s">
        <v>1117</v>
      </c>
      <c r="N15" t="s">
        <v>1550</v>
      </c>
      <c r="O15" t="s">
        <v>1551</v>
      </c>
      <c r="P15" t="s">
        <v>1552</v>
      </c>
      <c r="Q15">
        <v>72.88</v>
      </c>
      <c r="R15" t="s">
        <v>353</v>
      </c>
      <c r="S15">
        <v>39866820</v>
      </c>
      <c r="T15" s="25">
        <v>-0.41149999999999998</v>
      </c>
      <c r="U15" t="s">
        <v>1553</v>
      </c>
      <c r="V15">
        <v>45407554</v>
      </c>
      <c r="W15">
        <v>93333334</v>
      </c>
      <c r="X15">
        <v>2.33</v>
      </c>
      <c r="Y15">
        <v>0.85</v>
      </c>
      <c r="Z15">
        <v>1.7</v>
      </c>
      <c r="AA15" t="s">
        <v>348</v>
      </c>
      <c r="AB15" t="s">
        <v>434</v>
      </c>
      <c r="AC15" t="s">
        <v>1554</v>
      </c>
      <c r="AD15" t="s">
        <v>332</v>
      </c>
      <c r="AE15" t="s">
        <v>1555</v>
      </c>
      <c r="AF15">
        <v>13108581</v>
      </c>
      <c r="AG15" t="s">
        <v>1556</v>
      </c>
      <c r="AH15" t="s">
        <v>1557</v>
      </c>
      <c r="AI15" t="s">
        <v>1558</v>
      </c>
      <c r="AJ15" t="s">
        <v>340</v>
      </c>
      <c r="AK15" t="s">
        <v>1559</v>
      </c>
      <c r="AL15" t="s">
        <v>246</v>
      </c>
      <c r="AM15" t="s">
        <v>1560</v>
      </c>
      <c r="AN15" t="s">
        <v>171</v>
      </c>
      <c r="AO15" t="s">
        <v>437</v>
      </c>
      <c r="AP15" t="s">
        <v>334</v>
      </c>
      <c r="AQ15" t="s">
        <v>391</v>
      </c>
      <c r="AR15" t="s">
        <v>492</v>
      </c>
      <c r="AS15" t="s">
        <v>171</v>
      </c>
      <c r="AT15" t="s">
        <v>1561</v>
      </c>
      <c r="AU15" t="s">
        <v>1449</v>
      </c>
      <c r="AV15" t="s">
        <v>1562</v>
      </c>
      <c r="AW15" t="s">
        <v>1563</v>
      </c>
      <c r="AX15" t="s">
        <v>920</v>
      </c>
      <c r="AY15" t="s">
        <v>1564</v>
      </c>
      <c r="AZ15" t="s">
        <v>1565</v>
      </c>
      <c r="BA15" t="s">
        <v>227</v>
      </c>
      <c r="BB15" t="s">
        <v>1049</v>
      </c>
      <c r="BC15" t="s">
        <v>804</v>
      </c>
      <c r="BD15" t="s">
        <v>1566</v>
      </c>
      <c r="BE15" t="s">
        <v>1567</v>
      </c>
      <c r="BF15" t="s">
        <v>1568</v>
      </c>
      <c r="BG15" t="s">
        <v>1569</v>
      </c>
      <c r="BH15" t="s">
        <v>1570</v>
      </c>
      <c r="BI15" t="s">
        <v>718</v>
      </c>
      <c r="BJ15" t="s">
        <v>1571</v>
      </c>
      <c r="BK15" t="s">
        <v>1572</v>
      </c>
      <c r="BL15" t="s">
        <v>1573</v>
      </c>
      <c r="BM15" t="s">
        <v>1574</v>
      </c>
      <c r="BN15" t="s">
        <v>1575</v>
      </c>
      <c r="BO15">
        <v>5.64</v>
      </c>
      <c r="BP15">
        <v>20.059999999999999</v>
      </c>
      <c r="BQ15">
        <v>16.95</v>
      </c>
      <c r="BR15">
        <v>5.96</v>
      </c>
      <c r="BS15">
        <v>27.34</v>
      </c>
      <c r="BT15" t="s">
        <v>171</v>
      </c>
      <c r="BU15" t="s">
        <v>1576</v>
      </c>
      <c r="BV15" t="s">
        <v>1117</v>
      </c>
      <c r="BW15">
        <v>12.32</v>
      </c>
      <c r="BX15">
        <v>24.54</v>
      </c>
      <c r="BY15">
        <v>20.34</v>
      </c>
      <c r="BZ15">
        <v>3.57</v>
      </c>
      <c r="CA15">
        <v>10.09</v>
      </c>
      <c r="CB15">
        <v>8.18</v>
      </c>
      <c r="CC15">
        <v>4.0999999999999996</v>
      </c>
      <c r="CD15">
        <v>-4.16</v>
      </c>
      <c r="CE15" t="s">
        <v>1577</v>
      </c>
      <c r="CF15" t="s">
        <v>1578</v>
      </c>
      <c r="CG15" s="26">
        <v>0.72451909233176837</v>
      </c>
      <c r="CH15" s="27">
        <v>-2.3249477191110084</v>
      </c>
      <c r="CI15" s="26">
        <v>0.32120588421821594</v>
      </c>
      <c r="CJ15" s="26">
        <v>0.30529171228408813</v>
      </c>
      <c r="CK15" s="26">
        <v>0.37885874509811401</v>
      </c>
      <c r="CL15" s="26">
        <v>0.21477273106575012</v>
      </c>
      <c r="CM15" s="26">
        <v>0.20218579471111298</v>
      </c>
      <c r="CN15" s="27">
        <v>-0.47751069068908691</v>
      </c>
      <c r="CO15" s="27">
        <v>0.60573297739028931</v>
      </c>
      <c r="CP15" s="27">
        <v>1.2574315071105957</v>
      </c>
      <c r="CQ15" s="27">
        <v>0.11849137395620346</v>
      </c>
      <c r="CR15" s="27">
        <v>-0.17568150162696838</v>
      </c>
      <c r="CS15">
        <v>0.82979280094413843</v>
      </c>
      <c r="CT15">
        <v>43545854.508773915</v>
      </c>
      <c r="CU15">
        <v>0.61946902654867253</v>
      </c>
      <c r="CV15" s="26">
        <v>0.28446297347545624</v>
      </c>
      <c r="CW15" s="27">
        <v>0.26569273322820663</v>
      </c>
      <c r="CX15">
        <v>0.06</v>
      </c>
      <c r="CY15">
        <v>26.615613744515823</v>
      </c>
      <c r="CZ15">
        <v>100667725.55835123</v>
      </c>
      <c r="DA15">
        <v>0.28446297347545624</v>
      </c>
      <c r="DB15">
        <v>7.4053361152479633</v>
      </c>
      <c r="DC15">
        <v>361811166.74543869</v>
      </c>
      <c r="DD15">
        <v>0.2702398248016834</v>
      </c>
      <c r="DE15">
        <v>2.8990783226726808</v>
      </c>
      <c r="DF15">
        <v>924201764.07303941</v>
      </c>
      <c r="DG15">
        <v>0.25032741665840147</v>
      </c>
      <c r="DH15">
        <v>1.3184578135503144</v>
      </c>
      <c r="DI15">
        <v>2032172188.1909516</v>
      </c>
      <c r="DJ15">
        <v>0.22757037878036501</v>
      </c>
      <c r="DK15">
        <v>0.34709622294261533</v>
      </c>
      <c r="DL15">
        <v>7719281060.6958647</v>
      </c>
      <c r="DM15">
        <v>0.19912408143281934</v>
      </c>
      <c r="DN15">
        <v>83075800</v>
      </c>
      <c r="DO15">
        <v>0.28446297347545624</v>
      </c>
      <c r="DP15">
        <v>2679333300</v>
      </c>
      <c r="DQ15">
        <v>431595100</v>
      </c>
      <c r="DR15">
        <v>4875</v>
      </c>
      <c r="DS15">
        <v>0.44005611885631213</v>
      </c>
      <c r="DT15">
        <v>-2.590640452339215</v>
      </c>
      <c r="DU15" s="28">
        <v>0.6</v>
      </c>
      <c r="DV15">
        <v>-0.22</v>
      </c>
      <c r="DW15">
        <v>0.38</v>
      </c>
      <c r="DX15">
        <v>6.4963680387409202</v>
      </c>
      <c r="DY15">
        <v>0.28222001109061595</v>
      </c>
      <c r="DZ15">
        <v>6.0408113856503061</v>
      </c>
      <c r="EA15">
        <v>1010</v>
      </c>
      <c r="EB15">
        <v>6.0324368428817552</v>
      </c>
      <c r="EC15">
        <v>6</v>
      </c>
      <c r="ED15">
        <v>2.2399285554290816E-2</v>
      </c>
      <c r="EE15">
        <v>0.27243106948263524</v>
      </c>
      <c r="EF15" s="29">
        <v>8.1909999999999997E-2</v>
      </c>
      <c r="EG15">
        <v>8.1888000000000002E-2</v>
      </c>
      <c r="EH15">
        <v>20.082220011090616</v>
      </c>
      <c r="EI15" t="s">
        <v>198</v>
      </c>
      <c r="EJ15">
        <v>0</v>
      </c>
      <c r="EK15">
        <v>1</v>
      </c>
      <c r="EL15" s="31">
        <v>44946</v>
      </c>
      <c r="EM15" s="32">
        <v>2.07E-2</v>
      </c>
      <c r="EN15" s="32">
        <v>0.68</v>
      </c>
      <c r="EO15" s="32">
        <v>0.18</v>
      </c>
      <c r="EP15" s="32">
        <v>0.89</v>
      </c>
      <c r="EQ15" s="32">
        <v>2.2000000000000001E-3</v>
      </c>
    </row>
    <row r="16" spans="1:147" ht="86.4" x14ac:dyDescent="0.25">
      <c r="B16" s="24"/>
      <c r="C16" s="24"/>
      <c r="D16" s="24" t="s">
        <v>1619</v>
      </c>
      <c r="E16" t="s">
        <v>1104</v>
      </c>
      <c r="F16" t="s">
        <v>1105</v>
      </c>
      <c r="G16">
        <v>11.21</v>
      </c>
      <c r="H16">
        <v>7.1999999999999998E-3</v>
      </c>
      <c r="I16" t="s">
        <v>1106</v>
      </c>
      <c r="J16">
        <v>2039307200</v>
      </c>
      <c r="L16">
        <v>1.95</v>
      </c>
      <c r="M16" t="s">
        <v>1117</v>
      </c>
      <c r="N16" t="s">
        <v>1580</v>
      </c>
      <c r="O16" t="s">
        <v>227</v>
      </c>
      <c r="P16" t="s">
        <v>1581</v>
      </c>
      <c r="Q16">
        <v>-16.38</v>
      </c>
      <c r="R16" t="s">
        <v>368</v>
      </c>
      <c r="S16">
        <v>10685552</v>
      </c>
      <c r="T16" s="25">
        <v>-0.66269999999999996</v>
      </c>
      <c r="U16" t="s">
        <v>1582</v>
      </c>
      <c r="V16">
        <v>111705980</v>
      </c>
      <c r="W16">
        <v>181918570</v>
      </c>
      <c r="X16">
        <v>1.63</v>
      </c>
      <c r="Y16">
        <v>0.9</v>
      </c>
      <c r="Z16">
        <v>0.79</v>
      </c>
      <c r="AA16" t="s">
        <v>1583</v>
      </c>
      <c r="AB16" t="s">
        <v>1584</v>
      </c>
      <c r="AC16" t="s">
        <v>1585</v>
      </c>
      <c r="AD16" t="s">
        <v>1586</v>
      </c>
      <c r="AE16" t="s">
        <v>1587</v>
      </c>
      <c r="AF16">
        <v>21750542</v>
      </c>
      <c r="AG16" t="s">
        <v>1588</v>
      </c>
      <c r="AH16" t="s">
        <v>1589</v>
      </c>
      <c r="AI16" t="s">
        <v>1590</v>
      </c>
      <c r="AJ16" t="s">
        <v>1591</v>
      </c>
      <c r="AK16" t="s">
        <v>1592</v>
      </c>
      <c r="AL16" t="s">
        <v>1055</v>
      </c>
      <c r="AM16" t="s">
        <v>1593</v>
      </c>
      <c r="AN16" t="s">
        <v>171</v>
      </c>
      <c r="AO16" t="s">
        <v>1594</v>
      </c>
      <c r="AP16" t="s">
        <v>335</v>
      </c>
      <c r="AQ16" t="s">
        <v>1595</v>
      </c>
      <c r="AR16" t="s">
        <v>1596</v>
      </c>
      <c r="AS16" t="s">
        <v>171</v>
      </c>
      <c r="AT16" t="s">
        <v>419</v>
      </c>
      <c r="AU16" t="s">
        <v>171</v>
      </c>
      <c r="AV16" t="s">
        <v>1597</v>
      </c>
      <c r="AW16" t="s">
        <v>1598</v>
      </c>
      <c r="AX16" t="s">
        <v>1599</v>
      </c>
      <c r="AY16" t="s">
        <v>1600</v>
      </c>
      <c r="AZ16" t="s">
        <v>1601</v>
      </c>
      <c r="BA16" t="s">
        <v>1602</v>
      </c>
      <c r="BB16" t="s">
        <v>1603</v>
      </c>
      <c r="BC16" t="s">
        <v>1604</v>
      </c>
      <c r="BD16" t="s">
        <v>1605</v>
      </c>
      <c r="BE16" t="s">
        <v>1606</v>
      </c>
      <c r="BF16" t="s">
        <v>1607</v>
      </c>
      <c r="BG16" t="s">
        <v>1608</v>
      </c>
      <c r="BH16" t="s">
        <v>1609</v>
      </c>
      <c r="BI16" t="s">
        <v>1610</v>
      </c>
      <c r="BJ16" t="s">
        <v>1611</v>
      </c>
      <c r="BK16" t="s">
        <v>1612</v>
      </c>
      <c r="BL16" t="s">
        <v>1613</v>
      </c>
      <c r="BM16" t="s">
        <v>1614</v>
      </c>
      <c r="BN16" t="s">
        <v>1615</v>
      </c>
      <c r="BO16">
        <v>-0.77</v>
      </c>
      <c r="BP16">
        <v>4.68</v>
      </c>
      <c r="BQ16">
        <v>9.31</v>
      </c>
      <c r="BR16">
        <v>-4.8899999999999997</v>
      </c>
      <c r="BS16">
        <v>4.88</v>
      </c>
      <c r="BT16">
        <v>8.99</v>
      </c>
      <c r="BU16" t="s">
        <v>1616</v>
      </c>
      <c r="BV16" t="s">
        <v>1117</v>
      </c>
      <c r="BW16">
        <v>7.84</v>
      </c>
      <c r="BX16">
        <v>6.5</v>
      </c>
      <c r="BY16">
        <v>10.35</v>
      </c>
      <c r="BZ16">
        <v>0.48</v>
      </c>
      <c r="CA16">
        <v>1.02</v>
      </c>
      <c r="CB16">
        <v>2.34</v>
      </c>
      <c r="CC16">
        <v>4.38</v>
      </c>
      <c r="CD16">
        <v>-1.49</v>
      </c>
      <c r="CE16" t="s">
        <v>1617</v>
      </c>
      <c r="CF16" t="s">
        <v>1618</v>
      </c>
      <c r="CG16" s="26">
        <v>-3.3185369774919614E-2</v>
      </c>
      <c r="CH16" s="27">
        <v>-0.35376195064107313</v>
      </c>
      <c r="CI16" s="26">
        <v>0.31619316339492798</v>
      </c>
      <c r="CJ16" s="26">
        <v>0.24062666296958923</v>
      </c>
      <c r="CK16" s="26">
        <v>0.3788580596446991</v>
      </c>
      <c r="CL16" s="26">
        <v>0.28316831588745117</v>
      </c>
      <c r="CM16" s="26">
        <v>0.20095124840736389</v>
      </c>
      <c r="CN16" s="27">
        <v>-2.1803679466247559</v>
      </c>
      <c r="CO16" s="27">
        <v>-0.43299776315689087</v>
      </c>
      <c r="CP16" s="27">
        <v>0.2954566478729248</v>
      </c>
      <c r="CQ16" s="27">
        <v>0.65043717622756958</v>
      </c>
      <c r="CR16" s="27">
        <v>-0.33952170610427856</v>
      </c>
      <c r="CS16">
        <v>0.69887155586017824</v>
      </c>
      <c r="CT16">
        <v>-12142480.781186031</v>
      </c>
      <c r="CU16">
        <v>0.2676181980374665</v>
      </c>
      <c r="CV16" s="26">
        <v>0.28395949006080629</v>
      </c>
      <c r="CW16" s="27">
        <v>-0.40139871835708618</v>
      </c>
      <c r="CX16">
        <v>0.06</v>
      </c>
      <c r="CY16" t="e">
        <v>#VALUE!</v>
      </c>
      <c r="CZ16" t="s">
        <v>179</v>
      </c>
      <c r="DA16">
        <v>0.28395949006080629</v>
      </c>
      <c r="DB16" t="e">
        <v>#VALUE!</v>
      </c>
      <c r="DC16" t="s">
        <v>179</v>
      </c>
      <c r="DD16">
        <v>0.26976151555776595</v>
      </c>
      <c r="DE16" t="e">
        <v>#VALUE!</v>
      </c>
      <c r="DF16" t="s">
        <v>179</v>
      </c>
      <c r="DG16">
        <v>0.24988435125350952</v>
      </c>
      <c r="DH16" t="e">
        <v>#VALUE!</v>
      </c>
      <c r="DI16" t="s">
        <v>179</v>
      </c>
      <c r="DJ16">
        <v>0.22716759204864503</v>
      </c>
      <c r="DK16" t="e">
        <v>#VALUE!</v>
      </c>
      <c r="DL16" t="s">
        <v>179</v>
      </c>
      <c r="DM16">
        <v>0.19877164304256439</v>
      </c>
      <c r="DN16">
        <v>-26380400</v>
      </c>
      <c r="DO16">
        <v>0.28395949006080629</v>
      </c>
      <c r="DP16">
        <v>1648307200</v>
      </c>
      <c r="DQ16">
        <v>672745120</v>
      </c>
      <c r="DR16">
        <v>2024</v>
      </c>
      <c r="DS16">
        <v>-0.31714485983572588</v>
      </c>
      <c r="DT16">
        <v>4.7636767716013051E-2</v>
      </c>
      <c r="DU16" s="28">
        <v>-0.22</v>
      </c>
      <c r="DV16" t="e">
        <v>#VALUE!</v>
      </c>
      <c r="DW16" t="e">
        <v>#VALUE!</v>
      </c>
      <c r="DX16">
        <v>4.3401826484018269</v>
      </c>
      <c r="DY16">
        <v>0.39378922116827653</v>
      </c>
      <c r="DZ16">
        <v>4.0489145980686603</v>
      </c>
      <c r="EA16">
        <v>3840</v>
      </c>
      <c r="EB16">
        <v>4.0107528636957115</v>
      </c>
      <c r="EC16">
        <v>4</v>
      </c>
      <c r="ED16">
        <v>2.7281436963801992E-2</v>
      </c>
      <c r="EE16">
        <v>0.18973214224364229</v>
      </c>
      <c r="EF16" s="29">
        <v>9.3100000000000006E-3</v>
      </c>
      <c r="EG16">
        <v>9.2379999999999997E-3</v>
      </c>
      <c r="EH16">
        <v>25.143789221168277</v>
      </c>
      <c r="EI16">
        <v>-1</v>
      </c>
      <c r="EJ16">
        <v>0</v>
      </c>
      <c r="EK16">
        <v>0</v>
      </c>
      <c r="EL16" s="31">
        <v>44946</v>
      </c>
      <c r="EM16" s="32">
        <v>1.4E-2</v>
      </c>
      <c r="EN16" s="32">
        <v>-0.18</v>
      </c>
      <c r="EO16" s="32">
        <v>1.2</v>
      </c>
      <c r="EP16" s="32">
        <v>1.18</v>
      </c>
      <c r="EQ16" s="32">
        <v>7.1999999999999998E-3</v>
      </c>
    </row>
    <row r="17" spans="2:147" ht="86.4" x14ac:dyDescent="0.25">
      <c r="B17" s="24"/>
      <c r="C17" s="24"/>
      <c r="D17" s="24" t="s">
        <v>1657</v>
      </c>
      <c r="E17" t="s">
        <v>1107</v>
      </c>
      <c r="F17" t="s">
        <v>1108</v>
      </c>
      <c r="G17">
        <v>15.08</v>
      </c>
      <c r="H17">
        <v>1.6899999999999998E-2</v>
      </c>
      <c r="I17" t="s">
        <v>1109</v>
      </c>
      <c r="J17">
        <v>1628184600</v>
      </c>
      <c r="K17">
        <v>55</v>
      </c>
      <c r="L17">
        <v>2.15</v>
      </c>
      <c r="M17" t="s">
        <v>1117</v>
      </c>
      <c r="N17" t="s">
        <v>1620</v>
      </c>
      <c r="O17" t="s">
        <v>671</v>
      </c>
      <c r="P17" t="s">
        <v>1621</v>
      </c>
      <c r="Q17">
        <v>6.5</v>
      </c>
      <c r="R17" t="s">
        <v>1622</v>
      </c>
      <c r="S17">
        <v>28780305</v>
      </c>
      <c r="T17" s="25">
        <v>-7.0499999999999993E-2</v>
      </c>
      <c r="U17" t="s">
        <v>1623</v>
      </c>
      <c r="V17">
        <v>84996924</v>
      </c>
      <c r="W17">
        <v>107969800</v>
      </c>
      <c r="X17">
        <v>2.11</v>
      </c>
      <c r="Y17">
        <v>0.78</v>
      </c>
      <c r="Z17">
        <v>2.2799999999999998</v>
      </c>
      <c r="AA17" t="s">
        <v>1624</v>
      </c>
      <c r="AB17" t="s">
        <v>445</v>
      </c>
      <c r="AC17" t="s">
        <v>1625</v>
      </c>
      <c r="AD17" t="s">
        <v>1626</v>
      </c>
      <c r="AE17" t="s">
        <v>1627</v>
      </c>
      <c r="AF17">
        <v>5861823</v>
      </c>
      <c r="AG17" t="s">
        <v>1628</v>
      </c>
      <c r="AH17" t="s">
        <v>1629</v>
      </c>
      <c r="AI17" t="s">
        <v>1630</v>
      </c>
      <c r="AJ17" t="s">
        <v>183</v>
      </c>
      <c r="AK17" t="s">
        <v>1631</v>
      </c>
      <c r="AL17" t="s">
        <v>1632</v>
      </c>
      <c r="AM17" t="s">
        <v>1633</v>
      </c>
      <c r="AN17" t="s">
        <v>171</v>
      </c>
      <c r="AO17" t="s">
        <v>1634</v>
      </c>
      <c r="AP17" t="s">
        <v>812</v>
      </c>
      <c r="AQ17" t="s">
        <v>405</v>
      </c>
      <c r="AR17" t="s">
        <v>364</v>
      </c>
      <c r="AS17" t="s">
        <v>171</v>
      </c>
      <c r="AT17" t="s">
        <v>1635</v>
      </c>
      <c r="AU17" t="s">
        <v>1636</v>
      </c>
      <c r="AV17" t="s">
        <v>1637</v>
      </c>
      <c r="AW17" t="s">
        <v>1638</v>
      </c>
      <c r="AX17" t="s">
        <v>1639</v>
      </c>
      <c r="AY17" t="s">
        <v>1640</v>
      </c>
      <c r="AZ17" t="s">
        <v>1641</v>
      </c>
      <c r="BA17" t="s">
        <v>1642</v>
      </c>
      <c r="BB17" t="s">
        <v>1643</v>
      </c>
      <c r="BC17" t="s">
        <v>1644</v>
      </c>
      <c r="BD17" t="s">
        <v>1645</v>
      </c>
      <c r="BE17" t="s">
        <v>1646</v>
      </c>
      <c r="BF17" t="s">
        <v>1647</v>
      </c>
      <c r="BG17" t="s">
        <v>1648</v>
      </c>
      <c r="BH17" t="s">
        <v>1649</v>
      </c>
      <c r="BI17" t="s">
        <v>224</v>
      </c>
      <c r="BJ17" t="s">
        <v>1650</v>
      </c>
      <c r="BK17" t="s">
        <v>1651</v>
      </c>
      <c r="BL17" t="s">
        <v>1652</v>
      </c>
      <c r="BM17" t="s">
        <v>1653</v>
      </c>
      <c r="BN17" t="s">
        <v>1654</v>
      </c>
      <c r="BO17">
        <v>3.52</v>
      </c>
      <c r="BP17">
        <v>7.29</v>
      </c>
      <c r="BQ17">
        <v>3.66</v>
      </c>
      <c r="BR17">
        <v>4.41</v>
      </c>
      <c r="BS17">
        <v>8.75</v>
      </c>
      <c r="BT17">
        <v>4.24</v>
      </c>
      <c r="BU17" t="s">
        <v>768</v>
      </c>
      <c r="BV17" t="s">
        <v>1117</v>
      </c>
      <c r="BW17">
        <v>11.05</v>
      </c>
      <c r="BX17">
        <v>18.36</v>
      </c>
      <c r="BY17">
        <v>15.93</v>
      </c>
      <c r="BZ17">
        <v>2.5499999999999998</v>
      </c>
      <c r="CA17">
        <v>5.38</v>
      </c>
      <c r="CB17">
        <v>3.06</v>
      </c>
      <c r="CC17">
        <v>6.35</v>
      </c>
      <c r="CD17">
        <v>-1.82</v>
      </c>
      <c r="CE17" t="s">
        <v>1655</v>
      </c>
      <c r="CF17" t="s">
        <v>1656</v>
      </c>
      <c r="CG17" s="26">
        <v>0.10561329113924051</v>
      </c>
      <c r="CH17" s="27">
        <v>0.50340189023735371</v>
      </c>
      <c r="CI17" s="26">
        <v>0.4565407931804657</v>
      </c>
      <c r="CJ17" s="26">
        <v>0.19517320394515991</v>
      </c>
      <c r="CK17" s="26">
        <v>-6.3850685954093933E-2</v>
      </c>
      <c r="CL17" s="26">
        <v>-5.859375E-3</v>
      </c>
      <c r="CM17" s="26">
        <v>0.13399778306484222</v>
      </c>
      <c r="CN17" s="27">
        <v>-0.48039188981056213</v>
      </c>
      <c r="CO17" s="27">
        <v>1.0895911455154419</v>
      </c>
      <c r="CP17" s="27">
        <v>0.27132409811019897</v>
      </c>
      <c r="CQ17" s="27">
        <v>-0.59198415279388428</v>
      </c>
      <c r="CR17" s="27">
        <v>-0.28257110714912415</v>
      </c>
      <c r="CS17">
        <v>0.9814253164556962</v>
      </c>
      <c r="CT17">
        <v>72523208.437029049</v>
      </c>
      <c r="CU17">
        <v>1.3262599469496021</v>
      </c>
      <c r="CV17" s="26">
        <v>0.14320034384727479</v>
      </c>
      <c r="CW17" s="27">
        <v>1.1936187744140624E-3</v>
      </c>
      <c r="CX17">
        <v>0.06</v>
      </c>
      <c r="CY17">
        <v>49.890982591805198</v>
      </c>
      <c r="CZ17">
        <v>34278430.913904369</v>
      </c>
      <c r="DA17">
        <v>0.14320034384727479</v>
      </c>
      <c r="DB17">
        <v>15.590030590037202</v>
      </c>
      <c r="DC17">
        <v>109697321.63918218</v>
      </c>
      <c r="DD17">
        <v>0.13604032665491103</v>
      </c>
      <c r="DE17">
        <v>7.220082873549047</v>
      </c>
      <c r="DF17">
        <v>236864954.31587133</v>
      </c>
      <c r="DG17">
        <v>0.12601630258560181</v>
      </c>
      <c r="DH17">
        <v>4.0406180138583219</v>
      </c>
      <c r="DI17">
        <v>423248273.93593979</v>
      </c>
      <c r="DJ17">
        <v>0.11456027507781984</v>
      </c>
      <c r="DK17">
        <v>1.7779666772959208</v>
      </c>
      <c r="DL17">
        <v>961876632.3567946</v>
      </c>
      <c r="DM17">
        <v>0.10024024069309234</v>
      </c>
      <c r="DN17">
        <v>31783700</v>
      </c>
      <c r="DO17">
        <v>0.14320034384727479</v>
      </c>
      <c r="DP17">
        <v>1710184600</v>
      </c>
      <c r="DQ17">
        <v>308919790</v>
      </c>
      <c r="DR17">
        <v>2128</v>
      </c>
      <c r="DS17">
        <v>-3.758705270803428E-2</v>
      </c>
      <c r="DT17">
        <v>0.50220827146293967</v>
      </c>
      <c r="DU17" s="28">
        <v>0.6</v>
      </c>
      <c r="DV17">
        <v>0</v>
      </c>
      <c r="DW17">
        <v>0.6</v>
      </c>
      <c r="DX17">
        <v>5.2866141732283465</v>
      </c>
      <c r="DY17">
        <v>0.4052697841062971</v>
      </c>
      <c r="DZ17">
        <v>5.0416363790666869</v>
      </c>
      <c r="EA17">
        <v>2791</v>
      </c>
      <c r="EB17">
        <v>5.018026640347645</v>
      </c>
      <c r="EC17">
        <v>5</v>
      </c>
      <c r="ED17">
        <v>3.6463900090580884E-2</v>
      </c>
      <c r="EE17">
        <v>0.25100815227961892</v>
      </c>
      <c r="EF17" s="29">
        <v>7.1800000000000003E-2</v>
      </c>
      <c r="EG17">
        <v>7.1969000000000005E-2</v>
      </c>
      <c r="EH17">
        <v>26.145269784106297</v>
      </c>
      <c r="EI17" t="s">
        <v>198</v>
      </c>
      <c r="EJ17">
        <v>1</v>
      </c>
      <c r="EK17">
        <v>0</v>
      </c>
      <c r="EL17" s="31">
        <v>44946</v>
      </c>
      <c r="EM17" s="32">
        <v>1.4800000000000001E-2</v>
      </c>
      <c r="EN17" s="32">
        <v>0.76</v>
      </c>
      <c r="EO17" s="32">
        <v>1.38</v>
      </c>
      <c r="EP17" s="32">
        <v>0.88</v>
      </c>
      <c r="EQ17" s="32">
        <v>1.6899999999999998E-2</v>
      </c>
    </row>
    <row r="18" spans="2:147" ht="86.4" x14ac:dyDescent="0.25">
      <c r="B18" s="24"/>
      <c r="C18" s="24"/>
      <c r="D18" s="24" t="s">
        <v>1688</v>
      </c>
      <c r="E18" t="s">
        <v>1110</v>
      </c>
      <c r="F18" t="s">
        <v>1111</v>
      </c>
      <c r="G18">
        <v>18.62</v>
      </c>
      <c r="H18">
        <v>1.1000000000000001E-3</v>
      </c>
      <c r="I18" t="s">
        <v>1112</v>
      </c>
      <c r="J18">
        <v>1567059200</v>
      </c>
      <c r="K18">
        <v>86.37</v>
      </c>
      <c r="L18">
        <v>2.4500000000000002</v>
      </c>
      <c r="M18" t="s">
        <v>1117</v>
      </c>
      <c r="N18" t="s">
        <v>240</v>
      </c>
      <c r="O18" t="s">
        <v>1658</v>
      </c>
      <c r="P18" t="s">
        <v>1659</v>
      </c>
      <c r="Q18">
        <v>-13.32</v>
      </c>
      <c r="R18" t="s">
        <v>1660</v>
      </c>
      <c r="S18">
        <v>16645773</v>
      </c>
      <c r="T18" s="25">
        <v>-0.46010000000000001</v>
      </c>
      <c r="U18" t="s">
        <v>1661</v>
      </c>
      <c r="V18">
        <v>29110000</v>
      </c>
      <c r="W18">
        <v>84160000</v>
      </c>
      <c r="X18">
        <v>1.1599999999999999</v>
      </c>
      <c r="Y18">
        <v>0.25</v>
      </c>
      <c r="Z18">
        <v>8.2899999999999991</v>
      </c>
      <c r="AA18" t="s">
        <v>366</v>
      </c>
      <c r="AB18" t="s">
        <v>291</v>
      </c>
      <c r="AC18" t="s">
        <v>1662</v>
      </c>
      <c r="AD18" t="s">
        <v>1663</v>
      </c>
      <c r="AE18" t="s">
        <v>1664</v>
      </c>
      <c r="AF18">
        <v>-768161</v>
      </c>
      <c r="AG18" t="s">
        <v>1665</v>
      </c>
      <c r="AH18" t="s">
        <v>1666</v>
      </c>
      <c r="AI18" t="s">
        <v>1667</v>
      </c>
      <c r="AJ18" t="s">
        <v>1668</v>
      </c>
      <c r="AK18" t="s">
        <v>1669</v>
      </c>
      <c r="AL18" t="s">
        <v>1670</v>
      </c>
      <c r="AM18" t="s">
        <v>1671</v>
      </c>
      <c r="AN18" t="s">
        <v>171</v>
      </c>
      <c r="AO18" t="s">
        <v>885</v>
      </c>
      <c r="AP18" t="s">
        <v>865</v>
      </c>
      <c r="AQ18" t="s">
        <v>1672</v>
      </c>
      <c r="AR18" t="s">
        <v>1673</v>
      </c>
      <c r="AS18" t="s">
        <v>171</v>
      </c>
      <c r="AT18" t="s">
        <v>240</v>
      </c>
      <c r="AU18" t="s">
        <v>171</v>
      </c>
      <c r="AV18" t="s">
        <v>1674</v>
      </c>
      <c r="AW18" t="s">
        <v>1675</v>
      </c>
      <c r="AX18" t="s">
        <v>1676</v>
      </c>
      <c r="AY18" t="s">
        <v>1677</v>
      </c>
      <c r="AZ18" t="s">
        <v>297</v>
      </c>
      <c r="BA18" t="s">
        <v>361</v>
      </c>
      <c r="BB18" t="s">
        <v>321</v>
      </c>
      <c r="BC18" t="s">
        <v>171</v>
      </c>
      <c r="BD18" t="s">
        <v>1678</v>
      </c>
      <c r="BE18" t="s">
        <v>1679</v>
      </c>
      <c r="BF18" t="s">
        <v>1680</v>
      </c>
      <c r="BG18" t="s">
        <v>1681</v>
      </c>
      <c r="BH18" t="s">
        <v>171</v>
      </c>
      <c r="BI18" t="s">
        <v>336</v>
      </c>
      <c r="BJ18" t="s">
        <v>1238</v>
      </c>
      <c r="BK18" t="s">
        <v>290</v>
      </c>
      <c r="BL18" t="s">
        <v>1682</v>
      </c>
      <c r="BM18" t="s">
        <v>1683</v>
      </c>
      <c r="BN18" t="s">
        <v>1684</v>
      </c>
      <c r="BO18">
        <v>4.88</v>
      </c>
      <c r="BP18">
        <v>22.29</v>
      </c>
      <c r="BQ18">
        <v>18.600000000000001</v>
      </c>
      <c r="BR18">
        <v>6.09</v>
      </c>
      <c r="BS18">
        <v>26.24</v>
      </c>
      <c r="BT18" t="s">
        <v>171</v>
      </c>
      <c r="BU18" t="s">
        <v>1685</v>
      </c>
      <c r="BV18" t="s">
        <v>1117</v>
      </c>
      <c r="BW18">
        <v>21.62</v>
      </c>
      <c r="BX18">
        <v>38.630000000000003</v>
      </c>
      <c r="BY18">
        <v>35.340000000000003</v>
      </c>
      <c r="BZ18">
        <v>9.32</v>
      </c>
      <c r="CA18">
        <v>22.88</v>
      </c>
      <c r="CB18">
        <v>19.309999999999999</v>
      </c>
      <c r="CC18">
        <v>4.55</v>
      </c>
      <c r="CD18">
        <v>-4.46</v>
      </c>
      <c r="CE18" t="s">
        <v>1686</v>
      </c>
      <c r="CF18" t="s">
        <v>1687</v>
      </c>
      <c r="CG18" s="26">
        <v>-0.23911794520547913</v>
      </c>
      <c r="CH18" s="27">
        <v>-0.50136474748251214</v>
      </c>
      <c r="CI18" s="26">
        <v>-0.11357340961694717</v>
      </c>
      <c r="CJ18" s="26">
        <v>0.34200742840766907</v>
      </c>
      <c r="CK18" s="26">
        <v>9.3495935201644897E-2</v>
      </c>
      <c r="CL18" s="26">
        <v>0.11818181723356247</v>
      </c>
      <c r="CM18" s="26" t="s">
        <v>171</v>
      </c>
      <c r="CN18" s="27">
        <v>-0.61532878875732422</v>
      </c>
      <c r="CO18" s="27">
        <v>0.64068603515625</v>
      </c>
      <c r="CP18" s="27">
        <v>0.38693335652351379</v>
      </c>
      <c r="CQ18" s="27">
        <v>0.1137603372335434</v>
      </c>
      <c r="CR18" s="27" t="s">
        <v>171</v>
      </c>
      <c r="CS18">
        <v>4.8970599999999997</v>
      </c>
      <c r="CT18">
        <v>31880954.5166329</v>
      </c>
      <c r="CU18">
        <v>1.2674543501611168</v>
      </c>
      <c r="CV18" s="26">
        <v>0.11002794280648232</v>
      </c>
      <c r="CW18" s="27">
        <v>0.13151273503899574</v>
      </c>
      <c r="CX18">
        <v>0.06</v>
      </c>
      <c r="CY18">
        <v>30.335769086408131</v>
      </c>
      <c r="CZ18">
        <v>33856375.853683941</v>
      </c>
      <c r="DA18">
        <v>0.11002794280648232</v>
      </c>
      <c r="DB18">
        <v>9.7471161734660239</v>
      </c>
      <c r="DC18">
        <v>105370571.32815348</v>
      </c>
      <c r="DD18">
        <v>0.1045265456661582</v>
      </c>
      <c r="DE18">
        <v>4.6901187333918921</v>
      </c>
      <c r="DF18">
        <v>218983624.59093466</v>
      </c>
      <c r="DG18">
        <v>9.6824589669704433E-2</v>
      </c>
      <c r="DH18">
        <v>2.7443425735282969</v>
      </c>
      <c r="DI18">
        <v>374245988.78686965</v>
      </c>
      <c r="DJ18">
        <v>8.8022354245185855E-2</v>
      </c>
      <c r="DK18">
        <v>1.3380938815128116</v>
      </c>
      <c r="DL18">
        <v>767553916.94851446</v>
      </c>
      <c r="DM18">
        <v>7.7019559964537618E-2</v>
      </c>
      <c r="DN18">
        <v>32330500</v>
      </c>
      <c r="DO18">
        <v>0.11002794280648232</v>
      </c>
      <c r="DP18">
        <v>1027059200</v>
      </c>
      <c r="DQ18">
        <v>236571200</v>
      </c>
      <c r="DR18">
        <v>2460</v>
      </c>
      <c r="DS18">
        <v>-0.34914588801196145</v>
      </c>
      <c r="DT18">
        <v>-0.63287748252150788</v>
      </c>
      <c r="DU18" s="28">
        <v>0</v>
      </c>
      <c r="DV18">
        <v>-0.22</v>
      </c>
      <c r="DW18">
        <v>-0.22</v>
      </c>
      <c r="DX18">
        <v>4.9802197802197803</v>
      </c>
      <c r="DY18">
        <v>0.24552307015698802</v>
      </c>
      <c r="DZ18">
        <v>4.0838314050330036</v>
      </c>
      <c r="EA18">
        <v>3334</v>
      </c>
      <c r="EB18">
        <v>4.0270467840699737</v>
      </c>
      <c r="EC18">
        <v>4</v>
      </c>
      <c r="ED18">
        <v>2.6572005703422052E-2</v>
      </c>
      <c r="EE18">
        <v>0.31069985741444867</v>
      </c>
      <c r="EF18" s="29">
        <v>-1.0215000000000001</v>
      </c>
      <c r="EG18">
        <v>-1.0215110000000001</v>
      </c>
      <c r="EH18">
        <v>16.085523070156988</v>
      </c>
      <c r="EI18" t="s">
        <v>322</v>
      </c>
      <c r="EJ18">
        <v>0</v>
      </c>
      <c r="EK18">
        <v>0</v>
      </c>
      <c r="EL18" s="31">
        <v>44946</v>
      </c>
      <c r="EM18" s="32">
        <v>2.86E-2</v>
      </c>
      <c r="EN18" s="32">
        <v>0.27</v>
      </c>
      <c r="EO18" s="32">
        <v>0.98</v>
      </c>
      <c r="EP18" s="32">
        <v>0.27</v>
      </c>
      <c r="EQ18" s="32">
        <v>1.1000000000000001E-3</v>
      </c>
    </row>
    <row r="19" spans="2:147" ht="86.4" x14ac:dyDescent="0.25">
      <c r="B19" s="24"/>
      <c r="C19" s="24"/>
      <c r="D19" s="24" t="s">
        <v>1728</v>
      </c>
      <c r="E19" t="s">
        <v>1113</v>
      </c>
      <c r="F19" t="s">
        <v>1114</v>
      </c>
      <c r="G19">
        <v>9.61</v>
      </c>
      <c r="H19">
        <v>9.4999999999999998E-3</v>
      </c>
      <c r="I19" t="s">
        <v>1115</v>
      </c>
      <c r="J19">
        <v>1217327530</v>
      </c>
      <c r="L19">
        <v>16.53</v>
      </c>
      <c r="M19" t="s">
        <v>1117</v>
      </c>
      <c r="N19" t="s">
        <v>1228</v>
      </c>
      <c r="O19" t="s">
        <v>1689</v>
      </c>
      <c r="P19" t="s">
        <v>1690</v>
      </c>
      <c r="Q19">
        <v>-2.5499999999999998</v>
      </c>
      <c r="R19" t="s">
        <v>1691</v>
      </c>
      <c r="S19">
        <v>-8230581</v>
      </c>
      <c r="T19" s="25">
        <v>-1.4670000000000001</v>
      </c>
      <c r="U19" t="s">
        <v>1692</v>
      </c>
      <c r="V19">
        <v>124034650</v>
      </c>
      <c r="W19">
        <v>128748000</v>
      </c>
      <c r="X19">
        <v>5.1100000000000003</v>
      </c>
      <c r="Y19">
        <v>0.68</v>
      </c>
      <c r="Z19">
        <v>-3.06</v>
      </c>
      <c r="AA19" t="s">
        <v>1693</v>
      </c>
      <c r="AB19" t="s">
        <v>361</v>
      </c>
      <c r="AC19" t="s">
        <v>1694</v>
      </c>
      <c r="AD19" t="s">
        <v>1695</v>
      </c>
      <c r="AE19" t="s">
        <v>1696</v>
      </c>
      <c r="AF19">
        <v>7712200</v>
      </c>
      <c r="AG19" t="s">
        <v>1697</v>
      </c>
      <c r="AH19">
        <v>9891.9500000000007</v>
      </c>
      <c r="AI19" t="s">
        <v>1698</v>
      </c>
      <c r="AJ19" t="s">
        <v>1699</v>
      </c>
      <c r="AK19" t="s">
        <v>1700</v>
      </c>
      <c r="AL19" t="s">
        <v>1701</v>
      </c>
      <c r="AM19" t="s">
        <v>1702</v>
      </c>
      <c r="AN19" t="s">
        <v>171</v>
      </c>
      <c r="AO19" t="s">
        <v>1703</v>
      </c>
      <c r="AP19" t="s">
        <v>336</v>
      </c>
      <c r="AQ19" t="s">
        <v>1704</v>
      </c>
      <c r="AR19" t="s">
        <v>1705</v>
      </c>
      <c r="AS19" t="s">
        <v>1706</v>
      </c>
      <c r="AT19" t="s">
        <v>375</v>
      </c>
      <c r="AU19" t="s">
        <v>171</v>
      </c>
      <c r="AV19" t="s">
        <v>1707</v>
      </c>
      <c r="AW19" t="s">
        <v>1708</v>
      </c>
      <c r="AX19" t="s">
        <v>1709</v>
      </c>
      <c r="AY19" t="s">
        <v>1710</v>
      </c>
      <c r="AZ19" t="s">
        <v>989</v>
      </c>
      <c r="BA19" t="s">
        <v>278</v>
      </c>
      <c r="BB19" t="s">
        <v>1711</v>
      </c>
      <c r="BC19" t="s">
        <v>913</v>
      </c>
      <c r="BD19" t="s">
        <v>1712</v>
      </c>
      <c r="BE19" t="s">
        <v>1713</v>
      </c>
      <c r="BF19" t="s">
        <v>1714</v>
      </c>
      <c r="BG19" t="s">
        <v>1715</v>
      </c>
      <c r="BH19" t="s">
        <v>1716</v>
      </c>
      <c r="BI19" t="s">
        <v>451</v>
      </c>
      <c r="BJ19" t="s">
        <v>1717</v>
      </c>
      <c r="BK19" t="s">
        <v>204</v>
      </c>
      <c r="BL19" t="s">
        <v>1718</v>
      </c>
      <c r="BM19" t="s">
        <v>1719</v>
      </c>
      <c r="BN19" t="s">
        <v>1720</v>
      </c>
      <c r="BO19">
        <v>8.85</v>
      </c>
      <c r="BP19">
        <v>-34.4</v>
      </c>
      <c r="BQ19">
        <v>-28.56</v>
      </c>
      <c r="BR19">
        <v>19.78</v>
      </c>
      <c r="BS19">
        <v>-117.35</v>
      </c>
      <c r="BT19">
        <v>-72.260000000000005</v>
      </c>
      <c r="BU19" t="s">
        <v>883</v>
      </c>
      <c r="BV19" t="s">
        <v>1117</v>
      </c>
      <c r="BW19">
        <v>10.27</v>
      </c>
      <c r="BX19">
        <v>5.58</v>
      </c>
      <c r="BY19">
        <v>8.07</v>
      </c>
      <c r="BZ19">
        <v>0.37</v>
      </c>
      <c r="CA19">
        <v>-46.66</v>
      </c>
      <c r="CB19">
        <v>-41.83</v>
      </c>
      <c r="CC19">
        <v>4.91</v>
      </c>
      <c r="CD19">
        <v>-7.06</v>
      </c>
      <c r="CE19" t="s">
        <v>1721</v>
      </c>
      <c r="CF19" t="s">
        <v>1722</v>
      </c>
      <c r="CG19" s="26">
        <v>-8.1779464285714282E-2</v>
      </c>
      <c r="CH19" s="27">
        <v>-1.8690037629073617</v>
      </c>
      <c r="CI19" s="26">
        <v>-5.8394160121679306E-2</v>
      </c>
      <c r="CJ19" s="26">
        <v>-0.41032999753952026</v>
      </c>
      <c r="CK19" s="26">
        <v>-0.18288393318653107</v>
      </c>
      <c r="CL19" s="26">
        <v>0.30828219652175903</v>
      </c>
      <c r="CM19" s="26">
        <v>0.16014234721660614</v>
      </c>
      <c r="CN19" s="27">
        <v>1.0783746242523193</v>
      </c>
      <c r="CO19" s="27">
        <v>0.35494881868362427</v>
      </c>
      <c r="CP19" s="27">
        <v>-14.834131240844727</v>
      </c>
      <c r="CQ19" s="27">
        <v>-0.49977561831474304</v>
      </c>
      <c r="CR19" s="27">
        <v>0.19892735779285431</v>
      </c>
      <c r="CS19">
        <v>3.1455491731266152</v>
      </c>
      <c r="CT19">
        <v>-107649897.3860445</v>
      </c>
      <c r="CU19">
        <v>0</v>
      </c>
      <c r="CV19" s="26">
        <v>-3.6636709421873095E-2</v>
      </c>
      <c r="CW19" s="27">
        <v>-2.7403312116861342</v>
      </c>
      <c r="CX19">
        <v>0.06</v>
      </c>
      <c r="CY19" t="e">
        <v>#VALUE!</v>
      </c>
      <c r="CZ19" t="s">
        <v>1723</v>
      </c>
      <c r="DA19">
        <v>-3.6636709421873095E-2</v>
      </c>
      <c r="DB19">
        <v>32.640692059120042</v>
      </c>
      <c r="DC19" t="s">
        <v>1724</v>
      </c>
      <c r="DD19">
        <v>-3.4804873950779441E-2</v>
      </c>
      <c r="DE19">
        <v>16.320346029560021</v>
      </c>
      <c r="DF19" t="s">
        <v>1725</v>
      </c>
      <c r="DG19">
        <v>-3.2240304291248321E-2</v>
      </c>
      <c r="DH19">
        <v>9.7922076177360129</v>
      </c>
      <c r="DI19" t="s">
        <v>1726</v>
      </c>
      <c r="DJ19">
        <v>-2.9309367537498479E-2</v>
      </c>
      <c r="DK19">
        <v>4.8961038088680064</v>
      </c>
      <c r="DL19" t="s">
        <v>1727</v>
      </c>
      <c r="DM19">
        <v>-2.5645696595311164E-2</v>
      </c>
      <c r="DN19">
        <v>14812800</v>
      </c>
      <c r="DO19">
        <v>-3.6636709421873095E-2</v>
      </c>
      <c r="DP19">
        <v>1450500130</v>
      </c>
      <c r="DQ19">
        <v>-100176470</v>
      </c>
      <c r="DR19">
        <v>1965</v>
      </c>
      <c r="DS19">
        <v>-4.5142754863841186E-2</v>
      </c>
      <c r="DT19">
        <v>0.87132744877877255</v>
      </c>
      <c r="DU19" s="28">
        <v>0</v>
      </c>
      <c r="DV19">
        <v>-0.89833333333333332</v>
      </c>
      <c r="DW19">
        <v>-0.89833333333333332</v>
      </c>
      <c r="DX19">
        <v>6.4101921470342527</v>
      </c>
      <c r="DY19">
        <v>0.30782671829622477</v>
      </c>
      <c r="DZ19">
        <v>6.0565354374966134</v>
      </c>
      <c r="EA19">
        <v>4498</v>
      </c>
      <c r="EB19">
        <v>6.0048701799062503</v>
      </c>
      <c r="EC19">
        <v>6</v>
      </c>
      <c r="ED19">
        <v>2.9194239910522883E-2</v>
      </c>
      <c r="EE19">
        <v>0.21181843601454003</v>
      </c>
      <c r="EF19" s="29">
        <v>7.9799999999999996E-2</v>
      </c>
      <c r="EG19">
        <v>7.9894999999999994E-2</v>
      </c>
      <c r="EH19">
        <v>17.137826718296225</v>
      </c>
      <c r="EI19" t="s">
        <v>198</v>
      </c>
      <c r="EJ19">
        <v>0</v>
      </c>
      <c r="EK19">
        <v>0</v>
      </c>
      <c r="EL19" s="31">
        <v>44946</v>
      </c>
      <c r="EM19" s="32">
        <v>1.5299999999999999E-2</v>
      </c>
      <c r="EN19" s="32">
        <v>-0.65</v>
      </c>
      <c r="EO19" s="32">
        <v>1.95</v>
      </c>
      <c r="EP19" s="32">
        <v>1.06</v>
      </c>
      <c r="EQ19" s="32">
        <v>9.4999999999999998E-3</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Q12"/>
  <sheetViews>
    <sheetView workbookViewId="0">
      <selection activeCell="D12" sqref="D12"/>
    </sheetView>
  </sheetViews>
  <sheetFormatPr defaultRowHeight="14.4" x14ac:dyDescent="0.25"/>
  <cols>
    <col min="1" max="1" width="11.44140625" customWidth="1"/>
    <col min="2" max="2" width="38.33203125" customWidth="1"/>
    <col min="3" max="3" width="42.6640625" customWidth="1"/>
    <col min="4" max="4" width="40.77734375" customWidth="1"/>
  </cols>
  <sheetData>
    <row r="1" spans="1:147" s="14" customFormat="1" x14ac:dyDescent="0.25">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5" customHeight="1" x14ac:dyDescent="0.25">
      <c r="A2" s="21" t="s">
        <v>1729</v>
      </c>
      <c r="B2" s="22"/>
      <c r="C2" s="23">
        <v>3</v>
      </c>
      <c r="D2" s="23">
        <v>12</v>
      </c>
      <c r="T2" s="16"/>
      <c r="U2" s="16"/>
      <c r="V2" s="16"/>
      <c r="AB2" s="17"/>
    </row>
    <row r="3" spans="1:147" ht="151.19999999999999" x14ac:dyDescent="0.25">
      <c r="B3" s="24"/>
      <c r="C3" s="24"/>
      <c r="D3" s="24" t="s">
        <v>1974</v>
      </c>
      <c r="E3" t="s">
        <v>1730</v>
      </c>
      <c r="F3" t="s">
        <v>1731</v>
      </c>
      <c r="G3">
        <v>85.6</v>
      </c>
      <c r="H3">
        <v>5.9299999999999999E-2</v>
      </c>
      <c r="I3" t="s">
        <v>1732</v>
      </c>
      <c r="J3">
        <v>28684361000</v>
      </c>
      <c r="K3">
        <v>74.150000000000006</v>
      </c>
      <c r="L3">
        <v>11.78</v>
      </c>
      <c r="M3" t="s">
        <v>477</v>
      </c>
      <c r="N3" t="s">
        <v>247</v>
      </c>
      <c r="O3" t="s">
        <v>1941</v>
      </c>
      <c r="P3" t="s">
        <v>1942</v>
      </c>
      <c r="Q3">
        <v>32.15</v>
      </c>
      <c r="R3" t="s">
        <v>1943</v>
      </c>
      <c r="S3">
        <v>313646780</v>
      </c>
      <c r="T3" s="25">
        <v>0.31969999999999998</v>
      </c>
      <c r="U3" t="s">
        <v>1944</v>
      </c>
      <c r="V3">
        <v>201143140</v>
      </c>
      <c r="W3">
        <v>335097670</v>
      </c>
      <c r="X3">
        <v>1.75</v>
      </c>
      <c r="Y3">
        <v>0.32</v>
      </c>
      <c r="Z3">
        <v>26.38</v>
      </c>
      <c r="AA3" t="s">
        <v>829</v>
      </c>
      <c r="AB3" t="s">
        <v>338</v>
      </c>
      <c r="AC3" t="s">
        <v>1945</v>
      </c>
      <c r="AD3" t="s">
        <v>1946</v>
      </c>
      <c r="AE3" t="s">
        <v>1947</v>
      </c>
      <c r="AF3">
        <v>-53114890</v>
      </c>
      <c r="AG3" t="s">
        <v>1948</v>
      </c>
      <c r="AH3" t="s">
        <v>1949</v>
      </c>
      <c r="AI3" t="s">
        <v>1950</v>
      </c>
      <c r="AJ3" t="s">
        <v>1951</v>
      </c>
      <c r="AK3" t="s">
        <v>1952</v>
      </c>
      <c r="AL3" t="s">
        <v>1953</v>
      </c>
      <c r="AM3" t="s">
        <v>1954</v>
      </c>
      <c r="AN3" t="s">
        <v>171</v>
      </c>
      <c r="AO3" t="s">
        <v>391</v>
      </c>
      <c r="AP3" t="s">
        <v>1955</v>
      </c>
      <c r="AQ3" t="s">
        <v>1956</v>
      </c>
      <c r="AR3" t="s">
        <v>1957</v>
      </c>
      <c r="AS3" t="s">
        <v>171</v>
      </c>
      <c r="AT3" t="s">
        <v>1958</v>
      </c>
      <c r="AU3" t="s">
        <v>171</v>
      </c>
      <c r="AV3" t="s">
        <v>779</v>
      </c>
      <c r="AW3" t="s">
        <v>1959</v>
      </c>
      <c r="AX3" t="s">
        <v>1960</v>
      </c>
      <c r="AY3" t="s">
        <v>1961</v>
      </c>
      <c r="AZ3" t="s">
        <v>1962</v>
      </c>
      <c r="BA3" t="s">
        <v>1215</v>
      </c>
      <c r="BB3" t="s">
        <v>369</v>
      </c>
      <c r="BC3" t="s">
        <v>1963</v>
      </c>
      <c r="BD3" t="s">
        <v>1964</v>
      </c>
      <c r="BE3" t="s">
        <v>1252</v>
      </c>
      <c r="BF3" t="s">
        <v>1965</v>
      </c>
      <c r="BG3" t="s">
        <v>1966</v>
      </c>
      <c r="BH3" t="s">
        <v>1967</v>
      </c>
      <c r="BI3" t="s">
        <v>1968</v>
      </c>
      <c r="BJ3" t="s">
        <v>1542</v>
      </c>
      <c r="BK3" t="s">
        <v>218</v>
      </c>
      <c r="BL3" t="s">
        <v>437</v>
      </c>
      <c r="BM3" t="s">
        <v>331</v>
      </c>
      <c r="BN3" t="s">
        <v>1969</v>
      </c>
      <c r="BO3">
        <v>13.8</v>
      </c>
      <c r="BP3">
        <v>11.03</v>
      </c>
      <c r="BQ3">
        <v>16.95</v>
      </c>
      <c r="BR3">
        <v>16.43</v>
      </c>
      <c r="BS3">
        <v>14.86</v>
      </c>
      <c r="BT3">
        <v>22.75</v>
      </c>
      <c r="BU3" t="s">
        <v>1970</v>
      </c>
      <c r="BV3" t="s">
        <v>1971</v>
      </c>
      <c r="BW3">
        <v>43.23</v>
      </c>
      <c r="BX3">
        <v>46.62</v>
      </c>
      <c r="BY3">
        <v>49.83</v>
      </c>
      <c r="BZ3">
        <v>25.87</v>
      </c>
      <c r="CA3">
        <v>21.19</v>
      </c>
      <c r="CB3">
        <v>24.52</v>
      </c>
      <c r="CC3">
        <v>9.7200000000000006</v>
      </c>
      <c r="CD3">
        <v>14.07</v>
      </c>
      <c r="CE3" t="s">
        <v>1972</v>
      </c>
      <c r="CF3" t="s">
        <v>1973</v>
      </c>
      <c r="CG3" s="26">
        <v>0.26675662686567164</v>
      </c>
      <c r="CH3" s="27">
        <v>0.3255315909090909</v>
      </c>
      <c r="CI3" s="26">
        <v>0.2946912944316864</v>
      </c>
      <c r="CJ3" s="26">
        <v>-8.7944664061069489E-2</v>
      </c>
      <c r="CK3" s="26">
        <v>0.60126584768295288</v>
      </c>
      <c r="CL3" s="26">
        <v>0.4234234094619751</v>
      </c>
      <c r="CM3" s="26">
        <v>0.33734938502311707</v>
      </c>
      <c r="CN3" s="27">
        <v>0.53960394859313965</v>
      </c>
      <c r="CO3" s="27">
        <v>-0.19521912932395935</v>
      </c>
      <c r="CP3" s="27">
        <v>0.75524473190307617</v>
      </c>
      <c r="CQ3" s="27">
        <v>0.53457027673721313</v>
      </c>
      <c r="CR3" s="27">
        <v>0.51041072607040405</v>
      </c>
      <c r="CS3">
        <v>24.003649372384938</v>
      </c>
      <c r="CT3">
        <v>97975263.665594861</v>
      </c>
      <c r="CU3">
        <v>0.50233644859813087</v>
      </c>
      <c r="CV3" s="26">
        <v>0.31375705450773239</v>
      </c>
      <c r="CW3" s="27">
        <v>0.42892211079597475</v>
      </c>
      <c r="CX3">
        <v>0.06</v>
      </c>
      <c r="CY3">
        <v>72.822056817814897</v>
      </c>
      <c r="CZ3">
        <v>385451362.21877801</v>
      </c>
      <c r="DA3">
        <v>0.31375705450773239</v>
      </c>
      <c r="DB3">
        <v>19.789939837959285</v>
      </c>
      <c r="DC3">
        <v>1418365150.6691229</v>
      </c>
      <c r="DD3">
        <v>0.29806920178234575</v>
      </c>
      <c r="DE3">
        <v>7.4767089911804652</v>
      </c>
      <c r="DF3">
        <v>3754240138.6907864</v>
      </c>
      <c r="DG3">
        <v>0.27610620796680452</v>
      </c>
      <c r="DH3">
        <v>3.248199214359595</v>
      </c>
      <c r="DI3">
        <v>8641514620.1351662</v>
      </c>
      <c r="DJ3">
        <v>0.25100564360618594</v>
      </c>
      <c r="DK3">
        <v>0.76033423991120064</v>
      </c>
      <c r="DL3">
        <v>36917133974.235092</v>
      </c>
      <c r="DM3">
        <v>0.21962993815541265</v>
      </c>
      <c r="DN3">
        <v>311000000</v>
      </c>
      <c r="DO3">
        <v>0.31375705450773239</v>
      </c>
      <c r="DP3">
        <v>28069361000</v>
      </c>
      <c r="DQ3">
        <v>1338668900</v>
      </c>
      <c r="DR3">
        <v>1974</v>
      </c>
      <c r="DS3">
        <v>-4.7000427642060749E-2</v>
      </c>
      <c r="DT3">
        <v>-0.10339051988688386</v>
      </c>
      <c r="DU3" s="28">
        <v>0.6</v>
      </c>
      <c r="DV3">
        <v>0.6</v>
      </c>
      <c r="DW3">
        <v>1.2</v>
      </c>
      <c r="DX3">
        <v>9.6908315565031984</v>
      </c>
      <c r="DY3">
        <v>0.79962131502473566</v>
      </c>
      <c r="DZ3">
        <v>9.1379047037697543</v>
      </c>
      <c r="EA3">
        <v>654</v>
      </c>
      <c r="EB3">
        <v>9.119580917450083</v>
      </c>
      <c r="EC3">
        <v>9</v>
      </c>
      <c r="ED3">
        <v>3.6181391532802962E-2</v>
      </c>
      <c r="EE3">
        <v>0.18125014119017896</v>
      </c>
      <c r="EF3" s="29">
        <v>4.6199999999999998E-2</v>
      </c>
      <c r="EG3">
        <v>4.6793000000000001E-2</v>
      </c>
      <c r="EH3">
        <v>60.199621315024736</v>
      </c>
      <c r="EI3" t="s">
        <v>198</v>
      </c>
      <c r="EJ3">
        <v>1</v>
      </c>
      <c r="EK3">
        <v>1</v>
      </c>
      <c r="EL3" s="31">
        <v>44946</v>
      </c>
      <c r="EM3" s="32">
        <v>2.5399999999999999E-2</v>
      </c>
      <c r="EN3" s="32">
        <v>0.11</v>
      </c>
      <c r="EO3" s="32">
        <v>0.25</v>
      </c>
      <c r="EP3" s="32">
        <v>0.65</v>
      </c>
      <c r="EQ3" s="32">
        <v>5.9299999999999999E-2</v>
      </c>
    </row>
    <row r="4" spans="1:147" ht="162" x14ac:dyDescent="0.25">
      <c r="D4" s="24" t="s">
        <v>2010</v>
      </c>
      <c r="E4" t="s">
        <v>1733</v>
      </c>
      <c r="F4" t="s">
        <v>1734</v>
      </c>
      <c r="G4">
        <v>21.68</v>
      </c>
      <c r="H4">
        <v>-8.9999999999999998E-4</v>
      </c>
      <c r="I4" t="s">
        <v>1735</v>
      </c>
      <c r="J4">
        <v>16972769000</v>
      </c>
      <c r="K4">
        <v>26.56</v>
      </c>
      <c r="L4">
        <v>2.0299999999999998</v>
      </c>
      <c r="M4" t="s">
        <v>477</v>
      </c>
      <c r="N4" t="s">
        <v>1975</v>
      </c>
      <c r="O4" t="s">
        <v>1976</v>
      </c>
      <c r="P4" t="s">
        <v>1977</v>
      </c>
      <c r="Q4">
        <v>11.23</v>
      </c>
      <c r="R4" t="s">
        <v>1978</v>
      </c>
      <c r="S4">
        <v>477582100</v>
      </c>
      <c r="T4" s="25">
        <v>-9.2100000000000001E-2</v>
      </c>
      <c r="U4" t="s">
        <v>582</v>
      </c>
      <c r="V4">
        <v>615211810</v>
      </c>
      <c r="W4">
        <v>782876800</v>
      </c>
      <c r="X4">
        <v>1.43</v>
      </c>
      <c r="Y4">
        <v>0.55000000000000004</v>
      </c>
      <c r="Z4">
        <v>6.81</v>
      </c>
      <c r="AA4" t="s">
        <v>1979</v>
      </c>
      <c r="AB4" t="s">
        <v>1980</v>
      </c>
      <c r="AC4" t="s">
        <v>1022</v>
      </c>
      <c r="AD4" t="s">
        <v>235</v>
      </c>
      <c r="AE4" t="s">
        <v>1981</v>
      </c>
      <c r="AF4">
        <v>5926580</v>
      </c>
      <c r="AG4" t="s">
        <v>1982</v>
      </c>
      <c r="AH4" t="s">
        <v>1983</v>
      </c>
      <c r="AI4" t="s">
        <v>1984</v>
      </c>
      <c r="AJ4" t="s">
        <v>1177</v>
      </c>
      <c r="AK4" t="s">
        <v>1985</v>
      </c>
      <c r="AL4" t="s">
        <v>1986</v>
      </c>
      <c r="AM4" t="s">
        <v>1987</v>
      </c>
      <c r="AN4" t="s">
        <v>171</v>
      </c>
      <c r="AO4" t="s">
        <v>1988</v>
      </c>
      <c r="AP4" t="s">
        <v>184</v>
      </c>
      <c r="AQ4" t="s">
        <v>340</v>
      </c>
      <c r="AR4" t="s">
        <v>1989</v>
      </c>
      <c r="AS4" t="s">
        <v>171</v>
      </c>
      <c r="AT4" t="s">
        <v>1990</v>
      </c>
      <c r="AU4" t="s">
        <v>1991</v>
      </c>
      <c r="AV4" t="s">
        <v>1992</v>
      </c>
      <c r="AW4" t="s">
        <v>1993</v>
      </c>
      <c r="AX4" t="s">
        <v>1994</v>
      </c>
      <c r="AY4" t="s">
        <v>1995</v>
      </c>
      <c r="AZ4" t="s">
        <v>1996</v>
      </c>
      <c r="BA4" t="s">
        <v>1997</v>
      </c>
      <c r="BB4" t="s">
        <v>1998</v>
      </c>
      <c r="BC4" t="s">
        <v>1999</v>
      </c>
      <c r="BD4" t="s">
        <v>2000</v>
      </c>
      <c r="BE4" t="s">
        <v>2001</v>
      </c>
      <c r="BF4" t="s">
        <v>350</v>
      </c>
      <c r="BG4" t="s">
        <v>2002</v>
      </c>
      <c r="BH4" t="s">
        <v>2003</v>
      </c>
      <c r="BI4" t="s">
        <v>2004</v>
      </c>
      <c r="BJ4" t="s">
        <v>2005</v>
      </c>
      <c r="BK4" t="s">
        <v>2006</v>
      </c>
      <c r="BL4" t="s">
        <v>1963</v>
      </c>
      <c r="BM4" t="s">
        <v>2007</v>
      </c>
      <c r="BN4" t="s">
        <v>429</v>
      </c>
      <c r="BO4">
        <v>7.71</v>
      </c>
      <c r="BP4">
        <v>13.57</v>
      </c>
      <c r="BQ4">
        <v>8.3800000000000008</v>
      </c>
      <c r="BR4">
        <v>10.55</v>
      </c>
      <c r="BS4">
        <v>16.86</v>
      </c>
      <c r="BT4" t="s">
        <v>171</v>
      </c>
      <c r="BU4" t="s">
        <v>768</v>
      </c>
      <c r="BV4" t="s">
        <v>1971</v>
      </c>
      <c r="BW4">
        <v>21.15</v>
      </c>
      <c r="BX4">
        <v>37.229999999999997</v>
      </c>
      <c r="BY4">
        <v>29.95</v>
      </c>
      <c r="BZ4">
        <v>7.12</v>
      </c>
      <c r="CA4">
        <v>10.69</v>
      </c>
      <c r="CB4">
        <v>7.98</v>
      </c>
      <c r="CC4">
        <v>-5.16</v>
      </c>
      <c r="CD4">
        <v>-4.41</v>
      </c>
      <c r="CE4" t="s">
        <v>2008</v>
      </c>
      <c r="CF4" t="s">
        <v>2009</v>
      </c>
      <c r="CG4" s="26">
        <v>8.5115891132572438E-3</v>
      </c>
      <c r="CH4" s="27">
        <v>-5.4661688311688314E-2</v>
      </c>
      <c r="CI4" s="26">
        <v>6.0824602842330933E-2</v>
      </c>
      <c r="CJ4" s="26">
        <v>0.41431489586830139</v>
      </c>
      <c r="CK4" s="26">
        <v>-4.9604184925556183E-2</v>
      </c>
      <c r="CL4" s="26">
        <v>0.22919571399688721</v>
      </c>
      <c r="CM4" s="26">
        <v>0.42191469669342041</v>
      </c>
      <c r="CN4" s="27">
        <v>-0.21550741791725159</v>
      </c>
      <c r="CO4" s="27">
        <v>0.86199575662612915</v>
      </c>
      <c r="CP4" s="27">
        <v>-9.9426388740539551E-2</v>
      </c>
      <c r="CQ4" s="27">
        <v>9.6436060965061188E-2</v>
      </c>
      <c r="CR4" s="27">
        <v>8.9041098952293396E-2</v>
      </c>
      <c r="CS4">
        <v>1.9232599433427762</v>
      </c>
      <c r="CT4">
        <v>64102318.313953489</v>
      </c>
      <c r="CU4">
        <v>0.92250922509225097</v>
      </c>
      <c r="CV4" s="26">
        <v>0.21532914489507676</v>
      </c>
      <c r="CW4" s="27">
        <v>0.14650782197713852</v>
      </c>
      <c r="CX4">
        <v>0.06</v>
      </c>
      <c r="CY4">
        <v>15.365747368855653</v>
      </c>
      <c r="CZ4">
        <v>788817407.2526536</v>
      </c>
      <c r="DA4">
        <v>0.21532914489507676</v>
      </c>
      <c r="DB4">
        <v>4.522831719436593</v>
      </c>
      <c r="DC4">
        <v>2679907136.0342097</v>
      </c>
      <c r="DD4">
        <v>0.20456268765032293</v>
      </c>
      <c r="DE4">
        <v>1.9240645039230484</v>
      </c>
      <c r="DF4">
        <v>6299564788.647419</v>
      </c>
      <c r="DG4">
        <v>0.18948964750766756</v>
      </c>
      <c r="DH4">
        <v>0.97159071656215046</v>
      </c>
      <c r="DI4">
        <v>12475179922.352276</v>
      </c>
      <c r="DJ4">
        <v>0.17226331591606142</v>
      </c>
      <c r="DK4">
        <v>0.33323735740380289</v>
      </c>
      <c r="DL4">
        <v>36372779734.033737</v>
      </c>
      <c r="DM4">
        <v>0.15073040142655372</v>
      </c>
      <c r="DN4">
        <v>688000000</v>
      </c>
      <c r="DO4">
        <v>0.21532914489507676</v>
      </c>
      <c r="DP4">
        <v>12120769000</v>
      </c>
      <c r="DQ4">
        <v>3759667000</v>
      </c>
      <c r="DR4">
        <v>4414</v>
      </c>
      <c r="DS4">
        <v>-0.20681755578181951</v>
      </c>
      <c r="DT4">
        <v>-0.20116951028882685</v>
      </c>
      <c r="DU4" s="28">
        <v>0.6</v>
      </c>
      <c r="DV4">
        <v>0</v>
      </c>
      <c r="DW4">
        <v>0.6</v>
      </c>
      <c r="DX4">
        <v>-4.8546511627906979</v>
      </c>
      <c r="DY4">
        <v>0.3200776061776045</v>
      </c>
      <c r="DZ4">
        <v>-4.0940779541169077</v>
      </c>
      <c r="EA4">
        <v>2545</v>
      </c>
      <c r="EB4">
        <v>-4.045433420750892</v>
      </c>
      <c r="EC4">
        <v>4</v>
      </c>
      <c r="ED4">
        <v>3.6417096534218416E-2</v>
      </c>
      <c r="EE4">
        <v>0.3308311090582835</v>
      </c>
      <c r="EF4" s="29">
        <v>1.38E-2</v>
      </c>
      <c r="EG4">
        <v>1.3790999999999999E-2</v>
      </c>
      <c r="EH4">
        <v>21.110077606177605</v>
      </c>
      <c r="EI4" t="s">
        <v>198</v>
      </c>
      <c r="EJ4">
        <v>0</v>
      </c>
      <c r="EK4">
        <v>0</v>
      </c>
      <c r="EL4" s="31">
        <v>44946</v>
      </c>
      <c r="EM4" s="32">
        <v>-2.5399999999999999E-2</v>
      </c>
      <c r="EN4" s="32">
        <v>-1.21</v>
      </c>
      <c r="EO4" s="32">
        <v>0.95</v>
      </c>
      <c r="EP4" s="32">
        <v>-2.34</v>
      </c>
      <c r="EQ4" s="32">
        <v>-8.9999999999999998E-4</v>
      </c>
    </row>
    <row r="5" spans="1:147" ht="86.4" x14ac:dyDescent="0.25">
      <c r="B5" s="24"/>
      <c r="C5" s="24"/>
      <c r="D5" s="24" t="s">
        <v>2048</v>
      </c>
      <c r="E5" t="s">
        <v>1736</v>
      </c>
      <c r="F5" t="s">
        <v>1737</v>
      </c>
      <c r="G5">
        <v>4.3</v>
      </c>
      <c r="H5">
        <v>0</v>
      </c>
      <c r="I5" t="s">
        <v>1738</v>
      </c>
      <c r="J5">
        <v>4089450400</v>
      </c>
      <c r="K5">
        <v>111.1</v>
      </c>
      <c r="L5">
        <v>1.76</v>
      </c>
      <c r="M5" t="s">
        <v>477</v>
      </c>
      <c r="N5" t="s">
        <v>2011</v>
      </c>
      <c r="O5" t="s">
        <v>2012</v>
      </c>
      <c r="P5" t="s">
        <v>2013</v>
      </c>
      <c r="Q5">
        <v>1.43</v>
      </c>
      <c r="R5" t="s">
        <v>2014</v>
      </c>
      <c r="S5">
        <v>51004655</v>
      </c>
      <c r="T5" s="25">
        <v>-0.48230000000000001</v>
      </c>
      <c r="U5" t="s">
        <v>2015</v>
      </c>
      <c r="V5">
        <v>795427980</v>
      </c>
      <c r="W5">
        <v>951034970</v>
      </c>
      <c r="X5">
        <v>1.85</v>
      </c>
      <c r="Y5">
        <v>0.42</v>
      </c>
      <c r="Z5">
        <v>2.13</v>
      </c>
      <c r="AA5" t="s">
        <v>2016</v>
      </c>
      <c r="AB5" t="s">
        <v>2017</v>
      </c>
      <c r="AC5" t="s">
        <v>2018</v>
      </c>
      <c r="AD5" t="s">
        <v>2019</v>
      </c>
      <c r="AE5" t="s">
        <v>2020</v>
      </c>
      <c r="AF5">
        <v>13505758</v>
      </c>
      <c r="AG5" t="s">
        <v>2021</v>
      </c>
      <c r="AH5" t="s">
        <v>2022</v>
      </c>
      <c r="AI5" t="s">
        <v>2023</v>
      </c>
      <c r="AJ5" t="s">
        <v>2024</v>
      </c>
      <c r="AK5" t="s">
        <v>2025</v>
      </c>
      <c r="AL5" t="s">
        <v>2026</v>
      </c>
      <c r="AM5" t="s">
        <v>2027</v>
      </c>
      <c r="AN5" t="s">
        <v>171</v>
      </c>
      <c r="AO5" t="s">
        <v>2028</v>
      </c>
      <c r="AP5" t="s">
        <v>2029</v>
      </c>
      <c r="AQ5" t="s">
        <v>1198</v>
      </c>
      <c r="AR5" t="s">
        <v>467</v>
      </c>
      <c r="AS5" t="s">
        <v>171</v>
      </c>
      <c r="AT5" t="s">
        <v>2030</v>
      </c>
      <c r="AU5" t="s">
        <v>2031</v>
      </c>
      <c r="AV5" t="s">
        <v>2032</v>
      </c>
      <c r="AW5" t="s">
        <v>2033</v>
      </c>
      <c r="AX5" t="s">
        <v>464</v>
      </c>
      <c r="AY5" t="s">
        <v>2034</v>
      </c>
      <c r="AZ5" t="s">
        <v>2035</v>
      </c>
      <c r="BA5" t="s">
        <v>2036</v>
      </c>
      <c r="BB5" t="s">
        <v>2037</v>
      </c>
      <c r="BC5" t="s">
        <v>2038</v>
      </c>
      <c r="BD5" t="s">
        <v>2039</v>
      </c>
      <c r="BE5" t="s">
        <v>408</v>
      </c>
      <c r="BF5" t="s">
        <v>2040</v>
      </c>
      <c r="BG5" t="s">
        <v>208</v>
      </c>
      <c r="BH5" t="s">
        <v>259</v>
      </c>
      <c r="BI5" t="s">
        <v>2041</v>
      </c>
      <c r="BJ5" t="s">
        <v>2042</v>
      </c>
      <c r="BK5" t="s">
        <v>2043</v>
      </c>
      <c r="BL5" t="s">
        <v>2044</v>
      </c>
      <c r="BM5" t="s">
        <v>2045</v>
      </c>
      <c r="BN5" t="s">
        <v>2046</v>
      </c>
      <c r="BO5">
        <v>3.36</v>
      </c>
      <c r="BP5">
        <v>3.71</v>
      </c>
      <c r="BQ5">
        <v>5.69</v>
      </c>
      <c r="BR5">
        <v>4.45</v>
      </c>
      <c r="BS5">
        <v>4.68</v>
      </c>
      <c r="BT5">
        <v>6.85</v>
      </c>
      <c r="BU5" t="s">
        <v>602</v>
      </c>
      <c r="BV5" t="s">
        <v>1971</v>
      </c>
      <c r="BW5">
        <v>12.27</v>
      </c>
      <c r="BX5">
        <v>17.77</v>
      </c>
      <c r="BY5">
        <v>21</v>
      </c>
      <c r="BZ5">
        <v>2.87</v>
      </c>
      <c r="CA5">
        <v>4.54</v>
      </c>
      <c r="CB5">
        <v>6.31</v>
      </c>
      <c r="CC5">
        <v>4.12</v>
      </c>
      <c r="CD5">
        <v>-1.38</v>
      </c>
      <c r="CE5" t="s">
        <v>2047</v>
      </c>
      <c r="CF5" t="s">
        <v>356</v>
      </c>
      <c r="CG5" s="26">
        <v>-2.0930723781388133E-2</v>
      </c>
      <c r="CH5" s="27">
        <v>-0.49279856515811526</v>
      </c>
      <c r="CI5" s="26">
        <v>0.38630282878875732</v>
      </c>
      <c r="CJ5" s="26">
        <v>-0.10101009905338287</v>
      </c>
      <c r="CK5" s="26">
        <v>7.2755448520183563E-2</v>
      </c>
      <c r="CL5" s="26">
        <v>6.0175053775310516E-2</v>
      </c>
      <c r="CM5" s="26">
        <v>0.2937014102935791</v>
      </c>
      <c r="CN5" s="27">
        <v>7.0315515622496605E-3</v>
      </c>
      <c r="CO5" s="27">
        <v>-0.33021441102027893</v>
      </c>
      <c r="CP5" s="27">
        <v>0.61649912595748901</v>
      </c>
      <c r="CQ5" s="27">
        <v>-0.37639030814170837</v>
      </c>
      <c r="CR5" s="27">
        <v>-0.26627218723297119</v>
      </c>
      <c r="CS5">
        <v>1.5783289849478965</v>
      </c>
      <c r="CT5">
        <v>48534358.7322786</v>
      </c>
      <c r="CU5">
        <v>2.3255813953488373</v>
      </c>
      <c r="CV5" s="26">
        <v>0.14238492846488954</v>
      </c>
      <c r="CW5" s="27">
        <v>-6.986924577504397E-2</v>
      </c>
      <c r="CX5">
        <v>0.06</v>
      </c>
      <c r="CY5">
        <v>40.900900057578454</v>
      </c>
      <c r="CZ5">
        <v>90864758.349281982</v>
      </c>
      <c r="DA5">
        <v>0.14238492846488954</v>
      </c>
      <c r="DB5">
        <v>12.789512012685865</v>
      </c>
      <c r="DC5">
        <v>290585785.94036019</v>
      </c>
      <c r="DD5">
        <v>0.13526568204164505</v>
      </c>
      <c r="DE5">
        <v>5.9287138912232997</v>
      </c>
      <c r="DF5">
        <v>626856088.55265021</v>
      </c>
      <c r="DG5">
        <v>0.1252987370491028</v>
      </c>
      <c r="DH5">
        <v>3.3216309634232037</v>
      </c>
      <c r="DI5">
        <v>1118863125.0504432</v>
      </c>
      <c r="DJ5">
        <v>0.11390794277191163</v>
      </c>
      <c r="DK5">
        <v>1.4654318549873935</v>
      </c>
      <c r="DL5">
        <v>2536078622.3880544</v>
      </c>
      <c r="DM5">
        <v>9.9669449925422676E-2</v>
      </c>
      <c r="DN5">
        <v>84311900</v>
      </c>
      <c r="DO5">
        <v>0.14238492846488954</v>
      </c>
      <c r="DP5">
        <v>3716450400</v>
      </c>
      <c r="DQ5">
        <v>795240300</v>
      </c>
      <c r="DR5">
        <v>864</v>
      </c>
      <c r="DS5">
        <v>-0.16331565224627767</v>
      </c>
      <c r="DT5">
        <v>-0.42292931938307132</v>
      </c>
      <c r="DU5" s="28">
        <v>0.6</v>
      </c>
      <c r="DV5">
        <v>-0.22</v>
      </c>
      <c r="DW5">
        <v>0.38</v>
      </c>
      <c r="DX5">
        <v>4.3349514563106792</v>
      </c>
      <c r="DY5">
        <v>0.44501877551020363</v>
      </c>
      <c r="DZ5">
        <v>4.1088655121854565</v>
      </c>
      <c r="EA5">
        <v>3474</v>
      </c>
      <c r="EB5">
        <v>4.0320270746941365</v>
      </c>
      <c r="EC5">
        <v>4</v>
      </c>
      <c r="ED5">
        <v>8.3729413230724845E-2</v>
      </c>
      <c r="EE5">
        <v>0.25761408121512086</v>
      </c>
      <c r="EF5" s="29">
        <v>2.3E-2</v>
      </c>
      <c r="EG5">
        <v>2.3E-2</v>
      </c>
      <c r="EH5">
        <v>12.325018775510204</v>
      </c>
      <c r="EI5" t="s">
        <v>198</v>
      </c>
      <c r="EJ5">
        <v>0</v>
      </c>
      <c r="EK5">
        <v>0</v>
      </c>
      <c r="EL5" s="31">
        <v>44946</v>
      </c>
      <c r="EM5" s="32">
        <v>4.7999999999999996E-3</v>
      </c>
      <c r="EN5" s="32">
        <v>3.61</v>
      </c>
      <c r="EO5" s="32">
        <v>0.7</v>
      </c>
      <c r="EP5" s="32">
        <v>-0.69</v>
      </c>
      <c r="EQ5" s="32">
        <v>0</v>
      </c>
    </row>
    <row r="6" spans="1:147" ht="86.4" x14ac:dyDescent="0.25">
      <c r="B6" s="24"/>
      <c r="C6" s="24"/>
      <c r="D6" s="24" t="s">
        <v>2084</v>
      </c>
      <c r="E6" t="s">
        <v>1739</v>
      </c>
      <c r="F6" t="s">
        <v>1740</v>
      </c>
      <c r="G6">
        <v>29.46</v>
      </c>
      <c r="H6">
        <v>1E-3</v>
      </c>
      <c r="I6" t="s">
        <v>1741</v>
      </c>
      <c r="J6">
        <v>3928000000</v>
      </c>
      <c r="K6">
        <v>25.3</v>
      </c>
      <c r="L6">
        <v>2.34</v>
      </c>
      <c r="M6" t="s">
        <v>477</v>
      </c>
      <c r="N6" t="s">
        <v>268</v>
      </c>
      <c r="O6" t="s">
        <v>2049</v>
      </c>
      <c r="P6" t="s">
        <v>2050</v>
      </c>
      <c r="Q6">
        <v>50.31</v>
      </c>
      <c r="R6" t="s">
        <v>2051</v>
      </c>
      <c r="S6">
        <v>152344930</v>
      </c>
      <c r="T6" s="25">
        <v>1.1519999999999999</v>
      </c>
      <c r="U6" t="s">
        <v>2052</v>
      </c>
      <c r="V6">
        <v>35489859</v>
      </c>
      <c r="W6">
        <v>133333334</v>
      </c>
      <c r="X6">
        <v>1.07</v>
      </c>
      <c r="Y6">
        <v>0.32</v>
      </c>
      <c r="Z6">
        <v>27.91</v>
      </c>
      <c r="AA6" t="s">
        <v>429</v>
      </c>
      <c r="AB6" t="s">
        <v>2053</v>
      </c>
      <c r="AC6" t="s">
        <v>2054</v>
      </c>
      <c r="AD6" t="s">
        <v>2055</v>
      </c>
      <c r="AE6" t="s">
        <v>2056</v>
      </c>
      <c r="AF6">
        <v>-6716368</v>
      </c>
      <c r="AG6" t="s">
        <v>2057</v>
      </c>
      <c r="AH6">
        <v>233.2</v>
      </c>
      <c r="AI6" t="s">
        <v>2058</v>
      </c>
      <c r="AJ6" t="s">
        <v>2059</v>
      </c>
      <c r="AK6" t="s">
        <v>2060</v>
      </c>
      <c r="AL6" t="s">
        <v>2061</v>
      </c>
      <c r="AM6" t="s">
        <v>2062</v>
      </c>
      <c r="AN6" t="s">
        <v>171</v>
      </c>
      <c r="AO6" t="s">
        <v>2063</v>
      </c>
      <c r="AP6" t="s">
        <v>2064</v>
      </c>
      <c r="AQ6" t="s">
        <v>2065</v>
      </c>
      <c r="AR6" t="s">
        <v>2066</v>
      </c>
      <c r="AS6" t="s">
        <v>2067</v>
      </c>
      <c r="AT6" t="s">
        <v>201</v>
      </c>
      <c r="AU6" t="s">
        <v>171</v>
      </c>
      <c r="AV6" t="s">
        <v>2068</v>
      </c>
      <c r="AW6" t="s">
        <v>2069</v>
      </c>
      <c r="AX6" t="s">
        <v>2070</v>
      </c>
      <c r="AY6" t="s">
        <v>380</v>
      </c>
      <c r="AZ6" t="s">
        <v>2071</v>
      </c>
      <c r="BA6" t="s">
        <v>360</v>
      </c>
      <c r="BB6" t="s">
        <v>449</v>
      </c>
      <c r="BC6" t="s">
        <v>2072</v>
      </c>
      <c r="BD6" t="s">
        <v>387</v>
      </c>
      <c r="BE6" t="s">
        <v>2073</v>
      </c>
      <c r="BF6" t="s">
        <v>2074</v>
      </c>
      <c r="BG6" t="s">
        <v>2075</v>
      </c>
      <c r="BH6" t="s">
        <v>2076</v>
      </c>
      <c r="BI6" t="s">
        <v>400</v>
      </c>
      <c r="BJ6" t="s">
        <v>2077</v>
      </c>
      <c r="BK6" t="s">
        <v>382</v>
      </c>
      <c r="BL6" t="s">
        <v>2078</v>
      </c>
      <c r="BM6" t="s">
        <v>2079</v>
      </c>
      <c r="BN6" t="s">
        <v>2080</v>
      </c>
      <c r="BO6">
        <v>6.27</v>
      </c>
      <c r="BP6">
        <v>34.31</v>
      </c>
      <c r="BQ6">
        <v>20.21</v>
      </c>
      <c r="BR6">
        <v>12.47</v>
      </c>
      <c r="BS6">
        <v>41.46</v>
      </c>
      <c r="BT6" t="s">
        <v>171</v>
      </c>
      <c r="BU6" t="s">
        <v>2081</v>
      </c>
      <c r="BV6" t="s">
        <v>1971</v>
      </c>
      <c r="BW6">
        <v>28.26</v>
      </c>
      <c r="BX6">
        <v>44.72</v>
      </c>
      <c r="BY6">
        <v>39.049999999999997</v>
      </c>
      <c r="BZ6">
        <v>17.64</v>
      </c>
      <c r="CA6">
        <v>25.77</v>
      </c>
      <c r="CB6">
        <v>16.190000000000001</v>
      </c>
      <c r="CC6">
        <v>1.69</v>
      </c>
      <c r="CD6">
        <v>-3.12</v>
      </c>
      <c r="CE6" t="s">
        <v>2082</v>
      </c>
      <c r="CF6" t="s">
        <v>2083</v>
      </c>
      <c r="CG6" s="26">
        <v>1.147575546875</v>
      </c>
      <c r="CH6" s="27">
        <v>3.3614480894827716</v>
      </c>
      <c r="CI6" s="26">
        <v>-8.704453706741333E-2</v>
      </c>
      <c r="CJ6" s="26">
        <v>0.13563218712806702</v>
      </c>
      <c r="CK6" s="26">
        <v>0.10406091064214706</v>
      </c>
      <c r="CL6" s="26">
        <v>6.1994608491659164E-2</v>
      </c>
      <c r="CM6" s="26">
        <v>0.27931034564971924</v>
      </c>
      <c r="CN6" s="27">
        <v>-0.41989532113075256</v>
      </c>
      <c r="CO6" s="27">
        <v>0.80176091194152832</v>
      </c>
      <c r="CP6" s="27">
        <v>0.35793229937553406</v>
      </c>
      <c r="CQ6" s="27">
        <v>0.46909669041633606</v>
      </c>
      <c r="CR6" s="27">
        <v>0.3322373628616333</v>
      </c>
      <c r="CS6">
        <v>8.7095343680709529</v>
      </c>
      <c r="CT6">
        <v>104049218.64501794</v>
      </c>
      <c r="CU6">
        <v>0.40733197556008144</v>
      </c>
      <c r="CV6" s="26">
        <v>9.8790702968835825E-2</v>
      </c>
      <c r="CW6" s="27">
        <v>0.30822638869285585</v>
      </c>
      <c r="CX6">
        <v>0.06</v>
      </c>
      <c r="CY6">
        <v>30.954816793612366</v>
      </c>
      <c r="CZ6">
        <v>76369374.619843319</v>
      </c>
      <c r="DA6">
        <v>9.8790702968835825E-2</v>
      </c>
      <c r="DB6">
        <v>10.040799833712803</v>
      </c>
      <c r="DC6">
        <v>235439411.11769575</v>
      </c>
      <c r="DD6">
        <v>9.385116782039403E-2</v>
      </c>
      <c r="DE6">
        <v>4.8937777208718751</v>
      </c>
      <c r="DF6">
        <v>483062397.77045494</v>
      </c>
      <c r="DG6">
        <v>8.693581861257553E-2</v>
      </c>
      <c r="DH6">
        <v>2.9057776566403661</v>
      </c>
      <c r="DI6">
        <v>813551578.73064363</v>
      </c>
      <c r="DJ6">
        <v>7.9032562375068671E-2</v>
      </c>
      <c r="DK6">
        <v>1.4640795088256493</v>
      </c>
      <c r="DL6">
        <v>1614666406.9468362</v>
      </c>
      <c r="DM6">
        <v>6.9153492078185066E-2</v>
      </c>
      <c r="DN6">
        <v>73673300</v>
      </c>
      <c r="DO6">
        <v>9.8790702968835825E-2</v>
      </c>
      <c r="DP6">
        <v>2364000000</v>
      </c>
      <c r="DQ6">
        <v>1459724100</v>
      </c>
      <c r="DR6">
        <v>2550</v>
      </c>
      <c r="DS6">
        <v>1.0487848439061642</v>
      </c>
      <c r="DT6">
        <v>3.0532217007899156</v>
      </c>
      <c r="DU6" s="28">
        <v>0.6</v>
      </c>
      <c r="DV6">
        <v>0.6</v>
      </c>
      <c r="DW6">
        <v>1.2</v>
      </c>
      <c r="DX6">
        <v>-1.0311999999999999</v>
      </c>
      <c r="DY6">
        <v>0.38718020042278695</v>
      </c>
      <c r="DZ6">
        <v>-1.0064640222531911</v>
      </c>
      <c r="EA6">
        <v>474</v>
      </c>
      <c r="EB6">
        <v>-1.0058415219386823</v>
      </c>
      <c r="EC6">
        <v>1</v>
      </c>
      <c r="ED6">
        <v>5.6084249719578753E-2</v>
      </c>
      <c r="EE6">
        <v>0.27070274864648625</v>
      </c>
      <c r="EF6" s="29">
        <v>4.8000000000000004E-3</v>
      </c>
      <c r="EG6">
        <v>4.8099999999999992E-3</v>
      </c>
      <c r="EH6">
        <v>18.207180200422787</v>
      </c>
      <c r="EI6">
        <v>-1</v>
      </c>
      <c r="EJ6">
        <v>0</v>
      </c>
      <c r="EK6">
        <v>1</v>
      </c>
      <c r="EL6" s="31">
        <v>44946</v>
      </c>
      <c r="EM6" s="32">
        <v>1.8599999999999998E-2</v>
      </c>
      <c r="EN6" s="32">
        <v>0.81</v>
      </c>
      <c r="EO6" s="32">
        <v>0.17</v>
      </c>
      <c r="EP6" s="32">
        <v>-1.24</v>
      </c>
      <c r="EQ6" s="32">
        <v>1E-3</v>
      </c>
    </row>
    <row r="7" spans="1:147" ht="86.4" x14ac:dyDescent="0.25">
      <c r="D7" s="24" t="s">
        <v>2110</v>
      </c>
      <c r="E7" s="25" t="s">
        <v>1742</v>
      </c>
      <c r="F7" t="s">
        <v>1743</v>
      </c>
      <c r="G7">
        <v>29.32</v>
      </c>
      <c r="H7">
        <v>1.24E-2</v>
      </c>
      <c r="I7" t="s">
        <v>1744</v>
      </c>
      <c r="J7">
        <v>3752960000</v>
      </c>
      <c r="K7">
        <v>26.49</v>
      </c>
      <c r="L7">
        <v>2.48</v>
      </c>
      <c r="M7" t="s">
        <v>477</v>
      </c>
      <c r="N7" t="s">
        <v>2085</v>
      </c>
      <c r="O7" t="s">
        <v>2086</v>
      </c>
      <c r="P7" t="s">
        <v>2087</v>
      </c>
      <c r="Q7" s="25">
        <v>7.06</v>
      </c>
      <c r="R7" t="s">
        <v>2088</v>
      </c>
      <c r="S7">
        <v>133610600</v>
      </c>
      <c r="T7">
        <v>-0.16389999999999999</v>
      </c>
      <c r="U7" t="s">
        <v>252</v>
      </c>
      <c r="V7">
        <v>32000000</v>
      </c>
      <c r="W7">
        <v>128000000</v>
      </c>
      <c r="X7">
        <v>2.11</v>
      </c>
      <c r="Y7">
        <v>0.7</v>
      </c>
      <c r="Z7">
        <v>10.34</v>
      </c>
      <c r="AA7" t="s">
        <v>1345</v>
      </c>
      <c r="AB7" t="s">
        <v>278</v>
      </c>
      <c r="AC7" t="s">
        <v>2089</v>
      </c>
      <c r="AD7" t="s">
        <v>2090</v>
      </c>
      <c r="AE7" t="s">
        <v>2091</v>
      </c>
      <c r="AF7">
        <v>7233619</v>
      </c>
      <c r="AG7" t="s">
        <v>2092</v>
      </c>
      <c r="AH7" t="s">
        <v>2093</v>
      </c>
      <c r="AI7" t="s">
        <v>2094</v>
      </c>
      <c r="AJ7" t="s">
        <v>225</v>
      </c>
      <c r="AK7" t="s">
        <v>2095</v>
      </c>
      <c r="AL7" t="s">
        <v>307</v>
      </c>
      <c r="AM7" t="s">
        <v>2096</v>
      </c>
      <c r="AN7" t="s">
        <v>171</v>
      </c>
      <c r="AO7" t="s">
        <v>203</v>
      </c>
      <c r="AP7" t="s">
        <v>1285</v>
      </c>
      <c r="AQ7" t="s">
        <v>281</v>
      </c>
      <c r="AR7" t="s">
        <v>2097</v>
      </c>
      <c r="AS7" t="s">
        <v>2098</v>
      </c>
      <c r="AT7" t="s">
        <v>2099</v>
      </c>
      <c r="AU7" t="s">
        <v>1497</v>
      </c>
      <c r="AV7" t="s">
        <v>2100</v>
      </c>
      <c r="AW7" t="s">
        <v>2101</v>
      </c>
      <c r="AX7" t="s">
        <v>2102</v>
      </c>
      <c r="AY7" t="s">
        <v>2103</v>
      </c>
      <c r="AZ7" t="s">
        <v>170</v>
      </c>
      <c r="BA7" t="s">
        <v>354</v>
      </c>
      <c r="BB7" t="s">
        <v>1382</v>
      </c>
      <c r="BC7" t="s">
        <v>171</v>
      </c>
      <c r="BD7" t="s">
        <v>262</v>
      </c>
      <c r="BE7" t="s">
        <v>2104</v>
      </c>
      <c r="BF7" t="s">
        <v>2105</v>
      </c>
      <c r="BG7" t="s">
        <v>2106</v>
      </c>
      <c r="BH7" t="s">
        <v>171</v>
      </c>
      <c r="BI7" t="s">
        <v>338</v>
      </c>
      <c r="BJ7" t="s">
        <v>673</v>
      </c>
      <c r="BK7" t="s">
        <v>927</v>
      </c>
      <c r="BL7" t="s">
        <v>2107</v>
      </c>
      <c r="BM7" t="s">
        <v>463</v>
      </c>
      <c r="BN7" t="s">
        <v>2108</v>
      </c>
      <c r="BO7" t="s">
        <v>171</v>
      </c>
      <c r="BP7" t="s">
        <v>171</v>
      </c>
      <c r="BQ7" t="s">
        <v>171</v>
      </c>
      <c r="BR7">
        <v>29.44</v>
      </c>
      <c r="BS7" t="s">
        <v>171</v>
      </c>
      <c r="BT7" t="s">
        <v>171</v>
      </c>
      <c r="BU7" t="s">
        <v>171</v>
      </c>
      <c r="BV7" t="s">
        <v>1971</v>
      </c>
      <c r="BW7">
        <v>18.03</v>
      </c>
      <c r="BX7">
        <v>23.98</v>
      </c>
      <c r="BY7">
        <v>25.26</v>
      </c>
      <c r="BZ7">
        <v>10.77</v>
      </c>
      <c r="CA7">
        <v>12.79</v>
      </c>
      <c r="CB7">
        <v>12.43</v>
      </c>
      <c r="CC7">
        <v>3.82</v>
      </c>
      <c r="CD7" s="26">
        <v>-26.64</v>
      </c>
      <c r="CE7" s="27" t="s">
        <v>2109</v>
      </c>
      <c r="CF7" s="26" t="s">
        <v>464</v>
      </c>
      <c r="CG7" s="26">
        <v>6.018579411764706E-2</v>
      </c>
      <c r="CH7" s="26">
        <v>0.63744309834051949</v>
      </c>
      <c r="CI7" s="26">
        <v>0.56615018844604492</v>
      </c>
      <c r="CJ7" s="26">
        <v>0.13685636222362518</v>
      </c>
      <c r="CK7" s="27">
        <v>7.8947365283966064E-2</v>
      </c>
      <c r="CL7" s="27">
        <v>0.16923077404499054</v>
      </c>
      <c r="CM7" s="27" t="s">
        <v>171</v>
      </c>
      <c r="CN7" s="27">
        <v>0.52336448431015015</v>
      </c>
      <c r="CO7" s="27">
        <v>0.16672240197658539</v>
      </c>
      <c r="CP7">
        <v>1.2067292928695679</v>
      </c>
      <c r="CQ7">
        <v>0.40179175138473511</v>
      </c>
      <c r="CR7" t="s">
        <v>171</v>
      </c>
      <c r="CS7" s="26">
        <v>2.8561339421613394</v>
      </c>
      <c r="CT7" s="27">
        <v>62604155.828220859</v>
      </c>
      <c r="CU7">
        <v>0</v>
      </c>
      <c r="CV7">
        <v>0.23779617249965668</v>
      </c>
      <c r="CW7">
        <v>0.57465198263525963</v>
      </c>
      <c r="CX7">
        <v>0.06</v>
      </c>
      <c r="CY7">
        <v>20.147908221931843</v>
      </c>
      <c r="CZ7">
        <v>190340354.82777739</v>
      </c>
      <c r="DA7">
        <v>0.23779617249965668</v>
      </c>
      <c r="DB7">
        <v>5.8222856033856685</v>
      </c>
      <c r="DC7">
        <v>658669165.55415356</v>
      </c>
      <c r="DD7">
        <v>0.22590636387467383</v>
      </c>
      <c r="DE7">
        <v>2.4112321586286263</v>
      </c>
      <c r="DF7">
        <v>1590456558.186048</v>
      </c>
      <c r="DG7">
        <v>0.20926063179969787</v>
      </c>
      <c r="DH7">
        <v>1.1775527558119792</v>
      </c>
      <c r="DI7">
        <v>3256720330.4242716</v>
      </c>
      <c r="DJ7">
        <v>0.19023693799972535</v>
      </c>
      <c r="DK7">
        <v>0.37146406781837116</v>
      </c>
      <c r="DL7">
        <v>10323905680.899179</v>
      </c>
      <c r="DM7">
        <v>0.16645732074975966</v>
      </c>
      <c r="DN7">
        <v>163000000</v>
      </c>
      <c r="DO7">
        <v>0.23779617249965668</v>
      </c>
      <c r="DP7">
        <v>3834960000</v>
      </c>
      <c r="DQ7">
        <v>495944270</v>
      </c>
      <c r="DR7" s="28">
        <v>503</v>
      </c>
      <c r="DS7">
        <v>-0.1776103783820096</v>
      </c>
      <c r="DT7">
        <v>6.2791115705259859E-2</v>
      </c>
      <c r="DU7">
        <v>0.6</v>
      </c>
      <c r="DV7">
        <v>0.6</v>
      </c>
      <c r="DW7">
        <v>1.2</v>
      </c>
      <c r="DX7">
        <v>6.1254103742613264</v>
      </c>
      <c r="DY7">
        <v>0.34558551724137887</v>
      </c>
      <c r="DZ7">
        <v>6.0094792080059776</v>
      </c>
      <c r="EA7">
        <v>1289</v>
      </c>
      <c r="EB7">
        <v>6.006996741707785</v>
      </c>
      <c r="EC7" s="29">
        <v>6</v>
      </c>
      <c r="ED7">
        <v>8.5624218749999995E-2</v>
      </c>
      <c r="EE7">
        <v>1.1328125</v>
      </c>
      <c r="EF7">
        <v>6.8200000000000011E-2</v>
      </c>
      <c r="EG7">
        <v>6.8323999999999996E-2</v>
      </c>
      <c r="EH7">
        <v>27.075585517241379</v>
      </c>
      <c r="EI7" s="31">
        <v>-1</v>
      </c>
      <c r="EJ7" s="32">
        <v>0</v>
      </c>
      <c r="EK7" s="32">
        <v>1</v>
      </c>
      <c r="EL7" s="32">
        <v>44946</v>
      </c>
      <c r="EM7" s="32">
        <v>6.4000000000000003E-3</v>
      </c>
      <c r="EN7" s="32">
        <v>1.79</v>
      </c>
      <c r="EO7" s="32">
        <v>-1</v>
      </c>
      <c r="EP7" s="32">
        <v>1.1200000000000001</v>
      </c>
      <c r="EQ7" s="32">
        <v>1.24E-2</v>
      </c>
    </row>
    <row r="8" spans="1:147" ht="86.4" x14ac:dyDescent="0.25">
      <c r="D8" s="30" t="s">
        <v>2143</v>
      </c>
      <c r="E8" t="s">
        <v>1745</v>
      </c>
      <c r="F8" t="s">
        <v>1746</v>
      </c>
      <c r="G8">
        <v>8.93</v>
      </c>
      <c r="H8">
        <v>3.5999999999999997E-2</v>
      </c>
      <c r="I8" t="s">
        <v>1747</v>
      </c>
      <c r="J8">
        <v>3600576000</v>
      </c>
      <c r="K8">
        <v>47.08</v>
      </c>
      <c r="L8">
        <v>3.24</v>
      </c>
      <c r="M8" t="s">
        <v>477</v>
      </c>
      <c r="N8" t="s">
        <v>2111</v>
      </c>
      <c r="O8" t="s">
        <v>2112</v>
      </c>
      <c r="P8" t="s">
        <v>2113</v>
      </c>
      <c r="Q8">
        <v>-4.13</v>
      </c>
      <c r="R8" t="s">
        <v>2114</v>
      </c>
      <c r="S8">
        <v>57746181</v>
      </c>
      <c r="T8" s="3">
        <v>10.38</v>
      </c>
      <c r="U8" t="s">
        <v>2115</v>
      </c>
      <c r="V8">
        <v>83682878</v>
      </c>
      <c r="W8">
        <v>403200000</v>
      </c>
      <c r="X8">
        <v>1.63</v>
      </c>
      <c r="Y8">
        <v>0.76</v>
      </c>
      <c r="Z8">
        <v>4.03</v>
      </c>
      <c r="AA8" t="s">
        <v>174</v>
      </c>
      <c r="AB8" t="s">
        <v>1220</v>
      </c>
      <c r="AC8" t="s">
        <v>2116</v>
      </c>
      <c r="AD8" t="s">
        <v>2117</v>
      </c>
      <c r="AE8" t="s">
        <v>2118</v>
      </c>
      <c r="AF8">
        <v>-6332551</v>
      </c>
      <c r="AG8" t="s">
        <v>2119</v>
      </c>
      <c r="AH8" t="s">
        <v>2120</v>
      </c>
      <c r="AI8" t="s">
        <v>2121</v>
      </c>
      <c r="AJ8" t="s">
        <v>176</v>
      </c>
      <c r="AK8" t="s">
        <v>2122</v>
      </c>
      <c r="AL8" t="s">
        <v>2123</v>
      </c>
      <c r="AM8" t="s">
        <v>2124</v>
      </c>
      <c r="AN8" t="s">
        <v>171</v>
      </c>
      <c r="AO8" t="s">
        <v>2125</v>
      </c>
      <c r="AP8" t="s">
        <v>1267</v>
      </c>
      <c r="AQ8" t="s">
        <v>441</v>
      </c>
      <c r="AR8" t="s">
        <v>2126</v>
      </c>
      <c r="AS8" t="s">
        <v>171</v>
      </c>
      <c r="AT8" t="s">
        <v>583</v>
      </c>
      <c r="AU8" t="s">
        <v>171</v>
      </c>
      <c r="AV8" t="s">
        <v>2127</v>
      </c>
      <c r="AW8" t="s">
        <v>2128</v>
      </c>
      <c r="AX8" t="s">
        <v>2129</v>
      </c>
      <c r="AY8" t="s">
        <v>2130</v>
      </c>
      <c r="AZ8" t="s">
        <v>2131</v>
      </c>
      <c r="BA8" t="s">
        <v>453</v>
      </c>
      <c r="BB8" t="s">
        <v>1643</v>
      </c>
      <c r="BC8" t="s">
        <v>1218</v>
      </c>
      <c r="BD8" t="s">
        <v>391</v>
      </c>
      <c r="BE8" t="s">
        <v>2132</v>
      </c>
      <c r="BF8" t="s">
        <v>2133</v>
      </c>
      <c r="BG8" t="s">
        <v>2134</v>
      </c>
      <c r="BH8" t="s">
        <v>2135</v>
      </c>
      <c r="BI8" t="s">
        <v>2136</v>
      </c>
      <c r="BJ8" t="s">
        <v>2137</v>
      </c>
      <c r="BK8" t="s">
        <v>439</v>
      </c>
      <c r="BL8" t="s">
        <v>2138</v>
      </c>
      <c r="BM8" t="s">
        <v>2139</v>
      </c>
      <c r="BN8" t="s">
        <v>2140</v>
      </c>
      <c r="BO8">
        <v>2.04</v>
      </c>
      <c r="BP8">
        <v>13.21</v>
      </c>
      <c r="BQ8">
        <v>10.24</v>
      </c>
      <c r="BR8">
        <v>1.19</v>
      </c>
      <c r="BS8">
        <v>12.6</v>
      </c>
      <c r="BT8">
        <v>9.5</v>
      </c>
      <c r="BU8" t="s">
        <v>883</v>
      </c>
      <c r="BV8" t="s">
        <v>1971</v>
      </c>
      <c r="BW8">
        <v>11.3</v>
      </c>
      <c r="BX8">
        <v>15.38</v>
      </c>
      <c r="BY8">
        <v>19.600000000000001</v>
      </c>
      <c r="BZ8">
        <v>3.71</v>
      </c>
      <c r="CA8">
        <v>6.11</v>
      </c>
      <c r="CB8">
        <v>5.8</v>
      </c>
      <c r="CC8">
        <v>6.56</v>
      </c>
      <c r="CD8">
        <v>4.32</v>
      </c>
      <c r="CE8" t="s">
        <v>2141</v>
      </c>
      <c r="CF8" t="s">
        <v>2142</v>
      </c>
      <c r="CG8" s="26">
        <v>-7.7777254098360657E-2</v>
      </c>
      <c r="CH8" s="27">
        <v>6.9999663775322789</v>
      </c>
      <c r="CI8" s="26">
        <v>6.5262041985988617E-2</v>
      </c>
      <c r="CJ8" s="26">
        <v>0.44255009293556213</v>
      </c>
      <c r="CK8" s="26">
        <v>8.9660689234733582E-2</v>
      </c>
      <c r="CL8" s="26">
        <v>0.208984375</v>
      </c>
      <c r="CM8" s="26">
        <v>-8.9777722954750061E-2</v>
      </c>
      <c r="CN8" s="27">
        <v>-0.89431005716323853</v>
      </c>
      <c r="CO8" s="27">
        <v>0.52041703462600708</v>
      </c>
      <c r="CP8" s="27">
        <v>2.2108762264251709</v>
      </c>
      <c r="CQ8" s="27">
        <v>-0.52772241830825806</v>
      </c>
      <c r="CR8" s="27">
        <v>-0.58037799596786499</v>
      </c>
      <c r="CS8">
        <v>1.736891461649783</v>
      </c>
      <c r="CT8">
        <v>475479546.15928948</v>
      </c>
      <c r="CU8">
        <v>0</v>
      </c>
      <c r="CV8" s="26">
        <v>0.14333589524030685</v>
      </c>
      <c r="CW8" s="27">
        <v>0.14577655792236327</v>
      </c>
      <c r="CX8">
        <v>0.06</v>
      </c>
      <c r="CY8">
        <v>234.74866471385619</v>
      </c>
      <c r="CZ8">
        <v>13565896.120780058</v>
      </c>
      <c r="DA8">
        <v>0.14333589524030685</v>
      </c>
      <c r="DB8">
        <v>73.346400789312412</v>
      </c>
      <c r="DC8">
        <v>43418299.544754714</v>
      </c>
      <c r="DD8">
        <v>0.1361691004782915</v>
      </c>
      <c r="DE8">
        <v>33.96296795107002</v>
      </c>
      <c r="DF8">
        <v>93766127.995291069</v>
      </c>
      <c r="DG8">
        <v>0.12613558781147002</v>
      </c>
      <c r="DH8">
        <v>19.003365998712383</v>
      </c>
      <c r="DI8">
        <v>167579575.12452152</v>
      </c>
      <c r="DJ8">
        <v>0.11466871619224549</v>
      </c>
      <c r="DK8">
        <v>8.3582797986476614</v>
      </c>
      <c r="DL8">
        <v>381008542.03460056</v>
      </c>
      <c r="DM8">
        <v>0.10033512666821479</v>
      </c>
      <c r="DN8">
        <v>12577100</v>
      </c>
      <c r="DO8">
        <v>0.14333589524030685</v>
      </c>
      <c r="DP8">
        <v>3184576000</v>
      </c>
      <c r="DQ8">
        <v>627967190</v>
      </c>
      <c r="DR8">
        <v>4833</v>
      </c>
      <c r="DS8">
        <v>-0.22111314933866749</v>
      </c>
      <c r="DT8">
        <v>6.8541898196099158</v>
      </c>
      <c r="DU8" s="28">
        <v>0</v>
      </c>
      <c r="DV8">
        <v>0.6</v>
      </c>
      <c r="DW8">
        <v>0.6</v>
      </c>
      <c r="DX8">
        <v>5.6585365853658534</v>
      </c>
      <c r="DY8">
        <v>1.1115686972258767</v>
      </c>
      <c r="DZ8">
        <v>5.1459110932950916</v>
      </c>
      <c r="EA8">
        <v>3016</v>
      </c>
      <c r="EB8">
        <v>5.0565027516904602</v>
      </c>
      <c r="EC8">
        <v>5</v>
      </c>
      <c r="ED8">
        <v>1.0809771825396825E-2</v>
      </c>
      <c r="EE8">
        <v>4.8787450396825395E-2</v>
      </c>
      <c r="EF8" s="29">
        <v>6.4000000000000003E-3</v>
      </c>
      <c r="EG8">
        <v>6.7600000000000004E-3</v>
      </c>
      <c r="EH8">
        <v>89.221568697225877</v>
      </c>
      <c r="EI8" t="s">
        <v>198</v>
      </c>
      <c r="EJ8">
        <v>1</v>
      </c>
      <c r="EK8">
        <v>0</v>
      </c>
      <c r="EL8" s="31">
        <v>44946</v>
      </c>
      <c r="EM8" s="32">
        <v>1.3100000000000001E-2</v>
      </c>
      <c r="EN8" s="32">
        <v>0.71</v>
      </c>
      <c r="EO8" s="32">
        <v>0.57999999999999996</v>
      </c>
      <c r="EP8" s="32">
        <v>0.23</v>
      </c>
      <c r="EQ8" s="32">
        <v>3.5999999999999997E-2</v>
      </c>
    </row>
    <row r="9" spans="1:147" ht="86.4" x14ac:dyDescent="0.25">
      <c r="D9" s="24" t="s">
        <v>2171</v>
      </c>
      <c r="E9" t="s">
        <v>1748</v>
      </c>
      <c r="F9" t="s">
        <v>1749</v>
      </c>
      <c r="G9">
        <v>34.35</v>
      </c>
      <c r="H9">
        <v>-1.38E-2</v>
      </c>
      <c r="I9" t="s">
        <v>1750</v>
      </c>
      <c r="J9">
        <v>2748000000</v>
      </c>
      <c r="K9">
        <v>31.01</v>
      </c>
      <c r="L9">
        <v>3.82</v>
      </c>
      <c r="M9" t="s">
        <v>477</v>
      </c>
      <c r="N9" t="s">
        <v>604</v>
      </c>
      <c r="O9" t="s">
        <v>2144</v>
      </c>
      <c r="P9" t="s">
        <v>2145</v>
      </c>
      <c r="Q9" s="25">
        <v>26.93</v>
      </c>
      <c r="R9" t="s">
        <v>1501</v>
      </c>
      <c r="S9">
        <v>55910150</v>
      </c>
      <c r="T9">
        <v>0.29149999999999998</v>
      </c>
      <c r="U9" t="s">
        <v>2146</v>
      </c>
      <c r="V9">
        <v>20000000</v>
      </c>
      <c r="W9">
        <v>80000000</v>
      </c>
      <c r="X9">
        <v>1.38</v>
      </c>
      <c r="Y9">
        <v>0.32</v>
      </c>
      <c r="Z9">
        <v>21.02</v>
      </c>
      <c r="AA9" t="s">
        <v>563</v>
      </c>
      <c r="AB9" t="s">
        <v>195</v>
      </c>
      <c r="AC9" t="s">
        <v>2147</v>
      </c>
      <c r="AD9" t="s">
        <v>2148</v>
      </c>
      <c r="AE9" t="s">
        <v>2149</v>
      </c>
      <c r="AF9">
        <v>2879405</v>
      </c>
      <c r="AG9" t="s">
        <v>2150</v>
      </c>
      <c r="AH9" t="s">
        <v>2151</v>
      </c>
      <c r="AI9" t="s">
        <v>2152</v>
      </c>
      <c r="AJ9" t="s">
        <v>2153</v>
      </c>
      <c r="AK9" t="s">
        <v>2154</v>
      </c>
      <c r="AL9" t="s">
        <v>2155</v>
      </c>
      <c r="AM9" t="s">
        <v>2156</v>
      </c>
      <c r="AN9" t="s">
        <v>171</v>
      </c>
      <c r="AO9" t="s">
        <v>183</v>
      </c>
      <c r="AP9" t="s">
        <v>938</v>
      </c>
      <c r="AQ9" t="s">
        <v>2157</v>
      </c>
      <c r="AR9" t="s">
        <v>2158</v>
      </c>
      <c r="AS9" t="s">
        <v>171</v>
      </c>
      <c r="AT9" t="s">
        <v>396</v>
      </c>
      <c r="AU9" t="s">
        <v>2159</v>
      </c>
      <c r="AV9" t="s">
        <v>2160</v>
      </c>
      <c r="AW9" t="s">
        <v>2161</v>
      </c>
      <c r="AX9" t="s">
        <v>2162</v>
      </c>
      <c r="AY9" t="s">
        <v>390</v>
      </c>
      <c r="AZ9" t="s">
        <v>915</v>
      </c>
      <c r="BA9" t="s">
        <v>463</v>
      </c>
      <c r="BB9" t="s">
        <v>171</v>
      </c>
      <c r="BC9" t="s">
        <v>171</v>
      </c>
      <c r="BD9" t="s">
        <v>2163</v>
      </c>
      <c r="BE9" t="s">
        <v>2164</v>
      </c>
      <c r="BF9" t="s">
        <v>2165</v>
      </c>
      <c r="BG9" t="s">
        <v>171</v>
      </c>
      <c r="BH9" t="s">
        <v>171</v>
      </c>
      <c r="BI9" t="s">
        <v>225</v>
      </c>
      <c r="BJ9" t="s">
        <v>321</v>
      </c>
      <c r="BK9" t="s">
        <v>210</v>
      </c>
      <c r="BL9" t="s">
        <v>2166</v>
      </c>
      <c r="BM9" t="s">
        <v>2167</v>
      </c>
      <c r="BN9" t="s">
        <v>2168</v>
      </c>
      <c r="BO9">
        <v>19.149999999999999</v>
      </c>
      <c r="BP9">
        <v>31.15</v>
      </c>
      <c r="BQ9">
        <v>19.079999999999998</v>
      </c>
      <c r="BR9">
        <v>25.89</v>
      </c>
      <c r="BS9" t="s">
        <v>171</v>
      </c>
      <c r="BT9" t="s">
        <v>171</v>
      </c>
      <c r="BU9" t="s">
        <v>171</v>
      </c>
      <c r="BV9" t="s">
        <v>1971</v>
      </c>
      <c r="BW9">
        <v>33.29</v>
      </c>
      <c r="BX9">
        <v>50.14</v>
      </c>
      <c r="BY9">
        <v>47.75</v>
      </c>
      <c r="BZ9">
        <v>22.33</v>
      </c>
      <c r="CA9">
        <v>28.24</v>
      </c>
      <c r="CB9">
        <v>18.809999999999999</v>
      </c>
      <c r="CC9">
        <v>0.79</v>
      </c>
      <c r="CD9" s="26">
        <v>-18.190000000000001</v>
      </c>
      <c r="CE9" s="27" t="s">
        <v>2169</v>
      </c>
      <c r="CF9" s="26" t="s">
        <v>2170</v>
      </c>
      <c r="CG9" s="26">
        <v>0.23470439024390199</v>
      </c>
      <c r="CH9" s="26">
        <v>9.6845309801734017E-2</v>
      </c>
      <c r="CI9" s="26">
        <v>0.17177914083003998</v>
      </c>
      <c r="CJ9" s="26">
        <v>0.67179489135742188</v>
      </c>
      <c r="CK9" s="27">
        <v>0.5234375</v>
      </c>
      <c r="CL9" s="27" t="s">
        <v>171</v>
      </c>
      <c r="CM9" s="27" t="s">
        <v>171</v>
      </c>
      <c r="CN9" s="27">
        <v>-0.12879711389541626</v>
      </c>
      <c r="CO9" s="27">
        <v>1.3801641464233398</v>
      </c>
      <c r="CP9">
        <v>0.96427899599075317</v>
      </c>
      <c r="CQ9" t="s">
        <v>171</v>
      </c>
      <c r="CR9" t="s">
        <v>171</v>
      </c>
      <c r="CS9" s="26">
        <v>7.1937172774869111</v>
      </c>
      <c r="CT9" s="27">
        <v>61893579.932140596</v>
      </c>
      <c r="CU9">
        <v>0</v>
      </c>
      <c r="CV9">
        <v>0.45567051072915393</v>
      </c>
      <c r="CW9">
        <v>0.73854867617289222</v>
      </c>
      <c r="CX9">
        <v>0.06</v>
      </c>
      <c r="CY9">
        <v>21.785219377849621</v>
      </c>
      <c r="CZ9">
        <v>104382699.1392208</v>
      </c>
      <c r="DA9">
        <v>0.45567051072915393</v>
      </c>
      <c r="DB9">
        <v>5.2957976035911569</v>
      </c>
      <c r="DC9">
        <v>429397074.85383654</v>
      </c>
      <c r="DD9">
        <v>0.43288698519269619</v>
      </c>
      <c r="DE9">
        <v>1.6814306091555264</v>
      </c>
      <c r="DF9">
        <v>1352419771.3648634</v>
      </c>
      <c r="DG9">
        <v>0.40099004944165545</v>
      </c>
      <c r="DH9">
        <v>0.58076843508733822</v>
      </c>
      <c r="DI9">
        <v>3915502053.1686211</v>
      </c>
      <c r="DJ9">
        <v>0.36453640858332315</v>
      </c>
      <c r="DK9">
        <v>7.5140890863243145E-2</v>
      </c>
      <c r="DL9">
        <v>30263149316.910458</v>
      </c>
      <c r="DM9">
        <v>0.31896935751040772</v>
      </c>
      <c r="DN9">
        <v>76010100</v>
      </c>
      <c r="DO9">
        <v>0.45567051072915393</v>
      </c>
      <c r="DP9">
        <v>2274000000</v>
      </c>
      <c r="DQ9">
        <v>562533530</v>
      </c>
      <c r="DR9" s="28">
        <v>473</v>
      </c>
      <c r="DS9">
        <v>-0.22096612048525194</v>
      </c>
      <c r="DT9">
        <v>-0.64170336637115821</v>
      </c>
      <c r="DU9">
        <v>0.6</v>
      </c>
      <c r="DV9">
        <v>0.6</v>
      </c>
      <c r="DW9">
        <v>1.2</v>
      </c>
      <c r="DX9">
        <v>-3.0247678571428573</v>
      </c>
      <c r="DY9">
        <v>0.39228210867065355</v>
      </c>
      <c r="DZ9">
        <v>-3.002533308655825</v>
      </c>
      <c r="EA9">
        <v>133</v>
      </c>
      <c r="EB9">
        <v>-3.0024648547648813</v>
      </c>
      <c r="EC9" s="29">
        <v>3</v>
      </c>
      <c r="ED9">
        <v>9.6736249999999996E-2</v>
      </c>
      <c r="EE9">
        <v>0.94577875</v>
      </c>
      <c r="EF9">
        <v>5.3110000000000011E-2</v>
      </c>
      <c r="EG9">
        <v>5.3248000000000004E-2</v>
      </c>
      <c r="EH9">
        <v>29.102282108670654</v>
      </c>
      <c r="EI9" s="31">
        <v>-1</v>
      </c>
      <c r="EJ9" s="32">
        <v>0</v>
      </c>
      <c r="EK9" s="32">
        <v>1</v>
      </c>
      <c r="EL9" s="32">
        <v>44946</v>
      </c>
      <c r="EM9" s="32">
        <v>7.3000000000000001E-3</v>
      </c>
      <c r="EN9" s="32">
        <v>-0.73</v>
      </c>
      <c r="EO9" s="32">
        <v>0.7</v>
      </c>
      <c r="EP9" s="32">
        <v>1.49</v>
      </c>
      <c r="EQ9" s="32">
        <v>-1.38E-2</v>
      </c>
    </row>
    <row r="10" spans="1:147" ht="86.4" x14ac:dyDescent="0.25">
      <c r="B10" s="24"/>
      <c r="C10" s="24"/>
      <c r="D10" s="24" t="s">
        <v>2206</v>
      </c>
      <c r="E10" t="s">
        <v>1751</v>
      </c>
      <c r="F10" t="s">
        <v>1752</v>
      </c>
      <c r="G10">
        <v>9.64</v>
      </c>
      <c r="H10">
        <v>2.01E-2</v>
      </c>
      <c r="I10" t="s">
        <v>1753</v>
      </c>
      <c r="J10">
        <v>2585534800</v>
      </c>
      <c r="K10">
        <v>141.30000000000001</v>
      </c>
      <c r="L10">
        <v>2.79</v>
      </c>
      <c r="M10" t="s">
        <v>477</v>
      </c>
      <c r="N10" t="s">
        <v>2172</v>
      </c>
      <c r="O10" t="s">
        <v>2173</v>
      </c>
      <c r="P10" t="s">
        <v>2174</v>
      </c>
      <c r="Q10">
        <v>-6.52</v>
      </c>
      <c r="R10" t="s">
        <v>379</v>
      </c>
      <c r="S10">
        <v>20303557</v>
      </c>
      <c r="T10" s="25">
        <v>-0.61319999999999997</v>
      </c>
      <c r="U10" t="s">
        <v>2175</v>
      </c>
      <c r="V10">
        <v>268209000</v>
      </c>
      <c r="W10">
        <v>268209000</v>
      </c>
      <c r="X10">
        <v>2.37</v>
      </c>
      <c r="Y10">
        <v>0.47</v>
      </c>
      <c r="Z10">
        <v>2.0099999999999998</v>
      </c>
      <c r="AA10" t="s">
        <v>2176</v>
      </c>
      <c r="AB10" t="s">
        <v>2177</v>
      </c>
      <c r="AC10" t="s">
        <v>2178</v>
      </c>
      <c r="AD10" t="s">
        <v>2179</v>
      </c>
      <c r="AE10" t="s">
        <v>2180</v>
      </c>
      <c r="AF10">
        <v>-15093656</v>
      </c>
      <c r="AG10" t="s">
        <v>2181</v>
      </c>
      <c r="AH10" t="s">
        <v>2182</v>
      </c>
      <c r="AI10" t="s">
        <v>2183</v>
      </c>
      <c r="AJ10" t="s">
        <v>234</v>
      </c>
      <c r="AK10" t="s">
        <v>2184</v>
      </c>
      <c r="AL10" t="s">
        <v>2185</v>
      </c>
      <c r="AM10" t="s">
        <v>2186</v>
      </c>
      <c r="AN10" t="s">
        <v>171</v>
      </c>
      <c r="AO10" t="s">
        <v>2187</v>
      </c>
      <c r="AP10" t="s">
        <v>2188</v>
      </c>
      <c r="AQ10" t="s">
        <v>2189</v>
      </c>
      <c r="AR10" t="s">
        <v>217</v>
      </c>
      <c r="AS10" t="s">
        <v>171</v>
      </c>
      <c r="AT10" t="s">
        <v>411</v>
      </c>
      <c r="AU10" t="s">
        <v>171</v>
      </c>
      <c r="AV10" t="s">
        <v>2190</v>
      </c>
      <c r="AW10" t="s">
        <v>414</v>
      </c>
      <c r="AX10" t="s">
        <v>2191</v>
      </c>
      <c r="AY10" t="s">
        <v>2192</v>
      </c>
      <c r="AZ10" t="s">
        <v>2193</v>
      </c>
      <c r="BA10" t="s">
        <v>471</v>
      </c>
      <c r="BB10" t="s">
        <v>261</v>
      </c>
      <c r="BC10" t="s">
        <v>2194</v>
      </c>
      <c r="BD10" t="s">
        <v>2195</v>
      </c>
      <c r="BE10" t="s">
        <v>2196</v>
      </c>
      <c r="BF10" t="s">
        <v>2197</v>
      </c>
      <c r="BG10" t="s">
        <v>2198</v>
      </c>
      <c r="BH10" t="s">
        <v>2199</v>
      </c>
      <c r="BI10" t="s">
        <v>1015</v>
      </c>
      <c r="BJ10" t="s">
        <v>980</v>
      </c>
      <c r="BK10" t="s">
        <v>2200</v>
      </c>
      <c r="BL10" t="s">
        <v>2201</v>
      </c>
      <c r="BM10" t="s">
        <v>2202</v>
      </c>
      <c r="BN10" t="s">
        <v>2203</v>
      </c>
      <c r="BO10">
        <v>3.86</v>
      </c>
      <c r="BP10">
        <v>3.71</v>
      </c>
      <c r="BQ10">
        <v>3.12</v>
      </c>
      <c r="BR10">
        <v>5.63</v>
      </c>
      <c r="BS10">
        <v>4.83</v>
      </c>
      <c r="BT10">
        <v>3.55</v>
      </c>
      <c r="BU10" t="s">
        <v>883</v>
      </c>
      <c r="BV10" t="s">
        <v>1971</v>
      </c>
      <c r="BW10">
        <v>9.1</v>
      </c>
      <c r="BX10">
        <v>11.12</v>
      </c>
      <c r="BY10">
        <v>10.94</v>
      </c>
      <c r="BZ10">
        <v>1.27</v>
      </c>
      <c r="CA10">
        <v>3.14</v>
      </c>
      <c r="CB10">
        <v>2.14</v>
      </c>
      <c r="CC10">
        <v>2.12</v>
      </c>
      <c r="CD10">
        <v>-6.77</v>
      </c>
      <c r="CE10" t="s">
        <v>2204</v>
      </c>
      <c r="CF10" t="s">
        <v>2205</v>
      </c>
      <c r="CG10" s="26">
        <v>-6.062309523809524E-2</v>
      </c>
      <c r="CH10" s="27">
        <v>0.26675654536037896</v>
      </c>
      <c r="CI10" s="26">
        <v>9.5380030572414398E-2</v>
      </c>
      <c r="CJ10" s="26">
        <v>-5.2928678691387177E-2</v>
      </c>
      <c r="CK10" s="26">
        <v>1.5042933635413647E-2</v>
      </c>
      <c r="CL10" s="26">
        <v>9.6622206270694733E-2</v>
      </c>
      <c r="CM10" s="26">
        <v>0.20549236238002777</v>
      </c>
      <c r="CN10" s="27">
        <v>0.19657979905605316</v>
      </c>
      <c r="CO10" s="27">
        <v>0.39321202039718628</v>
      </c>
      <c r="CP10" s="27">
        <v>0.36169016361236572</v>
      </c>
      <c r="CQ10" s="27">
        <v>0.69901067018508911</v>
      </c>
      <c r="CR10" s="27">
        <v>-0.63180959224700928</v>
      </c>
      <c r="CS10">
        <v>1.7588672108843537</v>
      </c>
      <c r="CT10">
        <v>30782579.930790365</v>
      </c>
      <c r="CU10">
        <v>0</v>
      </c>
      <c r="CV10" s="26">
        <v>7.192177083343268E-2</v>
      </c>
      <c r="CW10" s="27">
        <v>0.20373661220073699</v>
      </c>
      <c r="CX10">
        <v>0.06</v>
      </c>
      <c r="CY10">
        <v>57.383243999578049</v>
      </c>
      <c r="CZ10">
        <v>51052094.580458738</v>
      </c>
      <c r="DA10">
        <v>7.192177083343268E-2</v>
      </c>
      <c r="DB10">
        <v>19.042177080204528</v>
      </c>
      <c r="DC10">
        <v>153844530.88850987</v>
      </c>
      <c r="DD10">
        <v>6.8325682291761045E-2</v>
      </c>
      <c r="DE10">
        <v>9.5669345955645859</v>
      </c>
      <c r="DF10">
        <v>306214573.82578832</v>
      </c>
      <c r="DG10">
        <v>6.3291158333420763E-2</v>
      </c>
      <c r="DH10">
        <v>5.8774414130352897</v>
      </c>
      <c r="DI10">
        <v>498437090.92577732</v>
      </c>
      <c r="DJ10">
        <v>5.7537416666746145E-2</v>
      </c>
      <c r="DK10">
        <v>3.1895751749558885</v>
      </c>
      <c r="DL10">
        <v>918471783.64137948</v>
      </c>
      <c r="DM10">
        <v>5.0345239583402875E-2</v>
      </c>
      <c r="DN10">
        <v>50484300</v>
      </c>
      <c r="DO10">
        <v>7.192177083343268E-2</v>
      </c>
      <c r="DP10">
        <v>2929534800</v>
      </c>
      <c r="DQ10">
        <v>410010410</v>
      </c>
      <c r="DR10">
        <v>898</v>
      </c>
      <c r="DS10">
        <v>-0.13254486607152793</v>
      </c>
      <c r="DT10">
        <v>6.3019933159641967E-2</v>
      </c>
      <c r="DU10" s="28">
        <v>0</v>
      </c>
      <c r="DV10">
        <v>-0.44</v>
      </c>
      <c r="DW10">
        <v>-0.44</v>
      </c>
      <c r="DX10">
        <v>-2.0676999999999999</v>
      </c>
      <c r="DY10">
        <v>0.3387137085323178</v>
      </c>
      <c r="DZ10">
        <v>-2.0107449180676382</v>
      </c>
      <c r="EA10">
        <v>3183</v>
      </c>
      <c r="EB10">
        <v>-2.0037963048597365</v>
      </c>
      <c r="EC10">
        <v>2</v>
      </c>
      <c r="ED10">
        <v>5.0726858531965742E-2</v>
      </c>
      <c r="EE10">
        <v>0.31961231726004724</v>
      </c>
      <c r="EF10" s="29">
        <v>2.86E-2</v>
      </c>
      <c r="EG10">
        <v>2.8801E-2</v>
      </c>
      <c r="EH10">
        <v>18.158713708532318</v>
      </c>
      <c r="EI10" t="s">
        <v>198</v>
      </c>
      <c r="EJ10">
        <v>0</v>
      </c>
      <c r="EK10">
        <v>0</v>
      </c>
      <c r="EL10" s="31">
        <v>44946</v>
      </c>
      <c r="EM10" s="32">
        <v>4.1999999999999997E-3</v>
      </c>
      <c r="EN10" s="32">
        <v>-1.79</v>
      </c>
      <c r="EO10" s="32">
        <v>2.15</v>
      </c>
      <c r="EP10" s="32">
        <v>-0.63</v>
      </c>
      <c r="EQ10" s="32">
        <v>2.01E-2</v>
      </c>
    </row>
    <row r="11" spans="1:147" ht="86.4" x14ac:dyDescent="0.25">
      <c r="B11" s="24"/>
      <c r="C11" s="24"/>
      <c r="D11" s="24" t="s">
        <v>2237</v>
      </c>
      <c r="E11" t="s">
        <v>1754</v>
      </c>
      <c r="F11" t="s">
        <v>1755</v>
      </c>
      <c r="G11">
        <v>11.34</v>
      </c>
      <c r="H11">
        <v>-4.4000000000000003E-3</v>
      </c>
      <c r="I11" t="s">
        <v>1756</v>
      </c>
      <c r="J11">
        <v>2286144000</v>
      </c>
      <c r="K11">
        <v>17.329999999999998</v>
      </c>
      <c r="L11">
        <v>1.62</v>
      </c>
      <c r="M11" t="s">
        <v>477</v>
      </c>
      <c r="N11" t="s">
        <v>2207</v>
      </c>
      <c r="O11" t="s">
        <v>2208</v>
      </c>
      <c r="P11" t="s">
        <v>2209</v>
      </c>
      <c r="Q11">
        <v>-3.29</v>
      </c>
      <c r="R11" t="s">
        <v>2210</v>
      </c>
      <c r="S11">
        <v>88569915</v>
      </c>
      <c r="T11" s="25">
        <v>2.5600000000000001E-2</v>
      </c>
      <c r="U11" t="s">
        <v>357</v>
      </c>
      <c r="V11">
        <v>201600000</v>
      </c>
      <c r="W11">
        <v>201600000</v>
      </c>
      <c r="X11">
        <v>1.4</v>
      </c>
      <c r="Y11">
        <v>0.71</v>
      </c>
      <c r="Z11">
        <v>6.46</v>
      </c>
      <c r="AA11" t="s">
        <v>2211</v>
      </c>
      <c r="AB11" t="s">
        <v>2212</v>
      </c>
      <c r="AC11" t="s">
        <v>2213</v>
      </c>
      <c r="AD11" t="s">
        <v>2214</v>
      </c>
      <c r="AE11" t="s">
        <v>2215</v>
      </c>
      <c r="AF11">
        <v>2094035</v>
      </c>
      <c r="AG11" t="s">
        <v>2216</v>
      </c>
      <c r="AH11" t="s">
        <v>2217</v>
      </c>
      <c r="AI11" t="s">
        <v>2218</v>
      </c>
      <c r="AJ11" t="s">
        <v>2219</v>
      </c>
      <c r="AK11" t="s">
        <v>2220</v>
      </c>
      <c r="AL11" t="s">
        <v>2221</v>
      </c>
      <c r="AM11" t="s">
        <v>2222</v>
      </c>
      <c r="AN11" t="s">
        <v>171</v>
      </c>
      <c r="AO11" t="s">
        <v>2223</v>
      </c>
      <c r="AP11" t="s">
        <v>2224</v>
      </c>
      <c r="AQ11" t="s">
        <v>262</v>
      </c>
      <c r="AR11" t="s">
        <v>336</v>
      </c>
      <c r="AS11" t="s">
        <v>171</v>
      </c>
      <c r="AT11" t="s">
        <v>460</v>
      </c>
      <c r="AU11" t="s">
        <v>171</v>
      </c>
      <c r="AV11" t="s">
        <v>2225</v>
      </c>
      <c r="AW11" t="s">
        <v>2226</v>
      </c>
      <c r="AX11" t="s">
        <v>2227</v>
      </c>
      <c r="AY11" t="s">
        <v>229</v>
      </c>
      <c r="AZ11" t="s">
        <v>2228</v>
      </c>
      <c r="BA11" t="s">
        <v>2229</v>
      </c>
      <c r="BB11" t="s">
        <v>1226</v>
      </c>
      <c r="BC11" t="s">
        <v>415</v>
      </c>
      <c r="BD11" t="s">
        <v>279</v>
      </c>
      <c r="BE11" t="s">
        <v>383</v>
      </c>
      <c r="BF11" t="s">
        <v>254</v>
      </c>
      <c r="BG11" t="s">
        <v>982</v>
      </c>
      <c r="BH11" t="s">
        <v>459</v>
      </c>
      <c r="BI11" t="s">
        <v>326</v>
      </c>
      <c r="BJ11" t="s">
        <v>2230</v>
      </c>
      <c r="BK11" t="s">
        <v>1345</v>
      </c>
      <c r="BL11" t="s">
        <v>2231</v>
      </c>
      <c r="BM11" t="s">
        <v>2232</v>
      </c>
      <c r="BN11" t="s">
        <v>2233</v>
      </c>
      <c r="BO11">
        <v>8.57</v>
      </c>
      <c r="BP11">
        <v>8.86</v>
      </c>
      <c r="BQ11">
        <v>10.16</v>
      </c>
      <c r="BR11">
        <v>8.89</v>
      </c>
      <c r="BS11">
        <v>8.83</v>
      </c>
      <c r="BT11">
        <v>10.38</v>
      </c>
      <c r="BU11" t="s">
        <v>2234</v>
      </c>
      <c r="BV11" t="s">
        <v>1971</v>
      </c>
      <c r="BW11">
        <v>14.45</v>
      </c>
      <c r="BX11">
        <v>17.12</v>
      </c>
      <c r="BY11">
        <v>24.47</v>
      </c>
      <c r="BZ11">
        <v>6.49</v>
      </c>
      <c r="CA11">
        <v>8.1999999999999993</v>
      </c>
      <c r="CB11">
        <v>10.28</v>
      </c>
      <c r="CC11">
        <v>3.37</v>
      </c>
      <c r="CD11">
        <v>-1.99</v>
      </c>
      <c r="CE11" t="s">
        <v>2235</v>
      </c>
      <c r="CF11" t="s">
        <v>2236</v>
      </c>
      <c r="CG11" s="26">
        <v>-0.17085796812749027</v>
      </c>
      <c r="CH11" s="27">
        <v>-0.17575304988693763</v>
      </c>
      <c r="CI11" s="26">
        <v>0.349760502576828</v>
      </c>
      <c r="CJ11" s="26">
        <v>0.13255809247493744</v>
      </c>
      <c r="CK11" s="26">
        <v>-0.1417165994644165</v>
      </c>
      <c r="CL11" s="26">
        <v>0.17147310078144073</v>
      </c>
      <c r="CM11" s="26">
        <v>0.56272846460342407</v>
      </c>
      <c r="CN11" s="27">
        <v>8.3333335816860199E-2</v>
      </c>
      <c r="CO11" s="27">
        <v>-9.7744360566139221E-2</v>
      </c>
      <c r="CP11" s="27">
        <v>-8.9041098952293396E-2</v>
      </c>
      <c r="CQ11" s="27">
        <v>8.1481479108333588E-2</v>
      </c>
      <c r="CR11" s="27">
        <v>0.31067961454391479</v>
      </c>
      <c r="CS11">
        <v>1.1593022312373225</v>
      </c>
      <c r="CT11">
        <v>65758292.307692304</v>
      </c>
      <c r="CU11">
        <v>8.8183421516754859</v>
      </c>
      <c r="CV11" s="26">
        <v>0.21496071219444274</v>
      </c>
      <c r="CW11" s="27">
        <v>5.7741793990135196E-2</v>
      </c>
      <c r="CX11">
        <v>0.06</v>
      </c>
      <c r="CY11">
        <v>9.6583853711911338</v>
      </c>
      <c r="CZ11">
        <v>149004615.64648828</v>
      </c>
      <c r="DA11">
        <v>0.21496071219444274</v>
      </c>
      <c r="DB11">
        <v>2.8437586275894846</v>
      </c>
      <c r="DC11">
        <v>506071080.02689111</v>
      </c>
      <c r="DD11">
        <v>0.20421267658472059</v>
      </c>
      <c r="DE11">
        <v>1.2102987769780706</v>
      </c>
      <c r="DF11">
        <v>1189081594.8714089</v>
      </c>
      <c r="DG11">
        <v>0.18916542673110961</v>
      </c>
      <c r="DH11">
        <v>0.61149407683531853</v>
      </c>
      <c r="DI11">
        <v>2353488045.9481144</v>
      </c>
      <c r="DJ11">
        <v>0.17196856975555419</v>
      </c>
      <c r="DK11">
        <v>0.21001446954724448</v>
      </c>
      <c r="DL11">
        <v>6852594505.0479136</v>
      </c>
      <c r="DM11">
        <v>0.15047249853610992</v>
      </c>
      <c r="DN11">
        <v>130000000</v>
      </c>
      <c r="DO11">
        <v>0.21496071219444274</v>
      </c>
      <c r="DP11">
        <v>1439144000</v>
      </c>
      <c r="DQ11">
        <v>823227500</v>
      </c>
      <c r="DR11">
        <v>4262</v>
      </c>
      <c r="DS11">
        <v>-0.38581868032193301</v>
      </c>
      <c r="DT11">
        <v>-0.23349484387707281</v>
      </c>
      <c r="DU11" s="28">
        <v>0</v>
      </c>
      <c r="DV11">
        <v>0.44</v>
      </c>
      <c r="DW11">
        <v>0.44</v>
      </c>
      <c r="DX11">
        <v>4.5905044510385755</v>
      </c>
      <c r="DY11">
        <v>0.40329307003005799</v>
      </c>
      <c r="DZ11">
        <v>4.137760596249203</v>
      </c>
      <c r="EA11">
        <v>2579</v>
      </c>
      <c r="EB11">
        <v>4.0655776263738082</v>
      </c>
      <c r="EC11">
        <v>4</v>
      </c>
      <c r="ED11">
        <v>2.8836805555555556E-2</v>
      </c>
      <c r="EE11">
        <v>0.12360763888888888</v>
      </c>
      <c r="EF11" s="29">
        <v>7.1199999999999999E-2</v>
      </c>
      <c r="EG11">
        <v>7.1155999999999997E-2</v>
      </c>
      <c r="EH11">
        <v>17.233293070030058</v>
      </c>
      <c r="EI11" t="s">
        <v>198</v>
      </c>
      <c r="EJ11">
        <v>0</v>
      </c>
      <c r="EK11">
        <v>0</v>
      </c>
      <c r="EL11" s="31">
        <v>44946</v>
      </c>
      <c r="EM11" s="32">
        <v>0.01</v>
      </c>
      <c r="EN11" s="32">
        <v>-0.54</v>
      </c>
      <c r="EO11" s="32">
        <v>2.1800000000000002</v>
      </c>
      <c r="EP11" s="32">
        <v>1.1499999999999999</v>
      </c>
      <c r="EQ11" s="32">
        <v>-4.4000000000000003E-3</v>
      </c>
    </row>
    <row r="12" spans="1:147" ht="86.4" x14ac:dyDescent="0.25">
      <c r="B12" s="24"/>
      <c r="C12" s="24"/>
      <c r="D12" s="24" t="s">
        <v>2273</v>
      </c>
      <c r="E12" t="s">
        <v>1757</v>
      </c>
      <c r="F12" t="s">
        <v>1758</v>
      </c>
      <c r="G12">
        <v>5.91</v>
      </c>
      <c r="H12">
        <v>8.5000000000000006E-3</v>
      </c>
      <c r="I12" t="s">
        <v>1759</v>
      </c>
      <c r="J12">
        <v>2141278300</v>
      </c>
      <c r="L12">
        <v>4.08</v>
      </c>
      <c r="M12" t="s">
        <v>477</v>
      </c>
      <c r="N12" t="s">
        <v>2238</v>
      </c>
      <c r="O12" t="s">
        <v>178</v>
      </c>
      <c r="P12" t="s">
        <v>2239</v>
      </c>
      <c r="Q12">
        <v>-30.53</v>
      </c>
      <c r="R12" t="s">
        <v>1227</v>
      </c>
      <c r="S12">
        <v>-16552663</v>
      </c>
      <c r="T12" s="25">
        <v>-3.0760000000000001</v>
      </c>
      <c r="U12" t="s">
        <v>2240</v>
      </c>
      <c r="V12">
        <v>359344440</v>
      </c>
      <c r="W12">
        <v>362314440</v>
      </c>
      <c r="X12">
        <v>1.03</v>
      </c>
      <c r="Y12">
        <v>0.4</v>
      </c>
      <c r="Z12">
        <v>-8.01</v>
      </c>
      <c r="AA12" t="s">
        <v>2241</v>
      </c>
      <c r="AB12" t="s">
        <v>2242</v>
      </c>
      <c r="AC12" t="s">
        <v>2243</v>
      </c>
      <c r="AD12" t="s">
        <v>2244</v>
      </c>
      <c r="AE12" t="s">
        <v>2245</v>
      </c>
      <c r="AF12">
        <v>-591262</v>
      </c>
      <c r="AG12" t="s">
        <v>2246</v>
      </c>
      <c r="AH12">
        <v>169.81</v>
      </c>
      <c r="AI12" t="s">
        <v>2247</v>
      </c>
      <c r="AJ12" t="s">
        <v>225</v>
      </c>
      <c r="AK12" t="s">
        <v>2248</v>
      </c>
      <c r="AL12" t="s">
        <v>2249</v>
      </c>
      <c r="AM12" t="s">
        <v>2250</v>
      </c>
      <c r="AN12" t="s">
        <v>171</v>
      </c>
      <c r="AO12" t="s">
        <v>2251</v>
      </c>
      <c r="AP12" t="s">
        <v>171</v>
      </c>
      <c r="AQ12" t="s">
        <v>171</v>
      </c>
      <c r="AR12" t="s">
        <v>2252</v>
      </c>
      <c r="AS12" t="s">
        <v>171</v>
      </c>
      <c r="AT12" t="s">
        <v>2253</v>
      </c>
      <c r="AU12" t="s">
        <v>171</v>
      </c>
      <c r="AV12" t="s">
        <v>2254</v>
      </c>
      <c r="AW12" t="s">
        <v>2255</v>
      </c>
      <c r="AX12" t="s">
        <v>2256</v>
      </c>
      <c r="AY12" t="s">
        <v>230</v>
      </c>
      <c r="AZ12" t="s">
        <v>1404</v>
      </c>
      <c r="BA12" t="s">
        <v>2257</v>
      </c>
      <c r="BB12" t="s">
        <v>2258</v>
      </c>
      <c r="BC12" t="s">
        <v>378</v>
      </c>
      <c r="BD12" t="s">
        <v>2259</v>
      </c>
      <c r="BE12" t="s">
        <v>2260</v>
      </c>
      <c r="BF12" t="s">
        <v>2261</v>
      </c>
      <c r="BG12" t="s">
        <v>2262</v>
      </c>
      <c r="BH12" t="s">
        <v>2263</v>
      </c>
      <c r="BI12" t="s">
        <v>383</v>
      </c>
      <c r="BJ12" t="s">
        <v>275</v>
      </c>
      <c r="BK12" t="s">
        <v>1981</v>
      </c>
      <c r="BL12" t="s">
        <v>2264</v>
      </c>
      <c r="BM12" t="s">
        <v>2265</v>
      </c>
      <c r="BN12" t="s">
        <v>2266</v>
      </c>
      <c r="BO12">
        <v>0.48</v>
      </c>
      <c r="BP12">
        <v>0.91</v>
      </c>
      <c r="BQ12">
        <v>4.28</v>
      </c>
      <c r="BR12">
        <v>1.22</v>
      </c>
      <c r="BS12">
        <v>1.19</v>
      </c>
      <c r="BT12">
        <v>4.68</v>
      </c>
      <c r="BU12" t="s">
        <v>2267</v>
      </c>
      <c r="BV12" t="s">
        <v>1971</v>
      </c>
      <c r="BW12">
        <v>7.32</v>
      </c>
      <c r="BX12">
        <v>11.57</v>
      </c>
      <c r="BY12">
        <v>17.100000000000001</v>
      </c>
      <c r="BZ12">
        <v>-4.24</v>
      </c>
      <c r="CA12">
        <v>1.32</v>
      </c>
      <c r="CB12">
        <v>5.66</v>
      </c>
      <c r="CC12">
        <v>4.05</v>
      </c>
      <c r="CD12">
        <v>0.51</v>
      </c>
      <c r="CE12" t="s">
        <v>2268</v>
      </c>
      <c r="CF12" t="s">
        <v>408</v>
      </c>
      <c r="CG12" s="26">
        <v>-0.18395728155339805</v>
      </c>
      <c r="CH12" s="27">
        <v>-11.160345497923478</v>
      </c>
      <c r="CI12" s="26">
        <v>-2.4630540981888771E-2</v>
      </c>
      <c r="CJ12" s="26">
        <v>-5.3613051772117615E-2</v>
      </c>
      <c r="CK12" s="26">
        <v>-0.29440790414810181</v>
      </c>
      <c r="CL12" s="26">
        <v>8.7656527757644653E-2</v>
      </c>
      <c r="CM12" s="26">
        <v>4.2910449206829071E-2</v>
      </c>
      <c r="CN12" s="27">
        <v>2.8265668079257011E-2</v>
      </c>
      <c r="CO12" s="27">
        <v>-0.7436942458152771</v>
      </c>
      <c r="CP12" s="27">
        <v>-0.34811520576477051</v>
      </c>
      <c r="CQ12" s="27">
        <v>-0.14805327355861664</v>
      </c>
      <c r="CR12" s="27">
        <v>-7.178863137960434E-2</v>
      </c>
      <c r="CS12">
        <v>5.4072684343434343</v>
      </c>
      <c r="CT12">
        <v>-281775283.52079159</v>
      </c>
      <c r="CU12">
        <v>0.10152284263959391</v>
      </c>
      <c r="CV12" s="26">
        <v>-4.8416903987526891E-2</v>
      </c>
      <c r="CW12" s="27">
        <v>-0.25667713768780231</v>
      </c>
      <c r="CX12">
        <v>0.06</v>
      </c>
      <c r="CY12" t="e">
        <v>#VALUE!</v>
      </c>
      <c r="CZ12" t="s">
        <v>1723</v>
      </c>
      <c r="DA12">
        <v>-4.8416903987526891E-2</v>
      </c>
      <c r="DB12">
        <v>84.302857765124998</v>
      </c>
      <c r="DC12" t="s">
        <v>2269</v>
      </c>
      <c r="DD12">
        <v>-4.5996058788150544E-2</v>
      </c>
      <c r="DE12">
        <v>42.151428882562499</v>
      </c>
      <c r="DF12" t="s">
        <v>2270</v>
      </c>
      <c r="DG12">
        <v>-4.2606875509023666E-2</v>
      </c>
      <c r="DH12">
        <v>25.290857329537499</v>
      </c>
      <c r="DI12" t="s">
        <v>2271</v>
      </c>
      <c r="DJ12">
        <v>-3.8733523190021518E-2</v>
      </c>
      <c r="DK12">
        <v>12.645428664768749</v>
      </c>
      <c r="DL12" t="s">
        <v>2272</v>
      </c>
      <c r="DM12">
        <v>-3.3891832791268818E-2</v>
      </c>
      <c r="DN12">
        <v>6428099.9999999991</v>
      </c>
      <c r="DO12">
        <v>-4.8416903987526891E-2</v>
      </c>
      <c r="DP12">
        <v>1625721600</v>
      </c>
      <c r="DQ12">
        <v>344804170</v>
      </c>
      <c r="DR12">
        <v>4229</v>
      </c>
      <c r="DS12">
        <v>-0.13554037756587117</v>
      </c>
      <c r="DT12">
        <v>-10.903668360235676</v>
      </c>
      <c r="DU12" s="28">
        <v>-0.22</v>
      </c>
      <c r="DV12">
        <v>-0.89833333333333332</v>
      </c>
      <c r="DW12">
        <v>-1.1183333333333334</v>
      </c>
      <c r="DX12">
        <v>4.1259259259259258</v>
      </c>
      <c r="DY12">
        <v>0.27468799999999988</v>
      </c>
      <c r="DZ12">
        <v>4.0106644148148147</v>
      </c>
      <c r="EA12">
        <v>4544</v>
      </c>
      <c r="EB12">
        <v>4.0008190062576192</v>
      </c>
      <c r="EC12">
        <v>4</v>
      </c>
      <c r="ED12">
        <v>2.9217714866677683E-2</v>
      </c>
      <c r="EE12">
        <v>0.34500419028289347</v>
      </c>
      <c r="EF12" s="29">
        <v>3.7999999999999996E-3</v>
      </c>
      <c r="EG12">
        <v>3.885E-3</v>
      </c>
      <c r="EH12">
        <v>19.084688</v>
      </c>
      <c r="EI12" t="s">
        <v>198</v>
      </c>
      <c r="EJ12">
        <v>0</v>
      </c>
      <c r="EK12">
        <v>0</v>
      </c>
      <c r="EL12" s="31">
        <v>44946</v>
      </c>
      <c r="EM12" s="32">
        <v>1.8E-3</v>
      </c>
      <c r="EN12" s="32">
        <v>-0.35</v>
      </c>
      <c r="EO12" s="32">
        <v>1.94</v>
      </c>
      <c r="EP12" s="32">
        <v>1.38</v>
      </c>
      <c r="EQ12" s="32">
        <v>8.5000000000000006E-3</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Q20"/>
  <sheetViews>
    <sheetView workbookViewId="0">
      <selection activeCell="D20" sqref="D20"/>
    </sheetView>
  </sheetViews>
  <sheetFormatPr defaultRowHeight="14.4" x14ac:dyDescent="0.25"/>
  <cols>
    <col min="1" max="1" width="11.44140625" customWidth="1"/>
    <col min="2" max="2" width="38.33203125" customWidth="1"/>
    <col min="3" max="3" width="42.6640625" customWidth="1"/>
    <col min="4" max="4" width="40.77734375" customWidth="1"/>
  </cols>
  <sheetData>
    <row r="1" spans="1:147" s="14" customFormat="1" x14ac:dyDescent="0.25">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5" customHeight="1" x14ac:dyDescent="0.25">
      <c r="A2" s="21"/>
      <c r="B2" s="22"/>
      <c r="C2" s="23">
        <v>3</v>
      </c>
      <c r="D2" s="23">
        <v>20</v>
      </c>
      <c r="T2" s="16"/>
      <c r="U2" s="16"/>
      <c r="V2" s="16"/>
      <c r="AB2" s="17"/>
    </row>
    <row r="3" spans="1:147" ht="183.6" x14ac:dyDescent="0.25">
      <c r="B3" s="24"/>
      <c r="C3" s="24"/>
      <c r="D3" s="24" t="s">
        <v>2304</v>
      </c>
      <c r="E3" t="s">
        <v>1760</v>
      </c>
      <c r="F3" t="s">
        <v>1761</v>
      </c>
      <c r="G3">
        <v>14.12</v>
      </c>
      <c r="H3">
        <v>9.2999999999999992E-3</v>
      </c>
      <c r="I3" t="s">
        <v>1762</v>
      </c>
      <c r="J3">
        <v>16326647000</v>
      </c>
      <c r="K3">
        <v>13.84</v>
      </c>
      <c r="L3">
        <v>1.68</v>
      </c>
      <c r="M3" t="s">
        <v>477</v>
      </c>
      <c r="N3" t="s">
        <v>2274</v>
      </c>
      <c r="O3" t="s">
        <v>2275</v>
      </c>
      <c r="P3" t="s">
        <v>2276</v>
      </c>
      <c r="Q3">
        <v>13.41</v>
      </c>
      <c r="R3" t="s">
        <v>2277</v>
      </c>
      <c r="S3">
        <v>768070460</v>
      </c>
      <c r="T3" s="25">
        <v>-0.21099999999999999</v>
      </c>
      <c r="U3" t="s">
        <v>2278</v>
      </c>
      <c r="V3">
        <v>883423460</v>
      </c>
      <c r="W3">
        <v>1156278090</v>
      </c>
      <c r="X3">
        <v>1.29</v>
      </c>
      <c r="Y3">
        <v>0.39</v>
      </c>
      <c r="Z3">
        <v>15.97</v>
      </c>
      <c r="AA3" t="s">
        <v>2279</v>
      </c>
      <c r="AB3" t="s">
        <v>2280</v>
      </c>
      <c r="AC3" t="s">
        <v>2281</v>
      </c>
      <c r="AD3" t="s">
        <v>387</v>
      </c>
      <c r="AE3" t="s">
        <v>408</v>
      </c>
      <c r="AF3">
        <v>-25168856</v>
      </c>
      <c r="AG3" t="s">
        <v>2282</v>
      </c>
      <c r="AH3">
        <v>2736.29</v>
      </c>
      <c r="AI3" t="s">
        <v>2283</v>
      </c>
      <c r="AJ3" t="s">
        <v>242</v>
      </c>
      <c r="AK3" t="s">
        <v>2284</v>
      </c>
      <c r="AL3" t="s">
        <v>315</v>
      </c>
      <c r="AM3" t="s">
        <v>2285</v>
      </c>
      <c r="AN3" t="s">
        <v>171</v>
      </c>
      <c r="AO3" t="s">
        <v>2286</v>
      </c>
      <c r="AP3" t="s">
        <v>171</v>
      </c>
      <c r="AQ3" t="s">
        <v>2287</v>
      </c>
      <c r="AR3" t="s">
        <v>321</v>
      </c>
      <c r="AS3" t="s">
        <v>171</v>
      </c>
      <c r="AT3" t="s">
        <v>2288</v>
      </c>
      <c r="AU3" t="s">
        <v>171</v>
      </c>
      <c r="AV3" t="s">
        <v>2289</v>
      </c>
      <c r="AW3" t="s">
        <v>2290</v>
      </c>
      <c r="AX3" t="s">
        <v>2291</v>
      </c>
      <c r="AY3" t="s">
        <v>2292</v>
      </c>
      <c r="AZ3" t="s">
        <v>2293</v>
      </c>
      <c r="BA3" t="s">
        <v>2294</v>
      </c>
      <c r="BB3" t="s">
        <v>2295</v>
      </c>
      <c r="BC3" t="s">
        <v>2296</v>
      </c>
      <c r="BD3" t="s">
        <v>427</v>
      </c>
      <c r="BE3" t="s">
        <v>444</v>
      </c>
      <c r="BF3" t="s">
        <v>914</v>
      </c>
      <c r="BG3" t="s">
        <v>2297</v>
      </c>
      <c r="BH3" t="s">
        <v>383</v>
      </c>
      <c r="BI3" t="s">
        <v>2298</v>
      </c>
      <c r="BJ3" t="s">
        <v>2299</v>
      </c>
      <c r="BK3" t="s">
        <v>2300</v>
      </c>
      <c r="BL3" t="s">
        <v>2301</v>
      </c>
      <c r="BM3" t="s">
        <v>314</v>
      </c>
      <c r="BN3" t="s">
        <v>916</v>
      </c>
      <c r="BO3">
        <v>15.23</v>
      </c>
      <c r="BP3">
        <v>9.16</v>
      </c>
      <c r="BQ3">
        <v>2.29</v>
      </c>
      <c r="BR3">
        <v>15.75</v>
      </c>
      <c r="BS3">
        <v>9.02</v>
      </c>
      <c r="BT3">
        <v>2.27</v>
      </c>
      <c r="BU3" t="s">
        <v>523</v>
      </c>
      <c r="BV3" t="s">
        <v>2302</v>
      </c>
      <c r="BW3">
        <v>28.12</v>
      </c>
      <c r="BX3">
        <v>22.55</v>
      </c>
      <c r="BY3">
        <v>12.94</v>
      </c>
      <c r="BZ3">
        <v>20.5</v>
      </c>
      <c r="CA3">
        <v>14.24</v>
      </c>
      <c r="CB3">
        <v>3.88</v>
      </c>
      <c r="CC3">
        <v>7.54</v>
      </c>
      <c r="CD3">
        <v>-7.89</v>
      </c>
      <c r="CE3" t="s">
        <v>381</v>
      </c>
      <c r="CF3" t="s">
        <v>2303</v>
      </c>
      <c r="CG3" s="26">
        <v>-0.17108987499999975</v>
      </c>
      <c r="CH3" s="27">
        <v>-0.85346758807588075</v>
      </c>
      <c r="CI3" s="26">
        <v>0.17190270125865936</v>
      </c>
      <c r="CJ3" s="26">
        <v>0.13170845806598663</v>
      </c>
      <c r="CK3" s="26">
        <v>0.15914985537528992</v>
      </c>
      <c r="CL3" s="26">
        <v>0.27621561288833618</v>
      </c>
      <c r="CM3" s="26">
        <v>0.18409720063209534</v>
      </c>
      <c r="CN3" s="27">
        <v>0.92094302177429199</v>
      </c>
      <c r="CO3" s="27">
        <v>3.1676299571990967</v>
      </c>
      <c r="CP3" s="27">
        <v>-0.46105918288230896</v>
      </c>
      <c r="CQ3" s="27">
        <v>3.2999978065490723</v>
      </c>
      <c r="CR3" s="27">
        <v>-0.43871277570724487</v>
      </c>
      <c r="CS3">
        <v>2.7527646265385264</v>
      </c>
      <c r="CT3">
        <v>51448458.483754516</v>
      </c>
      <c r="CU3">
        <v>2.1246458923512748</v>
      </c>
      <c r="CV3" s="26">
        <v>0.18461476564407348</v>
      </c>
      <c r="CW3" s="27">
        <v>1.2977597653865813</v>
      </c>
      <c r="CX3">
        <v>0.06</v>
      </c>
      <c r="CY3">
        <v>6.0838043725179407</v>
      </c>
      <c r="CZ3">
        <v>1547822123.034945</v>
      </c>
      <c r="DA3">
        <v>0.18461476564407348</v>
      </c>
      <c r="DB3">
        <v>1.8366789500904512</v>
      </c>
      <c r="DC3">
        <v>5126996745.6948624</v>
      </c>
      <c r="DD3">
        <v>0.17538402736186978</v>
      </c>
      <c r="DE3">
        <v>0.81033261855321537</v>
      </c>
      <c r="DF3">
        <v>11620718189.541323</v>
      </c>
      <c r="DG3">
        <v>0.16246099376678466</v>
      </c>
      <c r="DH3">
        <v>0.42788925758384327</v>
      </c>
      <c r="DI3">
        <v>22007205913.91534</v>
      </c>
      <c r="DJ3">
        <v>0.14769181251525879</v>
      </c>
      <c r="DK3">
        <v>0.16382794676492568</v>
      </c>
      <c r="DL3">
        <v>57478880654.665154</v>
      </c>
      <c r="DM3">
        <v>0.12923033595085143</v>
      </c>
      <c r="DN3">
        <v>1385000000</v>
      </c>
      <c r="DO3">
        <v>0.18461476564407348</v>
      </c>
      <c r="DP3">
        <v>9416647000</v>
      </c>
      <c r="DQ3">
        <v>2807140900</v>
      </c>
      <c r="DR3">
        <v>1081</v>
      </c>
      <c r="DS3">
        <v>-0.35570464064407326</v>
      </c>
      <c r="DT3">
        <v>-2.151227353462462</v>
      </c>
      <c r="DU3" s="28">
        <v>0.6</v>
      </c>
      <c r="DV3">
        <v>-0.22</v>
      </c>
      <c r="DW3">
        <v>0.38</v>
      </c>
      <c r="DX3">
        <v>7.4886584575502271</v>
      </c>
      <c r="DY3">
        <v>0.31579908675799062</v>
      </c>
      <c r="DZ3">
        <v>7.0859057105738987</v>
      </c>
      <c r="EA3">
        <v>1151</v>
      </c>
      <c r="EB3">
        <v>7.065816829454322</v>
      </c>
      <c r="EC3">
        <v>7</v>
      </c>
      <c r="ED3">
        <v>0.1331859535624341</v>
      </c>
      <c r="EE3">
        <v>0.75760321636813166</v>
      </c>
      <c r="EF3" s="29">
        <v>1.0100000000000001E-2</v>
      </c>
      <c r="EG3">
        <v>1.0192999999999999E-2</v>
      </c>
      <c r="EH3">
        <v>14.175799086757991</v>
      </c>
      <c r="EI3" t="s">
        <v>198</v>
      </c>
      <c r="EJ3">
        <v>1</v>
      </c>
      <c r="EK3">
        <v>1</v>
      </c>
      <c r="EL3" s="31">
        <v>44946</v>
      </c>
      <c r="EM3" s="32">
        <v>1.9E-2</v>
      </c>
      <c r="EN3" s="32">
        <v>6.13</v>
      </c>
      <c r="EO3" s="32">
        <v>-1.1299999999999999</v>
      </c>
      <c r="EP3" s="32">
        <v>-0.36</v>
      </c>
      <c r="EQ3" s="32">
        <v>9.2999999999999992E-3</v>
      </c>
    </row>
    <row r="4" spans="1:147" ht="162" x14ac:dyDescent="0.25">
      <c r="B4" s="24"/>
      <c r="C4" s="24"/>
      <c r="D4" s="24" t="s">
        <v>2335</v>
      </c>
      <c r="E4" t="s">
        <v>1763</v>
      </c>
      <c r="F4" t="s">
        <v>1764</v>
      </c>
      <c r="G4">
        <v>12.8</v>
      </c>
      <c r="H4">
        <v>1.03E-2</v>
      </c>
      <c r="I4" t="s">
        <v>1765</v>
      </c>
      <c r="J4">
        <v>11736974200</v>
      </c>
      <c r="K4">
        <v>28.42</v>
      </c>
      <c r="L4">
        <v>3.01</v>
      </c>
      <c r="M4" t="s">
        <v>477</v>
      </c>
      <c r="N4" t="s">
        <v>2305</v>
      </c>
      <c r="O4" t="s">
        <v>2306</v>
      </c>
      <c r="P4" t="s">
        <v>2307</v>
      </c>
      <c r="Q4">
        <v>10.33</v>
      </c>
      <c r="R4" t="s">
        <v>2308</v>
      </c>
      <c r="S4">
        <v>343410800</v>
      </c>
      <c r="T4" s="25">
        <v>0.26550000000000001</v>
      </c>
      <c r="U4" t="s">
        <v>2309</v>
      </c>
      <c r="V4">
        <v>888420610</v>
      </c>
      <c r="W4">
        <v>916951110</v>
      </c>
      <c r="X4">
        <v>1.88</v>
      </c>
      <c r="Y4">
        <v>0.39</v>
      </c>
      <c r="Z4">
        <v>12.95</v>
      </c>
      <c r="AA4" t="s">
        <v>2310</v>
      </c>
      <c r="AB4" t="s">
        <v>2311</v>
      </c>
      <c r="AC4" t="s">
        <v>2312</v>
      </c>
      <c r="AD4" t="s">
        <v>459</v>
      </c>
      <c r="AE4" t="s">
        <v>2313</v>
      </c>
      <c r="AF4">
        <v>19399673</v>
      </c>
      <c r="AG4" t="s">
        <v>2314</v>
      </c>
      <c r="AH4" t="s">
        <v>2315</v>
      </c>
      <c r="AI4" t="s">
        <v>2316</v>
      </c>
      <c r="AJ4" t="s">
        <v>241</v>
      </c>
      <c r="AK4" t="s">
        <v>2317</v>
      </c>
      <c r="AL4" t="s">
        <v>1185</v>
      </c>
      <c r="AM4" t="s">
        <v>2318</v>
      </c>
      <c r="AN4" t="s">
        <v>171</v>
      </c>
      <c r="AO4" t="s">
        <v>2319</v>
      </c>
      <c r="AP4" t="s">
        <v>294</v>
      </c>
      <c r="AQ4" t="s">
        <v>275</v>
      </c>
      <c r="AR4" t="s">
        <v>433</v>
      </c>
      <c r="AS4" t="s">
        <v>171</v>
      </c>
      <c r="AT4" t="s">
        <v>2320</v>
      </c>
      <c r="AU4" t="s">
        <v>280</v>
      </c>
      <c r="AV4" t="s">
        <v>2321</v>
      </c>
      <c r="AW4" t="s">
        <v>352</v>
      </c>
      <c r="AX4" t="s">
        <v>2173</v>
      </c>
      <c r="AY4" t="s">
        <v>1162</v>
      </c>
      <c r="AZ4" t="s">
        <v>2322</v>
      </c>
      <c r="BA4" t="s">
        <v>2323</v>
      </c>
      <c r="BB4" t="s">
        <v>2324</v>
      </c>
      <c r="BC4" t="s">
        <v>2325</v>
      </c>
      <c r="BD4" t="s">
        <v>248</v>
      </c>
      <c r="BE4" t="s">
        <v>2326</v>
      </c>
      <c r="BF4" t="s">
        <v>2327</v>
      </c>
      <c r="BG4" t="s">
        <v>2328</v>
      </c>
      <c r="BH4" t="s">
        <v>2329</v>
      </c>
      <c r="BI4" t="s">
        <v>2330</v>
      </c>
      <c r="BJ4" t="s">
        <v>2331</v>
      </c>
      <c r="BK4" t="s">
        <v>2332</v>
      </c>
      <c r="BL4" t="s">
        <v>2224</v>
      </c>
      <c r="BM4" t="s">
        <v>400</v>
      </c>
      <c r="BN4" t="s">
        <v>2333</v>
      </c>
      <c r="BO4">
        <v>8.41</v>
      </c>
      <c r="BP4">
        <v>6.28</v>
      </c>
      <c r="BQ4">
        <v>2.93</v>
      </c>
      <c r="BR4">
        <v>10.72</v>
      </c>
      <c r="BS4">
        <v>7.11</v>
      </c>
      <c r="BT4">
        <v>3.14</v>
      </c>
      <c r="BU4" t="s">
        <v>602</v>
      </c>
      <c r="BV4" t="s">
        <v>2302</v>
      </c>
      <c r="BW4">
        <v>23.16</v>
      </c>
      <c r="BX4">
        <v>25.7</v>
      </c>
      <c r="BY4">
        <v>21.34</v>
      </c>
      <c r="BZ4">
        <v>14.64</v>
      </c>
      <c r="CA4">
        <v>9.36</v>
      </c>
      <c r="CB4">
        <v>4.1399999999999997</v>
      </c>
      <c r="CC4">
        <v>5.35</v>
      </c>
      <c r="CD4">
        <v>3.06</v>
      </c>
      <c r="CE4" t="s">
        <v>2334</v>
      </c>
      <c r="CF4" t="s">
        <v>295</v>
      </c>
      <c r="CG4" s="26">
        <v>8.6986127167627304E-3</v>
      </c>
      <c r="CH4" s="27">
        <v>-0.10537582417582418</v>
      </c>
      <c r="CI4" s="26">
        <v>0.71929836273193359</v>
      </c>
      <c r="CJ4" s="26">
        <v>8.4149777889251709E-2</v>
      </c>
      <c r="CK4" s="26">
        <v>5.4711326956748962E-2</v>
      </c>
      <c r="CL4" s="26">
        <v>-5.13264499604702E-2</v>
      </c>
      <c r="CM4" s="26">
        <v>3.5842295736074448E-2</v>
      </c>
      <c r="CN4" s="27">
        <v>0.94857144355773926</v>
      </c>
      <c r="CO4" s="27">
        <v>1.4014874696731567</v>
      </c>
      <c r="CP4" s="27">
        <v>1.2663066387176514</v>
      </c>
      <c r="CQ4" s="27">
        <v>-0.67618089914321899</v>
      </c>
      <c r="CR4" s="27">
        <v>1.3824023008346558</v>
      </c>
      <c r="CS4">
        <v>3.6292437229437224</v>
      </c>
      <c r="CT4">
        <v>58455070.381231673</v>
      </c>
      <c r="CU4">
        <v>0.78125</v>
      </c>
      <c r="CV4" s="26">
        <v>0.1685350626707077</v>
      </c>
      <c r="CW4" s="27">
        <v>0.86451739072799683</v>
      </c>
      <c r="CX4">
        <v>0.06</v>
      </c>
      <c r="CY4">
        <v>29.961449992400318</v>
      </c>
      <c r="CZ4">
        <v>375915524.87802953</v>
      </c>
      <c r="DA4">
        <v>0.1685350626707077</v>
      </c>
      <c r="DB4">
        <v>9.1667193758111729</v>
      </c>
      <c r="DC4">
        <v>1228681029.5208068</v>
      </c>
      <c r="DD4">
        <v>0.16010830953717231</v>
      </c>
      <c r="DE4">
        <v>4.1215641273956178</v>
      </c>
      <c r="DF4">
        <v>2732694154.9049683</v>
      </c>
      <c r="DG4">
        <v>0.14831085515022277</v>
      </c>
      <c r="DH4">
        <v>2.2267041114777917</v>
      </c>
      <c r="DI4">
        <v>5058136885.7872753</v>
      </c>
      <c r="DJ4">
        <v>0.13482805013656615</v>
      </c>
      <c r="DK4">
        <v>0.90107890356330123</v>
      </c>
      <c r="DL4">
        <v>12499431687.348089</v>
      </c>
      <c r="DM4">
        <v>0.11797454386949538</v>
      </c>
      <c r="DN4">
        <v>341000000</v>
      </c>
      <c r="DO4">
        <v>0.1685350626707077</v>
      </c>
      <c r="DP4">
        <v>11262974200</v>
      </c>
      <c r="DQ4">
        <v>-119405300</v>
      </c>
      <c r="DR4">
        <v>3597</v>
      </c>
      <c r="DS4">
        <v>-0.15983644995394497</v>
      </c>
      <c r="DT4">
        <v>-0.96989321490382097</v>
      </c>
      <c r="DU4" s="28">
        <v>0.6</v>
      </c>
      <c r="DV4">
        <v>0.6</v>
      </c>
      <c r="DW4">
        <v>1.2</v>
      </c>
      <c r="DX4">
        <v>4.5719626168224297</v>
      </c>
      <c r="DY4">
        <v>0.41398113879003562</v>
      </c>
      <c r="DZ4">
        <v>4.0823518289154226</v>
      </c>
      <c r="EA4">
        <v>888</v>
      </c>
      <c r="EB4">
        <v>4.0674943677051631</v>
      </c>
      <c r="EC4">
        <v>4</v>
      </c>
      <c r="ED4">
        <v>4.4123072166846494E-2</v>
      </c>
      <c r="EE4">
        <v>0.3064503624408067</v>
      </c>
      <c r="EF4" s="29">
        <v>9.8900000000000002E-2</v>
      </c>
      <c r="EG4">
        <v>9.9003000000000008E-2</v>
      </c>
      <c r="EH4">
        <v>27.143981138790036</v>
      </c>
      <c r="EI4" t="s">
        <v>198</v>
      </c>
      <c r="EJ4">
        <v>0</v>
      </c>
      <c r="EK4">
        <v>1</v>
      </c>
      <c r="EL4" s="31">
        <v>44946</v>
      </c>
      <c r="EM4" s="32">
        <v>8.0000000000000004E-4</v>
      </c>
      <c r="EN4" s="32">
        <v>1.64</v>
      </c>
      <c r="EO4" s="32">
        <v>-0.56999999999999995</v>
      </c>
      <c r="EP4" s="32">
        <v>3.09</v>
      </c>
      <c r="EQ4" s="32">
        <v>1.03E-2</v>
      </c>
    </row>
    <row r="5" spans="1:147" ht="172.8" x14ac:dyDescent="0.25">
      <c r="B5" s="24"/>
      <c r="C5" s="24"/>
      <c r="D5" s="24" t="s">
        <v>2369</v>
      </c>
      <c r="E5" t="s">
        <v>1766</v>
      </c>
      <c r="F5" t="s">
        <v>1767</v>
      </c>
      <c r="G5">
        <v>26.1</v>
      </c>
      <c r="H5">
        <v>-8.0000000000000004E-4</v>
      </c>
      <c r="I5" t="s">
        <v>1768</v>
      </c>
      <c r="J5">
        <v>8456749800</v>
      </c>
      <c r="K5">
        <v>34.520000000000003</v>
      </c>
      <c r="L5">
        <v>3.93</v>
      </c>
      <c r="M5" t="s">
        <v>477</v>
      </c>
      <c r="N5" t="s">
        <v>2336</v>
      </c>
      <c r="O5" t="s">
        <v>1122</v>
      </c>
      <c r="P5" t="s">
        <v>2337</v>
      </c>
      <c r="Q5">
        <v>11.83</v>
      </c>
      <c r="R5" t="s">
        <v>2338</v>
      </c>
      <c r="S5">
        <v>168174450</v>
      </c>
      <c r="T5" s="25">
        <v>0.26329999999999998</v>
      </c>
      <c r="U5" t="s">
        <v>274</v>
      </c>
      <c r="V5">
        <v>171240950</v>
      </c>
      <c r="W5">
        <v>303925010</v>
      </c>
      <c r="X5">
        <v>3.47</v>
      </c>
      <c r="Y5">
        <v>0.31</v>
      </c>
      <c r="Z5">
        <v>10.34</v>
      </c>
      <c r="AA5" t="s">
        <v>2230</v>
      </c>
      <c r="AB5" t="s">
        <v>2339</v>
      </c>
      <c r="AC5" t="s">
        <v>2340</v>
      </c>
      <c r="AD5" t="s">
        <v>255</v>
      </c>
      <c r="AE5" t="s">
        <v>2341</v>
      </c>
      <c r="AF5">
        <v>27326006</v>
      </c>
      <c r="AG5" t="s">
        <v>2342</v>
      </c>
      <c r="AH5" t="s">
        <v>2343</v>
      </c>
      <c r="AI5" t="s">
        <v>2344</v>
      </c>
      <c r="AJ5" t="s">
        <v>1029</v>
      </c>
      <c r="AK5" t="s">
        <v>2345</v>
      </c>
      <c r="AL5" t="s">
        <v>2346</v>
      </c>
      <c r="AM5" t="s">
        <v>2347</v>
      </c>
      <c r="AN5" t="s">
        <v>171</v>
      </c>
      <c r="AO5" t="s">
        <v>2348</v>
      </c>
      <c r="AP5" t="s">
        <v>2349</v>
      </c>
      <c r="AQ5" t="s">
        <v>195</v>
      </c>
      <c r="AR5" t="s">
        <v>413</v>
      </c>
      <c r="AS5" t="s">
        <v>171</v>
      </c>
      <c r="AT5" t="s">
        <v>2350</v>
      </c>
      <c r="AU5" t="s">
        <v>2351</v>
      </c>
      <c r="AV5" t="s">
        <v>2352</v>
      </c>
      <c r="AW5" t="s">
        <v>2353</v>
      </c>
      <c r="AX5" t="s">
        <v>2354</v>
      </c>
      <c r="AY5" t="s">
        <v>2355</v>
      </c>
      <c r="AZ5" t="s">
        <v>2356</v>
      </c>
      <c r="BA5" t="s">
        <v>2357</v>
      </c>
      <c r="BB5" t="s">
        <v>601</v>
      </c>
      <c r="BC5" t="s">
        <v>2358</v>
      </c>
      <c r="BD5" t="s">
        <v>541</v>
      </c>
      <c r="BE5" t="s">
        <v>193</v>
      </c>
      <c r="BF5" t="s">
        <v>2359</v>
      </c>
      <c r="BG5" t="s">
        <v>2360</v>
      </c>
      <c r="BH5" t="s">
        <v>2361</v>
      </c>
      <c r="BI5" t="s">
        <v>2362</v>
      </c>
      <c r="BJ5" t="s">
        <v>2363</v>
      </c>
      <c r="BK5" t="s">
        <v>1641</v>
      </c>
      <c r="BL5" t="s">
        <v>2364</v>
      </c>
      <c r="BM5" t="s">
        <v>383</v>
      </c>
      <c r="BN5" t="s">
        <v>2365</v>
      </c>
      <c r="BO5">
        <v>7.66</v>
      </c>
      <c r="BP5">
        <v>9.32</v>
      </c>
      <c r="BQ5">
        <v>8.6199999999999992</v>
      </c>
      <c r="BR5">
        <v>15.3</v>
      </c>
      <c r="BS5">
        <v>15.51</v>
      </c>
      <c r="BT5">
        <v>14.56</v>
      </c>
      <c r="BU5" t="s">
        <v>2366</v>
      </c>
      <c r="BV5" t="s">
        <v>2302</v>
      </c>
      <c r="BW5">
        <v>27.19</v>
      </c>
      <c r="BX5">
        <v>25.13</v>
      </c>
      <c r="BY5">
        <v>25.92</v>
      </c>
      <c r="BZ5">
        <v>8.73</v>
      </c>
      <c r="CA5">
        <v>11.74</v>
      </c>
      <c r="CB5">
        <v>7.75</v>
      </c>
      <c r="CC5">
        <v>7.14</v>
      </c>
      <c r="CD5">
        <v>-2.14</v>
      </c>
      <c r="CE5" t="s">
        <v>2367</v>
      </c>
      <c r="CF5" t="s">
        <v>2368</v>
      </c>
      <c r="CG5" s="26">
        <v>0.18934563894523299</v>
      </c>
      <c r="CH5" s="27">
        <v>0.18845041637105403</v>
      </c>
      <c r="CI5" s="26">
        <v>0.28914874792098999</v>
      </c>
      <c r="CJ5" s="26">
        <v>7.3970779776573181E-2</v>
      </c>
      <c r="CK5" s="26">
        <v>6.4635910093784332E-2</v>
      </c>
      <c r="CL5" s="26">
        <v>4.4220376759767532E-2</v>
      </c>
      <c r="CM5" s="26">
        <v>0.31664958596229553</v>
      </c>
      <c r="CN5" s="27">
        <v>0.15384615957736969</v>
      </c>
      <c r="CO5" s="27">
        <v>0.63963961601257324</v>
      </c>
      <c r="CP5" s="27">
        <v>0.45003083348274231</v>
      </c>
      <c r="CQ5" s="27">
        <v>0.2120872288942337</v>
      </c>
      <c r="CR5" s="27">
        <v>0.13141323626041412</v>
      </c>
      <c r="CS5">
        <v>4.2624746975806449</v>
      </c>
      <c r="CT5">
        <v>71482900</v>
      </c>
      <c r="CU5">
        <v>0.45977011494252867</v>
      </c>
      <c r="CV5" s="26">
        <v>0.1577250801026821</v>
      </c>
      <c r="CW5" s="27">
        <v>0.31740341484546664</v>
      </c>
      <c r="CX5">
        <v>0.06</v>
      </c>
      <c r="CY5">
        <v>47.552842193945054</v>
      </c>
      <c r="CZ5">
        <v>229360629.07694644</v>
      </c>
      <c r="DA5">
        <v>0.1577250801026821</v>
      </c>
      <c r="DB5">
        <v>14.6803032063732</v>
      </c>
      <c r="DC5">
        <v>742951262.42794657</v>
      </c>
      <c r="DD5">
        <v>0.14983882609754798</v>
      </c>
      <c r="DE5">
        <v>6.6846793944863148</v>
      </c>
      <c r="DF5">
        <v>1631604024.120611</v>
      </c>
      <c r="DG5">
        <v>0.13879807049036025</v>
      </c>
      <c r="DH5">
        <v>3.6666091690282436</v>
      </c>
      <c r="DI5">
        <v>2974614772.7249045</v>
      </c>
      <c r="DJ5">
        <v>0.12618006408214569</v>
      </c>
      <c r="DK5">
        <v>1.5385780396034685</v>
      </c>
      <c r="DL5">
        <v>7088850561.5294971</v>
      </c>
      <c r="DM5">
        <v>0.11040755607187747</v>
      </c>
      <c r="DN5">
        <v>210000000</v>
      </c>
      <c r="DO5">
        <v>0.1577250801026821</v>
      </c>
      <c r="DP5">
        <v>10906749800</v>
      </c>
      <c r="DQ5">
        <v>-75985700</v>
      </c>
      <c r="DR5">
        <v>2279</v>
      </c>
      <c r="DS5">
        <v>3.1620558842550883E-2</v>
      </c>
      <c r="DT5">
        <v>-0.12895299847441261</v>
      </c>
      <c r="DU5" s="28">
        <v>0.6</v>
      </c>
      <c r="DV5">
        <v>0.6</v>
      </c>
      <c r="DW5">
        <v>1.2</v>
      </c>
      <c r="DX5">
        <v>5.2997198879551819</v>
      </c>
      <c r="DY5">
        <v>0.30240814349992962</v>
      </c>
      <c r="DZ5">
        <v>5.0456797516932559</v>
      </c>
      <c r="EA5">
        <v>1239</v>
      </c>
      <c r="EB5">
        <v>5.0341809275673022</v>
      </c>
      <c r="EC5">
        <v>5</v>
      </c>
      <c r="ED5">
        <v>3.4794438272783147E-2</v>
      </c>
      <c r="EE5">
        <v>0.22829776331997159</v>
      </c>
      <c r="EF5" s="29">
        <v>3.9199999999999999E-2</v>
      </c>
      <c r="EG5">
        <v>3.9191999999999998E-2</v>
      </c>
      <c r="EH5">
        <v>15.15240814349993</v>
      </c>
      <c r="EI5" t="s">
        <v>198</v>
      </c>
      <c r="EJ5">
        <v>1</v>
      </c>
      <c r="EK5">
        <v>1</v>
      </c>
      <c r="EL5" s="31">
        <v>44946</v>
      </c>
      <c r="EM5" s="32">
        <v>3.61E-2</v>
      </c>
      <c r="EN5" s="32">
        <v>0.59</v>
      </c>
      <c r="EO5" s="32">
        <v>0.51</v>
      </c>
      <c r="EP5" s="32">
        <v>2.35</v>
      </c>
      <c r="EQ5" s="32">
        <v>-8.0000000000000004E-4</v>
      </c>
    </row>
    <row r="6" spans="1:147" ht="86.4" x14ac:dyDescent="0.25">
      <c r="B6" s="24"/>
      <c r="C6" s="24"/>
      <c r="D6" s="24" t="s">
        <v>2399</v>
      </c>
      <c r="E6" t="s">
        <v>1769</v>
      </c>
      <c r="F6" t="s">
        <v>1770</v>
      </c>
      <c r="G6">
        <v>3.04</v>
      </c>
      <c r="H6">
        <v>1.3299999999999999E-2</v>
      </c>
      <c r="I6" t="s">
        <v>1771</v>
      </c>
      <c r="J6">
        <v>5710214700</v>
      </c>
      <c r="K6">
        <v>30.6</v>
      </c>
      <c r="L6">
        <v>2.08</v>
      </c>
      <c r="M6" t="s">
        <v>477</v>
      </c>
      <c r="N6" t="s">
        <v>1964</v>
      </c>
      <c r="O6" t="s">
        <v>2370</v>
      </c>
      <c r="P6" t="s">
        <v>2371</v>
      </c>
      <c r="Q6">
        <v>-3.66</v>
      </c>
      <c r="R6" t="s">
        <v>2325</v>
      </c>
      <c r="S6">
        <v>98325831</v>
      </c>
      <c r="T6" s="25">
        <v>-0.36549999999999999</v>
      </c>
      <c r="U6" t="s">
        <v>316</v>
      </c>
      <c r="V6">
        <v>1878345100</v>
      </c>
      <c r="W6">
        <v>1878360100</v>
      </c>
      <c r="X6">
        <v>1.07</v>
      </c>
      <c r="Y6">
        <v>0.41</v>
      </c>
      <c r="Z6">
        <v>8.1300000000000008</v>
      </c>
      <c r="AA6" t="s">
        <v>2372</v>
      </c>
      <c r="AB6" t="s">
        <v>545</v>
      </c>
      <c r="AC6" t="s">
        <v>2373</v>
      </c>
      <c r="AD6" t="s">
        <v>2374</v>
      </c>
      <c r="AE6" t="s">
        <v>2375</v>
      </c>
      <c r="AF6">
        <v>-16864993</v>
      </c>
      <c r="AG6" t="s">
        <v>1283</v>
      </c>
      <c r="AH6" t="s">
        <v>2376</v>
      </c>
      <c r="AI6" t="s">
        <v>2377</v>
      </c>
      <c r="AJ6" t="s">
        <v>450</v>
      </c>
      <c r="AK6" t="s">
        <v>2378</v>
      </c>
      <c r="AL6" t="s">
        <v>2379</v>
      </c>
      <c r="AM6" t="s">
        <v>2380</v>
      </c>
      <c r="AN6" t="s">
        <v>171</v>
      </c>
      <c r="AO6" t="s">
        <v>2381</v>
      </c>
      <c r="AP6" t="s">
        <v>2382</v>
      </c>
      <c r="AQ6" t="s">
        <v>171</v>
      </c>
      <c r="AR6" t="s">
        <v>2383</v>
      </c>
      <c r="AS6" t="s">
        <v>171</v>
      </c>
      <c r="AT6" t="s">
        <v>1965</v>
      </c>
      <c r="AU6" t="s">
        <v>171</v>
      </c>
      <c r="AV6" t="s">
        <v>2384</v>
      </c>
      <c r="AW6" t="s">
        <v>2385</v>
      </c>
      <c r="AX6" t="s">
        <v>2386</v>
      </c>
      <c r="AY6" t="s">
        <v>2387</v>
      </c>
      <c r="AZ6" t="s">
        <v>2388</v>
      </c>
      <c r="BA6" t="s">
        <v>302</v>
      </c>
      <c r="BB6" t="s">
        <v>351</v>
      </c>
      <c r="BC6" t="s">
        <v>1475</v>
      </c>
      <c r="BD6" t="s">
        <v>313</v>
      </c>
      <c r="BE6" t="s">
        <v>2389</v>
      </c>
      <c r="BF6" t="s">
        <v>2390</v>
      </c>
      <c r="BG6" t="s">
        <v>2391</v>
      </c>
      <c r="BH6" t="s">
        <v>2392</v>
      </c>
      <c r="BI6" t="s">
        <v>2393</v>
      </c>
      <c r="BJ6" t="s">
        <v>1451</v>
      </c>
      <c r="BK6" t="s">
        <v>2394</v>
      </c>
      <c r="BL6" t="s">
        <v>2395</v>
      </c>
      <c r="BM6" t="s">
        <v>2396</v>
      </c>
      <c r="BN6" t="s">
        <v>2397</v>
      </c>
      <c r="BO6">
        <v>7.63</v>
      </c>
      <c r="BP6">
        <v>6.88</v>
      </c>
      <c r="BQ6">
        <v>3.07</v>
      </c>
      <c r="BR6">
        <v>9.6300000000000008</v>
      </c>
      <c r="BS6">
        <v>7.64</v>
      </c>
      <c r="BT6">
        <v>2.74</v>
      </c>
      <c r="BU6" t="s">
        <v>883</v>
      </c>
      <c r="BV6" t="s">
        <v>2302</v>
      </c>
      <c r="BW6">
        <v>15.37</v>
      </c>
      <c r="BX6">
        <v>20.91</v>
      </c>
      <c r="BY6">
        <v>12.71</v>
      </c>
      <c r="BZ6">
        <v>6.77</v>
      </c>
      <c r="CA6">
        <v>11.72</v>
      </c>
      <c r="CB6">
        <v>3.66</v>
      </c>
      <c r="CC6">
        <v>1.67</v>
      </c>
      <c r="CD6">
        <v>-2.88</v>
      </c>
      <c r="CE6" t="s">
        <v>2398</v>
      </c>
      <c r="CF6" t="s">
        <v>371</v>
      </c>
      <c r="CG6" s="26">
        <v>-0.20680897654584246</v>
      </c>
      <c r="CH6" s="27">
        <v>-0.32733247151635564</v>
      </c>
      <c r="CI6" s="26">
        <v>0.10934398323297501</v>
      </c>
      <c r="CJ6" s="26">
        <v>-8.3232119679450989E-2</v>
      </c>
      <c r="CK6" s="26">
        <v>0.12125340849161148</v>
      </c>
      <c r="CL6" s="26">
        <v>0.39942803978919983</v>
      </c>
      <c r="CM6" s="26">
        <v>0.10304941982030869</v>
      </c>
      <c r="CN6" s="27">
        <v>0.37288135290145874</v>
      </c>
      <c r="CO6" s="27">
        <v>1.9402579069137573</v>
      </c>
      <c r="CP6" s="27">
        <v>0.42243665456771851</v>
      </c>
      <c r="CQ6" s="27">
        <v>1.0745086669921875</v>
      </c>
      <c r="CR6" s="27">
        <v>-2.0537633895874023</v>
      </c>
      <c r="CS6">
        <v>3.4111198924731188</v>
      </c>
      <c r="CT6">
        <v>36728325.925925918</v>
      </c>
      <c r="CU6">
        <v>0</v>
      </c>
      <c r="CV6" s="26">
        <v>0.1299685463309288</v>
      </c>
      <c r="CW6" s="27">
        <v>0.35126423835754395</v>
      </c>
      <c r="CX6">
        <v>0.06</v>
      </c>
      <c r="CY6">
        <v>12.219020994680745</v>
      </c>
      <c r="CZ6">
        <v>259039959.20605257</v>
      </c>
      <c r="DA6">
        <v>0.1299685463309288</v>
      </c>
      <c r="DB6">
        <v>3.8607785837625386</v>
      </c>
      <c r="DC6">
        <v>819838442.2541337</v>
      </c>
      <c r="DD6">
        <v>0.12347011901438236</v>
      </c>
      <c r="DE6">
        <v>1.8156264796272876</v>
      </c>
      <c r="DF6">
        <v>1743318207.5256779</v>
      </c>
      <c r="DG6">
        <v>0.11437232077121735</v>
      </c>
      <c r="DH6">
        <v>1.0345412295697611</v>
      </c>
      <c r="DI6">
        <v>3059534612.57057</v>
      </c>
      <c r="DJ6">
        <v>0.10397483706474304</v>
      </c>
      <c r="DK6">
        <v>0.47471849067869637</v>
      </c>
      <c r="DL6">
        <v>6667561433.039506</v>
      </c>
      <c r="DM6">
        <v>9.0977982431650159E-2</v>
      </c>
      <c r="DN6">
        <v>243000000.00000003</v>
      </c>
      <c r="DO6">
        <v>0.1299685463309288</v>
      </c>
      <c r="DP6">
        <v>3165214700</v>
      </c>
      <c r="DQ6">
        <v>1415856700</v>
      </c>
      <c r="DR6">
        <v>767</v>
      </c>
      <c r="DS6">
        <v>-0.33677752287677126</v>
      </c>
      <c r="DT6">
        <v>-0.67859670987389964</v>
      </c>
      <c r="DU6" s="28">
        <v>0</v>
      </c>
      <c r="DV6">
        <v>-0.22</v>
      </c>
      <c r="DW6">
        <v>-0.22</v>
      </c>
      <c r="DX6">
        <v>-1.0287999999999999</v>
      </c>
      <c r="DY6">
        <v>0.49955830721002881</v>
      </c>
      <c r="DZ6">
        <v>-1.0043072792476488</v>
      </c>
      <c r="EA6">
        <v>3134</v>
      </c>
      <c r="EB6">
        <v>-1.0015646922581869</v>
      </c>
      <c r="EC6">
        <v>1</v>
      </c>
      <c r="ED6">
        <v>2.5399336367930729E-2</v>
      </c>
      <c r="EE6">
        <v>0.16982899072440902</v>
      </c>
      <c r="EF6" s="29">
        <v>3.2599999999999997E-2</v>
      </c>
      <c r="EG6">
        <v>3.2732999999999998E-2</v>
      </c>
      <c r="EH6">
        <v>35.149558307210029</v>
      </c>
      <c r="EI6">
        <v>-1</v>
      </c>
      <c r="EJ6">
        <v>0</v>
      </c>
      <c r="EK6">
        <v>0</v>
      </c>
      <c r="EL6" s="31">
        <v>44946</v>
      </c>
      <c r="EM6" s="32">
        <v>0.01</v>
      </c>
      <c r="EN6" s="32">
        <v>-0.99</v>
      </c>
      <c r="EO6" s="32">
        <v>0</v>
      </c>
      <c r="EP6" s="32">
        <v>0.33</v>
      </c>
      <c r="EQ6" s="32">
        <v>1.3299999999999999E-2</v>
      </c>
    </row>
    <row r="7" spans="1:147" ht="86.4" x14ac:dyDescent="0.25">
      <c r="B7" s="24"/>
      <c r="C7" s="24"/>
      <c r="D7" s="24" t="s">
        <v>2433</v>
      </c>
      <c r="E7" t="s">
        <v>1772</v>
      </c>
      <c r="F7" t="s">
        <v>1773</v>
      </c>
      <c r="G7">
        <v>5.63</v>
      </c>
      <c r="H7">
        <v>7.1999999999999998E-3</v>
      </c>
      <c r="I7" t="s">
        <v>1774</v>
      </c>
      <c r="J7">
        <v>5044346400</v>
      </c>
      <c r="K7">
        <v>21.18</v>
      </c>
      <c r="L7">
        <v>1.77</v>
      </c>
      <c r="M7" t="s">
        <v>477</v>
      </c>
      <c r="N7" t="s">
        <v>1151</v>
      </c>
      <c r="O7" t="s">
        <v>2400</v>
      </c>
      <c r="P7" t="s">
        <v>2401</v>
      </c>
      <c r="Q7">
        <v>28.9</v>
      </c>
      <c r="R7" t="s">
        <v>2402</v>
      </c>
      <c r="S7">
        <v>179394910</v>
      </c>
      <c r="T7" s="25">
        <v>-0.1971</v>
      </c>
      <c r="U7" t="s">
        <v>2403</v>
      </c>
      <c r="V7">
        <v>895854020</v>
      </c>
      <c r="W7">
        <v>895976270</v>
      </c>
      <c r="X7">
        <v>1.26</v>
      </c>
      <c r="Y7">
        <v>0.53</v>
      </c>
      <c r="Z7">
        <v>9.86</v>
      </c>
      <c r="AA7" t="s">
        <v>2404</v>
      </c>
      <c r="AB7" t="s">
        <v>2405</v>
      </c>
      <c r="AC7" t="s">
        <v>2406</v>
      </c>
      <c r="AD7" t="s">
        <v>2407</v>
      </c>
      <c r="AE7" t="s">
        <v>2408</v>
      </c>
      <c r="AF7">
        <v>-15772434</v>
      </c>
      <c r="AG7" t="s">
        <v>2409</v>
      </c>
      <c r="AH7" t="s">
        <v>2410</v>
      </c>
      <c r="AI7" t="s">
        <v>2411</v>
      </c>
      <c r="AJ7" t="s">
        <v>418</v>
      </c>
      <c r="AK7" t="s">
        <v>2412</v>
      </c>
      <c r="AL7" t="s">
        <v>183</v>
      </c>
      <c r="AM7" t="s">
        <v>2413</v>
      </c>
      <c r="AN7" t="s">
        <v>171</v>
      </c>
      <c r="AO7" t="s">
        <v>2414</v>
      </c>
      <c r="AP7" t="s">
        <v>2415</v>
      </c>
      <c r="AQ7" t="s">
        <v>2416</v>
      </c>
      <c r="AR7" t="s">
        <v>317</v>
      </c>
      <c r="AS7" t="s">
        <v>171</v>
      </c>
      <c r="AT7" t="s">
        <v>1543</v>
      </c>
      <c r="AU7" t="s">
        <v>2417</v>
      </c>
      <c r="AV7" t="s">
        <v>2418</v>
      </c>
      <c r="AW7" t="s">
        <v>2419</v>
      </c>
      <c r="AX7" t="s">
        <v>2420</v>
      </c>
      <c r="AY7" t="s">
        <v>2421</v>
      </c>
      <c r="AZ7" t="s">
        <v>2422</v>
      </c>
      <c r="BA7" t="s">
        <v>265</v>
      </c>
      <c r="BB7" t="s">
        <v>580</v>
      </c>
      <c r="BC7" t="s">
        <v>2423</v>
      </c>
      <c r="BD7" t="s">
        <v>176</v>
      </c>
      <c r="BE7" t="s">
        <v>2424</v>
      </c>
      <c r="BF7" t="s">
        <v>183</v>
      </c>
      <c r="BG7" t="s">
        <v>2425</v>
      </c>
      <c r="BH7" t="s">
        <v>2426</v>
      </c>
      <c r="BI7" t="s">
        <v>2427</v>
      </c>
      <c r="BJ7" t="s">
        <v>2428</v>
      </c>
      <c r="BK7" t="s">
        <v>2429</v>
      </c>
      <c r="BL7" t="s">
        <v>1428</v>
      </c>
      <c r="BM7" t="s">
        <v>2430</v>
      </c>
      <c r="BN7" t="s">
        <v>1297</v>
      </c>
      <c r="BO7">
        <v>10.220000000000001</v>
      </c>
      <c r="BP7">
        <v>5.44</v>
      </c>
      <c r="BQ7">
        <v>3.5</v>
      </c>
      <c r="BR7">
        <v>11.24</v>
      </c>
      <c r="BS7">
        <v>6.78</v>
      </c>
      <c r="BT7">
        <v>5.24</v>
      </c>
      <c r="BU7" t="s">
        <v>2431</v>
      </c>
      <c r="BV7" t="s">
        <v>2302</v>
      </c>
      <c r="BW7">
        <v>13.86</v>
      </c>
      <c r="BX7">
        <v>16.05</v>
      </c>
      <c r="BY7">
        <v>12.72</v>
      </c>
      <c r="BZ7">
        <v>11.59</v>
      </c>
      <c r="CA7">
        <v>7.02</v>
      </c>
      <c r="CB7">
        <v>5.32</v>
      </c>
      <c r="CC7">
        <v>3.68</v>
      </c>
      <c r="CD7">
        <v>-5.54</v>
      </c>
      <c r="CE7" t="s">
        <v>2432</v>
      </c>
      <c r="CF7" t="s">
        <v>1004</v>
      </c>
      <c r="CG7" s="26">
        <v>0.19156857707509908</v>
      </c>
      <c r="CH7" s="27">
        <v>-0.31437660714285715</v>
      </c>
      <c r="CI7" s="26">
        <v>0.28966918587684631</v>
      </c>
      <c r="CJ7" s="26">
        <v>8.8170468807220459E-2</v>
      </c>
      <c r="CK7" s="26">
        <v>0.10291729122400284</v>
      </c>
      <c r="CL7" s="26">
        <v>5.2003469318151474E-2</v>
      </c>
      <c r="CM7" s="26">
        <v>2.4454150348901749E-2</v>
      </c>
      <c r="CN7" s="27">
        <v>1.4521739482879639</v>
      </c>
      <c r="CO7" s="27">
        <v>0.37024012207984924</v>
      </c>
      <c r="CP7" s="27">
        <v>-0.17718729376792908</v>
      </c>
      <c r="CQ7" s="27">
        <v>0.69357007741928101</v>
      </c>
      <c r="CR7" s="27">
        <v>2.280792236328125</v>
      </c>
      <c r="CS7">
        <v>2.6410190575916226</v>
      </c>
      <c r="CT7">
        <v>36058428.723404258</v>
      </c>
      <c r="CU7">
        <v>0.35523978685612789</v>
      </c>
      <c r="CV7" s="26">
        <v>0.11144291311502456</v>
      </c>
      <c r="CW7" s="27">
        <v>0.92391781806945805</v>
      </c>
      <c r="CX7">
        <v>0.06</v>
      </c>
      <c r="CY7">
        <v>9.8900482670134142</v>
      </c>
      <c r="CZ7">
        <v>295685756.13060087</v>
      </c>
      <c r="DA7">
        <v>0.11144291311502456</v>
      </c>
      <c r="DB7">
        <v>3.1739614886697871</v>
      </c>
      <c r="DC7">
        <v>921355350.54194963</v>
      </c>
      <c r="DD7">
        <v>0.10587076745927333</v>
      </c>
      <c r="DE7">
        <v>1.5247757896593161</v>
      </c>
      <c r="DF7">
        <v>1917886170.4338791</v>
      </c>
      <c r="DG7">
        <v>9.8069763541221613E-2</v>
      </c>
      <c r="DH7">
        <v>0.89053730454287561</v>
      </c>
      <c r="DI7">
        <v>3283799999.2612381</v>
      </c>
      <c r="DJ7">
        <v>8.9154330492019651E-2</v>
      </c>
      <c r="DK7">
        <v>0.43238870010932978</v>
      </c>
      <c r="DL7">
        <v>6763235022.7019739</v>
      </c>
      <c r="DM7">
        <v>7.8010039180517188E-2</v>
      </c>
      <c r="DN7">
        <v>282000000</v>
      </c>
      <c r="DO7">
        <v>0.11144291311502456</v>
      </c>
      <c r="DP7">
        <v>2924346400</v>
      </c>
      <c r="DQ7">
        <v>1081262500</v>
      </c>
      <c r="DR7">
        <v>342</v>
      </c>
      <c r="DS7">
        <v>8.012566396007452E-2</v>
      </c>
      <c r="DT7">
        <v>-1.2382944252123151</v>
      </c>
      <c r="DU7" s="28">
        <v>0.6</v>
      </c>
      <c r="DV7">
        <v>-0.22</v>
      </c>
      <c r="DW7">
        <v>0.38</v>
      </c>
      <c r="DX7">
        <v>6.3991323210412148</v>
      </c>
      <c r="DY7">
        <v>0.43284696969696851</v>
      </c>
      <c r="DZ7">
        <v>6.0570148425688553</v>
      </c>
      <c r="EA7">
        <v>554</v>
      </c>
      <c r="EB7">
        <v>6.0505974872695569</v>
      </c>
      <c r="EC7">
        <v>6</v>
      </c>
      <c r="ED7">
        <v>2.1044977005920035E-2</v>
      </c>
      <c r="EE7">
        <v>0.14732533039072565</v>
      </c>
      <c r="EF7" s="29">
        <v>5.6300000000000003E-2</v>
      </c>
      <c r="EG7">
        <v>5.6372000000000005E-2</v>
      </c>
      <c r="EH7">
        <v>29.142846969696969</v>
      </c>
      <c r="EI7" t="s">
        <v>198</v>
      </c>
      <c r="EJ7">
        <v>0</v>
      </c>
      <c r="EK7">
        <v>1</v>
      </c>
      <c r="EL7" s="31">
        <v>44946</v>
      </c>
      <c r="EM7" s="32">
        <v>1.29E-2</v>
      </c>
      <c r="EN7" s="32">
        <v>-0.18</v>
      </c>
      <c r="EO7" s="32">
        <v>0.55000000000000004</v>
      </c>
      <c r="EP7" s="32">
        <v>1.27</v>
      </c>
      <c r="EQ7" s="32">
        <v>7.1999999999999998E-3</v>
      </c>
    </row>
    <row r="8" spans="1:147" ht="86.4" x14ac:dyDescent="0.25">
      <c r="B8" s="24"/>
      <c r="C8" s="24"/>
      <c r="D8" s="24" t="s">
        <v>2462</v>
      </c>
      <c r="E8" t="s">
        <v>1775</v>
      </c>
      <c r="F8" t="s">
        <v>1776</v>
      </c>
      <c r="G8">
        <v>5.56</v>
      </c>
      <c r="H8">
        <v>7.1999999999999998E-3</v>
      </c>
      <c r="I8" t="s">
        <v>1777</v>
      </c>
      <c r="J8">
        <v>5036133400</v>
      </c>
      <c r="K8">
        <v>29.8</v>
      </c>
      <c r="L8">
        <v>2.35</v>
      </c>
      <c r="M8" t="s">
        <v>477</v>
      </c>
      <c r="N8" t="s">
        <v>1455</v>
      </c>
      <c r="O8" t="s">
        <v>2434</v>
      </c>
      <c r="P8" t="s">
        <v>2435</v>
      </c>
      <c r="Q8">
        <v>8.51</v>
      </c>
      <c r="R8" t="s">
        <v>2436</v>
      </c>
      <c r="S8">
        <v>135216010</v>
      </c>
      <c r="T8" s="25">
        <v>-5.9900000000000002E-2</v>
      </c>
      <c r="U8" t="s">
        <v>225</v>
      </c>
      <c r="V8">
        <v>856740460</v>
      </c>
      <c r="W8">
        <v>905779390</v>
      </c>
      <c r="X8">
        <v>1.63</v>
      </c>
      <c r="Y8">
        <v>0.4</v>
      </c>
      <c r="Z8">
        <v>8.3800000000000008</v>
      </c>
      <c r="AA8" t="s">
        <v>2437</v>
      </c>
      <c r="AB8" t="s">
        <v>902</v>
      </c>
      <c r="AC8" t="s">
        <v>2438</v>
      </c>
      <c r="AD8" t="s">
        <v>2439</v>
      </c>
      <c r="AE8" t="s">
        <v>2440</v>
      </c>
      <c r="AF8">
        <v>13366615</v>
      </c>
      <c r="AG8" t="s">
        <v>2441</v>
      </c>
      <c r="AH8" t="s">
        <v>2442</v>
      </c>
      <c r="AI8" t="s">
        <v>2443</v>
      </c>
      <c r="AJ8" t="s">
        <v>443</v>
      </c>
      <c r="AK8" t="s">
        <v>2444</v>
      </c>
      <c r="AL8" t="s">
        <v>171</v>
      </c>
      <c r="AM8" t="s">
        <v>2445</v>
      </c>
      <c r="AN8" t="s">
        <v>171</v>
      </c>
      <c r="AO8" t="s">
        <v>404</v>
      </c>
      <c r="AP8" t="s">
        <v>469</v>
      </c>
      <c r="AQ8" t="s">
        <v>2446</v>
      </c>
      <c r="AR8" t="s">
        <v>1397</v>
      </c>
      <c r="AS8" t="s">
        <v>171</v>
      </c>
      <c r="AT8" t="s">
        <v>2447</v>
      </c>
      <c r="AU8" t="s">
        <v>405</v>
      </c>
      <c r="AV8" t="s">
        <v>321</v>
      </c>
      <c r="AW8" t="s">
        <v>2448</v>
      </c>
      <c r="AX8" t="s">
        <v>2449</v>
      </c>
      <c r="AY8" t="s">
        <v>2450</v>
      </c>
      <c r="AZ8" t="s">
        <v>2451</v>
      </c>
      <c r="BA8" t="s">
        <v>351</v>
      </c>
      <c r="BB8" t="s">
        <v>2452</v>
      </c>
      <c r="BC8" t="s">
        <v>648</v>
      </c>
      <c r="BD8" t="s">
        <v>309</v>
      </c>
      <c r="BE8" t="s">
        <v>2453</v>
      </c>
      <c r="BF8" t="s">
        <v>2454</v>
      </c>
      <c r="BG8" t="s">
        <v>2455</v>
      </c>
      <c r="BH8" t="s">
        <v>459</v>
      </c>
      <c r="BI8" t="s">
        <v>2456</v>
      </c>
      <c r="BJ8" t="s">
        <v>2457</v>
      </c>
      <c r="BK8" t="s">
        <v>2458</v>
      </c>
      <c r="BL8" t="s">
        <v>2459</v>
      </c>
      <c r="BM8" t="s">
        <v>239</v>
      </c>
      <c r="BN8" t="s">
        <v>2460</v>
      </c>
      <c r="BO8">
        <v>5.82</v>
      </c>
      <c r="BP8">
        <v>6.22</v>
      </c>
      <c r="BQ8">
        <v>1.79</v>
      </c>
      <c r="BR8">
        <v>9.0500000000000007</v>
      </c>
      <c r="BS8">
        <v>9.09</v>
      </c>
      <c r="BT8">
        <v>3.56</v>
      </c>
      <c r="BU8" t="s">
        <v>1616</v>
      </c>
      <c r="BV8" t="s">
        <v>2302</v>
      </c>
      <c r="BW8">
        <v>22.96</v>
      </c>
      <c r="BX8">
        <v>26.6</v>
      </c>
      <c r="BY8">
        <v>24.39</v>
      </c>
      <c r="BZ8">
        <v>9.36</v>
      </c>
      <c r="CA8">
        <v>9.2799999999999994</v>
      </c>
      <c r="CB8">
        <v>-1.02</v>
      </c>
      <c r="CC8">
        <v>2.77</v>
      </c>
      <c r="CD8">
        <v>3.35</v>
      </c>
      <c r="CE8" t="s">
        <v>2461</v>
      </c>
      <c r="CF8" t="s">
        <v>235</v>
      </c>
      <c r="CG8" s="26">
        <v>0.15409350649350678</v>
      </c>
      <c r="CH8" s="27">
        <v>-0.18466897769847612</v>
      </c>
      <c r="CI8" s="26">
        <v>0.2394755482673645</v>
      </c>
      <c r="CJ8" s="26">
        <v>0.16292129456996918</v>
      </c>
      <c r="CK8" s="26">
        <v>0.1877979040145874</v>
      </c>
      <c r="CL8" s="26">
        <v>0.65196847915649414</v>
      </c>
      <c r="CM8" s="26">
        <v>0.1781076043844223</v>
      </c>
      <c r="CN8" s="27">
        <v>4.7058824449777603E-2</v>
      </c>
      <c r="CO8" s="27">
        <v>1.6495558023452759</v>
      </c>
      <c r="CP8" s="27">
        <v>0.78643780946731567</v>
      </c>
      <c r="CQ8" s="27">
        <v>-0.47184914350509644</v>
      </c>
      <c r="CR8" s="27">
        <v>-0.33977383375167847</v>
      </c>
      <c r="CS8">
        <v>2.8040831848552337</v>
      </c>
      <c r="CT8">
        <v>69248021.348314613</v>
      </c>
      <c r="CU8">
        <v>0.53956834532374098</v>
      </c>
      <c r="CV8" s="26">
        <v>0.28405416607856748</v>
      </c>
      <c r="CW8" s="27">
        <v>0.33428589180111884</v>
      </c>
      <c r="CX8">
        <v>0.06</v>
      </c>
      <c r="CY8">
        <v>19.418662614025433</v>
      </c>
      <c r="CZ8">
        <v>215624190.15281606</v>
      </c>
      <c r="DA8">
        <v>0.28405416607856748</v>
      </c>
      <c r="DB8">
        <v>5.4046912032589871</v>
      </c>
      <c r="DC8">
        <v>774722041.0067445</v>
      </c>
      <c r="DD8">
        <v>0.26985145777463909</v>
      </c>
      <c r="DE8">
        <v>2.1169037055688356</v>
      </c>
      <c r="DF8">
        <v>1977951755.1909006</v>
      </c>
      <c r="DG8">
        <v>0.24996766614913937</v>
      </c>
      <c r="DH8">
        <v>0.9633463294730279</v>
      </c>
      <c r="DI8">
        <v>4346446622.4628229</v>
      </c>
      <c r="DJ8">
        <v>0.227243332862854</v>
      </c>
      <c r="DK8">
        <v>0.25402110455594235</v>
      </c>
      <c r="DL8">
        <v>16483407578.750528</v>
      </c>
      <c r="DM8">
        <v>0.19883791625499722</v>
      </c>
      <c r="DN8">
        <v>178000000</v>
      </c>
      <c r="DO8">
        <v>0.28405416607856748</v>
      </c>
      <c r="DP8">
        <v>4187133400</v>
      </c>
      <c r="DQ8">
        <v>389415500</v>
      </c>
      <c r="DR8">
        <v>1019</v>
      </c>
      <c r="DS8">
        <v>-0.1299606595850607</v>
      </c>
      <c r="DT8">
        <v>-0.51895486949959491</v>
      </c>
      <c r="DU8" s="28">
        <v>0.6</v>
      </c>
      <c r="DV8">
        <v>0</v>
      </c>
      <c r="DW8">
        <v>0.6</v>
      </c>
      <c r="DX8">
        <v>8.8268656716417908</v>
      </c>
      <c r="DY8">
        <v>0.35576287878787749</v>
      </c>
      <c r="DZ8">
        <v>8.1205263206693807</v>
      </c>
      <c r="EA8">
        <v>1366</v>
      </c>
      <c r="EB8">
        <v>8.0870767160301344</v>
      </c>
      <c r="EC8">
        <v>8</v>
      </c>
      <c r="ED8">
        <v>4.2484296314138921E-2</v>
      </c>
      <c r="EE8">
        <v>0.29146169907884523</v>
      </c>
      <c r="EF8" s="29">
        <v>7.3000000000000001E-3</v>
      </c>
      <c r="EG8">
        <v>7.3720000000000001E-3</v>
      </c>
      <c r="EH8">
        <v>21.145762878787878</v>
      </c>
      <c r="EI8" t="s">
        <v>198</v>
      </c>
      <c r="EJ8">
        <v>0</v>
      </c>
      <c r="EK8">
        <v>1</v>
      </c>
      <c r="EL8" s="31">
        <v>44946</v>
      </c>
      <c r="EM8" s="32">
        <v>3.7000000000000002E-3</v>
      </c>
      <c r="EN8" s="32">
        <v>1.84</v>
      </c>
      <c r="EO8" s="32">
        <v>-0.18</v>
      </c>
      <c r="EP8" s="32">
        <v>0</v>
      </c>
      <c r="EQ8" s="32">
        <v>7.1999999999999998E-3</v>
      </c>
    </row>
    <row r="9" spans="1:147" ht="86.4" x14ac:dyDescent="0.25">
      <c r="D9" s="30" t="s">
        <v>2492</v>
      </c>
      <c r="E9" t="s">
        <v>1778</v>
      </c>
      <c r="F9" t="s">
        <v>1779</v>
      </c>
      <c r="G9">
        <v>68.86</v>
      </c>
      <c r="H9">
        <v>2.9899999999999999E-2</v>
      </c>
      <c r="I9" t="s">
        <v>1780</v>
      </c>
      <c r="J9">
        <v>4820200000</v>
      </c>
      <c r="K9">
        <v>73.28</v>
      </c>
      <c r="L9">
        <v>7.55</v>
      </c>
      <c r="M9" t="s">
        <v>477</v>
      </c>
      <c r="N9" t="s">
        <v>969</v>
      </c>
      <c r="O9" t="s">
        <v>2463</v>
      </c>
      <c r="P9" t="s">
        <v>2464</v>
      </c>
      <c r="Q9">
        <v>16.46</v>
      </c>
      <c r="R9" t="s">
        <v>1591</v>
      </c>
      <c r="S9">
        <v>42802441</v>
      </c>
      <c r="T9" s="25">
        <v>-1.43E-2</v>
      </c>
      <c r="U9" t="s">
        <v>2465</v>
      </c>
      <c r="V9">
        <v>42716179</v>
      </c>
      <c r="W9">
        <v>70000000</v>
      </c>
      <c r="X9">
        <v>1.35</v>
      </c>
      <c r="Y9">
        <v>0.28000000000000003</v>
      </c>
      <c r="Z9">
        <v>17.28</v>
      </c>
      <c r="AA9" t="s">
        <v>389</v>
      </c>
      <c r="AB9" t="s">
        <v>332</v>
      </c>
      <c r="AC9" t="s">
        <v>2466</v>
      </c>
      <c r="AD9" t="s">
        <v>2467</v>
      </c>
      <c r="AE9" t="s">
        <v>2468</v>
      </c>
      <c r="AF9">
        <v>3485476</v>
      </c>
      <c r="AG9" t="s">
        <v>2469</v>
      </c>
      <c r="AH9">
        <v>0.94</v>
      </c>
      <c r="AI9" t="s">
        <v>2470</v>
      </c>
      <c r="AJ9" t="s">
        <v>2471</v>
      </c>
      <c r="AK9" t="s">
        <v>2472</v>
      </c>
      <c r="AL9" t="s">
        <v>2473</v>
      </c>
      <c r="AM9" t="s">
        <v>2474</v>
      </c>
      <c r="AN9" t="s">
        <v>171</v>
      </c>
      <c r="AO9" t="s">
        <v>2475</v>
      </c>
      <c r="AP9" t="s">
        <v>2476</v>
      </c>
      <c r="AQ9" t="s">
        <v>171</v>
      </c>
      <c r="AR9" t="s">
        <v>2477</v>
      </c>
      <c r="AS9" t="s">
        <v>171</v>
      </c>
      <c r="AT9" t="s">
        <v>589</v>
      </c>
      <c r="AU9" t="s">
        <v>2478</v>
      </c>
      <c r="AV9" t="s">
        <v>2479</v>
      </c>
      <c r="AW9" t="s">
        <v>2480</v>
      </c>
      <c r="AX9" t="s">
        <v>2481</v>
      </c>
      <c r="AY9" t="s">
        <v>2482</v>
      </c>
      <c r="AZ9" t="s">
        <v>356</v>
      </c>
      <c r="BA9" t="s">
        <v>1981</v>
      </c>
      <c r="BB9" t="s">
        <v>195</v>
      </c>
      <c r="BC9" t="s">
        <v>171</v>
      </c>
      <c r="BD9" t="s">
        <v>2483</v>
      </c>
      <c r="BE9" t="s">
        <v>2484</v>
      </c>
      <c r="BF9" t="s">
        <v>2485</v>
      </c>
      <c r="BG9" t="s">
        <v>2486</v>
      </c>
      <c r="BH9" t="s">
        <v>171</v>
      </c>
      <c r="BI9" t="s">
        <v>254</v>
      </c>
      <c r="BJ9" t="s">
        <v>253</v>
      </c>
      <c r="BK9" t="s">
        <v>1965</v>
      </c>
      <c r="BL9" t="s">
        <v>2487</v>
      </c>
      <c r="BM9" t="s">
        <v>2488</v>
      </c>
      <c r="BN9" t="s">
        <v>2489</v>
      </c>
      <c r="BO9">
        <v>10.38</v>
      </c>
      <c r="BP9">
        <v>12.66</v>
      </c>
      <c r="BQ9">
        <v>14</v>
      </c>
      <c r="BR9">
        <v>11.76</v>
      </c>
      <c r="BS9">
        <v>16.54</v>
      </c>
      <c r="BT9">
        <v>16.399999999999999</v>
      </c>
      <c r="BU9" t="s">
        <v>883</v>
      </c>
      <c r="BV9" t="s">
        <v>2302</v>
      </c>
      <c r="BW9">
        <v>46.07</v>
      </c>
      <c r="BX9">
        <v>48.58</v>
      </c>
      <c r="BY9">
        <v>46.8</v>
      </c>
      <c r="BZ9">
        <v>17.98</v>
      </c>
      <c r="CA9">
        <v>19.899999999999999</v>
      </c>
      <c r="CB9">
        <v>17.829999999999998</v>
      </c>
      <c r="CC9">
        <v>1.53</v>
      </c>
      <c r="CD9">
        <v>7.9</v>
      </c>
      <c r="CE9" t="s">
        <v>2490</v>
      </c>
      <c r="CF9" t="s">
        <v>2491</v>
      </c>
      <c r="CG9" s="26">
        <v>0.46427735294117645</v>
      </c>
      <c r="CH9" s="27">
        <v>0.73250526427173168</v>
      </c>
      <c r="CI9" s="26">
        <v>0.14028777182102203</v>
      </c>
      <c r="CJ9" s="26">
        <v>0.13469387590885162</v>
      </c>
      <c r="CK9" s="26">
        <v>0.17224881052970886</v>
      </c>
      <c r="CL9" s="26">
        <v>0.13586956262588501</v>
      </c>
      <c r="CM9" s="26" t="s">
        <v>171</v>
      </c>
      <c r="CN9" s="27">
        <v>0.20131424069404602</v>
      </c>
      <c r="CO9" s="27">
        <v>0.26371082663536072</v>
      </c>
      <c r="CP9" s="27">
        <v>0.42984220385551453</v>
      </c>
      <c r="CQ9" s="27">
        <v>0.41488200426101685</v>
      </c>
      <c r="CR9" s="27" t="s">
        <v>171</v>
      </c>
      <c r="CS9">
        <v>15.205678233438485</v>
      </c>
      <c r="CT9">
        <v>56787131.277655117</v>
      </c>
      <c r="CU9">
        <v>0</v>
      </c>
      <c r="CV9" s="26">
        <v>0.14577500522136688</v>
      </c>
      <c r="CW9" s="27">
        <v>0.32743731886148453</v>
      </c>
      <c r="CX9">
        <v>0.06</v>
      </c>
      <c r="CY9">
        <v>61.141575885045235</v>
      </c>
      <c r="CZ9">
        <v>71771130.143103167</v>
      </c>
      <c r="DA9">
        <v>0.14577500522136688</v>
      </c>
      <c r="DB9">
        <v>19.06455509144379</v>
      </c>
      <c r="DC9">
        <v>230175840.92321321</v>
      </c>
      <c r="DD9">
        <v>0.13848625496029854</v>
      </c>
      <c r="DE9">
        <v>8.8028292846229341</v>
      </c>
      <c r="DF9">
        <v>498498818.74517882</v>
      </c>
      <c r="DG9">
        <v>0.12828200459480285</v>
      </c>
      <c r="DH9">
        <v>4.9089947683897588</v>
      </c>
      <c r="DI9">
        <v>893910099.12186372</v>
      </c>
      <c r="DJ9">
        <v>0.11662000417709351</v>
      </c>
      <c r="DK9">
        <v>2.1422010106630847</v>
      </c>
      <c r="DL9">
        <v>2048453893.0553963</v>
      </c>
      <c r="DM9">
        <v>0.10204250365495682</v>
      </c>
      <c r="DN9">
        <v>66398200</v>
      </c>
      <c r="DO9">
        <v>0.14577500522136688</v>
      </c>
      <c r="DP9">
        <v>4388200000</v>
      </c>
      <c r="DQ9">
        <v>208026020</v>
      </c>
      <c r="DR9">
        <v>4746</v>
      </c>
      <c r="DS9">
        <v>0.31850234771980956</v>
      </c>
      <c r="DT9">
        <v>0.40506794541024715</v>
      </c>
      <c r="DU9" s="28">
        <v>0.6</v>
      </c>
      <c r="DV9">
        <v>0</v>
      </c>
      <c r="DW9">
        <v>0.6</v>
      </c>
      <c r="DX9">
        <v>2.0790000000000002</v>
      </c>
      <c r="DY9">
        <v>0.34059478900115209</v>
      </c>
      <c r="DZ9">
        <v>2.0126869883310912</v>
      </c>
      <c r="EA9">
        <v>1413</v>
      </c>
      <c r="EB9">
        <v>2.0090448277232422</v>
      </c>
      <c r="EC9">
        <v>2</v>
      </c>
      <c r="ED9">
        <v>5.2179999999999997E-2</v>
      </c>
      <c r="EE9">
        <v>0.32491714285714285</v>
      </c>
      <c r="EF9" s="29">
        <v>8.9899999999999994E-2</v>
      </c>
      <c r="EG9">
        <v>9.0198999999999988E-2</v>
      </c>
      <c r="EH9">
        <v>18.160594789001152</v>
      </c>
      <c r="EI9" t="s">
        <v>198</v>
      </c>
      <c r="EJ9">
        <v>1</v>
      </c>
      <c r="EK9">
        <v>1</v>
      </c>
      <c r="EL9" s="31">
        <v>44946</v>
      </c>
      <c r="EM9" s="32">
        <v>-1.4500000000000001E-2</v>
      </c>
      <c r="EN9" s="32">
        <v>-0.1</v>
      </c>
      <c r="EO9" s="32">
        <v>-1.1499999999999999</v>
      </c>
      <c r="EP9" s="32">
        <v>1.3</v>
      </c>
      <c r="EQ9" s="32">
        <v>2.9899999999999999E-2</v>
      </c>
    </row>
    <row r="10" spans="1:147" ht="86.4" x14ac:dyDescent="0.25">
      <c r="B10" s="24"/>
      <c r="C10" s="24"/>
      <c r="D10" s="24" t="s">
        <v>2526</v>
      </c>
      <c r="E10" t="s">
        <v>1781</v>
      </c>
      <c r="F10" t="s">
        <v>1782</v>
      </c>
      <c r="G10">
        <v>9.83</v>
      </c>
      <c r="H10">
        <v>4.5699999999999998E-2</v>
      </c>
      <c r="I10" t="s">
        <v>1783</v>
      </c>
      <c r="J10">
        <v>4645865600</v>
      </c>
      <c r="K10">
        <v>37.090000000000003</v>
      </c>
      <c r="L10">
        <v>2.66</v>
      </c>
      <c r="M10" t="s">
        <v>477</v>
      </c>
      <c r="N10" t="s">
        <v>2493</v>
      </c>
      <c r="O10" t="s">
        <v>302</v>
      </c>
      <c r="P10" t="s">
        <v>2494</v>
      </c>
      <c r="Q10">
        <v>-9.74</v>
      </c>
      <c r="R10" t="s">
        <v>2495</v>
      </c>
      <c r="S10">
        <v>106848603</v>
      </c>
      <c r="T10" s="25">
        <v>3.7499999999999999E-2</v>
      </c>
      <c r="U10" t="s">
        <v>395</v>
      </c>
      <c r="V10">
        <v>421846250</v>
      </c>
      <c r="W10">
        <v>422000000</v>
      </c>
      <c r="X10">
        <v>1.71</v>
      </c>
      <c r="Y10">
        <v>0.38</v>
      </c>
      <c r="Z10">
        <v>11.86</v>
      </c>
      <c r="AA10" t="s">
        <v>2496</v>
      </c>
      <c r="AB10" t="s">
        <v>2497</v>
      </c>
      <c r="AC10" t="s">
        <v>2498</v>
      </c>
      <c r="AD10" t="s">
        <v>2499</v>
      </c>
      <c r="AE10" t="s">
        <v>2500</v>
      </c>
      <c r="AF10">
        <v>4178538</v>
      </c>
      <c r="AG10" t="s">
        <v>2501</v>
      </c>
      <c r="AH10" t="s">
        <v>2502</v>
      </c>
      <c r="AI10" t="s">
        <v>2503</v>
      </c>
      <c r="AJ10" t="s">
        <v>2504</v>
      </c>
      <c r="AK10" t="s">
        <v>2505</v>
      </c>
      <c r="AL10" t="s">
        <v>2506</v>
      </c>
      <c r="AM10" t="s">
        <v>2507</v>
      </c>
      <c r="AN10" t="s">
        <v>171</v>
      </c>
      <c r="AO10" t="s">
        <v>2508</v>
      </c>
      <c r="AP10" t="s">
        <v>2509</v>
      </c>
      <c r="AQ10" t="s">
        <v>982</v>
      </c>
      <c r="AR10" t="s">
        <v>254</v>
      </c>
      <c r="AS10" t="s">
        <v>2510</v>
      </c>
      <c r="AT10" t="s">
        <v>2511</v>
      </c>
      <c r="AU10" t="s">
        <v>279</v>
      </c>
      <c r="AV10" t="s">
        <v>331</v>
      </c>
      <c r="AW10" t="s">
        <v>2512</v>
      </c>
      <c r="AX10" t="s">
        <v>2513</v>
      </c>
      <c r="AY10" t="s">
        <v>2514</v>
      </c>
      <c r="AZ10" t="s">
        <v>2349</v>
      </c>
      <c r="BA10" t="s">
        <v>2515</v>
      </c>
      <c r="BB10" t="s">
        <v>438</v>
      </c>
      <c r="BC10" t="s">
        <v>2516</v>
      </c>
      <c r="BD10" t="s">
        <v>2097</v>
      </c>
      <c r="BE10" t="s">
        <v>2517</v>
      </c>
      <c r="BF10" t="s">
        <v>2518</v>
      </c>
      <c r="BG10" t="s">
        <v>2519</v>
      </c>
      <c r="BH10" t="s">
        <v>2520</v>
      </c>
      <c r="BI10" t="s">
        <v>927</v>
      </c>
      <c r="BJ10" t="s">
        <v>2521</v>
      </c>
      <c r="BK10" t="s">
        <v>344</v>
      </c>
      <c r="BL10" t="s">
        <v>2522</v>
      </c>
      <c r="BM10" t="s">
        <v>459</v>
      </c>
      <c r="BN10" t="s">
        <v>2523</v>
      </c>
      <c r="BO10">
        <v>7.24</v>
      </c>
      <c r="BP10">
        <v>6.05</v>
      </c>
      <c r="BQ10">
        <v>7.32</v>
      </c>
      <c r="BR10">
        <v>9.74</v>
      </c>
      <c r="BS10">
        <v>9.17</v>
      </c>
      <c r="BT10">
        <v>9.08</v>
      </c>
      <c r="BU10" t="s">
        <v>2524</v>
      </c>
      <c r="BV10" t="s">
        <v>2302</v>
      </c>
      <c r="BW10">
        <v>36.86</v>
      </c>
      <c r="BX10">
        <v>37.119999999999997</v>
      </c>
      <c r="BY10">
        <v>32.590000000000003</v>
      </c>
      <c r="BZ10">
        <v>10.64</v>
      </c>
      <c r="CA10">
        <v>9.6</v>
      </c>
      <c r="CB10">
        <v>9.51</v>
      </c>
      <c r="CC10">
        <v>7.9</v>
      </c>
      <c r="CD10">
        <v>-0.51</v>
      </c>
      <c r="CE10" t="s">
        <v>2525</v>
      </c>
      <c r="CF10" t="s">
        <v>212</v>
      </c>
      <c r="CG10" s="26">
        <v>-0.11537822580645161</v>
      </c>
      <c r="CH10" s="27">
        <v>3.8991932608410606E-3</v>
      </c>
      <c r="CI10" s="26">
        <v>0.10127586871385574</v>
      </c>
      <c r="CJ10" s="26">
        <v>0.10290243476629257</v>
      </c>
      <c r="CK10" s="26">
        <v>2.8959278017282486E-2</v>
      </c>
      <c r="CL10" s="26">
        <v>2.0313823595643044E-2</v>
      </c>
      <c r="CM10" s="26">
        <v>7.3340006172657013E-2</v>
      </c>
      <c r="CN10" s="27">
        <v>0.14150942862033844</v>
      </c>
      <c r="CO10" s="27">
        <v>0.14818024635314941</v>
      </c>
      <c r="CP10" s="27">
        <v>4.8724997788667679E-2</v>
      </c>
      <c r="CQ10" s="27">
        <v>-0.22780084609985352</v>
      </c>
      <c r="CR10" s="27">
        <v>0.15551626682281494</v>
      </c>
      <c r="CS10">
        <v>3.3641314989138307</v>
      </c>
      <c r="CT10">
        <v>82010551.239669427</v>
      </c>
      <c r="CU10">
        <v>1.0274669379450661</v>
      </c>
      <c r="CV10" s="26">
        <v>6.5358282253146174E-2</v>
      </c>
      <c r="CW10" s="27">
        <v>5.322601869702339E-2</v>
      </c>
      <c r="CX10">
        <v>0.06</v>
      </c>
      <c r="CY10">
        <v>34.707739733594089</v>
      </c>
      <c r="CZ10">
        <v>121611652.97417991</v>
      </c>
      <c r="DA10">
        <v>6.5358282253146174E-2</v>
      </c>
      <c r="DB10">
        <v>11.5819884257544</v>
      </c>
      <c r="DC10">
        <v>364433588.15781856</v>
      </c>
      <c r="DD10">
        <v>6.2090368140488864E-2</v>
      </c>
      <c r="DE10">
        <v>5.8617683540948873</v>
      </c>
      <c r="DF10">
        <v>720066939.70624185</v>
      </c>
      <c r="DG10">
        <v>5.7515288382768634E-2</v>
      </c>
      <c r="DH10">
        <v>3.6304928211197947</v>
      </c>
      <c r="DI10">
        <v>1162615051.9967451</v>
      </c>
      <c r="DJ10">
        <v>5.2286625802516945E-2</v>
      </c>
      <c r="DK10">
        <v>2.0043794096498533</v>
      </c>
      <c r="DL10">
        <v>2105821672.1241145</v>
      </c>
      <c r="DM10">
        <v>4.5750797577202316E-2</v>
      </c>
      <c r="DN10">
        <v>121000000</v>
      </c>
      <c r="DO10">
        <v>6.5358282253146174E-2</v>
      </c>
      <c r="DP10">
        <v>4220865600</v>
      </c>
      <c r="DQ10">
        <v>220542959.99999988</v>
      </c>
      <c r="DR10">
        <v>385</v>
      </c>
      <c r="DS10">
        <v>-0.18073650805959779</v>
      </c>
      <c r="DT10">
        <v>-4.9326825436182331E-2</v>
      </c>
      <c r="DU10" s="28">
        <v>0</v>
      </c>
      <c r="DV10">
        <v>0.6</v>
      </c>
      <c r="DW10">
        <v>0.6</v>
      </c>
      <c r="DX10">
        <v>5.0645569620253168</v>
      </c>
      <c r="DY10">
        <v>0.84864571428571423</v>
      </c>
      <c r="DZ10">
        <v>5.007013837251356</v>
      </c>
      <c r="EA10">
        <v>3432</v>
      </c>
      <c r="EB10">
        <v>5.002123246140699</v>
      </c>
      <c r="EC10">
        <v>5</v>
      </c>
      <c r="ED10">
        <v>9.0109004739336487E-2</v>
      </c>
      <c r="EE10">
        <v>0.82938388625592419</v>
      </c>
      <c r="EF10" s="29">
        <v>7.2099999999999997E-2</v>
      </c>
      <c r="EG10">
        <v>7.2556999999999996E-2</v>
      </c>
      <c r="EH10">
        <v>74.108645714285714</v>
      </c>
      <c r="EI10" t="s">
        <v>198</v>
      </c>
      <c r="EJ10">
        <v>1</v>
      </c>
      <c r="EK10">
        <v>0</v>
      </c>
      <c r="EL10" s="31">
        <v>44946</v>
      </c>
      <c r="EM10" s="32">
        <v>1.21E-2</v>
      </c>
      <c r="EN10" s="32">
        <v>1.08</v>
      </c>
      <c r="EO10" s="32">
        <v>0.21</v>
      </c>
      <c r="EP10" s="32">
        <v>0.64</v>
      </c>
      <c r="EQ10" s="32">
        <v>4.5699999999999998E-2</v>
      </c>
    </row>
    <row r="11" spans="1:147" ht="86.4" x14ac:dyDescent="0.25">
      <c r="B11" s="24"/>
      <c r="C11" s="24"/>
      <c r="D11" s="24" t="s">
        <v>2561</v>
      </c>
      <c r="E11" t="s">
        <v>1784</v>
      </c>
      <c r="F11" t="s">
        <v>1785</v>
      </c>
      <c r="G11">
        <v>7.37</v>
      </c>
      <c r="H11">
        <v>5.4999999999999997E-3</v>
      </c>
      <c r="I11" t="s">
        <v>1786</v>
      </c>
      <c r="J11">
        <v>4603295300</v>
      </c>
      <c r="K11">
        <v>106.5</v>
      </c>
      <c r="L11">
        <v>2.14</v>
      </c>
      <c r="M11" t="s">
        <v>477</v>
      </c>
      <c r="N11" t="s">
        <v>2527</v>
      </c>
      <c r="O11" t="s">
        <v>2528</v>
      </c>
      <c r="P11" t="s">
        <v>2529</v>
      </c>
      <c r="Q11">
        <v>-0.82</v>
      </c>
      <c r="R11" t="s">
        <v>2530</v>
      </c>
      <c r="S11">
        <v>114566076</v>
      </c>
      <c r="T11" s="25">
        <v>-9.2799999999999994E-2</v>
      </c>
      <c r="U11" t="s">
        <v>2531</v>
      </c>
      <c r="V11">
        <v>588438290</v>
      </c>
      <c r="W11">
        <v>624599090</v>
      </c>
      <c r="X11">
        <v>1.77</v>
      </c>
      <c r="Y11">
        <v>0.25</v>
      </c>
      <c r="Z11">
        <v>12.3</v>
      </c>
      <c r="AA11" t="s">
        <v>2532</v>
      </c>
      <c r="AB11" t="s">
        <v>1222</v>
      </c>
      <c r="AC11" t="s">
        <v>2533</v>
      </c>
      <c r="AD11" t="s">
        <v>2534</v>
      </c>
      <c r="AE11" t="s">
        <v>2535</v>
      </c>
      <c r="AF11">
        <v>-33039481</v>
      </c>
      <c r="AG11" t="s">
        <v>2536</v>
      </c>
      <c r="AH11" t="s">
        <v>2537</v>
      </c>
      <c r="AI11" t="s">
        <v>2538</v>
      </c>
      <c r="AJ11" t="s">
        <v>2539</v>
      </c>
      <c r="AK11" t="s">
        <v>2540</v>
      </c>
      <c r="AL11" t="s">
        <v>2541</v>
      </c>
      <c r="AM11" t="s">
        <v>2542</v>
      </c>
      <c r="AN11" t="s">
        <v>171</v>
      </c>
      <c r="AO11" t="s">
        <v>356</v>
      </c>
      <c r="AP11" t="s">
        <v>2543</v>
      </c>
      <c r="AQ11" t="s">
        <v>210</v>
      </c>
      <c r="AR11" t="s">
        <v>2544</v>
      </c>
      <c r="AS11" t="s">
        <v>2545</v>
      </c>
      <c r="AT11" t="s">
        <v>2546</v>
      </c>
      <c r="AU11" t="s">
        <v>171</v>
      </c>
      <c r="AV11" t="s">
        <v>2547</v>
      </c>
      <c r="AW11" t="s">
        <v>2548</v>
      </c>
      <c r="AX11" t="s">
        <v>2549</v>
      </c>
      <c r="AY11" t="s">
        <v>1220</v>
      </c>
      <c r="AZ11" t="s">
        <v>2550</v>
      </c>
      <c r="BA11" t="s">
        <v>1624</v>
      </c>
      <c r="BB11" t="s">
        <v>2551</v>
      </c>
      <c r="BC11" t="s">
        <v>2024</v>
      </c>
      <c r="BD11" t="s">
        <v>259</v>
      </c>
      <c r="BE11" t="s">
        <v>467</v>
      </c>
      <c r="BF11" t="s">
        <v>2552</v>
      </c>
      <c r="BG11" t="s">
        <v>208</v>
      </c>
      <c r="BH11" t="s">
        <v>2553</v>
      </c>
      <c r="BI11" t="s">
        <v>2554</v>
      </c>
      <c r="BJ11" t="s">
        <v>2555</v>
      </c>
      <c r="BK11" t="s">
        <v>2556</v>
      </c>
      <c r="BL11" t="s">
        <v>2557</v>
      </c>
      <c r="BM11" t="s">
        <v>312</v>
      </c>
      <c r="BN11" t="s">
        <v>2558</v>
      </c>
      <c r="BO11">
        <v>2.78</v>
      </c>
      <c r="BP11">
        <v>6.69</v>
      </c>
      <c r="BQ11">
        <v>8.08</v>
      </c>
      <c r="BR11">
        <v>2.69</v>
      </c>
      <c r="BS11">
        <v>8.4499999999999993</v>
      </c>
      <c r="BT11">
        <v>10.01</v>
      </c>
      <c r="BU11" t="s">
        <v>921</v>
      </c>
      <c r="BV11" t="s">
        <v>2302</v>
      </c>
      <c r="BW11">
        <v>28.05</v>
      </c>
      <c r="BX11">
        <v>38.53</v>
      </c>
      <c r="BY11">
        <v>37.85</v>
      </c>
      <c r="BZ11">
        <v>10.72</v>
      </c>
      <c r="CA11">
        <v>12.74</v>
      </c>
      <c r="CB11">
        <v>14.13</v>
      </c>
      <c r="CC11">
        <v>2.65</v>
      </c>
      <c r="CD11">
        <v>5.44</v>
      </c>
      <c r="CE11" t="s">
        <v>2559</v>
      </c>
      <c r="CF11" t="s">
        <v>2560</v>
      </c>
      <c r="CG11" s="26">
        <v>5.9951316614420061E-2</v>
      </c>
      <c r="CH11" s="27">
        <v>0.11484925678869688</v>
      </c>
      <c r="CI11" s="26">
        <v>1.4218009077012539E-2</v>
      </c>
      <c r="CJ11" s="26">
        <v>-9.0517237782478333E-2</v>
      </c>
      <c r="CK11" s="26">
        <v>0.16290733218193054</v>
      </c>
      <c r="CL11" s="26">
        <v>0.48327130079269409</v>
      </c>
      <c r="CM11" s="26">
        <v>0.54597699642181396</v>
      </c>
      <c r="CN11" s="27">
        <v>-0.67489111423492432</v>
      </c>
      <c r="CO11" s="27">
        <v>-0.14646464586257935</v>
      </c>
      <c r="CP11" s="27">
        <v>-3.4146342426538467E-2</v>
      </c>
      <c r="CQ11" s="27">
        <v>0.65322577953338623</v>
      </c>
      <c r="CR11" s="27">
        <v>1.5456576347351074</v>
      </c>
      <c r="CS11">
        <v>3.5851209501557633</v>
      </c>
      <c r="CT11">
        <v>195076041.89038172</v>
      </c>
      <c r="CU11">
        <v>0.67842605156037994</v>
      </c>
      <c r="CV11" s="26">
        <v>0.22317128013819457</v>
      </c>
      <c r="CW11" s="27">
        <v>0.2686762623488903</v>
      </c>
      <c r="CX11">
        <v>0.06</v>
      </c>
      <c r="CY11">
        <v>64.719601095403931</v>
      </c>
      <c r="CZ11">
        <v>63401121.616174422</v>
      </c>
      <c r="DA11">
        <v>0.22317128013819457</v>
      </c>
      <c r="DB11">
        <v>18.927677436130892</v>
      </c>
      <c r="DC11">
        <v>216788103.76212627</v>
      </c>
      <c r="DD11">
        <v>0.21201271613128483</v>
      </c>
      <c r="DE11">
        <v>7.9770707401585481</v>
      </c>
      <c r="DF11">
        <v>514386224.42483759</v>
      </c>
      <c r="DG11">
        <v>0.19639072652161121</v>
      </c>
      <c r="DH11">
        <v>3.9816952958265519</v>
      </c>
      <c r="DI11">
        <v>1030539756.3447168</v>
      </c>
      <c r="DJ11">
        <v>0.17853702411055566</v>
      </c>
      <c r="DK11">
        <v>1.3267204538099893</v>
      </c>
      <c r="DL11">
        <v>3092810763.7267704</v>
      </c>
      <c r="DM11">
        <v>0.1562198960967362</v>
      </c>
      <c r="DN11">
        <v>54943400</v>
      </c>
      <c r="DO11">
        <v>0.22317128013819457</v>
      </c>
      <c r="DP11">
        <v>4103295300</v>
      </c>
      <c r="DQ11">
        <v>742598200.00000024</v>
      </c>
      <c r="DR11">
        <v>1125</v>
      </c>
      <c r="DS11">
        <v>-0.16321996352377449</v>
      </c>
      <c r="DT11">
        <v>-0.15382700556019341</v>
      </c>
      <c r="DU11" s="28">
        <v>0</v>
      </c>
      <c r="DV11">
        <v>0</v>
      </c>
      <c r="DW11">
        <v>0</v>
      </c>
      <c r="DX11">
        <v>8.4871323529411757</v>
      </c>
      <c r="DY11">
        <v>0.38046756756756939</v>
      </c>
      <c r="DZ11">
        <v>8.1025255614069955</v>
      </c>
      <c r="EA11">
        <v>2634</v>
      </c>
      <c r="EB11">
        <v>8.0476591801095498</v>
      </c>
      <c r="EC11">
        <v>8</v>
      </c>
      <c r="ED11">
        <v>7.4806064799101776E-2</v>
      </c>
      <c r="EE11">
        <v>0.35542799141766285</v>
      </c>
      <c r="EF11" s="29">
        <v>1.04E-2</v>
      </c>
      <c r="EG11">
        <v>1.0454999999999999E-2</v>
      </c>
      <c r="EH11">
        <v>17.210467567567569</v>
      </c>
      <c r="EI11" t="s">
        <v>198</v>
      </c>
      <c r="EJ11">
        <v>0</v>
      </c>
      <c r="EK11">
        <v>0</v>
      </c>
      <c r="EL11" s="31">
        <v>44946</v>
      </c>
      <c r="EM11" s="32">
        <v>2.0899999999999998E-2</v>
      </c>
      <c r="EN11" s="32">
        <v>0.55000000000000004</v>
      </c>
      <c r="EO11" s="32">
        <v>-1.22</v>
      </c>
      <c r="EP11" s="32">
        <v>0.69</v>
      </c>
      <c r="EQ11" s="32">
        <v>5.4999999999999997E-3</v>
      </c>
    </row>
    <row r="12" spans="1:147" ht="86.4" x14ac:dyDescent="0.25">
      <c r="D12" s="30" t="s">
        <v>2588</v>
      </c>
      <c r="E12" t="s">
        <v>1787</v>
      </c>
      <c r="F12" t="s">
        <v>1788</v>
      </c>
      <c r="G12">
        <v>25.4</v>
      </c>
      <c r="H12">
        <v>2.8E-3</v>
      </c>
      <c r="I12" t="s">
        <v>1789</v>
      </c>
      <c r="J12">
        <v>4572000000</v>
      </c>
      <c r="K12">
        <v>97.06</v>
      </c>
      <c r="L12">
        <v>4.45</v>
      </c>
      <c r="M12" t="s">
        <v>477</v>
      </c>
      <c r="N12" t="s">
        <v>1276</v>
      </c>
      <c r="O12" t="s">
        <v>1444</v>
      </c>
      <c r="P12" t="s">
        <v>2562</v>
      </c>
      <c r="Q12">
        <v>-7.33</v>
      </c>
      <c r="R12" t="s">
        <v>371</v>
      </c>
      <c r="S12">
        <v>35368965</v>
      </c>
      <c r="T12" s="25">
        <v>-0.2019</v>
      </c>
      <c r="U12" t="s">
        <v>2563</v>
      </c>
      <c r="V12">
        <v>95483882</v>
      </c>
      <c r="W12">
        <v>180000000</v>
      </c>
      <c r="X12">
        <v>2.2200000000000002</v>
      </c>
      <c r="Y12">
        <v>0.11</v>
      </c>
      <c r="Z12">
        <v>15.83</v>
      </c>
      <c r="AA12" t="s">
        <v>915</v>
      </c>
      <c r="AB12" t="s">
        <v>1004</v>
      </c>
      <c r="AC12" t="s">
        <v>2564</v>
      </c>
      <c r="AD12" t="s">
        <v>2565</v>
      </c>
      <c r="AE12" t="s">
        <v>2566</v>
      </c>
      <c r="AF12">
        <v>8074001</v>
      </c>
      <c r="AG12" t="s">
        <v>2567</v>
      </c>
      <c r="AH12" t="s">
        <v>2568</v>
      </c>
      <c r="AI12" t="s">
        <v>2569</v>
      </c>
      <c r="AJ12" t="s">
        <v>2071</v>
      </c>
      <c r="AK12" t="s">
        <v>2570</v>
      </c>
      <c r="AL12" t="s">
        <v>2571</v>
      </c>
      <c r="AM12" t="s">
        <v>2572</v>
      </c>
      <c r="AN12" t="s">
        <v>171</v>
      </c>
      <c r="AO12" t="s">
        <v>2573</v>
      </c>
      <c r="AP12" t="s">
        <v>2574</v>
      </c>
      <c r="AQ12" t="s">
        <v>2575</v>
      </c>
      <c r="AR12" t="s">
        <v>2576</v>
      </c>
      <c r="AS12" t="s">
        <v>171</v>
      </c>
      <c r="AT12" t="s">
        <v>1397</v>
      </c>
      <c r="AU12" t="s">
        <v>1651</v>
      </c>
      <c r="AV12" t="s">
        <v>2577</v>
      </c>
      <c r="AW12" t="s">
        <v>2578</v>
      </c>
      <c r="AX12" t="s">
        <v>2007</v>
      </c>
      <c r="AY12" t="s">
        <v>212</v>
      </c>
      <c r="AZ12" t="s">
        <v>1399</v>
      </c>
      <c r="BA12" t="s">
        <v>321</v>
      </c>
      <c r="BB12" t="s">
        <v>395</v>
      </c>
      <c r="BC12" t="s">
        <v>171</v>
      </c>
      <c r="BD12" t="s">
        <v>2579</v>
      </c>
      <c r="BE12" t="s">
        <v>2580</v>
      </c>
      <c r="BF12" t="s">
        <v>2581</v>
      </c>
      <c r="BG12" t="s">
        <v>2582</v>
      </c>
      <c r="BH12" t="s">
        <v>171</v>
      </c>
      <c r="BI12" t="s">
        <v>2544</v>
      </c>
      <c r="BJ12" t="s">
        <v>2241</v>
      </c>
      <c r="BK12" t="s">
        <v>1566</v>
      </c>
      <c r="BL12" t="s">
        <v>2583</v>
      </c>
      <c r="BM12" t="s">
        <v>2584</v>
      </c>
      <c r="BN12" t="s">
        <v>1332</v>
      </c>
      <c r="BO12">
        <v>4.8099999999999996</v>
      </c>
      <c r="BP12">
        <v>7.17</v>
      </c>
      <c r="BQ12">
        <v>4.8600000000000003</v>
      </c>
      <c r="BR12">
        <v>7.18</v>
      </c>
      <c r="BS12">
        <v>10.1</v>
      </c>
      <c r="BT12" t="s">
        <v>171</v>
      </c>
      <c r="BU12" t="s">
        <v>2585</v>
      </c>
      <c r="BV12" t="s">
        <v>2302</v>
      </c>
      <c r="BW12">
        <v>42.01</v>
      </c>
      <c r="BX12">
        <v>37.39</v>
      </c>
      <c r="BY12">
        <v>39.07</v>
      </c>
      <c r="BZ12">
        <v>16.690000000000001</v>
      </c>
      <c r="CA12">
        <v>16.62</v>
      </c>
      <c r="CB12">
        <v>14.47</v>
      </c>
      <c r="CC12">
        <v>9.1999999999999993</v>
      </c>
      <c r="CD12">
        <v>-1.7</v>
      </c>
      <c r="CE12" t="s">
        <v>2586</v>
      </c>
      <c r="CF12" t="s">
        <v>2587</v>
      </c>
      <c r="CG12" s="26">
        <v>-0.25090585365853657</v>
      </c>
      <c r="CH12" s="27">
        <v>-0.33576776183323215</v>
      </c>
      <c r="CI12" s="26">
        <v>-8.8571429252624512E-2</v>
      </c>
      <c r="CJ12" s="26">
        <v>0.50862067937850952</v>
      </c>
      <c r="CK12" s="26">
        <v>5.4545454680919647E-2</v>
      </c>
      <c r="CL12" s="26">
        <v>0.81818181276321411</v>
      </c>
      <c r="CM12" s="26" t="s">
        <v>171</v>
      </c>
      <c r="CN12" s="27">
        <v>-4.2474210262298584E-2</v>
      </c>
      <c r="CO12" s="27">
        <v>0.70801359415054321</v>
      </c>
      <c r="CP12" s="27">
        <v>-6.4087651669979095E-2</v>
      </c>
      <c r="CQ12" s="27">
        <v>2.7177376747131348</v>
      </c>
      <c r="CR12" s="27" t="s">
        <v>171</v>
      </c>
      <c r="CS12">
        <v>14.332288401253919</v>
      </c>
      <c r="CT12">
        <v>48223661.204915576</v>
      </c>
      <c r="CU12">
        <v>0.27559055118110237</v>
      </c>
      <c r="CV12" s="26">
        <v>0.32319412939250469</v>
      </c>
      <c r="CW12" s="27">
        <v>0.82979735173285007</v>
      </c>
      <c r="CX12">
        <v>0.06</v>
      </c>
      <c r="CY12">
        <v>68.631855327563059</v>
      </c>
      <c r="CZ12">
        <v>69967509.651039287</v>
      </c>
      <c r="DA12">
        <v>0.32319412939250469</v>
      </c>
      <c r="DB12">
        <v>18.510991540544172</v>
      </c>
      <c r="DC12">
        <v>259413440.35959914</v>
      </c>
      <c r="DD12">
        <v>0.30703442292287947</v>
      </c>
      <c r="DE12">
        <v>6.9135909751856568</v>
      </c>
      <c r="DF12">
        <v>694573922.18246579</v>
      </c>
      <c r="DG12">
        <v>0.28441083386540411</v>
      </c>
      <c r="DH12">
        <v>2.9591637428176587</v>
      </c>
      <c r="DI12">
        <v>1622755757.1476691</v>
      </c>
      <c r="DJ12">
        <v>0.25855530351400374</v>
      </c>
      <c r="DK12">
        <v>0.66660459679990913</v>
      </c>
      <c r="DL12">
        <v>7203670696.3204288</v>
      </c>
      <c r="DM12">
        <v>0.22623589057475327</v>
      </c>
      <c r="DN12">
        <v>56050400</v>
      </c>
      <c r="DO12">
        <v>0.32319412939250469</v>
      </c>
      <c r="DP12">
        <v>4802000000</v>
      </c>
      <c r="DQ12">
        <v>447919040</v>
      </c>
      <c r="DR12">
        <v>4698</v>
      </c>
      <c r="DS12">
        <v>-0.57409998305104126</v>
      </c>
      <c r="DT12">
        <v>-1.1655651135660823</v>
      </c>
      <c r="DU12" s="28">
        <v>0</v>
      </c>
      <c r="DV12">
        <v>-0.22</v>
      </c>
      <c r="DW12">
        <v>-0.22</v>
      </c>
      <c r="DX12">
        <v>5.1847826086956523</v>
      </c>
      <c r="DY12">
        <v>0.31538783181635821</v>
      </c>
      <c r="DZ12">
        <v>5.0361042732704142</v>
      </c>
      <c r="EA12">
        <v>1371</v>
      </c>
      <c r="EB12">
        <v>5.0260475973960261</v>
      </c>
      <c r="EC12">
        <v>5</v>
      </c>
      <c r="ED12">
        <v>2.5700555555555556E-2</v>
      </c>
      <c r="EE12">
        <v>0.1315361111111111</v>
      </c>
      <c r="EF12" s="29">
        <v>1.6400000000000001E-2</v>
      </c>
      <c r="EG12">
        <v>1.6428000000000002E-2</v>
      </c>
      <c r="EH12">
        <v>12.195387831816358</v>
      </c>
      <c r="EI12">
        <v>-1</v>
      </c>
      <c r="EJ12">
        <v>1</v>
      </c>
      <c r="EK12">
        <v>1</v>
      </c>
      <c r="EL12" s="31">
        <v>44946</v>
      </c>
      <c r="EM12" s="32">
        <v>4.9000000000000002E-2</v>
      </c>
      <c r="EN12" s="32">
        <v>2.95</v>
      </c>
      <c r="EO12" s="32">
        <v>0.52</v>
      </c>
      <c r="EP12" s="32">
        <v>0.32</v>
      </c>
      <c r="EQ12" s="32">
        <v>2.8E-3</v>
      </c>
    </row>
    <row r="13" spans="1:147" ht="86.4" x14ac:dyDescent="0.25">
      <c r="B13" s="24"/>
      <c r="C13" s="24"/>
      <c r="D13" s="24" t="s">
        <v>2620</v>
      </c>
      <c r="E13" t="s">
        <v>1790</v>
      </c>
      <c r="F13" t="s">
        <v>1791</v>
      </c>
      <c r="G13">
        <v>4.63</v>
      </c>
      <c r="H13">
        <v>4.3E-3</v>
      </c>
      <c r="I13" t="s">
        <v>1792</v>
      </c>
      <c r="J13">
        <v>4479169300</v>
      </c>
      <c r="K13">
        <v>38.11</v>
      </c>
      <c r="L13">
        <v>1.76</v>
      </c>
      <c r="M13" t="s">
        <v>477</v>
      </c>
      <c r="N13" t="s">
        <v>2589</v>
      </c>
      <c r="O13" t="s">
        <v>2590</v>
      </c>
      <c r="P13" t="s">
        <v>2591</v>
      </c>
      <c r="Q13">
        <v>7.64</v>
      </c>
      <c r="R13" t="s">
        <v>2592</v>
      </c>
      <c r="S13">
        <v>98347614</v>
      </c>
      <c r="T13" s="25">
        <v>-4.2599999999999999E-2</v>
      </c>
      <c r="U13" t="s">
        <v>173</v>
      </c>
      <c r="V13">
        <v>967399970</v>
      </c>
      <c r="W13">
        <v>967423170</v>
      </c>
      <c r="X13">
        <v>1.48</v>
      </c>
      <c r="Y13">
        <v>0.47</v>
      </c>
      <c r="Z13">
        <v>6.85</v>
      </c>
      <c r="AA13" t="s">
        <v>2593</v>
      </c>
      <c r="AB13" t="s">
        <v>392</v>
      </c>
      <c r="AC13" t="s">
        <v>2594</v>
      </c>
      <c r="AD13" t="s">
        <v>1965</v>
      </c>
      <c r="AE13" t="s">
        <v>2595</v>
      </c>
      <c r="AF13">
        <v>12158701</v>
      </c>
      <c r="AG13" t="s">
        <v>2596</v>
      </c>
      <c r="AH13" t="s">
        <v>2597</v>
      </c>
      <c r="AI13" t="s">
        <v>2598</v>
      </c>
      <c r="AJ13" t="s">
        <v>2207</v>
      </c>
      <c r="AK13" t="s">
        <v>2599</v>
      </c>
      <c r="AL13" t="s">
        <v>171</v>
      </c>
      <c r="AM13" t="s">
        <v>2600</v>
      </c>
      <c r="AN13" t="s">
        <v>171</v>
      </c>
      <c r="AO13" t="s">
        <v>2601</v>
      </c>
      <c r="AP13" t="s">
        <v>2602</v>
      </c>
      <c r="AQ13" t="s">
        <v>2603</v>
      </c>
      <c r="AR13" t="s">
        <v>1297</v>
      </c>
      <c r="AS13" t="s">
        <v>171</v>
      </c>
      <c r="AT13" t="s">
        <v>2604</v>
      </c>
      <c r="AU13" t="s">
        <v>2071</v>
      </c>
      <c r="AV13" t="s">
        <v>2605</v>
      </c>
      <c r="AW13" t="s">
        <v>2606</v>
      </c>
      <c r="AX13" t="s">
        <v>208</v>
      </c>
      <c r="AY13" t="s">
        <v>402</v>
      </c>
      <c r="AZ13" t="s">
        <v>2607</v>
      </c>
      <c r="BA13" t="s">
        <v>2608</v>
      </c>
      <c r="BB13" t="s">
        <v>2609</v>
      </c>
      <c r="BC13" t="s">
        <v>2610</v>
      </c>
      <c r="BD13" t="s">
        <v>2611</v>
      </c>
      <c r="BE13" t="s">
        <v>2612</v>
      </c>
      <c r="BF13" t="s">
        <v>394</v>
      </c>
      <c r="BG13" t="s">
        <v>2097</v>
      </c>
      <c r="BH13" t="s">
        <v>312</v>
      </c>
      <c r="BI13" t="s">
        <v>2613</v>
      </c>
      <c r="BJ13" t="s">
        <v>2614</v>
      </c>
      <c r="BK13" t="s">
        <v>2615</v>
      </c>
      <c r="BL13" t="s">
        <v>2616</v>
      </c>
      <c r="BM13" t="s">
        <v>459</v>
      </c>
      <c r="BN13" t="s">
        <v>2617</v>
      </c>
      <c r="BO13">
        <v>4.91</v>
      </c>
      <c r="BP13">
        <v>3.77</v>
      </c>
      <c r="BQ13">
        <v>3.84</v>
      </c>
      <c r="BR13">
        <v>5.0199999999999996</v>
      </c>
      <c r="BS13">
        <v>2.99</v>
      </c>
      <c r="BT13">
        <v>1.86</v>
      </c>
      <c r="BU13" t="s">
        <v>2618</v>
      </c>
      <c r="BV13" t="s">
        <v>2302</v>
      </c>
      <c r="BW13">
        <v>22.45</v>
      </c>
      <c r="BX13">
        <v>24.06</v>
      </c>
      <c r="BY13">
        <v>26.84</v>
      </c>
      <c r="BZ13">
        <v>7.32</v>
      </c>
      <c r="CA13">
        <v>4.3499999999999996</v>
      </c>
      <c r="CB13">
        <v>2.42</v>
      </c>
      <c r="CC13">
        <v>5.47</v>
      </c>
      <c r="CD13">
        <v>-2.94</v>
      </c>
      <c r="CE13" t="s">
        <v>2619</v>
      </c>
      <c r="CF13" t="s">
        <v>361</v>
      </c>
      <c r="CG13" s="26">
        <v>7.481263823064771E-2</v>
      </c>
      <c r="CH13" s="27">
        <v>-0.17453140505636663</v>
      </c>
      <c r="CI13" s="26">
        <v>6.8725474178791046E-2</v>
      </c>
      <c r="CJ13" s="26">
        <v>-0.19276683032512665</v>
      </c>
      <c r="CK13" s="26">
        <v>8.855803869664669E-3</v>
      </c>
      <c r="CL13" s="26">
        <v>0.12380576133728027</v>
      </c>
      <c r="CM13" s="26">
        <v>1.8653742969036102E-2</v>
      </c>
      <c r="CN13" s="27">
        <v>0.7266194224357605</v>
      </c>
      <c r="CO13" s="27">
        <v>0.62880712747573853</v>
      </c>
      <c r="CP13" s="27">
        <v>-0.62603104114532471</v>
      </c>
      <c r="CQ13" s="27">
        <v>9.4339624047279358E-2</v>
      </c>
      <c r="CR13" s="27">
        <v>-0.1587301641702652</v>
      </c>
      <c r="CS13">
        <v>1.823023728123728</v>
      </c>
      <c r="CT13">
        <v>68526558.196721315</v>
      </c>
      <c r="CU13">
        <v>0.82073434125269984</v>
      </c>
      <c r="CV13" s="26">
        <v>5.4547904059290882E-3</v>
      </c>
      <c r="CW13" s="27">
        <v>0.13300099372863769</v>
      </c>
      <c r="CX13">
        <v>0.06</v>
      </c>
      <c r="CY13">
        <v>25.675025641051377</v>
      </c>
      <c r="CZ13">
        <v>115722155.12219182</v>
      </c>
      <c r="DA13">
        <v>5.4547904059290882E-3</v>
      </c>
      <c r="DB13">
        <v>9.0190440081656984</v>
      </c>
      <c r="DC13">
        <v>329432842.02959323</v>
      </c>
      <c r="DD13">
        <v>5.1820508856326337E-3</v>
      </c>
      <c r="DE13">
        <v>4.8741396824007346</v>
      </c>
      <c r="DF13">
        <v>609578201.200948</v>
      </c>
      <c r="DG13">
        <v>4.8002155572175976E-3</v>
      </c>
      <c r="DH13">
        <v>3.237086132414063</v>
      </c>
      <c r="DI13">
        <v>917853025.3639698</v>
      </c>
      <c r="DJ13">
        <v>4.3638323247432711E-3</v>
      </c>
      <c r="DK13">
        <v>2.0543105998130606</v>
      </c>
      <c r="DL13">
        <v>1446309676.9643168</v>
      </c>
      <c r="DM13">
        <v>3.8183532841503617E-3</v>
      </c>
      <c r="DN13">
        <v>122000000</v>
      </c>
      <c r="DO13">
        <v>5.4547904059290882E-3</v>
      </c>
      <c r="DP13">
        <v>2971169300</v>
      </c>
      <c r="DQ13">
        <v>1063559900</v>
      </c>
      <c r="DR13">
        <v>424</v>
      </c>
      <c r="DS13">
        <v>6.9357847824718627E-2</v>
      </c>
      <c r="DT13">
        <v>-0.30753239878500432</v>
      </c>
      <c r="DU13" s="28">
        <v>0.6</v>
      </c>
      <c r="DV13">
        <v>0</v>
      </c>
      <c r="DW13">
        <v>0.6</v>
      </c>
      <c r="DX13">
        <v>4.5374771480804386</v>
      </c>
      <c r="DY13">
        <v>0.37158780487804988</v>
      </c>
      <c r="DZ13">
        <v>4.076100209568823</v>
      </c>
      <c r="EA13">
        <v>2130</v>
      </c>
      <c r="EB13">
        <v>4.0431677743023471</v>
      </c>
      <c r="EC13">
        <v>4</v>
      </c>
      <c r="ED13">
        <v>3.6003479222024425E-2</v>
      </c>
      <c r="EE13">
        <v>0.25428375878158882</v>
      </c>
      <c r="EF13" s="29">
        <v>1.1800000000000001E-2</v>
      </c>
      <c r="EG13">
        <v>1.1842999999999999E-2</v>
      </c>
      <c r="EH13">
        <v>23.14158780487805</v>
      </c>
      <c r="EI13">
        <v>-1</v>
      </c>
      <c r="EJ13">
        <v>0</v>
      </c>
      <c r="EK13">
        <v>0</v>
      </c>
      <c r="EL13" s="31">
        <v>44946</v>
      </c>
      <c r="EM13" s="32">
        <v>2.2800000000000001E-2</v>
      </c>
      <c r="EN13" s="32">
        <v>0.22</v>
      </c>
      <c r="EO13" s="32">
        <v>1.56</v>
      </c>
      <c r="EP13" s="32">
        <v>0.88</v>
      </c>
      <c r="EQ13" s="32">
        <v>4.3E-3</v>
      </c>
    </row>
    <row r="14" spans="1:147" ht="86.4" x14ac:dyDescent="0.25">
      <c r="B14" s="24"/>
      <c r="C14" s="24"/>
      <c r="D14" s="24" t="s">
        <v>2653</v>
      </c>
      <c r="E14" t="s">
        <v>1793</v>
      </c>
      <c r="F14" t="s">
        <v>1794</v>
      </c>
      <c r="G14">
        <v>3.86</v>
      </c>
      <c r="H14">
        <v>2.12E-2</v>
      </c>
      <c r="I14" t="s">
        <v>1795</v>
      </c>
      <c r="J14">
        <v>4447548300</v>
      </c>
      <c r="L14">
        <v>1.95</v>
      </c>
      <c r="M14" t="s">
        <v>477</v>
      </c>
      <c r="N14" t="s">
        <v>2621</v>
      </c>
      <c r="O14" t="s">
        <v>422</v>
      </c>
      <c r="P14" t="s">
        <v>2622</v>
      </c>
      <c r="Q14">
        <v>-33.21</v>
      </c>
      <c r="R14" t="s">
        <v>304</v>
      </c>
      <c r="S14">
        <v>-110071224</v>
      </c>
      <c r="T14" s="25">
        <v>0.41980000000000001</v>
      </c>
      <c r="U14" t="s">
        <v>2623</v>
      </c>
      <c r="V14">
        <v>956963140</v>
      </c>
      <c r="W14">
        <v>1152214590</v>
      </c>
      <c r="X14">
        <v>2.64</v>
      </c>
      <c r="Y14">
        <v>0.12</v>
      </c>
      <c r="Z14">
        <v>-15.16</v>
      </c>
      <c r="AA14" t="s">
        <v>2624</v>
      </c>
      <c r="AB14" t="s">
        <v>233</v>
      </c>
      <c r="AC14" t="s">
        <v>2625</v>
      </c>
      <c r="AD14" t="s">
        <v>408</v>
      </c>
      <c r="AE14" t="s">
        <v>2626</v>
      </c>
      <c r="AF14">
        <v>135152880</v>
      </c>
      <c r="AG14" t="s">
        <v>2627</v>
      </c>
      <c r="AH14" t="s">
        <v>2628</v>
      </c>
      <c r="AI14" t="s">
        <v>2629</v>
      </c>
      <c r="AJ14" t="s">
        <v>2630</v>
      </c>
      <c r="AK14" t="s">
        <v>2631</v>
      </c>
      <c r="AL14" t="s">
        <v>171</v>
      </c>
      <c r="AM14" t="s">
        <v>2632</v>
      </c>
      <c r="AN14" t="s">
        <v>171</v>
      </c>
      <c r="AO14" t="s">
        <v>1055</v>
      </c>
      <c r="AP14" t="s">
        <v>2633</v>
      </c>
      <c r="AQ14" t="s">
        <v>2634</v>
      </c>
      <c r="AR14" t="s">
        <v>2153</v>
      </c>
      <c r="AS14" t="s">
        <v>171</v>
      </c>
      <c r="AT14" t="s">
        <v>2635</v>
      </c>
      <c r="AU14" t="s">
        <v>2636</v>
      </c>
      <c r="AV14" t="s">
        <v>2637</v>
      </c>
      <c r="AW14" t="s">
        <v>329</v>
      </c>
      <c r="AX14" t="s">
        <v>2638</v>
      </c>
      <c r="AY14" t="s">
        <v>2639</v>
      </c>
      <c r="AZ14" t="s">
        <v>2640</v>
      </c>
      <c r="BA14" t="s">
        <v>2641</v>
      </c>
      <c r="BB14" t="s">
        <v>2642</v>
      </c>
      <c r="BC14" t="s">
        <v>2643</v>
      </c>
      <c r="BD14" t="s">
        <v>2644</v>
      </c>
      <c r="BE14" t="s">
        <v>2645</v>
      </c>
      <c r="BF14" t="s">
        <v>2646</v>
      </c>
      <c r="BG14" t="s">
        <v>444</v>
      </c>
      <c r="BH14" t="s">
        <v>2647</v>
      </c>
      <c r="BI14" t="s">
        <v>219</v>
      </c>
      <c r="BJ14" t="s">
        <v>1216</v>
      </c>
      <c r="BK14" t="s">
        <v>2648</v>
      </c>
      <c r="BL14" t="s">
        <v>2649</v>
      </c>
      <c r="BM14" t="s">
        <v>2650</v>
      </c>
      <c r="BN14" t="s">
        <v>2651</v>
      </c>
      <c r="BO14">
        <v>-16.309999999999999</v>
      </c>
      <c r="BP14">
        <v>-13.36</v>
      </c>
      <c r="BQ14">
        <v>1.72</v>
      </c>
      <c r="BR14">
        <v>-42.08</v>
      </c>
      <c r="BS14">
        <v>-30.1</v>
      </c>
      <c r="BT14">
        <v>0.2</v>
      </c>
      <c r="BU14" t="s">
        <v>883</v>
      </c>
      <c r="BV14" t="s">
        <v>2302</v>
      </c>
      <c r="BW14">
        <v>16.78</v>
      </c>
      <c r="BX14">
        <v>20.03</v>
      </c>
      <c r="BY14">
        <v>18.329999999999998</v>
      </c>
      <c r="BZ14">
        <v>-18.68</v>
      </c>
      <c r="CA14">
        <v>-58</v>
      </c>
      <c r="CB14">
        <v>-0.03</v>
      </c>
      <c r="CC14">
        <v>6.63</v>
      </c>
      <c r="CD14">
        <v>-2.5299999999999998</v>
      </c>
      <c r="CE14" t="s">
        <v>2652</v>
      </c>
      <c r="CF14" t="s">
        <v>2241</v>
      </c>
      <c r="CG14" s="26">
        <v>-7.0802045454545451E-2</v>
      </c>
      <c r="CH14" s="27">
        <v>0.84568136436010544</v>
      </c>
      <c r="CI14" s="26">
        <v>-0.40720963478088379</v>
      </c>
      <c r="CJ14" s="26">
        <v>-0.32360020279884338</v>
      </c>
      <c r="CK14" s="26">
        <v>5.4268423467874527E-2</v>
      </c>
      <c r="CL14" s="26">
        <v>0.52664732933044434</v>
      </c>
      <c r="CM14" s="26">
        <v>0.24487334489822388</v>
      </c>
      <c r="CN14" s="27">
        <v>1.705426350235939E-2</v>
      </c>
      <c r="CO14" s="27">
        <v>-131.55622863769531</v>
      </c>
      <c r="CP14" s="27">
        <v>-0.96581035852432251</v>
      </c>
      <c r="CQ14" s="27">
        <v>0.67052024602890015</v>
      </c>
      <c r="CR14" s="27">
        <v>2.449864387512207</v>
      </c>
      <c r="CS14">
        <v>3.3390002252252251</v>
      </c>
      <c r="CT14">
        <v>15172343.848580442</v>
      </c>
      <c r="CU14">
        <v>0</v>
      </c>
      <c r="CV14" s="26">
        <v>1.8995852023363114E-2</v>
      </c>
      <c r="CW14" s="27">
        <v>-25.876920019835232</v>
      </c>
      <c r="CX14">
        <v>0.06</v>
      </c>
      <c r="CY14" t="e">
        <v>#VALUE!</v>
      </c>
      <c r="CZ14" t="s">
        <v>886</v>
      </c>
      <c r="DA14">
        <v>1.8995852023363114E-2</v>
      </c>
      <c r="DB14" t="e">
        <v>#VALUE!</v>
      </c>
      <c r="DC14" t="s">
        <v>179</v>
      </c>
      <c r="DD14">
        <v>1.8046059422194959E-2</v>
      </c>
      <c r="DE14" t="e">
        <v>#VALUE!</v>
      </c>
      <c r="DF14" t="s">
        <v>179</v>
      </c>
      <c r="DG14">
        <v>1.6716349780559539E-2</v>
      </c>
      <c r="DH14" t="e">
        <v>#VALUE!</v>
      </c>
      <c r="DI14" t="s">
        <v>179</v>
      </c>
      <c r="DJ14">
        <v>1.5196681618690491E-2</v>
      </c>
      <c r="DK14" t="e">
        <v>#VALUE!</v>
      </c>
      <c r="DL14" t="s">
        <v>179</v>
      </c>
      <c r="DM14">
        <v>1.329709641635418E-2</v>
      </c>
      <c r="DN14">
        <v>-1268000000</v>
      </c>
      <c r="DO14">
        <v>1.8995852023363114E-2</v>
      </c>
      <c r="DP14">
        <v>5912548300</v>
      </c>
      <c r="DQ14">
        <v>-1016933800</v>
      </c>
      <c r="DR14">
        <v>845</v>
      </c>
      <c r="DS14">
        <v>-8.9797897477908561E-2</v>
      </c>
      <c r="DT14">
        <v>26.722601384195336</v>
      </c>
      <c r="DU14" s="28">
        <v>-0.22</v>
      </c>
      <c r="DV14" t="e">
        <v>#VALUE!</v>
      </c>
      <c r="DW14" t="e">
        <v>#VALUE!</v>
      </c>
      <c r="DX14">
        <v>5.3815987933634997</v>
      </c>
      <c r="DY14">
        <v>0.52096763485477271</v>
      </c>
      <c r="DZ14">
        <v>5.0919529587002375</v>
      </c>
      <c r="EA14">
        <v>4251</v>
      </c>
      <c r="EB14">
        <v>5.0125356430897723</v>
      </c>
      <c r="EC14">
        <v>5</v>
      </c>
      <c r="ED14">
        <v>5.0401375320199684E-2</v>
      </c>
      <c r="EE14">
        <v>0.20916242693993312</v>
      </c>
      <c r="EF14" s="29">
        <v>5.2099999999999994E-2</v>
      </c>
      <c r="EG14">
        <v>5.2311999999999997E-2</v>
      </c>
      <c r="EH14">
        <v>28.240967634854773</v>
      </c>
      <c r="EI14">
        <v>-1</v>
      </c>
      <c r="EJ14">
        <v>1</v>
      </c>
      <c r="EK14">
        <v>0</v>
      </c>
      <c r="EL14" s="31">
        <v>44946</v>
      </c>
      <c r="EM14" s="32">
        <v>1.9300000000000001E-2</v>
      </c>
      <c r="EN14" s="32">
        <v>-1.08</v>
      </c>
      <c r="EO14" s="32">
        <v>4.38</v>
      </c>
      <c r="EP14" s="32">
        <v>-0.79</v>
      </c>
      <c r="EQ14" s="32">
        <v>2.12E-2</v>
      </c>
    </row>
    <row r="15" spans="1:147" ht="86.4" x14ac:dyDescent="0.25">
      <c r="B15" s="24"/>
      <c r="C15" s="24"/>
      <c r="D15" s="24" t="s">
        <v>2688</v>
      </c>
      <c r="E15" t="s">
        <v>1796</v>
      </c>
      <c r="F15" t="s">
        <v>1797</v>
      </c>
      <c r="G15">
        <v>7.99</v>
      </c>
      <c r="H15">
        <v>1.2999999999999999E-3</v>
      </c>
      <c r="I15" t="s">
        <v>1798</v>
      </c>
      <c r="J15">
        <v>4420923700</v>
      </c>
      <c r="K15">
        <v>127.6</v>
      </c>
      <c r="L15">
        <v>1.68</v>
      </c>
      <c r="M15" t="s">
        <v>477</v>
      </c>
      <c r="N15" t="s">
        <v>2554</v>
      </c>
      <c r="O15" t="s">
        <v>2654</v>
      </c>
      <c r="P15" t="s">
        <v>2655</v>
      </c>
      <c r="Q15">
        <v>-5.99</v>
      </c>
      <c r="R15" t="s">
        <v>2656</v>
      </c>
      <c r="S15">
        <v>34442468</v>
      </c>
      <c r="T15" s="25">
        <v>-0.36380000000000001</v>
      </c>
      <c r="U15" t="s">
        <v>2657</v>
      </c>
      <c r="V15">
        <v>553307100</v>
      </c>
      <c r="W15">
        <v>553307100</v>
      </c>
      <c r="X15">
        <v>1.22</v>
      </c>
      <c r="Y15">
        <v>0.49</v>
      </c>
      <c r="Z15">
        <v>2.23</v>
      </c>
      <c r="AA15" t="s">
        <v>2658</v>
      </c>
      <c r="AB15" t="s">
        <v>2659</v>
      </c>
      <c r="AC15" t="s">
        <v>2660</v>
      </c>
      <c r="AD15" t="s">
        <v>2661</v>
      </c>
      <c r="AE15" t="s">
        <v>2662</v>
      </c>
      <c r="AF15">
        <v>1712421</v>
      </c>
      <c r="AG15" t="s">
        <v>2663</v>
      </c>
      <c r="AH15" t="s">
        <v>2664</v>
      </c>
      <c r="AI15" t="s">
        <v>2665</v>
      </c>
      <c r="AJ15" t="s">
        <v>2666</v>
      </c>
      <c r="AK15" t="s">
        <v>2667</v>
      </c>
      <c r="AL15" t="s">
        <v>176</v>
      </c>
      <c r="AM15" t="s">
        <v>2668</v>
      </c>
      <c r="AN15" t="s">
        <v>171</v>
      </c>
      <c r="AO15" t="s">
        <v>290</v>
      </c>
      <c r="AP15" t="s">
        <v>207</v>
      </c>
      <c r="AQ15" t="s">
        <v>345</v>
      </c>
      <c r="AR15" t="s">
        <v>173</v>
      </c>
      <c r="AS15" t="s">
        <v>171</v>
      </c>
      <c r="AT15" t="s">
        <v>2669</v>
      </c>
      <c r="AU15" t="s">
        <v>171</v>
      </c>
      <c r="AV15" t="s">
        <v>2670</v>
      </c>
      <c r="AW15" t="s">
        <v>2671</v>
      </c>
      <c r="AX15" t="s">
        <v>2672</v>
      </c>
      <c r="AY15" t="s">
        <v>311</v>
      </c>
      <c r="AZ15" t="s">
        <v>2673</v>
      </c>
      <c r="BA15" t="s">
        <v>2674</v>
      </c>
      <c r="BB15" t="s">
        <v>2675</v>
      </c>
      <c r="BC15" t="s">
        <v>2676</v>
      </c>
      <c r="BD15" t="s">
        <v>2677</v>
      </c>
      <c r="BE15" t="s">
        <v>2678</v>
      </c>
      <c r="BF15" t="s">
        <v>2679</v>
      </c>
      <c r="BG15" t="s">
        <v>2680</v>
      </c>
      <c r="BH15" t="s">
        <v>2681</v>
      </c>
      <c r="BI15" t="s">
        <v>1533</v>
      </c>
      <c r="BJ15" t="s">
        <v>2682</v>
      </c>
      <c r="BK15" t="s">
        <v>2683</v>
      </c>
      <c r="BL15" t="s">
        <v>2684</v>
      </c>
      <c r="BM15" t="s">
        <v>2685</v>
      </c>
      <c r="BN15" t="s">
        <v>2686</v>
      </c>
      <c r="BO15">
        <v>1.99</v>
      </c>
      <c r="BP15">
        <v>1.76</v>
      </c>
      <c r="BQ15">
        <v>3.69</v>
      </c>
      <c r="BR15">
        <v>2.1</v>
      </c>
      <c r="BS15">
        <v>1.48</v>
      </c>
      <c r="BT15">
        <v>4.08</v>
      </c>
      <c r="BU15" t="s">
        <v>1616</v>
      </c>
      <c r="BV15" t="s">
        <v>2302</v>
      </c>
      <c r="BW15">
        <v>13.55</v>
      </c>
      <c r="BX15">
        <v>14.33</v>
      </c>
      <c r="BY15">
        <v>20.69</v>
      </c>
      <c r="BZ15">
        <v>2.68</v>
      </c>
      <c r="CA15">
        <v>2.0099999999999998</v>
      </c>
      <c r="CB15">
        <v>4.2300000000000004</v>
      </c>
      <c r="CC15">
        <v>3.1</v>
      </c>
      <c r="CD15">
        <v>5.13</v>
      </c>
      <c r="CE15" t="s">
        <v>2687</v>
      </c>
      <c r="CF15" t="s">
        <v>204</v>
      </c>
      <c r="CG15" s="26">
        <v>-9.3376842105263161E-2</v>
      </c>
      <c r="CH15" s="27">
        <v>-0.49206160301995855</v>
      </c>
      <c r="CI15" s="26">
        <v>8.8120773434638977E-2</v>
      </c>
      <c r="CJ15" s="26">
        <v>-3.8389511406421661E-2</v>
      </c>
      <c r="CK15" s="26">
        <v>-5.5285245180130005E-2</v>
      </c>
      <c r="CL15" s="26">
        <v>0.22150181233882904</v>
      </c>
      <c r="CM15" s="26">
        <v>0.30260390043258667</v>
      </c>
      <c r="CN15" s="27">
        <v>0.45854571461677551</v>
      </c>
      <c r="CO15" s="27">
        <v>-0.56211179494857788</v>
      </c>
      <c r="CP15" s="27">
        <v>0.20124137401580811</v>
      </c>
      <c r="CQ15" s="27">
        <v>0.19559067487716675</v>
      </c>
      <c r="CR15" s="27">
        <v>0.43980750441551208</v>
      </c>
      <c r="CS15">
        <v>1.9780419239373601</v>
      </c>
      <c r="CT15">
        <v>21623993.551367298</v>
      </c>
      <c r="CU15">
        <v>0.37546933667083854</v>
      </c>
      <c r="CV15" s="26">
        <v>0.1037103459239006</v>
      </c>
      <c r="CW15" s="27">
        <v>0.14661469459533691</v>
      </c>
      <c r="CX15">
        <v>0.06</v>
      </c>
      <c r="CY15">
        <v>41.658134613087732</v>
      </c>
      <c r="CZ15">
        <v>56577754.186322242</v>
      </c>
      <c r="DA15">
        <v>0.1037103459239006</v>
      </c>
      <c r="DB15">
        <v>13.456599101963853</v>
      </c>
      <c r="DC15">
        <v>175150027.29449159</v>
      </c>
      <c r="DD15">
        <v>9.8524828627705563E-2</v>
      </c>
      <c r="DE15">
        <v>6.5219486342060478</v>
      </c>
      <c r="DF15">
        <v>361383358.28628021</v>
      </c>
      <c r="DG15">
        <v>9.1265104413032538E-2</v>
      </c>
      <c r="DH15">
        <v>3.8478830221632405</v>
      </c>
      <c r="DI15">
        <v>612524779.5799576</v>
      </c>
      <c r="DJ15">
        <v>8.2968276739120495E-2</v>
      </c>
      <c r="DK15">
        <v>1.9113414882661484</v>
      </c>
      <c r="DL15">
        <v>1233125380.5085645</v>
      </c>
      <c r="DM15">
        <v>7.2597242146730412E-2</v>
      </c>
      <c r="DN15">
        <v>54337100</v>
      </c>
      <c r="DO15">
        <v>0.1037103459239006</v>
      </c>
      <c r="DP15">
        <v>2356923700</v>
      </c>
      <c r="DQ15">
        <v>1814349800</v>
      </c>
      <c r="DR15">
        <v>2849</v>
      </c>
      <c r="DS15">
        <v>-0.19708718802916375</v>
      </c>
      <c r="DT15">
        <v>-0.63867629761529543</v>
      </c>
      <c r="DU15" s="28">
        <v>0</v>
      </c>
      <c r="DV15">
        <v>-0.22</v>
      </c>
      <c r="DW15">
        <v>-0.22</v>
      </c>
      <c r="DX15">
        <v>8.6042884990253405</v>
      </c>
      <c r="DY15">
        <v>0.36793048780487908</v>
      </c>
      <c r="DZ15">
        <v>8.1075213474064558</v>
      </c>
      <c r="EA15">
        <v>2804</v>
      </c>
      <c r="EB15">
        <v>8.0462678207653138</v>
      </c>
      <c r="EC15">
        <v>8</v>
      </c>
      <c r="ED15">
        <v>5.2738524410765743E-2</v>
      </c>
      <c r="EE15">
        <v>0.29639959436631125</v>
      </c>
      <c r="EF15" s="29">
        <v>6.9199999999999998E-2</v>
      </c>
      <c r="EG15">
        <v>6.9212999999999997E-2</v>
      </c>
      <c r="EH15">
        <v>19.177930487804879</v>
      </c>
      <c r="EI15">
        <v>-1</v>
      </c>
      <c r="EJ15">
        <v>0</v>
      </c>
      <c r="EK15">
        <v>0</v>
      </c>
      <c r="EL15" s="31">
        <v>44946</v>
      </c>
      <c r="EM15" s="32">
        <v>1.29E-2</v>
      </c>
      <c r="EN15" s="32">
        <v>1.91</v>
      </c>
      <c r="EO15" s="32">
        <v>0</v>
      </c>
      <c r="EP15" s="32">
        <v>-0.25</v>
      </c>
      <c r="EQ15" s="32">
        <v>1.2999999999999999E-3</v>
      </c>
    </row>
    <row r="16" spans="1:147" ht="86.4" x14ac:dyDescent="0.25">
      <c r="B16" s="24"/>
      <c r="C16" s="24"/>
      <c r="D16" s="24" t="s">
        <v>2714</v>
      </c>
      <c r="E16" t="s">
        <v>1799</v>
      </c>
      <c r="F16" t="s">
        <v>1800</v>
      </c>
      <c r="G16">
        <v>13.95</v>
      </c>
      <c r="H16">
        <v>2.8999999999999998E-3</v>
      </c>
      <c r="I16" t="s">
        <v>1801</v>
      </c>
      <c r="J16">
        <v>4028109300</v>
      </c>
      <c r="K16">
        <v>22.75</v>
      </c>
      <c r="L16">
        <v>2.13</v>
      </c>
      <c r="M16" t="s">
        <v>477</v>
      </c>
      <c r="N16" t="s">
        <v>2689</v>
      </c>
      <c r="O16" t="s">
        <v>2690</v>
      </c>
      <c r="P16" t="s">
        <v>2691</v>
      </c>
      <c r="Q16">
        <v>35.51</v>
      </c>
      <c r="R16" t="s">
        <v>569</v>
      </c>
      <c r="S16">
        <v>130871285</v>
      </c>
      <c r="T16" s="25">
        <v>-0.32900000000000001</v>
      </c>
      <c r="U16" t="s">
        <v>2241</v>
      </c>
      <c r="V16">
        <v>232595320</v>
      </c>
      <c r="W16">
        <v>288753000</v>
      </c>
      <c r="X16">
        <v>1.57</v>
      </c>
      <c r="Y16">
        <v>0.53</v>
      </c>
      <c r="Z16">
        <v>9.5399999999999991</v>
      </c>
      <c r="AA16" t="s">
        <v>468</v>
      </c>
      <c r="AB16" t="s">
        <v>2692</v>
      </c>
      <c r="AC16" t="s">
        <v>2693</v>
      </c>
      <c r="AD16" t="s">
        <v>2694</v>
      </c>
      <c r="AE16" t="s">
        <v>2695</v>
      </c>
      <c r="AF16">
        <v>-6035031</v>
      </c>
      <c r="AG16" t="s">
        <v>2696</v>
      </c>
      <c r="AH16" t="s">
        <v>2697</v>
      </c>
      <c r="AI16" t="s">
        <v>2698</v>
      </c>
      <c r="AJ16" t="s">
        <v>2669</v>
      </c>
      <c r="AK16" t="s">
        <v>2699</v>
      </c>
      <c r="AL16" t="s">
        <v>2544</v>
      </c>
      <c r="AM16" t="s">
        <v>2700</v>
      </c>
      <c r="AN16" t="s">
        <v>171</v>
      </c>
      <c r="AO16" t="s">
        <v>317</v>
      </c>
      <c r="AP16" t="s">
        <v>2701</v>
      </c>
      <c r="AQ16" t="s">
        <v>440</v>
      </c>
      <c r="AR16" t="s">
        <v>332</v>
      </c>
      <c r="AS16" t="s">
        <v>171</v>
      </c>
      <c r="AT16" t="s">
        <v>2702</v>
      </c>
      <c r="AU16" t="s">
        <v>171</v>
      </c>
      <c r="AV16" t="s">
        <v>2703</v>
      </c>
      <c r="AW16" t="s">
        <v>2704</v>
      </c>
      <c r="AX16" t="s">
        <v>2024</v>
      </c>
      <c r="AY16" t="s">
        <v>2705</v>
      </c>
      <c r="AZ16" t="s">
        <v>2706</v>
      </c>
      <c r="BA16" t="s">
        <v>170</v>
      </c>
      <c r="BB16" t="s">
        <v>1016</v>
      </c>
      <c r="BC16" t="s">
        <v>2707</v>
      </c>
      <c r="BD16" t="s">
        <v>342</v>
      </c>
      <c r="BE16" t="s">
        <v>2708</v>
      </c>
      <c r="BF16" t="s">
        <v>2709</v>
      </c>
      <c r="BG16" t="s">
        <v>2710</v>
      </c>
      <c r="BH16" t="s">
        <v>2711</v>
      </c>
      <c r="BI16" t="s">
        <v>1261</v>
      </c>
      <c r="BJ16" t="s">
        <v>1962</v>
      </c>
      <c r="BK16" t="s">
        <v>289</v>
      </c>
      <c r="BL16" t="s">
        <v>459</v>
      </c>
      <c r="BM16" t="s">
        <v>915</v>
      </c>
      <c r="BN16" t="s">
        <v>463</v>
      </c>
      <c r="BO16">
        <v>12.31</v>
      </c>
      <c r="BP16">
        <v>8.69</v>
      </c>
      <c r="BQ16">
        <v>5.35</v>
      </c>
      <c r="BR16">
        <v>13.87</v>
      </c>
      <c r="BS16">
        <v>9.84</v>
      </c>
      <c r="BT16">
        <v>6.38</v>
      </c>
      <c r="BU16" t="s">
        <v>2712</v>
      </c>
      <c r="BV16" t="s">
        <v>2302</v>
      </c>
      <c r="BW16">
        <v>20.11</v>
      </c>
      <c r="BX16">
        <v>24.27</v>
      </c>
      <c r="BY16">
        <v>18.760000000000002</v>
      </c>
      <c r="BZ16">
        <v>12.07</v>
      </c>
      <c r="CA16">
        <v>15.62</v>
      </c>
      <c r="CB16">
        <v>10.79</v>
      </c>
      <c r="CC16">
        <v>-1.9</v>
      </c>
      <c r="CD16">
        <v>8.14</v>
      </c>
      <c r="CE16" t="s">
        <v>2713</v>
      </c>
      <c r="CF16" t="s">
        <v>1532</v>
      </c>
      <c r="CG16" s="26">
        <v>0.41080409836065584</v>
      </c>
      <c r="CH16" s="27">
        <v>-0.58401067164179099</v>
      </c>
      <c r="CI16" s="26">
        <v>0.36499994993209839</v>
      </c>
      <c r="CJ16" s="26">
        <v>0.1428571492433548</v>
      </c>
      <c r="CK16" s="26">
        <v>0.18563686311244965</v>
      </c>
      <c r="CL16" s="26">
        <v>0.24873095750808716</v>
      </c>
      <c r="CM16" s="26">
        <v>0.13653846085071564</v>
      </c>
      <c r="CN16" s="27">
        <v>0.54487180709838867</v>
      </c>
      <c r="CO16" s="27">
        <v>0.65309745073318481</v>
      </c>
      <c r="CP16" s="27">
        <v>0.23823574185371399</v>
      </c>
      <c r="CQ16" s="27">
        <v>0.10518986731767654</v>
      </c>
      <c r="CR16" s="27">
        <v>-4.5470140874385834E-2</v>
      </c>
      <c r="CS16">
        <v>2.9509958241758243</v>
      </c>
      <c r="CT16">
        <v>51229319.502074689</v>
      </c>
      <c r="CU16">
        <v>1.9375978494623656</v>
      </c>
      <c r="CV16" s="26">
        <v>0.21575267612934113</v>
      </c>
      <c r="CW16" s="27">
        <v>0.29918494522571565</v>
      </c>
      <c r="CX16">
        <v>0.06</v>
      </c>
      <c r="CY16">
        <v>11.530298379982224</v>
      </c>
      <c r="CZ16">
        <v>276411693.34638792</v>
      </c>
      <c r="DA16">
        <v>0.21575267612934113</v>
      </c>
      <c r="DB16">
        <v>3.3927056426992772</v>
      </c>
      <c r="DC16">
        <v>939400477.27344179</v>
      </c>
      <c r="DD16">
        <v>0.20496504232287405</v>
      </c>
      <c r="DE16">
        <v>1.4425676079876255</v>
      </c>
      <c r="DF16">
        <v>2209330975.0979376</v>
      </c>
      <c r="DG16">
        <v>0.1898623549938202</v>
      </c>
      <c r="DH16">
        <v>0.72799534018260803</v>
      </c>
      <c r="DI16">
        <v>4377925412.5452995</v>
      </c>
      <c r="DJ16">
        <v>0.17260214090347292</v>
      </c>
      <c r="DK16">
        <v>0.24930108851144553</v>
      </c>
      <c r="DL16">
        <v>12784177233.360449</v>
      </c>
      <c r="DM16">
        <v>0.15102687329053877</v>
      </c>
      <c r="DN16">
        <v>241000000</v>
      </c>
      <c r="DO16">
        <v>0.21575267612934113</v>
      </c>
      <c r="DP16">
        <v>3187109300</v>
      </c>
      <c r="DQ16">
        <v>1003671200</v>
      </c>
      <c r="DR16">
        <v>1799</v>
      </c>
      <c r="DS16">
        <v>0.19505142223131472</v>
      </c>
      <c r="DT16">
        <v>-0.88319561686750658</v>
      </c>
      <c r="DU16" s="28">
        <v>0.6</v>
      </c>
      <c r="DV16">
        <v>-0.22</v>
      </c>
      <c r="DW16">
        <v>0.38</v>
      </c>
      <c r="DX16">
        <v>2.0813999999999999</v>
      </c>
      <c r="DY16">
        <v>0.23907237354085673</v>
      </c>
      <c r="DZ16">
        <v>2.0072504912062259</v>
      </c>
      <c r="EA16">
        <v>1567</v>
      </c>
      <c r="EB16">
        <v>2.0049421775694611</v>
      </c>
      <c r="EC16">
        <v>2</v>
      </c>
      <c r="ED16">
        <v>7.9277444736504901E-2</v>
      </c>
      <c r="EE16">
        <v>0.89003404293635036</v>
      </c>
      <c r="EF16" s="29">
        <v>-1.00631</v>
      </c>
      <c r="EG16">
        <v>-1.006281</v>
      </c>
      <c r="EH16">
        <v>15.089072373540857</v>
      </c>
      <c r="EI16" t="s">
        <v>243</v>
      </c>
      <c r="EJ16">
        <v>1</v>
      </c>
      <c r="EK16">
        <v>0</v>
      </c>
      <c r="EL16" s="31">
        <v>44946</v>
      </c>
      <c r="EM16" s="32">
        <v>2.0400000000000001E-2</v>
      </c>
      <c r="EN16" s="32">
        <v>-1.65</v>
      </c>
      <c r="EO16" s="32">
        <v>-2.1</v>
      </c>
      <c r="EP16" s="32">
        <v>-0.43</v>
      </c>
      <c r="EQ16" s="32">
        <v>2.8999999999999998E-3</v>
      </c>
    </row>
    <row r="17" spans="2:147" ht="86.4" x14ac:dyDescent="0.25">
      <c r="D17" s="30" t="s">
        <v>2742</v>
      </c>
      <c r="E17" t="s">
        <v>1802</v>
      </c>
      <c r="F17" t="s">
        <v>1803</v>
      </c>
      <c r="G17">
        <v>21.9</v>
      </c>
      <c r="H17">
        <v>2.3800000000000002E-2</v>
      </c>
      <c r="I17" t="s">
        <v>1804</v>
      </c>
      <c r="J17">
        <v>3805221100</v>
      </c>
      <c r="K17">
        <v>120.4</v>
      </c>
      <c r="L17">
        <v>5.38</v>
      </c>
      <c r="M17" t="s">
        <v>477</v>
      </c>
      <c r="N17" t="s">
        <v>193</v>
      </c>
      <c r="O17" t="s">
        <v>409</v>
      </c>
      <c r="P17" t="s">
        <v>2715</v>
      </c>
      <c r="Q17">
        <v>-14.99</v>
      </c>
      <c r="R17" t="s">
        <v>181</v>
      </c>
      <c r="S17">
        <v>22406669</v>
      </c>
      <c r="T17" s="25">
        <v>-0.45710000000000001</v>
      </c>
      <c r="U17" t="s">
        <v>2716</v>
      </c>
      <c r="V17">
        <v>54448386</v>
      </c>
      <c r="W17">
        <v>173754390</v>
      </c>
      <c r="X17">
        <v>1.1599999999999999</v>
      </c>
      <c r="Y17">
        <v>0.28999999999999998</v>
      </c>
      <c r="Z17">
        <v>9.58</v>
      </c>
      <c r="AA17" t="s">
        <v>412</v>
      </c>
      <c r="AB17" t="s">
        <v>252</v>
      </c>
      <c r="AC17" t="s">
        <v>2717</v>
      </c>
      <c r="AD17" t="s">
        <v>2718</v>
      </c>
      <c r="AE17" t="s">
        <v>2719</v>
      </c>
      <c r="AF17">
        <v>-6233051</v>
      </c>
      <c r="AG17" t="s">
        <v>2720</v>
      </c>
      <c r="AH17">
        <v>5487.61</v>
      </c>
      <c r="AI17" t="s">
        <v>2721</v>
      </c>
      <c r="AJ17" t="s">
        <v>349</v>
      </c>
      <c r="AK17" t="s">
        <v>2722</v>
      </c>
      <c r="AL17" t="s">
        <v>2723</v>
      </c>
      <c r="AM17" t="s">
        <v>2724</v>
      </c>
      <c r="AN17" t="s">
        <v>171</v>
      </c>
      <c r="AO17" t="s">
        <v>301</v>
      </c>
      <c r="AP17" t="s">
        <v>2725</v>
      </c>
      <c r="AQ17" t="s">
        <v>2726</v>
      </c>
      <c r="AR17" t="s">
        <v>2727</v>
      </c>
      <c r="AS17" t="s">
        <v>171</v>
      </c>
      <c r="AT17" t="s">
        <v>2728</v>
      </c>
      <c r="AU17" t="s">
        <v>171</v>
      </c>
      <c r="AV17" t="s">
        <v>2729</v>
      </c>
      <c r="AW17" t="s">
        <v>2730</v>
      </c>
      <c r="AX17" t="s">
        <v>2731</v>
      </c>
      <c r="AY17" t="s">
        <v>841</v>
      </c>
      <c r="AZ17" t="s">
        <v>1677</v>
      </c>
      <c r="BA17" t="s">
        <v>393</v>
      </c>
      <c r="BB17" t="s">
        <v>1198</v>
      </c>
      <c r="BC17" t="s">
        <v>171</v>
      </c>
      <c r="BD17" t="s">
        <v>2732</v>
      </c>
      <c r="BE17" t="s">
        <v>2733</v>
      </c>
      <c r="BF17" t="s">
        <v>2734</v>
      </c>
      <c r="BG17" t="s">
        <v>2735</v>
      </c>
      <c r="BH17" t="s">
        <v>171</v>
      </c>
      <c r="BI17" t="s">
        <v>336</v>
      </c>
      <c r="BJ17" t="s">
        <v>256</v>
      </c>
      <c r="BK17" t="s">
        <v>2736</v>
      </c>
      <c r="BL17" t="s">
        <v>2737</v>
      </c>
      <c r="BM17" t="s">
        <v>2738</v>
      </c>
      <c r="BN17" t="s">
        <v>2739</v>
      </c>
      <c r="BO17">
        <v>8.5399999999999991</v>
      </c>
      <c r="BP17">
        <v>9.82</v>
      </c>
      <c r="BQ17">
        <v>15.04</v>
      </c>
      <c r="BR17">
        <v>9.33</v>
      </c>
      <c r="BS17">
        <v>11.14</v>
      </c>
      <c r="BT17" t="s">
        <v>171</v>
      </c>
      <c r="BU17" t="s">
        <v>883</v>
      </c>
      <c r="BV17" t="s">
        <v>2302</v>
      </c>
      <c r="BW17">
        <v>28.28</v>
      </c>
      <c r="BX17">
        <v>37.04</v>
      </c>
      <c r="BY17">
        <v>40.520000000000003</v>
      </c>
      <c r="BZ17">
        <v>4.93</v>
      </c>
      <c r="CA17">
        <v>14.91</v>
      </c>
      <c r="CB17">
        <v>18.350000000000001</v>
      </c>
      <c r="CC17">
        <v>5.14</v>
      </c>
      <c r="CD17">
        <v>-6.21</v>
      </c>
      <c r="CE17" t="s">
        <v>2740</v>
      </c>
      <c r="CF17" t="s">
        <v>2741</v>
      </c>
      <c r="CG17" s="26">
        <v>0.1173977380952381</v>
      </c>
      <c r="CH17" s="27">
        <v>0.51443215756700311</v>
      </c>
      <c r="CI17" s="26">
        <v>0.20700636506080627</v>
      </c>
      <c r="CJ17" s="26">
        <v>-0.13019390404224396</v>
      </c>
      <c r="CK17" s="26">
        <v>0.10060975700616837</v>
      </c>
      <c r="CL17" s="26">
        <v>9.3333333730697632E-2</v>
      </c>
      <c r="CM17" s="26" t="s">
        <v>171</v>
      </c>
      <c r="CN17" s="27">
        <v>7.9568423330783844E-2</v>
      </c>
      <c r="CO17" s="27">
        <v>-0.29479038715362549</v>
      </c>
      <c r="CP17" s="27">
        <v>0.21872334182262421</v>
      </c>
      <c r="CQ17" s="27">
        <v>0.14736424386501312</v>
      </c>
      <c r="CR17" s="27" t="s">
        <v>171</v>
      </c>
      <c r="CS17">
        <v>10.040161213720317</v>
      </c>
      <c r="CT17">
        <v>39486249.7276095</v>
      </c>
      <c r="CU17">
        <v>0</v>
      </c>
      <c r="CV17" s="26">
        <v>6.7688887938857079E-2</v>
      </c>
      <c r="CW17" s="27">
        <v>3.7716405466198921E-2</v>
      </c>
      <c r="CX17">
        <v>0.06</v>
      </c>
      <c r="CY17">
        <v>63.097868754660546</v>
      </c>
      <c r="CZ17">
        <v>50845157.900250532</v>
      </c>
      <c r="DA17">
        <v>6.7688887938857079E-2</v>
      </c>
      <c r="DB17">
        <v>21.014056494908555</v>
      </c>
      <c r="DC17">
        <v>152670242.45306051</v>
      </c>
      <c r="DD17">
        <v>6.4304443541914225E-2</v>
      </c>
      <c r="DE17">
        <v>10.607776320744117</v>
      </c>
      <c r="DF17">
        <v>302440492.99249828</v>
      </c>
      <c r="DG17">
        <v>5.9566221386194232E-2</v>
      </c>
      <c r="DH17">
        <v>6.5511142617628311</v>
      </c>
      <c r="DI17">
        <v>489721438.4926182</v>
      </c>
      <c r="DJ17">
        <v>5.4151110351085663E-2</v>
      </c>
      <c r="DK17">
        <v>3.5949734397058428</v>
      </c>
      <c r="DL17">
        <v>892418582.16969502</v>
      </c>
      <c r="DM17">
        <v>4.7382221557199955E-2</v>
      </c>
      <c r="DN17">
        <v>50479000</v>
      </c>
      <c r="DO17">
        <v>6.7688887938857079E-2</v>
      </c>
      <c r="DP17">
        <v>3208221100</v>
      </c>
      <c r="DQ17">
        <v>229002430</v>
      </c>
      <c r="DR17">
        <v>4898</v>
      </c>
      <c r="DS17">
        <v>4.9708850156381018E-2</v>
      </c>
      <c r="DT17">
        <v>0.47671575210080419</v>
      </c>
      <c r="DU17" s="28">
        <v>0</v>
      </c>
      <c r="DV17">
        <v>-0.22</v>
      </c>
      <c r="DW17">
        <v>-0.22</v>
      </c>
      <c r="DX17">
        <v>6.4528634361233479</v>
      </c>
      <c r="DY17">
        <v>0.52987595718346747</v>
      </c>
      <c r="DZ17">
        <v>6.0859878784073143</v>
      </c>
      <c r="EA17">
        <v>3514</v>
      </c>
      <c r="EB17">
        <v>6.0245979140181838</v>
      </c>
      <c r="EC17">
        <v>6</v>
      </c>
      <c r="ED17">
        <v>3.2137893033954423E-2</v>
      </c>
      <c r="EE17">
        <v>0.16925730624705368</v>
      </c>
      <c r="EF17" s="29">
        <v>6.9400000000000003E-2</v>
      </c>
      <c r="EG17">
        <v>6.9638000000000005E-2</v>
      </c>
      <c r="EH17">
        <v>34.189875957183467</v>
      </c>
      <c r="EI17">
        <v>-1</v>
      </c>
      <c r="EJ17">
        <v>0</v>
      </c>
      <c r="EK17">
        <v>0</v>
      </c>
      <c r="EL17" s="31">
        <v>44946</v>
      </c>
      <c r="EM17" s="32">
        <v>7.1999999999999998E-3</v>
      </c>
      <c r="EN17" s="32">
        <v>4.1500000000000004</v>
      </c>
      <c r="EO17">
        <v>-0.18</v>
      </c>
      <c r="EP17">
        <v>-1.93</v>
      </c>
      <c r="EQ17">
        <v>2.3800000000000002E-2</v>
      </c>
    </row>
    <row r="18" spans="2:147" ht="86.4" x14ac:dyDescent="0.25">
      <c r="D18" s="24" t="s">
        <v>2771</v>
      </c>
      <c r="E18" t="s">
        <v>1805</v>
      </c>
      <c r="F18" t="s">
        <v>1806</v>
      </c>
      <c r="G18">
        <v>14.51</v>
      </c>
      <c r="H18">
        <v>2.9100000000000001E-2</v>
      </c>
      <c r="I18" t="s">
        <v>1807</v>
      </c>
      <c r="J18">
        <v>2564851800</v>
      </c>
      <c r="K18">
        <v>32.840000000000003</v>
      </c>
      <c r="L18">
        <v>2.48</v>
      </c>
      <c r="M18" t="s">
        <v>477</v>
      </c>
      <c r="N18" t="s">
        <v>2743</v>
      </c>
      <c r="O18" t="s">
        <v>2744</v>
      </c>
      <c r="P18" t="s">
        <v>2745</v>
      </c>
      <c r="Q18">
        <v>17.55</v>
      </c>
      <c r="R18" t="s">
        <v>2746</v>
      </c>
      <c r="S18">
        <v>59637097</v>
      </c>
      <c r="T18" s="25">
        <v>-0.45290000000000002</v>
      </c>
      <c r="U18" t="s">
        <v>387</v>
      </c>
      <c r="V18">
        <v>43500000</v>
      </c>
      <c r="W18">
        <v>176764430</v>
      </c>
      <c r="X18">
        <v>1.65</v>
      </c>
      <c r="Y18">
        <v>0.87</v>
      </c>
      <c r="Z18">
        <v>4.05</v>
      </c>
      <c r="AA18" t="s">
        <v>2428</v>
      </c>
      <c r="AB18" t="s">
        <v>2530</v>
      </c>
      <c r="AC18" t="s">
        <v>2747</v>
      </c>
      <c r="AD18" t="s">
        <v>2748</v>
      </c>
      <c r="AE18" t="s">
        <v>2749</v>
      </c>
      <c r="AF18">
        <v>-8317403</v>
      </c>
      <c r="AG18" t="s">
        <v>2750</v>
      </c>
      <c r="AH18" t="s">
        <v>2751</v>
      </c>
      <c r="AI18" t="s">
        <v>2752</v>
      </c>
      <c r="AJ18" t="s">
        <v>2051</v>
      </c>
      <c r="AK18" t="s">
        <v>2753</v>
      </c>
      <c r="AL18" t="s">
        <v>2754</v>
      </c>
      <c r="AM18" t="s">
        <v>2755</v>
      </c>
      <c r="AN18" t="s">
        <v>171</v>
      </c>
      <c r="AO18" t="s">
        <v>2736</v>
      </c>
      <c r="AP18" t="s">
        <v>2756</v>
      </c>
      <c r="AQ18" t="s">
        <v>891</v>
      </c>
      <c r="AR18" t="s">
        <v>209</v>
      </c>
      <c r="AS18" t="s">
        <v>171</v>
      </c>
      <c r="AT18" t="s">
        <v>2757</v>
      </c>
      <c r="AU18" t="s">
        <v>341</v>
      </c>
      <c r="AV18" t="s">
        <v>2758</v>
      </c>
      <c r="AW18" t="s">
        <v>2759</v>
      </c>
      <c r="AX18" t="s">
        <v>394</v>
      </c>
      <c r="AY18" t="s">
        <v>2172</v>
      </c>
      <c r="AZ18" t="s">
        <v>2172</v>
      </c>
      <c r="BA18" t="s">
        <v>2760</v>
      </c>
      <c r="BB18" t="s">
        <v>2761</v>
      </c>
      <c r="BC18" t="s">
        <v>171</v>
      </c>
      <c r="BD18" t="s">
        <v>279</v>
      </c>
      <c r="BE18" t="s">
        <v>459</v>
      </c>
      <c r="BF18" t="s">
        <v>2762</v>
      </c>
      <c r="BG18" t="s">
        <v>2763</v>
      </c>
      <c r="BH18" t="s">
        <v>171</v>
      </c>
      <c r="BI18" t="s">
        <v>2764</v>
      </c>
      <c r="BJ18" t="s">
        <v>1451</v>
      </c>
      <c r="BK18" t="s">
        <v>2765</v>
      </c>
      <c r="BL18" t="s">
        <v>2766</v>
      </c>
      <c r="BM18" t="s">
        <v>177</v>
      </c>
      <c r="BN18" t="s">
        <v>2767</v>
      </c>
      <c r="BO18">
        <v>15.1</v>
      </c>
      <c r="BP18">
        <v>26.06</v>
      </c>
      <c r="BQ18">
        <v>26.9</v>
      </c>
      <c r="BR18">
        <v>16.22</v>
      </c>
      <c r="BS18">
        <v>29.9</v>
      </c>
      <c r="BT18" t="s">
        <v>171</v>
      </c>
      <c r="BU18" t="s">
        <v>2768</v>
      </c>
      <c r="BV18" t="s">
        <v>2302</v>
      </c>
      <c r="BW18">
        <v>12.62</v>
      </c>
      <c r="BX18">
        <v>20.65</v>
      </c>
      <c r="BY18">
        <v>21.3</v>
      </c>
      <c r="BZ18">
        <v>3.76</v>
      </c>
      <c r="CA18">
        <v>9.43</v>
      </c>
      <c r="CB18">
        <v>8.1</v>
      </c>
      <c r="CC18">
        <v>5.91</v>
      </c>
      <c r="CD18">
        <v>1.04</v>
      </c>
      <c r="CE18" t="s">
        <v>2769</v>
      </c>
      <c r="CF18" t="s">
        <v>2770</v>
      </c>
      <c r="CG18" s="26">
        <v>0.11393463203463229</v>
      </c>
      <c r="CH18" s="27">
        <v>-0.32333405923968978</v>
      </c>
      <c r="CI18" s="26">
        <v>0.3514578640460968</v>
      </c>
      <c r="CJ18" s="26">
        <v>0</v>
      </c>
      <c r="CK18" s="26">
        <v>4.7029651701450348E-2</v>
      </c>
      <c r="CL18" s="26">
        <v>0.10583941638469696</v>
      </c>
      <c r="CM18" s="26" t="s">
        <v>171</v>
      </c>
      <c r="CN18" s="27">
        <v>5.833333358168602E-2</v>
      </c>
      <c r="CO18" s="27">
        <v>0.16504853963851929</v>
      </c>
      <c r="CP18" s="27">
        <v>0.39470574259757996</v>
      </c>
      <c r="CQ18" s="27">
        <v>-0.12291425466537476</v>
      </c>
      <c r="CR18" s="27" t="s">
        <v>171</v>
      </c>
      <c r="CS18">
        <v>1.4955404081632655</v>
      </c>
      <c r="CT18">
        <v>44316770.078740157</v>
      </c>
      <c r="CU18">
        <v>3.4458993797381119</v>
      </c>
      <c r="CV18" s="26">
        <v>0.12608173303306103</v>
      </c>
      <c r="CW18" s="27">
        <v>0.12379334028810263</v>
      </c>
      <c r="CX18">
        <v>0.06</v>
      </c>
      <c r="CY18">
        <v>16.201414915671254</v>
      </c>
      <c r="CZ18">
        <v>134917339.71245167</v>
      </c>
      <c r="DA18">
        <v>0.12608173303306103</v>
      </c>
      <c r="DB18">
        <v>5.1358021396372528</v>
      </c>
      <c r="DC18">
        <v>425610594.1328941</v>
      </c>
      <c r="DD18">
        <v>0.11977764638140798</v>
      </c>
      <c r="DE18">
        <v>2.4260949880788787</v>
      </c>
      <c r="DF18">
        <v>900975357.82425523</v>
      </c>
      <c r="DG18">
        <v>0.11095192506909371</v>
      </c>
      <c r="DH18">
        <v>1.3896347740865187</v>
      </c>
      <c r="DI18">
        <v>1572968553.1487057</v>
      </c>
      <c r="DJ18">
        <v>0.10086538642644882</v>
      </c>
      <c r="DK18">
        <v>0.64540361192317586</v>
      </c>
      <c r="DL18">
        <v>3386798213.7357297</v>
      </c>
      <c r="DM18">
        <v>8.8257213123142719E-2</v>
      </c>
      <c r="DN18">
        <v>127000000</v>
      </c>
      <c r="DO18">
        <v>0.12608173303306103</v>
      </c>
      <c r="DP18">
        <v>2185851800</v>
      </c>
      <c r="DQ18">
        <v>592783910</v>
      </c>
      <c r="DR18">
        <v>4404</v>
      </c>
      <c r="DS18">
        <v>-1.2147100998428736E-2</v>
      </c>
      <c r="DT18">
        <v>-0.4471273995277924</v>
      </c>
      <c r="DU18" s="28">
        <v>0.6</v>
      </c>
      <c r="DV18">
        <v>-0.22</v>
      </c>
      <c r="DW18">
        <v>0.38</v>
      </c>
      <c r="DX18">
        <v>4.175972927241963</v>
      </c>
      <c r="DY18">
        <v>0.48523714627341419</v>
      </c>
      <c r="DZ18">
        <v>4.0431550984981985</v>
      </c>
      <c r="EA18">
        <v>2465</v>
      </c>
      <c r="EB18">
        <v>4.0215424780597466</v>
      </c>
      <c r="EC18">
        <v>4</v>
      </c>
      <c r="ED18">
        <v>4.5251751158307131E-2</v>
      </c>
      <c r="EE18">
        <v>0.18452241777375686</v>
      </c>
      <c r="EF18" s="29">
        <v>4.1310000000000006E-2</v>
      </c>
      <c r="EG18">
        <v>4.1019000000000007E-2</v>
      </c>
      <c r="EH18">
        <v>24.245237146273414</v>
      </c>
      <c r="EI18">
        <v>-1</v>
      </c>
      <c r="EJ18">
        <v>0</v>
      </c>
      <c r="EK18">
        <v>0</v>
      </c>
      <c r="EL18" s="31">
        <v>44946</v>
      </c>
      <c r="EM18" s="32">
        <v>3.2099999999999997E-2</v>
      </c>
      <c r="EN18" s="32">
        <v>-0.56999999999999995</v>
      </c>
      <c r="EO18" s="32">
        <v>-7.0000000000000007E-2</v>
      </c>
      <c r="EP18" s="32">
        <v>0.36</v>
      </c>
      <c r="EQ18" s="32">
        <v>2.9100000000000001E-2</v>
      </c>
    </row>
    <row r="19" spans="2:147" ht="86.4" x14ac:dyDescent="0.25">
      <c r="B19" s="24"/>
      <c r="C19" s="24"/>
      <c r="D19" s="24" t="s">
        <v>2798</v>
      </c>
      <c r="E19" t="s">
        <v>1808</v>
      </c>
      <c r="F19" t="s">
        <v>1809</v>
      </c>
      <c r="G19">
        <v>31.43</v>
      </c>
      <c r="H19">
        <v>2.5999999999999999E-3</v>
      </c>
      <c r="I19" t="s">
        <v>1810</v>
      </c>
      <c r="J19">
        <v>2514400000</v>
      </c>
      <c r="K19">
        <v>30.66</v>
      </c>
      <c r="L19">
        <v>1.68</v>
      </c>
      <c r="M19" t="s">
        <v>477</v>
      </c>
      <c r="N19" t="s">
        <v>240</v>
      </c>
      <c r="O19" t="s">
        <v>2772</v>
      </c>
      <c r="P19" t="s">
        <v>2773</v>
      </c>
      <c r="Q19">
        <v>-12.06</v>
      </c>
      <c r="R19" t="s">
        <v>1355</v>
      </c>
      <c r="S19">
        <v>58683720</v>
      </c>
      <c r="T19" s="25">
        <v>-0.4153</v>
      </c>
      <c r="U19" t="s">
        <v>208</v>
      </c>
      <c r="V19">
        <v>20000000</v>
      </c>
      <c r="W19">
        <v>80000000</v>
      </c>
      <c r="X19">
        <v>1.07</v>
      </c>
      <c r="Y19">
        <v>0.37</v>
      </c>
      <c r="Z19">
        <v>14.18</v>
      </c>
      <c r="AA19" t="s">
        <v>221</v>
      </c>
      <c r="AB19" t="s">
        <v>318</v>
      </c>
      <c r="AC19" t="s">
        <v>2774</v>
      </c>
      <c r="AD19" t="s">
        <v>2775</v>
      </c>
      <c r="AE19" t="s">
        <v>2776</v>
      </c>
      <c r="AF19">
        <v>-6697863</v>
      </c>
      <c r="AG19" t="s">
        <v>2777</v>
      </c>
      <c r="AH19" t="s">
        <v>171</v>
      </c>
      <c r="AI19" t="s">
        <v>2778</v>
      </c>
      <c r="AJ19" t="s">
        <v>2126</v>
      </c>
      <c r="AK19" t="s">
        <v>2779</v>
      </c>
      <c r="AL19" t="s">
        <v>171</v>
      </c>
      <c r="AM19" t="s">
        <v>2780</v>
      </c>
      <c r="AN19" t="s">
        <v>171</v>
      </c>
      <c r="AO19" t="s">
        <v>222</v>
      </c>
      <c r="AP19" t="s">
        <v>2781</v>
      </c>
      <c r="AQ19" t="s">
        <v>2782</v>
      </c>
      <c r="AR19" t="s">
        <v>2783</v>
      </c>
      <c r="AS19" t="s">
        <v>171</v>
      </c>
      <c r="AT19" t="s">
        <v>2784</v>
      </c>
      <c r="AU19" t="s">
        <v>2509</v>
      </c>
      <c r="AV19" t="s">
        <v>2785</v>
      </c>
      <c r="AW19" t="s">
        <v>2786</v>
      </c>
      <c r="AX19" t="s">
        <v>2787</v>
      </c>
      <c r="AY19" t="s">
        <v>573</v>
      </c>
      <c r="AZ19" t="s">
        <v>1359</v>
      </c>
      <c r="BA19" t="s">
        <v>195</v>
      </c>
      <c r="BB19" t="s">
        <v>675</v>
      </c>
      <c r="BC19" t="s">
        <v>183</v>
      </c>
      <c r="BD19" t="s">
        <v>2788</v>
      </c>
      <c r="BE19" t="s">
        <v>2789</v>
      </c>
      <c r="BF19" t="s">
        <v>2790</v>
      </c>
      <c r="BG19" t="s">
        <v>2791</v>
      </c>
      <c r="BH19" t="s">
        <v>2792</v>
      </c>
      <c r="BI19" t="s">
        <v>1944</v>
      </c>
      <c r="BJ19" t="s">
        <v>2001</v>
      </c>
      <c r="BK19" t="s">
        <v>223</v>
      </c>
      <c r="BL19" t="s">
        <v>2793</v>
      </c>
      <c r="BM19" t="s">
        <v>554</v>
      </c>
      <c r="BN19" t="s">
        <v>2794</v>
      </c>
      <c r="BO19">
        <v>23.93</v>
      </c>
      <c r="BP19">
        <v>18.8</v>
      </c>
      <c r="BQ19">
        <v>13.21</v>
      </c>
      <c r="BR19">
        <v>30.13</v>
      </c>
      <c r="BS19" t="s">
        <v>171</v>
      </c>
      <c r="BT19" t="s">
        <v>171</v>
      </c>
      <c r="BU19" t="s">
        <v>2795</v>
      </c>
      <c r="BV19" t="s">
        <v>2302</v>
      </c>
      <c r="BW19">
        <v>23.68</v>
      </c>
      <c r="BX19">
        <v>35.770000000000003</v>
      </c>
      <c r="BY19">
        <v>31.47</v>
      </c>
      <c r="BZ19">
        <v>16.27</v>
      </c>
      <c r="CA19">
        <v>19.670000000000002</v>
      </c>
      <c r="CB19">
        <v>15.14</v>
      </c>
      <c r="CC19">
        <v>3.83</v>
      </c>
      <c r="CD19">
        <v>-4.41</v>
      </c>
      <c r="CE19" t="s">
        <v>2796</v>
      </c>
      <c r="CF19" t="s">
        <v>2797</v>
      </c>
      <c r="CG19" s="26">
        <v>-0.37660054545454547</v>
      </c>
      <c r="CH19" s="27">
        <v>-0.70989748128612429</v>
      </c>
      <c r="CI19" s="26">
        <v>0.6976127028465271</v>
      </c>
      <c r="CJ19" s="26">
        <v>0.59071731567382813</v>
      </c>
      <c r="CK19" s="26">
        <v>0.28804346919059753</v>
      </c>
      <c r="CL19" s="26">
        <v>0.25170066952705383</v>
      </c>
      <c r="CM19" s="26">
        <v>0.44117647409439087</v>
      </c>
      <c r="CN19" s="27">
        <v>0.67173582315444946</v>
      </c>
      <c r="CO19" s="27">
        <v>1.0685362815856934</v>
      </c>
      <c r="CP19" s="27">
        <v>0.60662394762039185</v>
      </c>
      <c r="CQ19" s="27">
        <v>0.33859717845916748</v>
      </c>
      <c r="CR19" s="27">
        <v>0.29093822836875916</v>
      </c>
      <c r="CS19">
        <v>3.92875</v>
      </c>
      <c r="CT19">
        <v>40969220.161290325</v>
      </c>
      <c r="CU19">
        <v>2.2271714922048997</v>
      </c>
      <c r="CV19" s="26">
        <v>0.45385012626647947</v>
      </c>
      <c r="CW19" s="27">
        <v>0.59528629183769222</v>
      </c>
      <c r="CX19">
        <v>0.06</v>
      </c>
      <c r="CY19">
        <v>6.5995177247456649</v>
      </c>
      <c r="CZ19">
        <v>170073033.63872024</v>
      </c>
      <c r="DA19">
        <v>0.45385012626647947</v>
      </c>
      <c r="DB19">
        <v>1.6065371074699666</v>
      </c>
      <c r="DC19">
        <v>698645549.35030198</v>
      </c>
      <c r="DD19">
        <v>0.43115761995315549</v>
      </c>
      <c r="DE19">
        <v>0.51122267588152015</v>
      </c>
      <c r="DF19">
        <v>2195520764.1456909</v>
      </c>
      <c r="DG19">
        <v>0.39938811111450195</v>
      </c>
      <c r="DH19">
        <v>0.17710670583377178</v>
      </c>
      <c r="DI19">
        <v>6337422373.2299471</v>
      </c>
      <c r="DJ19">
        <v>0.36308010101318361</v>
      </c>
      <c r="DK19">
        <v>2.3092169214545141E-2</v>
      </c>
      <c r="DL19">
        <v>48605221517.822159</v>
      </c>
      <c r="DM19">
        <v>0.3176950883865356</v>
      </c>
      <c r="DN19">
        <v>124000000</v>
      </c>
      <c r="DO19">
        <v>0.45385012626647947</v>
      </c>
      <c r="DP19">
        <v>1122400000</v>
      </c>
      <c r="DQ19">
        <v>991859580</v>
      </c>
      <c r="DR19">
        <v>2665</v>
      </c>
      <c r="DS19">
        <v>-0.83045067172102494</v>
      </c>
      <c r="DT19">
        <v>-1.3051837731238165</v>
      </c>
      <c r="DU19" s="28">
        <v>0</v>
      </c>
      <c r="DV19">
        <v>-0.22</v>
      </c>
      <c r="DW19">
        <v>-0.22</v>
      </c>
      <c r="DX19">
        <v>6.4648058252427187</v>
      </c>
      <c r="DY19">
        <v>0.34623040239379155</v>
      </c>
      <c r="DZ19">
        <v>6.0819129176175029</v>
      </c>
      <c r="EA19">
        <v>515</v>
      </c>
      <c r="EB19">
        <v>6.0733421836530548</v>
      </c>
      <c r="EC19">
        <v>6</v>
      </c>
      <c r="ED19">
        <v>2.1202499999999999E-2</v>
      </c>
      <c r="EE19">
        <v>0.12031124999999999</v>
      </c>
      <c r="EF19" s="29">
        <v>2.7099999999999999E-2</v>
      </c>
      <c r="EG19">
        <v>2.7126000000000001E-2</v>
      </c>
      <c r="EH19">
        <v>17.176230402393792</v>
      </c>
      <c r="EI19">
        <v>-1</v>
      </c>
      <c r="EJ19">
        <v>0</v>
      </c>
      <c r="EK19">
        <v>1</v>
      </c>
      <c r="EL19" s="31">
        <v>44946</v>
      </c>
      <c r="EM19" s="32">
        <v>2.4799999999999999E-2</v>
      </c>
      <c r="EN19" s="32">
        <v>-0.42</v>
      </c>
      <c r="EO19" s="32">
        <v>0.97</v>
      </c>
      <c r="EP19" s="32">
        <v>0.51</v>
      </c>
      <c r="EQ19" s="32">
        <v>2.5999999999999999E-3</v>
      </c>
    </row>
    <row r="20" spans="2:147" ht="86.4" x14ac:dyDescent="0.25">
      <c r="B20" s="24"/>
      <c r="C20" s="24"/>
      <c r="D20" s="24" t="s">
        <v>2835</v>
      </c>
      <c r="E20" t="s">
        <v>1811</v>
      </c>
      <c r="F20" t="s">
        <v>1812</v>
      </c>
      <c r="G20">
        <v>6.52</v>
      </c>
      <c r="H20">
        <v>1.8800000000000001E-2</v>
      </c>
      <c r="I20" t="s">
        <v>1813</v>
      </c>
      <c r="J20">
        <v>1969466100</v>
      </c>
      <c r="L20">
        <v>2.7</v>
      </c>
      <c r="M20" t="s">
        <v>477</v>
      </c>
      <c r="N20" t="s">
        <v>320</v>
      </c>
      <c r="O20" t="s">
        <v>1155</v>
      </c>
      <c r="P20" t="s">
        <v>2799</v>
      </c>
      <c r="Q20">
        <v>-41.78</v>
      </c>
      <c r="R20" t="s">
        <v>2800</v>
      </c>
      <c r="S20">
        <v>-41487751</v>
      </c>
      <c r="T20" s="25">
        <v>-3.9860000000000002</v>
      </c>
      <c r="U20" t="s">
        <v>2801</v>
      </c>
      <c r="V20">
        <v>302029760</v>
      </c>
      <c r="W20">
        <v>302065360</v>
      </c>
      <c r="X20">
        <v>1.93</v>
      </c>
      <c r="Y20">
        <v>0.12</v>
      </c>
      <c r="Z20">
        <v>-23.29</v>
      </c>
      <c r="AA20" t="s">
        <v>331</v>
      </c>
      <c r="AB20" t="s">
        <v>222</v>
      </c>
      <c r="AC20" t="s">
        <v>2802</v>
      </c>
      <c r="AD20" t="s">
        <v>264</v>
      </c>
      <c r="AE20" t="s">
        <v>2803</v>
      </c>
      <c r="AF20">
        <v>34011284</v>
      </c>
      <c r="AG20" t="s">
        <v>2804</v>
      </c>
      <c r="AH20" t="s">
        <v>2805</v>
      </c>
      <c r="AI20" t="s">
        <v>2806</v>
      </c>
      <c r="AJ20" t="s">
        <v>2807</v>
      </c>
      <c r="AK20" t="s">
        <v>2808</v>
      </c>
      <c r="AL20" t="s">
        <v>2809</v>
      </c>
      <c r="AM20" t="s">
        <v>2810</v>
      </c>
      <c r="AN20" t="s">
        <v>171</v>
      </c>
      <c r="AO20" t="s">
        <v>2811</v>
      </c>
      <c r="AP20" t="s">
        <v>2812</v>
      </c>
      <c r="AQ20" t="s">
        <v>171</v>
      </c>
      <c r="AR20" t="s">
        <v>404</v>
      </c>
      <c r="AS20" t="s">
        <v>171</v>
      </c>
      <c r="AT20" t="s">
        <v>1215</v>
      </c>
      <c r="AU20" t="s">
        <v>2813</v>
      </c>
      <c r="AV20" t="s">
        <v>2814</v>
      </c>
      <c r="AW20" t="s">
        <v>2815</v>
      </c>
      <c r="AX20" t="s">
        <v>2816</v>
      </c>
      <c r="AY20" t="s">
        <v>2817</v>
      </c>
      <c r="AZ20" t="s">
        <v>974</v>
      </c>
      <c r="BA20" t="s">
        <v>2818</v>
      </c>
      <c r="BB20" t="s">
        <v>269</v>
      </c>
      <c r="BC20" t="s">
        <v>2819</v>
      </c>
      <c r="BD20" t="s">
        <v>2820</v>
      </c>
      <c r="BE20" t="s">
        <v>2821</v>
      </c>
      <c r="BF20" t="s">
        <v>2822</v>
      </c>
      <c r="BG20" t="s">
        <v>2823</v>
      </c>
      <c r="BH20" t="s">
        <v>2824</v>
      </c>
      <c r="BI20" t="s">
        <v>391</v>
      </c>
      <c r="BJ20" t="s">
        <v>2825</v>
      </c>
      <c r="BK20" t="s">
        <v>2508</v>
      </c>
      <c r="BL20" t="s">
        <v>2826</v>
      </c>
      <c r="BM20" t="s">
        <v>2827</v>
      </c>
      <c r="BN20" t="s">
        <v>2828</v>
      </c>
      <c r="BO20">
        <v>4.46</v>
      </c>
      <c r="BP20">
        <v>-2.95</v>
      </c>
      <c r="BQ20">
        <v>-33.630000000000003</v>
      </c>
      <c r="BR20">
        <v>3.74</v>
      </c>
      <c r="BS20">
        <v>-11.13</v>
      </c>
      <c r="BT20">
        <v>-65.97</v>
      </c>
      <c r="BU20" t="s">
        <v>883</v>
      </c>
      <c r="BV20" t="s">
        <v>2302</v>
      </c>
      <c r="BW20">
        <v>22.06</v>
      </c>
      <c r="BX20">
        <v>24.99</v>
      </c>
      <c r="BY20">
        <v>-14.36</v>
      </c>
      <c r="BZ20">
        <v>-22.24</v>
      </c>
      <c r="CA20">
        <v>-16.760000000000002</v>
      </c>
      <c r="CB20">
        <v>-161.38</v>
      </c>
      <c r="CC20">
        <v>4.82</v>
      </c>
      <c r="CD20">
        <v>-3.41</v>
      </c>
      <c r="CE20" t="s">
        <v>2829</v>
      </c>
      <c r="CF20" t="s">
        <v>2830</v>
      </c>
      <c r="CG20" s="26">
        <v>-0.40015453703703702</v>
      </c>
      <c r="CH20" s="27">
        <v>-4.6397300157511321</v>
      </c>
      <c r="CI20" s="26">
        <v>-5.9642147272825241E-2</v>
      </c>
      <c r="CJ20" s="26">
        <v>-2.5193799287080765E-2</v>
      </c>
      <c r="CK20" s="26">
        <v>-0.24781341850757599</v>
      </c>
      <c r="CL20" s="26">
        <v>8.3728276193141937E-2</v>
      </c>
      <c r="CM20" s="26">
        <v>-0.15487316250801086</v>
      </c>
      <c r="CN20" s="27">
        <v>1.3234822750091553</v>
      </c>
      <c r="CO20" s="27">
        <v>0.89499133825302124</v>
      </c>
      <c r="CP20" s="27">
        <v>-71.251487731933594</v>
      </c>
      <c r="CQ20" s="27">
        <v>1.1781262159347534</v>
      </c>
      <c r="CR20" s="27">
        <v>-2.4045000076293945</v>
      </c>
      <c r="CS20">
        <v>4.1637761099365749</v>
      </c>
      <c r="CT20">
        <v>-141737857.69569227</v>
      </c>
      <c r="CU20">
        <v>0</v>
      </c>
      <c r="CV20" s="26">
        <v>-8.0758850276470187E-2</v>
      </c>
      <c r="CW20" s="27">
        <v>-14.051877582073212</v>
      </c>
      <c r="CX20">
        <v>0.06</v>
      </c>
      <c r="CY20" t="e">
        <v>#VALUE!</v>
      </c>
      <c r="CZ20" t="s">
        <v>1723</v>
      </c>
      <c r="DA20">
        <v>-8.0758850276470187E-2</v>
      </c>
      <c r="DB20">
        <v>22.553086393574524</v>
      </c>
      <c r="DC20" t="s">
        <v>2831</v>
      </c>
      <c r="DD20">
        <v>-7.6720907762646673E-2</v>
      </c>
      <c r="DE20">
        <v>11.276543196787262</v>
      </c>
      <c r="DF20" t="s">
        <v>2832</v>
      </c>
      <c r="DG20">
        <v>-7.1067788243293767E-2</v>
      </c>
      <c r="DH20">
        <v>6.765925918072357</v>
      </c>
      <c r="DI20" t="s">
        <v>2833</v>
      </c>
      <c r="DJ20">
        <v>-6.4607080221176158E-2</v>
      </c>
      <c r="DK20">
        <v>3.3829629590361785</v>
      </c>
      <c r="DL20" t="s">
        <v>2834</v>
      </c>
      <c r="DM20">
        <v>-5.653119519352913E-2</v>
      </c>
      <c r="DN20">
        <v>28295700</v>
      </c>
      <c r="DO20">
        <v>-8.0758850276470187E-2</v>
      </c>
      <c r="DP20">
        <v>1914466100</v>
      </c>
      <c r="DQ20">
        <v>-110800220</v>
      </c>
      <c r="DR20">
        <v>1826</v>
      </c>
      <c r="DS20">
        <v>-0.31939568676056684</v>
      </c>
      <c r="DT20">
        <v>9.4121475663220799</v>
      </c>
      <c r="DU20" s="28">
        <v>-0.22</v>
      </c>
      <c r="DV20">
        <v>-0.89833333333333332</v>
      </c>
      <c r="DW20">
        <v>-1.1183333333333334</v>
      </c>
      <c r="DX20">
        <v>4.7074688796680499</v>
      </c>
      <c r="DY20">
        <v>0.41892118472917717</v>
      </c>
      <c r="DZ20">
        <v>4.1124317925158689</v>
      </c>
      <c r="EA20">
        <v>4708</v>
      </c>
      <c r="EB20">
        <v>4.0048883388050376</v>
      </c>
      <c r="EC20">
        <v>4</v>
      </c>
      <c r="ED20">
        <v>3.240722471454522E-2</v>
      </c>
      <c r="EE20">
        <v>0.2039201052381511</v>
      </c>
      <c r="EF20" s="29">
        <v>2.8E-3</v>
      </c>
      <c r="EG20">
        <v>2.9880000000000002E-3</v>
      </c>
      <c r="EH20">
        <v>26.158921184729177</v>
      </c>
      <c r="EI20" t="s">
        <v>198</v>
      </c>
      <c r="EJ20">
        <v>0</v>
      </c>
      <c r="EK20">
        <v>0</v>
      </c>
      <c r="EL20" s="31">
        <v>44946</v>
      </c>
      <c r="EM20" s="32">
        <v>2.8899999999999999E-2</v>
      </c>
      <c r="EN20" s="32">
        <v>-0.78</v>
      </c>
      <c r="EO20" s="32">
        <v>0.79</v>
      </c>
      <c r="EP20" s="32">
        <v>0</v>
      </c>
      <c r="EQ20" s="32">
        <v>1.8800000000000001E-2</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Q21"/>
  <sheetViews>
    <sheetView workbookViewId="0">
      <selection activeCell="D21" sqref="D21"/>
    </sheetView>
  </sheetViews>
  <sheetFormatPr defaultRowHeight="14.4" x14ac:dyDescent="0.25"/>
  <cols>
    <col min="1" max="1" width="11.44140625" customWidth="1"/>
    <col min="2" max="2" width="38.33203125" customWidth="1"/>
    <col min="3" max="3" width="42.6640625" customWidth="1"/>
    <col min="4" max="4" width="40.77734375" customWidth="1"/>
  </cols>
  <sheetData>
    <row r="1" spans="1:147" s="14" customFormat="1" x14ac:dyDescent="0.25">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5" customHeight="1" x14ac:dyDescent="0.25">
      <c r="A2" s="21" t="s">
        <v>1938</v>
      </c>
      <c r="B2" s="22"/>
      <c r="C2" s="23">
        <v>3</v>
      </c>
      <c r="D2" s="23">
        <v>21</v>
      </c>
      <c r="T2" s="16"/>
      <c r="U2" s="16"/>
      <c r="V2" s="16"/>
      <c r="AB2" s="17"/>
    </row>
    <row r="3" spans="1:147" ht="162" x14ac:dyDescent="0.25">
      <c r="B3" s="24"/>
      <c r="C3" s="24"/>
      <c r="D3" s="24" t="s">
        <v>2866</v>
      </c>
      <c r="E3" t="s">
        <v>1814</v>
      </c>
      <c r="F3" t="s">
        <v>1815</v>
      </c>
      <c r="G3">
        <v>15.28</v>
      </c>
      <c r="H3">
        <v>1.3899999999999999E-2</v>
      </c>
      <c r="I3" t="s">
        <v>1816</v>
      </c>
      <c r="J3">
        <v>9815572700</v>
      </c>
      <c r="K3">
        <v>46.84</v>
      </c>
      <c r="L3">
        <v>4.87</v>
      </c>
      <c r="M3" t="s">
        <v>477</v>
      </c>
      <c r="N3" t="s">
        <v>2836</v>
      </c>
      <c r="O3" t="s">
        <v>2837</v>
      </c>
      <c r="P3" t="s">
        <v>2838</v>
      </c>
      <c r="Q3">
        <v>56.32</v>
      </c>
      <c r="R3" t="s">
        <v>2839</v>
      </c>
      <c r="S3">
        <v>185586590</v>
      </c>
      <c r="T3" s="25">
        <v>0.15260000000000001</v>
      </c>
      <c r="U3" t="s">
        <v>260</v>
      </c>
      <c r="V3">
        <v>202890320</v>
      </c>
      <c r="W3">
        <v>642380410</v>
      </c>
      <c r="X3">
        <v>1.91</v>
      </c>
      <c r="Y3">
        <v>0.56000000000000005</v>
      </c>
      <c r="Z3">
        <v>9.09</v>
      </c>
      <c r="AA3" t="s">
        <v>2836</v>
      </c>
      <c r="AB3" t="s">
        <v>2840</v>
      </c>
      <c r="AC3" t="s">
        <v>2841</v>
      </c>
      <c r="AD3" t="s">
        <v>2842</v>
      </c>
      <c r="AE3" t="s">
        <v>2843</v>
      </c>
      <c r="AF3">
        <v>39216206</v>
      </c>
      <c r="AG3" t="s">
        <v>1283</v>
      </c>
      <c r="AH3">
        <v>2169.98</v>
      </c>
      <c r="AI3" t="s">
        <v>2844</v>
      </c>
      <c r="AJ3" t="s">
        <v>319</v>
      </c>
      <c r="AK3" t="s">
        <v>2845</v>
      </c>
      <c r="AL3" t="s">
        <v>171</v>
      </c>
      <c r="AM3" t="s">
        <v>2846</v>
      </c>
      <c r="AN3" t="s">
        <v>171</v>
      </c>
      <c r="AO3" t="s">
        <v>2847</v>
      </c>
      <c r="AP3" t="s">
        <v>2743</v>
      </c>
      <c r="AQ3" t="s">
        <v>2848</v>
      </c>
      <c r="AR3" t="s">
        <v>1532</v>
      </c>
      <c r="AS3" t="s">
        <v>2849</v>
      </c>
      <c r="AT3" t="s">
        <v>2850</v>
      </c>
      <c r="AU3" t="s">
        <v>1185</v>
      </c>
      <c r="AV3" t="s">
        <v>2851</v>
      </c>
      <c r="AW3" t="s">
        <v>2852</v>
      </c>
      <c r="AX3" t="s">
        <v>2853</v>
      </c>
      <c r="AY3" t="s">
        <v>2854</v>
      </c>
      <c r="AZ3" t="s">
        <v>2855</v>
      </c>
      <c r="BA3" t="s">
        <v>2856</v>
      </c>
      <c r="BB3" t="s">
        <v>226</v>
      </c>
      <c r="BC3" t="s">
        <v>180</v>
      </c>
      <c r="BD3" t="s">
        <v>1503</v>
      </c>
      <c r="BE3" t="s">
        <v>184</v>
      </c>
      <c r="BF3" t="s">
        <v>246</v>
      </c>
      <c r="BG3" t="s">
        <v>2857</v>
      </c>
      <c r="BH3" t="s">
        <v>2858</v>
      </c>
      <c r="BI3" t="s">
        <v>2859</v>
      </c>
      <c r="BJ3" t="s">
        <v>2860</v>
      </c>
      <c r="BK3" t="s">
        <v>2861</v>
      </c>
      <c r="BL3" t="s">
        <v>383</v>
      </c>
      <c r="BM3" t="s">
        <v>885</v>
      </c>
      <c r="BN3" t="s">
        <v>2862</v>
      </c>
      <c r="BO3">
        <v>7.68</v>
      </c>
      <c r="BP3">
        <v>18.96</v>
      </c>
      <c r="BQ3">
        <v>20.68</v>
      </c>
      <c r="BR3">
        <v>10.4</v>
      </c>
      <c r="BS3">
        <v>23.12</v>
      </c>
      <c r="BT3">
        <v>23.96</v>
      </c>
      <c r="BU3" t="s">
        <v>883</v>
      </c>
      <c r="BV3" t="s">
        <v>2863</v>
      </c>
      <c r="BW3">
        <v>18.46</v>
      </c>
      <c r="BX3">
        <v>31.82</v>
      </c>
      <c r="BY3">
        <v>27.64</v>
      </c>
      <c r="BZ3">
        <v>9.36</v>
      </c>
      <c r="CA3">
        <v>23.25</v>
      </c>
      <c r="CB3">
        <v>18.59</v>
      </c>
      <c r="CC3">
        <v>1.73</v>
      </c>
      <c r="CD3">
        <v>-17.89</v>
      </c>
      <c r="CE3" t="s">
        <v>2864</v>
      </c>
      <c r="CF3" t="s">
        <v>2865</v>
      </c>
      <c r="CG3" s="26">
        <v>0.16246597744360902</v>
      </c>
      <c r="CH3" s="27">
        <v>-0.32023099942476363</v>
      </c>
      <c r="CI3" s="26">
        <v>0.33616039156913757</v>
      </c>
      <c r="CJ3" s="26">
        <v>0.12100259959697723</v>
      </c>
      <c r="CK3" s="26">
        <v>0.1332026869058609</v>
      </c>
      <c r="CL3" s="26">
        <v>1.0794297456741333</v>
      </c>
      <c r="CM3" s="26">
        <v>3.3684208989143372E-2</v>
      </c>
      <c r="CN3" s="27">
        <v>-0.38741722702980042</v>
      </c>
      <c r="CO3" s="27">
        <v>0.40465116500854492</v>
      </c>
      <c r="CP3" s="27">
        <v>0.18784530460834503</v>
      </c>
      <c r="CQ3" s="27">
        <v>1.605759859085083</v>
      </c>
      <c r="CR3" s="27">
        <v>0.17523008584976196</v>
      </c>
      <c r="CS3">
        <v>5.6639196191575314</v>
      </c>
      <c r="CT3">
        <v>90761470.270270273</v>
      </c>
      <c r="CU3">
        <v>0</v>
      </c>
      <c r="CV3" s="26">
        <v>0.3406959265470505</v>
      </c>
      <c r="CW3" s="27">
        <v>0.39721383750438688</v>
      </c>
      <c r="CX3">
        <v>0.06</v>
      </c>
      <c r="CY3">
        <v>41.14106614514197</v>
      </c>
      <c r="CZ3">
        <v>233989383.40679651</v>
      </c>
      <c r="DA3">
        <v>0.3406959265470505</v>
      </c>
      <c r="DB3">
        <v>10.942658891155794</v>
      </c>
      <c r="DC3">
        <v>879728847.96587265</v>
      </c>
      <c r="DD3">
        <v>0.32366113021969795</v>
      </c>
      <c r="DE3">
        <v>4.0005733809559754</v>
      </c>
      <c r="DF3">
        <v>2406298243.6031804</v>
      </c>
      <c r="DG3">
        <v>0.29981241536140446</v>
      </c>
      <c r="DH3">
        <v>1.6654036533235321</v>
      </c>
      <c r="DI3">
        <v>5780323995.800602</v>
      </c>
      <c r="DJ3">
        <v>0.2725567412376404</v>
      </c>
      <c r="DK3">
        <v>0.34919542870471065</v>
      </c>
      <c r="DL3">
        <v>27567865752.734402</v>
      </c>
      <c r="DM3">
        <v>0.23848714858293532</v>
      </c>
      <c r="DN3">
        <v>185000000</v>
      </c>
      <c r="DO3">
        <v>0.3406959265470505</v>
      </c>
      <c r="DP3">
        <v>9626572700</v>
      </c>
      <c r="DQ3">
        <v>350474100</v>
      </c>
      <c r="DR3">
        <v>4309</v>
      </c>
      <c r="DS3">
        <v>-0.17822994910344148</v>
      </c>
      <c r="DT3">
        <v>-0.71744483692915051</v>
      </c>
      <c r="DU3" s="28">
        <v>0.6</v>
      </c>
      <c r="DV3">
        <v>0.6</v>
      </c>
      <c r="DW3">
        <v>1.2</v>
      </c>
      <c r="DX3">
        <v>-3.0213749999999999</v>
      </c>
      <c r="DY3">
        <v>0.36486372265686584</v>
      </c>
      <c r="DZ3">
        <v>-3.0022414620717903</v>
      </c>
      <c r="EA3">
        <v>1084</v>
      </c>
      <c r="EB3">
        <v>-3.0017478121559389</v>
      </c>
      <c r="EC3">
        <v>3</v>
      </c>
      <c r="ED3">
        <v>1.0799986880048226E-2</v>
      </c>
      <c r="EE3">
        <v>0.10299068740281167</v>
      </c>
      <c r="EF3" s="29">
        <v>0.13141</v>
      </c>
      <c r="EG3">
        <v>0.131271</v>
      </c>
      <c r="EH3">
        <v>26.104863722656866</v>
      </c>
      <c r="EI3" t="s">
        <v>198</v>
      </c>
      <c r="EJ3">
        <v>0</v>
      </c>
      <c r="EK3">
        <v>1</v>
      </c>
      <c r="EL3" s="31">
        <v>44946</v>
      </c>
      <c r="EM3" s="32">
        <v>0.01</v>
      </c>
      <c r="EN3" s="32">
        <v>-0.46</v>
      </c>
      <c r="EO3" s="32">
        <v>0.26</v>
      </c>
      <c r="EP3" s="32">
        <v>-0.46</v>
      </c>
      <c r="EQ3" s="32">
        <v>1.3899999999999999E-2</v>
      </c>
    </row>
    <row r="4" spans="1:147" ht="162" x14ac:dyDescent="0.25">
      <c r="B4" s="24"/>
      <c r="C4" s="24"/>
      <c r="D4" s="24" t="s">
        <v>2895</v>
      </c>
      <c r="E4" t="s">
        <v>1817</v>
      </c>
      <c r="F4" t="s">
        <v>1818</v>
      </c>
      <c r="G4">
        <v>4.82</v>
      </c>
      <c r="H4">
        <v>1.6899999999999998E-2</v>
      </c>
      <c r="I4" t="s">
        <v>1819</v>
      </c>
      <c r="J4">
        <v>8062403200</v>
      </c>
      <c r="K4">
        <v>28.6</v>
      </c>
      <c r="L4">
        <v>1.58</v>
      </c>
      <c r="M4" t="s">
        <v>477</v>
      </c>
      <c r="N4" t="s">
        <v>719</v>
      </c>
      <c r="O4" t="s">
        <v>2867</v>
      </c>
      <c r="P4" t="s">
        <v>2868</v>
      </c>
      <c r="Q4">
        <v>-0.4</v>
      </c>
      <c r="R4" t="s">
        <v>2869</v>
      </c>
      <c r="S4">
        <v>258698350</v>
      </c>
      <c r="T4" s="25">
        <v>-0.24529999999999999</v>
      </c>
      <c r="U4" t="s">
        <v>2870</v>
      </c>
      <c r="V4">
        <v>1417924200</v>
      </c>
      <c r="W4">
        <v>1672697800</v>
      </c>
      <c r="X4">
        <v>1.34</v>
      </c>
      <c r="Y4">
        <v>0.34</v>
      </c>
      <c r="Z4">
        <v>12.87</v>
      </c>
      <c r="AA4" t="s">
        <v>2402</v>
      </c>
      <c r="AB4" t="s">
        <v>577</v>
      </c>
      <c r="AC4" t="s">
        <v>2871</v>
      </c>
      <c r="AD4" t="s">
        <v>2872</v>
      </c>
      <c r="AE4" t="s">
        <v>2873</v>
      </c>
      <c r="AF4">
        <v>20656532</v>
      </c>
      <c r="AG4" t="s">
        <v>2874</v>
      </c>
      <c r="AH4" t="s">
        <v>2875</v>
      </c>
      <c r="AI4" t="s">
        <v>2876</v>
      </c>
      <c r="AJ4" t="s">
        <v>2877</v>
      </c>
      <c r="AK4" t="s">
        <v>2878</v>
      </c>
      <c r="AL4" t="s">
        <v>2879</v>
      </c>
      <c r="AM4" t="s">
        <v>2880</v>
      </c>
      <c r="AN4" t="s">
        <v>171</v>
      </c>
      <c r="AO4" t="s">
        <v>2241</v>
      </c>
      <c r="AP4" t="s">
        <v>2757</v>
      </c>
      <c r="AQ4" t="s">
        <v>2881</v>
      </c>
      <c r="AR4" t="s">
        <v>2882</v>
      </c>
      <c r="AS4" t="s">
        <v>2883</v>
      </c>
      <c r="AT4" t="s">
        <v>2515</v>
      </c>
      <c r="AU4" t="s">
        <v>2003</v>
      </c>
      <c r="AV4" t="s">
        <v>2884</v>
      </c>
      <c r="AW4" t="s">
        <v>2885</v>
      </c>
      <c r="AX4" t="s">
        <v>1183</v>
      </c>
      <c r="AY4" t="s">
        <v>2886</v>
      </c>
      <c r="AZ4" t="s">
        <v>2887</v>
      </c>
      <c r="BA4" t="s">
        <v>2888</v>
      </c>
      <c r="BB4" t="s">
        <v>2889</v>
      </c>
      <c r="BC4" t="s">
        <v>2890</v>
      </c>
      <c r="BD4" t="s">
        <v>374</v>
      </c>
      <c r="BE4" t="s">
        <v>451</v>
      </c>
      <c r="BF4" t="s">
        <v>2891</v>
      </c>
      <c r="BG4" t="s">
        <v>2892</v>
      </c>
      <c r="BH4" t="s">
        <v>1316</v>
      </c>
      <c r="BI4" t="s">
        <v>809</v>
      </c>
      <c r="BJ4" t="s">
        <v>2893</v>
      </c>
      <c r="BK4" t="s">
        <v>462</v>
      </c>
      <c r="BL4" t="s">
        <v>885</v>
      </c>
      <c r="BM4" t="s">
        <v>1125</v>
      </c>
      <c r="BN4" t="s">
        <v>186</v>
      </c>
      <c r="BO4">
        <v>7.71</v>
      </c>
      <c r="BP4">
        <v>7.54</v>
      </c>
      <c r="BQ4">
        <v>4.8899999999999997</v>
      </c>
      <c r="BR4">
        <v>10.24</v>
      </c>
      <c r="BS4">
        <v>8.9</v>
      </c>
      <c r="BT4">
        <v>5.0999999999999996</v>
      </c>
      <c r="BU4" t="s">
        <v>921</v>
      </c>
      <c r="BV4" t="s">
        <v>2863</v>
      </c>
      <c r="BW4">
        <v>18</v>
      </c>
      <c r="BX4">
        <v>19.52</v>
      </c>
      <c r="BY4">
        <v>16.079999999999998</v>
      </c>
      <c r="BZ4">
        <v>12.67</v>
      </c>
      <c r="CA4">
        <v>10.71</v>
      </c>
      <c r="CB4">
        <v>5.29</v>
      </c>
      <c r="CC4">
        <v>3.88</v>
      </c>
      <c r="CD4">
        <v>-4.74</v>
      </c>
      <c r="CE4" t="s">
        <v>2894</v>
      </c>
      <c r="CF4" t="s">
        <v>1532</v>
      </c>
      <c r="CG4" s="26">
        <v>3.0084646194926568E-2</v>
      </c>
      <c r="CH4" s="27">
        <v>-0.11183318181818182</v>
      </c>
      <c r="CI4" s="26">
        <v>4.598119854927063E-2</v>
      </c>
      <c r="CJ4" s="26">
        <v>-7.8104183077812195E-2</v>
      </c>
      <c r="CK4" s="26">
        <v>-9.8947353661060333E-2</v>
      </c>
      <c r="CL4" s="26">
        <v>-5.6469939649105072E-2</v>
      </c>
      <c r="CM4" s="26">
        <v>0.27450275421142578</v>
      </c>
      <c r="CN4" s="27">
        <v>0.21594683825969696</v>
      </c>
      <c r="CO4" s="27">
        <v>0.81325298547744751</v>
      </c>
      <c r="CP4" s="27">
        <v>-0.44295302033424377</v>
      </c>
      <c r="CQ4" s="27">
        <v>-0.45321100950241089</v>
      </c>
      <c r="CR4" s="27">
        <v>0.11909651011228561</v>
      </c>
      <c r="CS4">
        <v>2.7907245413637938</v>
      </c>
      <c r="CT4">
        <v>64650874.31693989</v>
      </c>
      <c r="CU4">
        <v>1.0373443983402488</v>
      </c>
      <c r="CV4" s="26">
        <v>1.7392495274543764E-2</v>
      </c>
      <c r="CW4" s="27">
        <v>5.0426460802555084E-2</v>
      </c>
      <c r="CX4">
        <v>0.06</v>
      </c>
      <c r="CY4">
        <v>13.172663345609427</v>
      </c>
      <c r="CZ4">
        <v>351288352.14196503</v>
      </c>
      <c r="DA4">
        <v>1.7392495274543764E-2</v>
      </c>
      <c r="DB4">
        <v>4.5799268434642775</v>
      </c>
      <c r="DC4">
        <v>1010366182.2903292</v>
      </c>
      <c r="DD4">
        <v>1.6522870510816575E-2</v>
      </c>
      <c r="DE4">
        <v>2.4435002529862246</v>
      </c>
      <c r="DF4">
        <v>1893760065.8501291</v>
      </c>
      <c r="DG4">
        <v>1.5305395841598513E-2</v>
      </c>
      <c r="DH4">
        <v>1.6013952018525801</v>
      </c>
      <c r="DI4">
        <v>2889607259.1242757</v>
      </c>
      <c r="DJ4">
        <v>1.3913996219635011E-2</v>
      </c>
      <c r="DK4">
        <v>0.99100047417347792</v>
      </c>
      <c r="DL4">
        <v>4669425818.2463369</v>
      </c>
      <c r="DM4">
        <v>1.2174746692180634E-2</v>
      </c>
      <c r="DN4">
        <v>366000000</v>
      </c>
      <c r="DO4">
        <v>1.7392495274543764E-2</v>
      </c>
      <c r="DP4">
        <v>4627403200</v>
      </c>
      <c r="DQ4">
        <v>2267085600</v>
      </c>
      <c r="DR4">
        <v>617</v>
      </c>
      <c r="DS4">
        <v>1.2692150920382804E-2</v>
      </c>
      <c r="DT4">
        <v>-0.16225964262073689</v>
      </c>
      <c r="DU4" s="28">
        <v>0</v>
      </c>
      <c r="DV4">
        <v>-0.22</v>
      </c>
      <c r="DW4">
        <v>-0.22</v>
      </c>
      <c r="DX4">
        <v>6.4501160092807428</v>
      </c>
      <c r="DY4">
        <v>0.54590583657587499</v>
      </c>
      <c r="DZ4">
        <v>6.0881803533543382</v>
      </c>
      <c r="EA4">
        <v>3245</v>
      </c>
      <c r="EB4">
        <v>6.0300443828880992</v>
      </c>
      <c r="EC4">
        <v>6</v>
      </c>
      <c r="ED4">
        <v>3.0099758605529343E-2</v>
      </c>
      <c r="EE4">
        <v>0.15364401148850676</v>
      </c>
      <c r="EF4" s="29">
        <v>4.2299999999999997E-2</v>
      </c>
      <c r="EG4">
        <v>4.2469E-2</v>
      </c>
      <c r="EH4">
        <v>35.195905836575875</v>
      </c>
      <c r="EI4" t="s">
        <v>198</v>
      </c>
      <c r="EJ4">
        <v>0</v>
      </c>
      <c r="EK4">
        <v>0</v>
      </c>
      <c r="EL4" s="31">
        <v>44946</v>
      </c>
      <c r="EM4" s="32">
        <v>1.0800000000000001E-2</v>
      </c>
      <c r="EN4" s="32">
        <v>1.07</v>
      </c>
      <c r="EO4" s="32">
        <v>-0.21</v>
      </c>
      <c r="EP4" s="32">
        <v>0.21</v>
      </c>
      <c r="EQ4" s="32">
        <v>1.6899999999999998E-2</v>
      </c>
    </row>
    <row r="5" spans="1:147" ht="86.4" x14ac:dyDescent="0.25">
      <c r="B5" s="24"/>
      <c r="C5" s="24"/>
      <c r="D5" s="24" t="s">
        <v>2925</v>
      </c>
      <c r="E5" t="s">
        <v>1820</v>
      </c>
      <c r="F5" t="s">
        <v>1821</v>
      </c>
      <c r="G5">
        <v>4.0599999999999996</v>
      </c>
      <c r="H5">
        <v>1.4999999999999999E-2</v>
      </c>
      <c r="I5" t="s">
        <v>1822</v>
      </c>
      <c r="J5">
        <v>7149904200</v>
      </c>
      <c r="L5">
        <v>1.38</v>
      </c>
      <c r="M5" t="s">
        <v>477</v>
      </c>
      <c r="N5" t="s">
        <v>2896</v>
      </c>
      <c r="O5" t="s">
        <v>2897</v>
      </c>
      <c r="P5" t="s">
        <v>2898</v>
      </c>
      <c r="Q5">
        <v>6.44</v>
      </c>
      <c r="R5" t="s">
        <v>2899</v>
      </c>
      <c r="S5">
        <v>26382763</v>
      </c>
      <c r="T5" s="25">
        <v>-0.83140000000000003</v>
      </c>
      <c r="U5" t="s">
        <v>2900</v>
      </c>
      <c r="V5">
        <v>1432590600</v>
      </c>
      <c r="W5">
        <v>1761060200</v>
      </c>
      <c r="X5">
        <v>1.66</v>
      </c>
      <c r="Y5">
        <v>0.39</v>
      </c>
      <c r="Z5">
        <v>0.86</v>
      </c>
      <c r="AA5" t="s">
        <v>2901</v>
      </c>
      <c r="AB5" t="s">
        <v>2902</v>
      </c>
      <c r="AC5" t="s">
        <v>2903</v>
      </c>
      <c r="AD5" t="s">
        <v>330</v>
      </c>
      <c r="AE5" t="s">
        <v>349</v>
      </c>
      <c r="AF5">
        <v>54809329</v>
      </c>
      <c r="AG5" t="s">
        <v>2904</v>
      </c>
      <c r="AH5" t="s">
        <v>2905</v>
      </c>
      <c r="AI5" t="s">
        <v>2906</v>
      </c>
      <c r="AJ5" t="s">
        <v>413</v>
      </c>
      <c r="AK5" t="s">
        <v>2907</v>
      </c>
      <c r="AL5" t="s">
        <v>171</v>
      </c>
      <c r="AM5" t="s">
        <v>2908</v>
      </c>
      <c r="AN5" t="s">
        <v>171</v>
      </c>
      <c r="AO5" t="s">
        <v>470</v>
      </c>
      <c r="AP5" t="s">
        <v>2909</v>
      </c>
      <c r="AQ5" t="s">
        <v>2910</v>
      </c>
      <c r="AR5" t="s">
        <v>997</v>
      </c>
      <c r="AS5" t="s">
        <v>171</v>
      </c>
      <c r="AT5" t="s">
        <v>2911</v>
      </c>
      <c r="AU5" t="s">
        <v>1227</v>
      </c>
      <c r="AV5" t="s">
        <v>2912</v>
      </c>
      <c r="AW5" t="s">
        <v>2913</v>
      </c>
      <c r="AX5" t="s">
        <v>2914</v>
      </c>
      <c r="AY5" t="s">
        <v>2915</v>
      </c>
      <c r="AZ5" t="s">
        <v>2916</v>
      </c>
      <c r="BA5" t="s">
        <v>2917</v>
      </c>
      <c r="BB5" t="s">
        <v>2918</v>
      </c>
      <c r="BC5" t="s">
        <v>236</v>
      </c>
      <c r="BD5" t="s">
        <v>2919</v>
      </c>
      <c r="BE5" t="s">
        <v>167</v>
      </c>
      <c r="BF5" t="s">
        <v>413</v>
      </c>
      <c r="BG5" t="s">
        <v>228</v>
      </c>
      <c r="BH5" t="s">
        <v>240</v>
      </c>
      <c r="BI5" t="s">
        <v>2920</v>
      </c>
      <c r="BJ5" t="s">
        <v>2921</v>
      </c>
      <c r="BK5" t="s">
        <v>2922</v>
      </c>
      <c r="BL5" t="s">
        <v>2923</v>
      </c>
      <c r="BM5" t="s">
        <v>305</v>
      </c>
      <c r="BN5" t="s">
        <v>176</v>
      </c>
      <c r="BO5">
        <v>1.84</v>
      </c>
      <c r="BP5">
        <v>-4.71</v>
      </c>
      <c r="BQ5">
        <v>3.28</v>
      </c>
      <c r="BR5">
        <v>1.23</v>
      </c>
      <c r="BS5">
        <v>-9.48</v>
      </c>
      <c r="BT5">
        <v>3.05</v>
      </c>
      <c r="BU5" t="s">
        <v>883</v>
      </c>
      <c r="BV5" t="s">
        <v>2863</v>
      </c>
      <c r="BW5">
        <v>15.51</v>
      </c>
      <c r="BX5">
        <v>25.24</v>
      </c>
      <c r="BY5">
        <v>26.29</v>
      </c>
      <c r="BZ5">
        <v>0.84</v>
      </c>
      <c r="CA5">
        <v>-15.04</v>
      </c>
      <c r="CB5">
        <v>4.88</v>
      </c>
      <c r="CC5">
        <v>1</v>
      </c>
      <c r="CD5">
        <v>-4.92</v>
      </c>
      <c r="CE5" t="s">
        <v>2924</v>
      </c>
      <c r="CF5" t="s">
        <v>191</v>
      </c>
      <c r="CG5" s="26">
        <v>-7.4549122807017545E-3</v>
      </c>
      <c r="CH5" s="27">
        <v>-0.79500802380952384</v>
      </c>
      <c r="CI5" s="26">
        <v>0.28673502802848816</v>
      </c>
      <c r="CJ5" s="26">
        <v>-6.4814616926014423E-3</v>
      </c>
      <c r="CK5" s="26">
        <v>5.7096268981695175E-2</v>
      </c>
      <c r="CL5" s="26">
        <v>0.22306467592716217</v>
      </c>
      <c r="CM5" s="26">
        <v>0.74148696660995483</v>
      </c>
      <c r="CN5" s="27">
        <v>1.1295390129089355</v>
      </c>
      <c r="CO5" s="27">
        <v>-4.063291072845459</v>
      </c>
      <c r="CP5" s="27">
        <v>-0.46440678834915161</v>
      </c>
      <c r="CQ5" s="27">
        <v>0.18473894894123077</v>
      </c>
      <c r="CR5" s="27">
        <v>1.4653465747833252</v>
      </c>
      <c r="CS5">
        <v>1.7261960888459682</v>
      </c>
      <c r="CT5">
        <v>-17138971.783293914</v>
      </c>
      <c r="CU5">
        <v>0</v>
      </c>
      <c r="CV5" s="26">
        <v>0.26038029557093978</v>
      </c>
      <c r="CW5" s="27">
        <v>-0.34961466491222382</v>
      </c>
      <c r="CX5">
        <v>0.06</v>
      </c>
      <c r="CY5">
        <v>72.15260271970547</v>
      </c>
      <c r="CZ5">
        <v>74548997.503190234</v>
      </c>
      <c r="DA5">
        <v>0.26038029557093978</v>
      </c>
      <c r="DB5">
        <v>20.470437600736815</v>
      </c>
      <c r="DC5">
        <v>262764495.06904489</v>
      </c>
      <c r="DD5">
        <v>0.24736128079239278</v>
      </c>
      <c r="DE5">
        <v>8.2505127287809312</v>
      </c>
      <c r="DF5">
        <v>651947870.00768244</v>
      </c>
      <c r="DG5">
        <v>0.229134660102427</v>
      </c>
      <c r="DH5">
        <v>3.8937909268430575</v>
      </c>
      <c r="DI5">
        <v>1381405499.4372842</v>
      </c>
      <c r="DJ5">
        <v>0.20830423645675183</v>
      </c>
      <c r="DK5">
        <v>1.1265901866527233</v>
      </c>
      <c r="DL5">
        <v>4774499426.4343548</v>
      </c>
      <c r="DM5">
        <v>0.18226620689965783</v>
      </c>
      <c r="DN5">
        <v>62696899.999999993</v>
      </c>
      <c r="DO5">
        <v>0.26038029557093978</v>
      </c>
      <c r="DP5">
        <v>5378904200</v>
      </c>
      <c r="DQ5">
        <v>319593300</v>
      </c>
      <c r="DR5">
        <v>1677</v>
      </c>
      <c r="DS5">
        <v>-0.26783520785164155</v>
      </c>
      <c r="DT5">
        <v>-0.44539335889730003</v>
      </c>
      <c r="DU5" s="28">
        <v>0.6</v>
      </c>
      <c r="DV5">
        <v>-0.44</v>
      </c>
      <c r="DW5">
        <v>0.15999999999999998</v>
      </c>
      <c r="DX5">
        <v>-1.0491999999999999</v>
      </c>
      <c r="DY5">
        <v>0.3041611111111121</v>
      </c>
      <c r="DZ5">
        <v>-1.0066007266666666</v>
      </c>
      <c r="EA5">
        <v>3592</v>
      </c>
      <c r="EB5">
        <v>-1.00178361772992</v>
      </c>
      <c r="EC5">
        <v>1</v>
      </c>
      <c r="ED5">
        <v>3.4281905865568937E-2</v>
      </c>
      <c r="EE5">
        <v>0.2555278916643508</v>
      </c>
      <c r="EF5" s="29">
        <v>1.9999999999999879E-4</v>
      </c>
      <c r="EG5">
        <v>3.5E-4</v>
      </c>
      <c r="EH5">
        <v>17.134161111111112</v>
      </c>
      <c r="EI5" t="s">
        <v>198</v>
      </c>
      <c r="EJ5">
        <v>0</v>
      </c>
      <c r="EK5">
        <v>0</v>
      </c>
      <c r="EL5" s="31">
        <v>44946</v>
      </c>
      <c r="EM5" s="32">
        <v>-2.7400000000000001E-2</v>
      </c>
      <c r="EN5" s="32">
        <v>0.26</v>
      </c>
      <c r="EO5" s="32">
        <v>1.02</v>
      </c>
      <c r="EP5" s="32">
        <v>1.01</v>
      </c>
      <c r="EQ5" s="32">
        <v>1.4999999999999999E-2</v>
      </c>
    </row>
    <row r="6" spans="1:147" ht="86.4" x14ac:dyDescent="0.25">
      <c r="D6" s="24" t="s">
        <v>2952</v>
      </c>
      <c r="E6" t="s">
        <v>1823</v>
      </c>
      <c r="F6" t="s">
        <v>1824</v>
      </c>
      <c r="G6">
        <v>40.869999999999997</v>
      </c>
      <c r="H6">
        <v>4.1500000000000002E-2</v>
      </c>
      <c r="I6" t="s">
        <v>1825</v>
      </c>
      <c r="J6">
        <v>5502229700</v>
      </c>
      <c r="K6">
        <v>21.55</v>
      </c>
      <c r="L6">
        <v>2.67</v>
      </c>
      <c r="M6" t="s">
        <v>477</v>
      </c>
      <c r="N6" t="s">
        <v>1528</v>
      </c>
      <c r="O6" t="s">
        <v>2926</v>
      </c>
      <c r="P6" t="s">
        <v>2927</v>
      </c>
      <c r="Q6">
        <v>6.02</v>
      </c>
      <c r="R6" t="s">
        <v>2928</v>
      </c>
      <c r="S6">
        <v>210133880</v>
      </c>
      <c r="T6" s="25">
        <v>7.9799999999999996E-2</v>
      </c>
      <c r="U6" t="s">
        <v>232</v>
      </c>
      <c r="V6">
        <v>68965611</v>
      </c>
      <c r="W6">
        <v>134627590</v>
      </c>
      <c r="X6">
        <v>1.26</v>
      </c>
      <c r="Y6">
        <v>0.65</v>
      </c>
      <c r="Z6">
        <v>13.31</v>
      </c>
      <c r="AA6" t="s">
        <v>2929</v>
      </c>
      <c r="AB6" t="s">
        <v>2930</v>
      </c>
      <c r="AC6" t="s">
        <v>2931</v>
      </c>
      <c r="AD6" t="s">
        <v>177</v>
      </c>
      <c r="AE6" t="s">
        <v>2932</v>
      </c>
      <c r="AF6">
        <v>-72352577</v>
      </c>
      <c r="AG6" t="s">
        <v>2933</v>
      </c>
      <c r="AH6" t="s">
        <v>2934</v>
      </c>
      <c r="AI6" t="s">
        <v>2935</v>
      </c>
      <c r="AJ6" t="s">
        <v>927</v>
      </c>
      <c r="AK6" t="s">
        <v>2936</v>
      </c>
      <c r="AL6" t="s">
        <v>171</v>
      </c>
      <c r="AM6" t="s">
        <v>2937</v>
      </c>
      <c r="AN6" t="s">
        <v>171</v>
      </c>
      <c r="AO6" t="s">
        <v>374</v>
      </c>
      <c r="AP6" t="s">
        <v>330</v>
      </c>
      <c r="AQ6" t="s">
        <v>171</v>
      </c>
      <c r="AR6" t="s">
        <v>1267</v>
      </c>
      <c r="AS6" t="s">
        <v>171</v>
      </c>
      <c r="AT6" t="s">
        <v>2002</v>
      </c>
      <c r="AU6" t="s">
        <v>2938</v>
      </c>
      <c r="AV6" t="s">
        <v>197</v>
      </c>
      <c r="AW6" t="s">
        <v>2939</v>
      </c>
      <c r="AX6" t="s">
        <v>204</v>
      </c>
      <c r="AY6" t="s">
        <v>2940</v>
      </c>
      <c r="AZ6" t="s">
        <v>261</v>
      </c>
      <c r="BA6" t="s">
        <v>2941</v>
      </c>
      <c r="BB6" t="s">
        <v>2942</v>
      </c>
      <c r="BC6" t="s">
        <v>171</v>
      </c>
      <c r="BD6" t="s">
        <v>2943</v>
      </c>
      <c r="BE6" t="s">
        <v>2944</v>
      </c>
      <c r="BF6" t="s">
        <v>2945</v>
      </c>
      <c r="BG6" t="s">
        <v>2946</v>
      </c>
      <c r="BH6" t="s">
        <v>171</v>
      </c>
      <c r="BI6" t="s">
        <v>2947</v>
      </c>
      <c r="BJ6" t="s">
        <v>2948</v>
      </c>
      <c r="BK6" t="s">
        <v>2949</v>
      </c>
      <c r="BL6" t="s">
        <v>239</v>
      </c>
      <c r="BM6" t="s">
        <v>915</v>
      </c>
      <c r="BN6" t="s">
        <v>201</v>
      </c>
      <c r="BO6">
        <v>14.85</v>
      </c>
      <c r="BP6">
        <v>20</v>
      </c>
      <c r="BQ6">
        <v>10.43</v>
      </c>
      <c r="BR6">
        <v>17.71</v>
      </c>
      <c r="BS6">
        <v>25.5</v>
      </c>
      <c r="BT6" t="s">
        <v>171</v>
      </c>
      <c r="BU6" t="s">
        <v>768</v>
      </c>
      <c r="BV6" t="s">
        <v>2863</v>
      </c>
      <c r="BW6">
        <v>28.67</v>
      </c>
      <c r="BX6">
        <v>35.78</v>
      </c>
      <c r="BY6">
        <v>28.76</v>
      </c>
      <c r="BZ6">
        <v>13.43</v>
      </c>
      <c r="CA6">
        <v>12.79</v>
      </c>
      <c r="CB6">
        <v>7.48</v>
      </c>
      <c r="CC6">
        <v>5.47</v>
      </c>
      <c r="CD6">
        <v>2.02</v>
      </c>
      <c r="CE6" t="s">
        <v>2950</v>
      </c>
      <c r="CF6" t="s">
        <v>2951</v>
      </c>
      <c r="CG6" s="26">
        <v>-0.13227589743589782</v>
      </c>
      <c r="CH6" s="27">
        <v>-0.19348926829268306</v>
      </c>
      <c r="CI6" s="26">
        <v>0.17127726972103119</v>
      </c>
      <c r="CJ6" s="26">
        <v>0.33464258909225464</v>
      </c>
      <c r="CK6" s="26">
        <v>8.3404138684272766E-2</v>
      </c>
      <c r="CL6" s="26">
        <v>0.15535895526409149</v>
      </c>
      <c r="CM6" s="26" t="s">
        <v>171</v>
      </c>
      <c r="CN6" s="27">
        <v>0.10599078238010406</v>
      </c>
      <c r="CO6" s="27">
        <v>1.2793998718261719</v>
      </c>
      <c r="CP6" s="27">
        <v>8.7456345558166504E-2</v>
      </c>
      <c r="CQ6" s="27">
        <v>0.30054068565368652</v>
      </c>
      <c r="CR6" s="27" t="s">
        <v>171</v>
      </c>
      <c r="CS6">
        <v>2.764939547738694</v>
      </c>
      <c r="CT6">
        <v>87903283.333333328</v>
      </c>
      <c r="CU6">
        <v>0.48935649620748717</v>
      </c>
      <c r="CV6" s="26">
        <v>0.18617073819041252</v>
      </c>
      <c r="CW6" s="27">
        <v>0.44334692135453224</v>
      </c>
      <c r="CX6">
        <v>0.06</v>
      </c>
      <c r="CY6">
        <v>14.83514467333668</v>
      </c>
      <c r="CZ6">
        <v>268566959.59028202</v>
      </c>
      <c r="DA6">
        <v>0.18617073819041252</v>
      </c>
      <c r="DB6">
        <v>4.4729128814862582</v>
      </c>
      <c r="DC6">
        <v>890746098.92158723</v>
      </c>
      <c r="DD6">
        <v>0.17686220128089189</v>
      </c>
      <c r="DE6">
        <v>1.9698030863287077</v>
      </c>
      <c r="DF6">
        <v>2022653801.1095076</v>
      </c>
      <c r="DG6">
        <v>0.16383024960756301</v>
      </c>
      <c r="DH6">
        <v>1.0378180142874303</v>
      </c>
      <c r="DI6">
        <v>3839044654.4094601</v>
      </c>
      <c r="DJ6">
        <v>0.14893659055233002</v>
      </c>
      <c r="DK6">
        <v>0.39519740254787267</v>
      </c>
      <c r="DL6">
        <v>10081619146.060471</v>
      </c>
      <c r="DM6">
        <v>0.13031951673328876</v>
      </c>
      <c r="DN6">
        <v>240000000</v>
      </c>
      <c r="DO6">
        <v>0.18617073819041252</v>
      </c>
      <c r="DP6">
        <v>3984229700</v>
      </c>
      <c r="DQ6">
        <v>869107800</v>
      </c>
      <c r="DR6">
        <v>4493</v>
      </c>
      <c r="DS6">
        <v>-0.31844663562631037</v>
      </c>
      <c r="DT6">
        <v>-0.63683618964721533</v>
      </c>
      <c r="DU6" s="28">
        <v>0.6</v>
      </c>
      <c r="DV6">
        <v>0.6</v>
      </c>
      <c r="DW6">
        <v>1.2</v>
      </c>
      <c r="DX6">
        <v>4.3692870201096889</v>
      </c>
      <c r="DY6">
        <v>0.5605191659895401</v>
      </c>
      <c r="DZ6">
        <v>4.1072849570930288</v>
      </c>
      <c r="EA6">
        <v>1561</v>
      </c>
      <c r="EB6">
        <v>4.0732598010543821</v>
      </c>
      <c r="EC6">
        <v>4</v>
      </c>
      <c r="ED6">
        <v>5.4708696783475064E-2</v>
      </c>
      <c r="EE6">
        <v>0.18831355445046588</v>
      </c>
      <c r="EF6" s="29">
        <v>5.2610000000000004E-2</v>
      </c>
      <c r="EG6">
        <v>5.2195000000000005E-2</v>
      </c>
      <c r="EH6">
        <v>27.29051916598954</v>
      </c>
      <c r="EI6" t="s">
        <v>198</v>
      </c>
      <c r="EJ6">
        <v>0</v>
      </c>
      <c r="EK6">
        <v>0</v>
      </c>
      <c r="EL6" s="31">
        <v>44946</v>
      </c>
      <c r="EM6" s="32">
        <v>2.6800000000000001E-2</v>
      </c>
      <c r="EN6" s="32">
        <v>-1.03</v>
      </c>
      <c r="EO6" s="32">
        <v>1.83</v>
      </c>
      <c r="EP6" s="32">
        <v>-2.14</v>
      </c>
      <c r="EQ6" s="32">
        <v>4.1500000000000002E-2</v>
      </c>
    </row>
    <row r="7" spans="1:147" ht="86.4" x14ac:dyDescent="0.25">
      <c r="B7" s="24"/>
      <c r="C7" s="24"/>
      <c r="D7" s="24" t="s">
        <v>2981</v>
      </c>
      <c r="E7" t="s">
        <v>1826</v>
      </c>
      <c r="F7" t="s">
        <v>1827</v>
      </c>
      <c r="G7">
        <v>14.4</v>
      </c>
      <c r="H7">
        <v>-3.3599999999999998E-2</v>
      </c>
      <c r="I7" t="s">
        <v>1828</v>
      </c>
      <c r="J7">
        <v>4792692700</v>
      </c>
      <c r="K7">
        <v>94.74</v>
      </c>
      <c r="L7">
        <v>4.4800000000000004</v>
      </c>
      <c r="M7" t="s">
        <v>477</v>
      </c>
      <c r="N7" t="s">
        <v>2953</v>
      </c>
      <c r="O7" t="s">
        <v>720</v>
      </c>
      <c r="P7" t="s">
        <v>2954</v>
      </c>
      <c r="Q7">
        <v>45.38</v>
      </c>
      <c r="R7" t="s">
        <v>925</v>
      </c>
      <c r="S7">
        <v>26359923</v>
      </c>
      <c r="T7" s="25">
        <v>-0.69320000000000004</v>
      </c>
      <c r="U7" t="s">
        <v>194</v>
      </c>
      <c r="V7">
        <v>332825880</v>
      </c>
      <c r="W7">
        <v>332825880</v>
      </c>
      <c r="X7">
        <v>2.0299999999999998</v>
      </c>
      <c r="Y7">
        <v>0.53</v>
      </c>
      <c r="Z7">
        <v>2.54</v>
      </c>
      <c r="AA7" t="s">
        <v>2955</v>
      </c>
      <c r="AB7" t="s">
        <v>1542</v>
      </c>
      <c r="AC7" t="s">
        <v>2956</v>
      </c>
      <c r="AD7" t="s">
        <v>2957</v>
      </c>
      <c r="AE7" t="s">
        <v>2958</v>
      </c>
      <c r="AF7">
        <v>24767150</v>
      </c>
      <c r="AG7" t="s">
        <v>2959</v>
      </c>
      <c r="AH7" t="s">
        <v>2960</v>
      </c>
      <c r="AI7" t="s">
        <v>2961</v>
      </c>
      <c r="AJ7" t="s">
        <v>2962</v>
      </c>
      <c r="AK7" t="s">
        <v>2963</v>
      </c>
      <c r="AL7" t="s">
        <v>2430</v>
      </c>
      <c r="AM7" t="s">
        <v>2964</v>
      </c>
      <c r="AN7" t="s">
        <v>171</v>
      </c>
      <c r="AO7" t="s">
        <v>554</v>
      </c>
      <c r="AP7" t="s">
        <v>2965</v>
      </c>
      <c r="AQ7" t="s">
        <v>2966</v>
      </c>
      <c r="AR7" t="s">
        <v>176</v>
      </c>
      <c r="AS7" t="s">
        <v>2967</v>
      </c>
      <c r="AT7" t="s">
        <v>428</v>
      </c>
      <c r="AU7" t="s">
        <v>1004</v>
      </c>
      <c r="AV7" t="s">
        <v>2968</v>
      </c>
      <c r="AW7" t="s">
        <v>2969</v>
      </c>
      <c r="AX7" t="s">
        <v>998</v>
      </c>
      <c r="AY7" t="s">
        <v>2970</v>
      </c>
      <c r="AZ7" t="s">
        <v>399</v>
      </c>
      <c r="BA7" t="s">
        <v>376</v>
      </c>
      <c r="BB7" t="s">
        <v>1500</v>
      </c>
      <c r="BC7" t="s">
        <v>2971</v>
      </c>
      <c r="BD7" t="s">
        <v>2972</v>
      </c>
      <c r="BE7" t="s">
        <v>2973</v>
      </c>
      <c r="BF7" t="s">
        <v>2974</v>
      </c>
      <c r="BG7" t="s">
        <v>2975</v>
      </c>
      <c r="BH7" t="s">
        <v>2976</v>
      </c>
      <c r="BI7" t="s">
        <v>436</v>
      </c>
      <c r="BJ7" t="s">
        <v>170</v>
      </c>
      <c r="BK7" t="s">
        <v>299</v>
      </c>
      <c r="BL7" t="s">
        <v>2977</v>
      </c>
      <c r="BM7" t="s">
        <v>2978</v>
      </c>
      <c r="BN7" t="s">
        <v>2979</v>
      </c>
      <c r="BO7">
        <v>8.61</v>
      </c>
      <c r="BP7">
        <v>5.78</v>
      </c>
      <c r="BQ7">
        <v>3.19</v>
      </c>
      <c r="BR7">
        <v>15.73</v>
      </c>
      <c r="BS7">
        <v>7.26</v>
      </c>
      <c r="BT7">
        <v>2.72</v>
      </c>
      <c r="BU7" t="s">
        <v>2980</v>
      </c>
      <c r="BV7" t="s">
        <v>2863</v>
      </c>
      <c r="BW7">
        <v>19.22</v>
      </c>
      <c r="BX7">
        <v>30.27</v>
      </c>
      <c r="BY7">
        <v>28.55</v>
      </c>
      <c r="BZ7">
        <v>4.8600000000000003</v>
      </c>
      <c r="CA7">
        <v>7.8</v>
      </c>
      <c r="CB7">
        <v>2.91</v>
      </c>
      <c r="CC7">
        <v>0.98</v>
      </c>
      <c r="CD7">
        <v>14.47</v>
      </c>
      <c r="CE7" t="s">
        <v>262</v>
      </c>
      <c r="CF7" t="s">
        <v>424</v>
      </c>
      <c r="CG7" s="26">
        <v>0.36606642611683848</v>
      </c>
      <c r="CH7" s="27">
        <v>-1.3218134792921812</v>
      </c>
      <c r="CI7" s="26">
        <v>0.52789700031280518</v>
      </c>
      <c r="CJ7" s="26">
        <v>6.0698028653860092E-2</v>
      </c>
      <c r="CK7" s="26">
        <v>0.17468805611133575</v>
      </c>
      <c r="CL7" s="26">
        <v>0.23296703398227692</v>
      </c>
      <c r="CM7" s="26">
        <v>0.15189872682094574</v>
      </c>
      <c r="CN7" s="27">
        <v>1.1240277290344238</v>
      </c>
      <c r="CO7" s="27">
        <v>2.6182770729064941</v>
      </c>
      <c r="CP7" s="27">
        <v>-0.59309053421020508</v>
      </c>
      <c r="CQ7" s="27">
        <v>0.15799090266227722</v>
      </c>
      <c r="CR7" s="27">
        <v>-0.43330952525138855</v>
      </c>
      <c r="CS7">
        <v>4.4875399812734083</v>
      </c>
      <c r="CT7">
        <v>14427869.999999998</v>
      </c>
      <c r="CU7">
        <v>0.96527777777777768</v>
      </c>
      <c r="CV7" s="26">
        <v>0.22962976917624472</v>
      </c>
      <c r="CW7" s="27">
        <v>0.57477912902832029</v>
      </c>
      <c r="CX7">
        <v>0.06</v>
      </c>
      <c r="CY7">
        <v>37.849339919827656</v>
      </c>
      <c r="CZ7">
        <v>127603089.2541386</v>
      </c>
      <c r="DA7">
        <v>0.22962976917624472</v>
      </c>
      <c r="DB7">
        <v>11.010877681865226</v>
      </c>
      <c r="DC7">
        <v>438629220.98884463</v>
      </c>
      <c r="DD7">
        <v>0.21814828071743247</v>
      </c>
      <c r="DE7">
        <v>4.6048469782685961</v>
      </c>
      <c r="DF7">
        <v>1048828055.0455869</v>
      </c>
      <c r="DG7">
        <v>0.20207419687509537</v>
      </c>
      <c r="DH7">
        <v>2.2764880393720048</v>
      </c>
      <c r="DI7">
        <v>2121554173.1255157</v>
      </c>
      <c r="DJ7">
        <v>0.18370381534099578</v>
      </c>
      <c r="DK7">
        <v>0.74051317046314769</v>
      </c>
      <c r="DL7">
        <v>6522088860.3227806</v>
      </c>
      <c r="DM7">
        <v>0.16074083842337131</v>
      </c>
      <c r="DN7">
        <v>110000000.00000001</v>
      </c>
      <c r="DO7">
        <v>0.22962976917624472</v>
      </c>
      <c r="DP7">
        <v>4829692700</v>
      </c>
      <c r="DQ7">
        <v>345830000</v>
      </c>
      <c r="DR7">
        <v>3977</v>
      </c>
      <c r="DS7">
        <v>0.13643665694059376</v>
      </c>
      <c r="DT7">
        <v>-1.8965926083205016</v>
      </c>
      <c r="DU7" s="28">
        <v>0.6</v>
      </c>
      <c r="DV7">
        <v>-0.44</v>
      </c>
      <c r="DW7">
        <v>0.15999999999999998</v>
      </c>
      <c r="DX7">
        <v>2.1446999999999998</v>
      </c>
      <c r="DY7">
        <v>0.41208144796380186</v>
      </c>
      <c r="DZ7">
        <v>2.0350291855203619</v>
      </c>
      <c r="EA7">
        <v>1780</v>
      </c>
      <c r="EB7">
        <v>2.0223611745032462</v>
      </c>
      <c r="EC7">
        <v>2</v>
      </c>
      <c r="ED7">
        <v>0.32148942263744634</v>
      </c>
      <c r="EE7">
        <v>1.328021727156554</v>
      </c>
      <c r="EF7" s="29">
        <v>-1.0122</v>
      </c>
      <c r="EG7">
        <v>-1.0118640000000001</v>
      </c>
      <c r="EH7">
        <v>17.242081447963802</v>
      </c>
      <c r="EI7" t="s">
        <v>243</v>
      </c>
      <c r="EJ7">
        <v>1</v>
      </c>
      <c r="EK7">
        <v>0</v>
      </c>
      <c r="EL7" s="31">
        <v>44946</v>
      </c>
      <c r="EM7" s="32">
        <v>3.44E-2</v>
      </c>
      <c r="EN7" s="32">
        <v>5.63</v>
      </c>
      <c r="EO7" s="32">
        <v>-1.73</v>
      </c>
      <c r="EP7" s="32">
        <v>-2.68</v>
      </c>
      <c r="EQ7" s="32">
        <v>-3.3599999999999998E-2</v>
      </c>
    </row>
    <row r="8" spans="1:147" ht="86.4" x14ac:dyDescent="0.25">
      <c r="B8" s="24"/>
      <c r="C8" s="24"/>
      <c r="D8" s="24" t="s">
        <v>3008</v>
      </c>
      <c r="E8" t="s">
        <v>1829</v>
      </c>
      <c r="F8" t="s">
        <v>1830</v>
      </c>
      <c r="G8">
        <v>34.83</v>
      </c>
      <c r="H8">
        <v>8.6999999999999994E-3</v>
      </c>
      <c r="I8" t="s">
        <v>1831</v>
      </c>
      <c r="J8">
        <v>4346784000</v>
      </c>
      <c r="K8">
        <v>29.28</v>
      </c>
      <c r="L8">
        <v>1.49</v>
      </c>
      <c r="M8" t="s">
        <v>477</v>
      </c>
      <c r="N8" t="s">
        <v>318</v>
      </c>
      <c r="O8" t="s">
        <v>909</v>
      </c>
      <c r="P8" t="s">
        <v>2982</v>
      </c>
      <c r="Q8">
        <v>-22.72</v>
      </c>
      <c r="R8" t="s">
        <v>2983</v>
      </c>
      <c r="S8">
        <v>116192564</v>
      </c>
      <c r="T8" s="25">
        <v>-0.2717</v>
      </c>
      <c r="U8" t="s">
        <v>238</v>
      </c>
      <c r="V8">
        <v>31200000</v>
      </c>
      <c r="W8">
        <v>124800000</v>
      </c>
      <c r="X8">
        <v>1.1100000000000001</v>
      </c>
      <c r="Y8">
        <v>0.3</v>
      </c>
      <c r="Z8">
        <v>16.559999999999999</v>
      </c>
      <c r="AA8" t="s">
        <v>1177</v>
      </c>
      <c r="AB8" t="s">
        <v>180</v>
      </c>
      <c r="AC8" t="s">
        <v>2984</v>
      </c>
      <c r="AD8" t="s">
        <v>2985</v>
      </c>
      <c r="AE8" t="s">
        <v>2986</v>
      </c>
      <c r="AF8">
        <v>-13487675</v>
      </c>
      <c r="AG8" t="s">
        <v>2987</v>
      </c>
      <c r="AH8" t="s">
        <v>2988</v>
      </c>
      <c r="AI8" t="s">
        <v>2989</v>
      </c>
      <c r="AJ8" t="s">
        <v>283</v>
      </c>
      <c r="AK8" t="s">
        <v>2990</v>
      </c>
      <c r="AL8" t="s">
        <v>171</v>
      </c>
      <c r="AM8" t="s">
        <v>2991</v>
      </c>
      <c r="AN8" t="s">
        <v>171</v>
      </c>
      <c r="AO8" t="s">
        <v>2992</v>
      </c>
      <c r="AP8" t="s">
        <v>171</v>
      </c>
      <c r="AQ8" t="s">
        <v>2993</v>
      </c>
      <c r="AR8" t="s">
        <v>183</v>
      </c>
      <c r="AS8" t="s">
        <v>2994</v>
      </c>
      <c r="AT8" t="s">
        <v>1238</v>
      </c>
      <c r="AU8" t="s">
        <v>2995</v>
      </c>
      <c r="AV8" t="s">
        <v>182</v>
      </c>
      <c r="AW8" t="s">
        <v>2996</v>
      </c>
      <c r="AX8" t="s">
        <v>2997</v>
      </c>
      <c r="AY8" t="s">
        <v>2998</v>
      </c>
      <c r="AZ8" t="s">
        <v>2970</v>
      </c>
      <c r="BA8" t="s">
        <v>1658</v>
      </c>
      <c r="BB8" t="s">
        <v>2669</v>
      </c>
      <c r="BC8" t="s">
        <v>171</v>
      </c>
      <c r="BD8" t="s">
        <v>885</v>
      </c>
      <c r="BE8" t="s">
        <v>2999</v>
      </c>
      <c r="BF8" t="s">
        <v>3000</v>
      </c>
      <c r="BG8" t="s">
        <v>3001</v>
      </c>
      <c r="BH8" t="s">
        <v>171</v>
      </c>
      <c r="BI8" t="s">
        <v>3002</v>
      </c>
      <c r="BJ8" t="s">
        <v>3003</v>
      </c>
      <c r="BK8" t="s">
        <v>1543</v>
      </c>
      <c r="BL8" t="s">
        <v>3004</v>
      </c>
      <c r="BM8" t="s">
        <v>197</v>
      </c>
      <c r="BN8" t="s">
        <v>183</v>
      </c>
      <c r="BO8">
        <v>18.350000000000001</v>
      </c>
      <c r="BP8">
        <v>19.600000000000001</v>
      </c>
      <c r="BQ8">
        <v>13.87</v>
      </c>
      <c r="BR8">
        <v>18.66</v>
      </c>
      <c r="BS8">
        <v>18.91</v>
      </c>
      <c r="BT8" t="s">
        <v>171</v>
      </c>
      <c r="BU8" t="s">
        <v>3005</v>
      </c>
      <c r="BV8" t="s">
        <v>2863</v>
      </c>
      <c r="BW8">
        <v>32.020000000000003</v>
      </c>
      <c r="BX8">
        <v>35.94</v>
      </c>
      <c r="BY8">
        <v>37.17</v>
      </c>
      <c r="BZ8">
        <v>16.13</v>
      </c>
      <c r="CA8">
        <v>18.32</v>
      </c>
      <c r="CB8">
        <v>13.53</v>
      </c>
      <c r="CC8">
        <v>2.29</v>
      </c>
      <c r="CD8">
        <v>-5.56</v>
      </c>
      <c r="CE8" t="s">
        <v>3006</v>
      </c>
      <c r="CF8" t="s">
        <v>3007</v>
      </c>
      <c r="CG8" s="26">
        <v>-0.2293381329113923</v>
      </c>
      <c r="CH8" s="27">
        <v>-0.28109372413793104</v>
      </c>
      <c r="CI8" s="26">
        <v>0.27222838997840881</v>
      </c>
      <c r="CJ8" s="26">
        <v>0.30329042673110962</v>
      </c>
      <c r="CK8" s="26">
        <v>9.0483620762825012E-2</v>
      </c>
      <c r="CL8" s="26">
        <v>0.20715631544589996</v>
      </c>
      <c r="CM8" s="26" t="s">
        <v>171</v>
      </c>
      <c r="CN8" s="27">
        <v>0.19254659116268158</v>
      </c>
      <c r="CO8" s="27">
        <v>0.69072180986404419</v>
      </c>
      <c r="CP8" s="27">
        <v>1.7381775379180908</v>
      </c>
      <c r="CQ8" s="27">
        <v>-0.32936599850654602</v>
      </c>
      <c r="CR8" s="27" t="s">
        <v>171</v>
      </c>
      <c r="CS8">
        <v>3.7504607420189817</v>
      </c>
      <c r="CT8">
        <v>46321621.875</v>
      </c>
      <c r="CU8">
        <v>1.7226528854435832</v>
      </c>
      <c r="CV8" s="26">
        <v>0.21828968822956085</v>
      </c>
      <c r="CW8" s="27">
        <v>0.57301998510956764</v>
      </c>
      <c r="CX8">
        <v>0.06</v>
      </c>
      <c r="CY8">
        <v>7.8931138132187142</v>
      </c>
      <c r="CZ8">
        <v>220671339.75478837</v>
      </c>
      <c r="DA8">
        <v>0.21828968822956085</v>
      </c>
      <c r="DB8">
        <v>2.3176571745808663</v>
      </c>
      <c r="DC8">
        <v>751527887.34381771</v>
      </c>
      <c r="DD8">
        <v>0.2073752038180828</v>
      </c>
      <c r="DE8">
        <v>0.98248419491156935</v>
      </c>
      <c r="DF8">
        <v>1772836661.4149687</v>
      </c>
      <c r="DG8">
        <v>0.19209492564201355</v>
      </c>
      <c r="DH8">
        <v>0.49395888864409676</v>
      </c>
      <c r="DI8">
        <v>3526171995.3681731</v>
      </c>
      <c r="DJ8">
        <v>0.17463175058364869</v>
      </c>
      <c r="DK8">
        <v>0.16758534590855242</v>
      </c>
      <c r="DL8">
        <v>10393414713.900179</v>
      </c>
      <c r="DM8">
        <v>0.15280278176069259</v>
      </c>
      <c r="DN8">
        <v>192000000</v>
      </c>
      <c r="DO8">
        <v>0.21828968822956085</v>
      </c>
      <c r="DP8">
        <v>1741784000</v>
      </c>
      <c r="DQ8">
        <v>2106149800</v>
      </c>
      <c r="DR8">
        <v>2632</v>
      </c>
      <c r="DS8">
        <v>-0.44762782114095312</v>
      </c>
      <c r="DT8">
        <v>-0.85411370924749863</v>
      </c>
      <c r="DU8" s="28">
        <v>-0.22</v>
      </c>
      <c r="DV8">
        <v>-0.22</v>
      </c>
      <c r="DW8">
        <v>-0.44</v>
      </c>
      <c r="DX8">
        <v>-1.0556000000000001</v>
      </c>
      <c r="DY8">
        <v>0.48201381943813176</v>
      </c>
      <c r="DZ8">
        <v>-1.00845196836076</v>
      </c>
      <c r="EA8">
        <v>2098</v>
      </c>
      <c r="EB8">
        <v>-1.0048493211399403</v>
      </c>
      <c r="EC8">
        <v>1</v>
      </c>
      <c r="ED8">
        <v>9.3782051282051276E-3</v>
      </c>
      <c r="EE8">
        <v>6.1693108974358965E-2</v>
      </c>
      <c r="EF8" s="29">
        <v>5.2299999999999999E-2</v>
      </c>
      <c r="EG8">
        <v>5.2386999999999996E-2</v>
      </c>
      <c r="EH8">
        <v>33.152013819438132</v>
      </c>
      <c r="EI8" t="s">
        <v>198</v>
      </c>
      <c r="EJ8">
        <v>0</v>
      </c>
      <c r="EK8">
        <v>0</v>
      </c>
      <c r="EL8" s="31">
        <v>44946</v>
      </c>
      <c r="EM8" s="32">
        <v>9.4000000000000004E-3</v>
      </c>
      <c r="EN8" s="32">
        <v>-0.44</v>
      </c>
      <c r="EO8" s="32">
        <v>0.28999999999999998</v>
      </c>
      <c r="EP8" s="32">
        <v>0.61</v>
      </c>
      <c r="EQ8" s="32">
        <v>8.6999999999999994E-3</v>
      </c>
    </row>
    <row r="9" spans="1:147" ht="86.4" x14ac:dyDescent="0.25">
      <c r="B9" s="24"/>
      <c r="C9" s="24"/>
      <c r="D9" s="24" t="s">
        <v>3034</v>
      </c>
      <c r="E9" t="s">
        <v>1832</v>
      </c>
      <c r="F9" t="s">
        <v>1833</v>
      </c>
      <c r="G9">
        <v>4.05</v>
      </c>
      <c r="H9">
        <v>2.5000000000000001E-3</v>
      </c>
      <c r="I9" t="s">
        <v>1834</v>
      </c>
      <c r="J9">
        <v>3305634500</v>
      </c>
      <c r="K9">
        <v>13.42</v>
      </c>
      <c r="L9">
        <v>1.27</v>
      </c>
      <c r="M9" t="s">
        <v>477</v>
      </c>
      <c r="N9" t="s">
        <v>2362</v>
      </c>
      <c r="O9" t="s">
        <v>3009</v>
      </c>
      <c r="P9" t="s">
        <v>3010</v>
      </c>
      <c r="Q9">
        <v>-40.369999999999997</v>
      </c>
      <c r="R9" t="s">
        <v>3011</v>
      </c>
      <c r="S9">
        <v>204432610</v>
      </c>
      <c r="T9" s="25">
        <v>0.28799999999999998</v>
      </c>
      <c r="U9" t="s">
        <v>389</v>
      </c>
      <c r="V9">
        <v>632815100</v>
      </c>
      <c r="W9">
        <v>816206040</v>
      </c>
      <c r="X9">
        <v>1.38</v>
      </c>
      <c r="Y9">
        <v>0.45</v>
      </c>
      <c r="Z9">
        <v>12.85</v>
      </c>
      <c r="AA9" t="s">
        <v>3012</v>
      </c>
      <c r="AB9" t="s">
        <v>3013</v>
      </c>
      <c r="AC9" t="s">
        <v>194</v>
      </c>
      <c r="AD9" t="s">
        <v>2135</v>
      </c>
      <c r="AE9" t="s">
        <v>3014</v>
      </c>
      <c r="AF9">
        <v>-21779144</v>
      </c>
      <c r="AG9" t="s">
        <v>3015</v>
      </c>
      <c r="AH9" t="s">
        <v>202</v>
      </c>
      <c r="AI9" t="s">
        <v>3016</v>
      </c>
      <c r="AJ9" t="s">
        <v>3017</v>
      </c>
      <c r="AK9" t="s">
        <v>3018</v>
      </c>
      <c r="AL9" t="s">
        <v>3019</v>
      </c>
      <c r="AM9" t="s">
        <v>3020</v>
      </c>
      <c r="AN9" t="s">
        <v>171</v>
      </c>
      <c r="AO9" t="s">
        <v>464</v>
      </c>
      <c r="AP9" t="s">
        <v>2825</v>
      </c>
      <c r="AQ9" t="s">
        <v>3021</v>
      </c>
      <c r="AR9" t="s">
        <v>216</v>
      </c>
      <c r="AS9" t="s">
        <v>171</v>
      </c>
      <c r="AT9" t="s">
        <v>3022</v>
      </c>
      <c r="AU9" t="s">
        <v>3023</v>
      </c>
      <c r="AV9" t="s">
        <v>275</v>
      </c>
      <c r="AW9" t="s">
        <v>3024</v>
      </c>
      <c r="AX9" t="s">
        <v>3025</v>
      </c>
      <c r="AY9" t="s">
        <v>3026</v>
      </c>
      <c r="AZ9" t="s">
        <v>1319</v>
      </c>
      <c r="BA9" t="s">
        <v>3027</v>
      </c>
      <c r="BB9" t="s">
        <v>303</v>
      </c>
      <c r="BC9" t="s">
        <v>2836</v>
      </c>
      <c r="BD9" t="s">
        <v>3028</v>
      </c>
      <c r="BE9" t="s">
        <v>235</v>
      </c>
      <c r="BF9" t="s">
        <v>997</v>
      </c>
      <c r="BG9" t="s">
        <v>604</v>
      </c>
      <c r="BH9" t="s">
        <v>381</v>
      </c>
      <c r="BI9" t="s">
        <v>276</v>
      </c>
      <c r="BJ9" t="s">
        <v>3029</v>
      </c>
      <c r="BK9" t="s">
        <v>3030</v>
      </c>
      <c r="BL9" t="s">
        <v>3031</v>
      </c>
      <c r="BM9" t="s">
        <v>1566</v>
      </c>
      <c r="BN9" t="s">
        <v>3032</v>
      </c>
      <c r="BO9">
        <v>7.88</v>
      </c>
      <c r="BP9">
        <v>-12.36</v>
      </c>
      <c r="BQ9">
        <v>8.76</v>
      </c>
      <c r="BR9">
        <v>8.8699999999999992</v>
      </c>
      <c r="BS9">
        <v>-20.059999999999999</v>
      </c>
      <c r="BT9">
        <v>8.4700000000000006</v>
      </c>
      <c r="BU9" t="s">
        <v>883</v>
      </c>
      <c r="BV9" t="s">
        <v>2863</v>
      </c>
      <c r="BW9">
        <v>28.8</v>
      </c>
      <c r="BX9">
        <v>24.91</v>
      </c>
      <c r="BY9">
        <v>28.04</v>
      </c>
      <c r="BZ9">
        <v>8.9700000000000006</v>
      </c>
      <c r="CA9">
        <v>-16.41</v>
      </c>
      <c r="CB9">
        <v>8.5299999999999994</v>
      </c>
      <c r="CC9">
        <v>2.02</v>
      </c>
      <c r="CD9">
        <v>1.25</v>
      </c>
      <c r="CE9" t="s">
        <v>3033</v>
      </c>
      <c r="CF9" t="s">
        <v>246</v>
      </c>
      <c r="CG9" s="26">
        <v>-0.26802803437164319</v>
      </c>
      <c r="CH9" s="27">
        <v>0.90640711870861801</v>
      </c>
      <c r="CI9" s="26">
        <v>1.2464942410588264E-3</v>
      </c>
      <c r="CJ9" s="26">
        <v>-1.6549225896596909E-2</v>
      </c>
      <c r="CK9" s="26">
        <v>-5.4202843457460403E-2</v>
      </c>
      <c r="CL9" s="26">
        <v>0.11795195192098618</v>
      </c>
      <c r="CM9" s="26">
        <v>0.68910783529281616</v>
      </c>
      <c r="CN9" s="27">
        <v>1.368807315826416</v>
      </c>
      <c r="CO9" s="27">
        <v>-3.0643939971923828</v>
      </c>
      <c r="CP9" s="27">
        <v>-0.31958761811256409</v>
      </c>
      <c r="CQ9" s="27">
        <v>0.32876712083816528</v>
      </c>
      <c r="CR9" s="27">
        <v>0.89610391855239868</v>
      </c>
      <c r="CS9">
        <v>1.0288311546840958</v>
      </c>
      <c r="CT9">
        <v>96165641.791044787</v>
      </c>
      <c r="CU9">
        <v>0</v>
      </c>
      <c r="CV9" s="26">
        <v>0.14751084242016077</v>
      </c>
      <c r="CW9" s="27">
        <v>-0.15806065201759339</v>
      </c>
      <c r="CX9">
        <v>0.06</v>
      </c>
      <c r="CY9">
        <v>7.526100079866521</v>
      </c>
      <c r="CZ9">
        <v>217594037.10042667</v>
      </c>
      <c r="DA9">
        <v>0.14751084242016077</v>
      </c>
      <c r="DB9">
        <v>2.3433117858073595</v>
      </c>
      <c r="DC9">
        <v>698854719.17078805</v>
      </c>
      <c r="DD9">
        <v>0.14013530029915272</v>
      </c>
      <c r="DE9">
        <v>1.0798133586052931</v>
      </c>
      <c r="DF9">
        <v>1516590331.9766288</v>
      </c>
      <c r="DG9">
        <v>0.12980954132974148</v>
      </c>
      <c r="DH9">
        <v>0.60073266456954155</v>
      </c>
      <c r="DI9">
        <v>2726062018.241436</v>
      </c>
      <c r="DJ9">
        <v>0.11800867393612863</v>
      </c>
      <c r="DK9">
        <v>0.26067817542370181</v>
      </c>
      <c r="DL9">
        <v>6282207926.8362885</v>
      </c>
      <c r="DM9">
        <v>0.10325758969411253</v>
      </c>
      <c r="DN9">
        <v>200999999.99999997</v>
      </c>
      <c r="DO9">
        <v>0.14751084242016077</v>
      </c>
      <c r="DP9">
        <v>1637634500</v>
      </c>
      <c r="DQ9">
        <v>1688657500</v>
      </c>
      <c r="DR9">
        <v>1724</v>
      </c>
      <c r="DS9">
        <v>-0.41553887679180396</v>
      </c>
      <c r="DT9">
        <v>1.0644677707262113</v>
      </c>
      <c r="DU9" s="28">
        <v>-0.22</v>
      </c>
      <c r="DV9">
        <v>0.6</v>
      </c>
      <c r="DW9">
        <v>0.38</v>
      </c>
      <c r="DX9">
        <v>1.2500000000000001E-2</v>
      </c>
      <c r="DY9">
        <v>0.34563701657458396</v>
      </c>
      <c r="DZ9">
        <v>1.9454627071823207E-3</v>
      </c>
      <c r="EA9">
        <v>2772</v>
      </c>
      <c r="EB9">
        <v>8.4980593670093245E-4</v>
      </c>
      <c r="EC9">
        <v>0</v>
      </c>
      <c r="ED9">
        <v>3.4513711758369252E-2</v>
      </c>
      <c r="EE9">
        <v>0.22175773166295118</v>
      </c>
      <c r="EF9" s="29">
        <v>3.78E-2</v>
      </c>
      <c r="EG9">
        <v>3.7824999999999998E-2</v>
      </c>
      <c r="EH9">
        <v>19.155637016574584</v>
      </c>
      <c r="EI9">
        <v>-1</v>
      </c>
      <c r="EJ9">
        <v>0</v>
      </c>
      <c r="EK9">
        <v>0</v>
      </c>
      <c r="EL9" s="31">
        <v>44946</v>
      </c>
      <c r="EM9" s="32">
        <v>5.0000000000000001E-3</v>
      </c>
      <c r="EN9" s="32">
        <v>0</v>
      </c>
      <c r="EO9" s="32">
        <v>0.75</v>
      </c>
      <c r="EP9" s="32">
        <v>0.5</v>
      </c>
      <c r="EQ9" s="32">
        <v>2.5000000000000001E-3</v>
      </c>
    </row>
    <row r="10" spans="1:147" ht="86.4" x14ac:dyDescent="0.25">
      <c r="B10" s="24"/>
      <c r="C10" s="24"/>
      <c r="D10" s="24" t="s">
        <v>3063</v>
      </c>
      <c r="E10" t="s">
        <v>1835</v>
      </c>
      <c r="F10" t="s">
        <v>1836</v>
      </c>
      <c r="G10">
        <v>12.86</v>
      </c>
      <c r="H10">
        <v>9.4000000000000004E-3</v>
      </c>
      <c r="I10" t="s">
        <v>1837</v>
      </c>
      <c r="J10">
        <v>3146331800</v>
      </c>
      <c r="K10">
        <v>8.33</v>
      </c>
      <c r="L10">
        <v>2.2200000000000002</v>
      </c>
      <c r="M10" t="s">
        <v>477</v>
      </c>
      <c r="N10" t="s">
        <v>2757</v>
      </c>
      <c r="O10" t="s">
        <v>3035</v>
      </c>
      <c r="P10" t="s">
        <v>3036</v>
      </c>
      <c r="Q10">
        <v>7.61</v>
      </c>
      <c r="R10" t="s">
        <v>3037</v>
      </c>
      <c r="S10">
        <v>386832340</v>
      </c>
      <c r="T10" s="25">
        <v>4.4550000000000001</v>
      </c>
      <c r="U10" t="s">
        <v>3038</v>
      </c>
      <c r="V10">
        <v>159936610</v>
      </c>
      <c r="W10">
        <v>244660330</v>
      </c>
      <c r="X10">
        <v>1.4</v>
      </c>
      <c r="Y10">
        <v>0.71</v>
      </c>
      <c r="Z10">
        <v>30.01</v>
      </c>
      <c r="AA10" t="s">
        <v>425</v>
      </c>
      <c r="AB10" t="s">
        <v>3039</v>
      </c>
      <c r="AC10" t="s">
        <v>3040</v>
      </c>
      <c r="AD10" t="s">
        <v>3041</v>
      </c>
      <c r="AE10" t="s">
        <v>3042</v>
      </c>
      <c r="AF10">
        <v>-19453289</v>
      </c>
      <c r="AG10" t="s">
        <v>3043</v>
      </c>
      <c r="AH10" t="s">
        <v>3044</v>
      </c>
      <c r="AI10" t="s">
        <v>3045</v>
      </c>
      <c r="AJ10" t="s">
        <v>448</v>
      </c>
      <c r="AK10" t="s">
        <v>3046</v>
      </c>
      <c r="AL10" t="s">
        <v>3047</v>
      </c>
      <c r="AM10" t="s">
        <v>3048</v>
      </c>
      <c r="AN10" t="s">
        <v>171</v>
      </c>
      <c r="AO10" t="s">
        <v>1428</v>
      </c>
      <c r="AP10" t="s">
        <v>2396</v>
      </c>
      <c r="AQ10" t="s">
        <v>444</v>
      </c>
      <c r="AR10" t="s">
        <v>391</v>
      </c>
      <c r="AS10" t="s">
        <v>171</v>
      </c>
      <c r="AT10" t="s">
        <v>950</v>
      </c>
      <c r="AU10" t="s">
        <v>3049</v>
      </c>
      <c r="AV10" t="s">
        <v>3050</v>
      </c>
      <c r="AW10" t="s">
        <v>3051</v>
      </c>
      <c r="AX10" t="s">
        <v>176</v>
      </c>
      <c r="AY10" t="s">
        <v>2514</v>
      </c>
      <c r="AZ10" t="s">
        <v>2942</v>
      </c>
      <c r="BA10" t="s">
        <v>3052</v>
      </c>
      <c r="BB10" t="s">
        <v>1204</v>
      </c>
      <c r="BC10" t="s">
        <v>3053</v>
      </c>
      <c r="BD10" t="s">
        <v>3054</v>
      </c>
      <c r="BE10" t="s">
        <v>3055</v>
      </c>
      <c r="BF10" t="s">
        <v>3056</v>
      </c>
      <c r="BG10" t="s">
        <v>3057</v>
      </c>
      <c r="BH10" t="s">
        <v>3058</v>
      </c>
      <c r="BI10" t="s">
        <v>175</v>
      </c>
      <c r="BJ10" t="s">
        <v>453</v>
      </c>
      <c r="BK10" t="s">
        <v>670</v>
      </c>
      <c r="BL10" t="s">
        <v>1468</v>
      </c>
      <c r="BM10" t="s">
        <v>3059</v>
      </c>
      <c r="BN10" t="s">
        <v>3060</v>
      </c>
      <c r="BO10">
        <v>7.66</v>
      </c>
      <c r="BP10">
        <v>12.96</v>
      </c>
      <c r="BQ10">
        <v>5.65</v>
      </c>
      <c r="BR10">
        <v>6.04</v>
      </c>
      <c r="BS10">
        <v>12.76</v>
      </c>
      <c r="BT10">
        <v>6.55</v>
      </c>
      <c r="BU10" t="s">
        <v>3061</v>
      </c>
      <c r="BV10" t="s">
        <v>2863</v>
      </c>
      <c r="BW10">
        <v>19.309999999999999</v>
      </c>
      <c r="BX10">
        <v>23.99</v>
      </c>
      <c r="BY10">
        <v>18</v>
      </c>
      <c r="BZ10">
        <v>38.590000000000003</v>
      </c>
      <c r="CA10">
        <v>8.93</v>
      </c>
      <c r="CB10">
        <v>4.49</v>
      </c>
      <c r="CC10">
        <v>0.08</v>
      </c>
      <c r="CD10">
        <v>-5.0199999999999996</v>
      </c>
      <c r="CE10" t="s">
        <v>3062</v>
      </c>
      <c r="CF10" t="s">
        <v>1969</v>
      </c>
      <c r="CG10" s="26">
        <v>-0.14899822471910085</v>
      </c>
      <c r="CH10" s="27">
        <v>0.16986363846913069</v>
      </c>
      <c r="CI10" s="26">
        <v>0.40271136164665222</v>
      </c>
      <c r="CJ10" s="26">
        <v>0.23303835093975067</v>
      </c>
      <c r="CK10" s="26">
        <v>0.28897339105606079</v>
      </c>
      <c r="CL10" s="26">
        <v>0.22706064581871033</v>
      </c>
      <c r="CM10" s="26">
        <v>0.17122040688991547</v>
      </c>
      <c r="CN10" s="27">
        <v>-0.35638898611068726</v>
      </c>
      <c r="CO10" s="27">
        <v>1.2583115100860596</v>
      </c>
      <c r="CP10" s="27">
        <v>-0.31565159559249878</v>
      </c>
      <c r="CQ10" s="27">
        <v>0.70599651336669922</v>
      </c>
      <c r="CR10" s="27">
        <v>-0.44029489159584045</v>
      </c>
      <c r="CS10">
        <v>1.7887048322910746</v>
      </c>
      <c r="CT10">
        <v>140064831.13866854</v>
      </c>
      <c r="CU10">
        <v>1.9440124416796269</v>
      </c>
      <c r="CV10" s="26">
        <v>0.26460083127021788</v>
      </c>
      <c r="CW10" s="27">
        <v>0.17039451003074646</v>
      </c>
      <c r="CX10">
        <v>0.06</v>
      </c>
      <c r="CY10">
        <v>31.177134843296134</v>
      </c>
      <c r="CZ10">
        <v>73558131.994066924</v>
      </c>
      <c r="DA10">
        <v>0.26460083127021788</v>
      </c>
      <c r="DB10">
        <v>8.8150267773322355</v>
      </c>
      <c r="DC10">
        <v>260161637.38688609</v>
      </c>
      <c r="DD10">
        <v>0.25137078970670695</v>
      </c>
      <c r="DE10">
        <v>3.5348178352580346</v>
      </c>
      <c r="DF10">
        <v>648783588.54172504</v>
      </c>
      <c r="DG10">
        <v>0.23284873151779173</v>
      </c>
      <c r="DH10">
        <v>1.6575156078857256</v>
      </c>
      <c r="DI10">
        <v>1383595900.4484437</v>
      </c>
      <c r="DJ10">
        <v>0.21168066501617433</v>
      </c>
      <c r="DK10">
        <v>0.47177228003630778</v>
      </c>
      <c r="DL10">
        <v>4861099087.5163422</v>
      </c>
      <c r="DM10">
        <v>0.1852205818891525</v>
      </c>
      <c r="DN10">
        <v>61657100</v>
      </c>
      <c r="DO10">
        <v>0.26460083127021788</v>
      </c>
      <c r="DP10">
        <v>2293331800</v>
      </c>
      <c r="DQ10">
        <v>568133590</v>
      </c>
      <c r="DR10">
        <v>1304</v>
      </c>
      <c r="DS10">
        <v>-0.41359905598931873</v>
      </c>
      <c r="DT10">
        <v>-5.3087156161576998E-4</v>
      </c>
      <c r="DU10" s="28">
        <v>0.6</v>
      </c>
      <c r="DV10">
        <v>0.6</v>
      </c>
      <c r="DW10">
        <v>1.2</v>
      </c>
      <c r="DX10">
        <v>-1.0502</v>
      </c>
      <c r="DY10">
        <v>0.34153866666666799</v>
      </c>
      <c r="DZ10">
        <v>-1.0055992410666668</v>
      </c>
      <c r="EA10">
        <v>923</v>
      </c>
      <c r="EB10">
        <v>-1.0045492411673305</v>
      </c>
      <c r="EC10">
        <v>1</v>
      </c>
      <c r="ED10">
        <v>6.8383787432968801E-2</v>
      </c>
      <c r="EE10">
        <v>0.61309489773025316</v>
      </c>
      <c r="EF10" s="29">
        <v>3.6400000000000002E-2</v>
      </c>
      <c r="EG10">
        <v>3.6493999999999999E-2</v>
      </c>
      <c r="EH10">
        <v>23.111538666666668</v>
      </c>
      <c r="EI10" t="s">
        <v>198</v>
      </c>
      <c r="EJ10">
        <v>0</v>
      </c>
      <c r="EK10">
        <v>1</v>
      </c>
      <c r="EL10" s="31">
        <v>44946</v>
      </c>
      <c r="EM10" s="32">
        <v>-1.32E-2</v>
      </c>
      <c r="EN10" s="32">
        <v>-0.47</v>
      </c>
      <c r="EO10" s="32">
        <v>-0.48</v>
      </c>
      <c r="EP10" s="32">
        <v>1.43</v>
      </c>
      <c r="EQ10" s="32">
        <v>9.4000000000000004E-3</v>
      </c>
    </row>
    <row r="11" spans="1:147" ht="86.4" x14ac:dyDescent="0.25">
      <c r="B11" s="24"/>
      <c r="C11" s="24"/>
      <c r="D11" s="24" t="s">
        <v>3098</v>
      </c>
      <c r="E11" t="s">
        <v>1838</v>
      </c>
      <c r="F11" t="s">
        <v>1839</v>
      </c>
      <c r="G11">
        <v>37</v>
      </c>
      <c r="H11">
        <v>-5.0000000000000001E-4</v>
      </c>
      <c r="I11" t="s">
        <v>1840</v>
      </c>
      <c r="J11">
        <v>2757794900</v>
      </c>
      <c r="L11">
        <v>8.9700000000000006</v>
      </c>
      <c r="M11" t="s">
        <v>477</v>
      </c>
      <c r="N11" t="s">
        <v>3064</v>
      </c>
      <c r="O11" t="s">
        <v>1228</v>
      </c>
      <c r="P11" t="s">
        <v>3065</v>
      </c>
      <c r="Q11">
        <v>-29.05</v>
      </c>
      <c r="R11" t="s">
        <v>463</v>
      </c>
      <c r="S11">
        <v>-9980034</v>
      </c>
      <c r="T11" s="25">
        <v>0.38890000000000002</v>
      </c>
      <c r="U11" t="s">
        <v>3066</v>
      </c>
      <c r="V11">
        <v>74534998</v>
      </c>
      <c r="W11">
        <v>74534998</v>
      </c>
      <c r="X11">
        <v>1.3</v>
      </c>
      <c r="Y11">
        <v>0.18</v>
      </c>
      <c r="Z11">
        <v>-13.63</v>
      </c>
      <c r="AA11" t="s">
        <v>3067</v>
      </c>
      <c r="AB11" t="s">
        <v>3068</v>
      </c>
      <c r="AC11" t="s">
        <v>3069</v>
      </c>
      <c r="AD11" t="s">
        <v>3070</v>
      </c>
      <c r="AE11" t="s">
        <v>3071</v>
      </c>
      <c r="AF11">
        <v>1812304</v>
      </c>
      <c r="AG11" t="s">
        <v>1283</v>
      </c>
      <c r="AH11" t="s">
        <v>3072</v>
      </c>
      <c r="AI11" t="s">
        <v>3073</v>
      </c>
      <c r="AJ11" t="s">
        <v>3074</v>
      </c>
      <c r="AK11" t="s">
        <v>3075</v>
      </c>
      <c r="AL11" t="s">
        <v>3076</v>
      </c>
      <c r="AM11" t="s">
        <v>3077</v>
      </c>
      <c r="AN11" t="s">
        <v>171</v>
      </c>
      <c r="AO11">
        <v>0</v>
      </c>
      <c r="AP11" t="s">
        <v>3078</v>
      </c>
      <c r="AQ11" t="s">
        <v>171</v>
      </c>
      <c r="AR11" t="s">
        <v>3079</v>
      </c>
      <c r="AS11" t="s">
        <v>171</v>
      </c>
      <c r="AT11" t="s">
        <v>3080</v>
      </c>
      <c r="AU11" t="s">
        <v>3081</v>
      </c>
      <c r="AV11" t="s">
        <v>3082</v>
      </c>
      <c r="AW11" t="s">
        <v>171</v>
      </c>
      <c r="AX11" t="s">
        <v>3083</v>
      </c>
      <c r="AY11" t="s">
        <v>1944</v>
      </c>
      <c r="AZ11" t="s">
        <v>1491</v>
      </c>
      <c r="BA11" t="s">
        <v>3084</v>
      </c>
      <c r="BB11" t="s">
        <v>3085</v>
      </c>
      <c r="BC11" t="s">
        <v>840</v>
      </c>
      <c r="BD11" t="s">
        <v>3086</v>
      </c>
      <c r="BE11" t="s">
        <v>3087</v>
      </c>
      <c r="BF11" t="s">
        <v>3088</v>
      </c>
      <c r="BG11" t="s">
        <v>3089</v>
      </c>
      <c r="BH11" t="s">
        <v>3090</v>
      </c>
      <c r="BI11" t="s">
        <v>3091</v>
      </c>
      <c r="BJ11" t="s">
        <v>459</v>
      </c>
      <c r="BK11" t="s">
        <v>3092</v>
      </c>
      <c r="BL11" t="s">
        <v>3093</v>
      </c>
      <c r="BM11" t="s">
        <v>3094</v>
      </c>
      <c r="BN11" t="s">
        <v>3095</v>
      </c>
      <c r="BO11">
        <v>-9.17</v>
      </c>
      <c r="BP11">
        <v>-7.38</v>
      </c>
      <c r="BQ11">
        <v>-5.57</v>
      </c>
      <c r="BR11">
        <v>-15.52</v>
      </c>
      <c r="BS11">
        <v>-12.17</v>
      </c>
      <c r="BT11">
        <v>-12.61</v>
      </c>
      <c r="BU11" t="s">
        <v>883</v>
      </c>
      <c r="BV11" t="s">
        <v>2863</v>
      </c>
      <c r="BW11">
        <v>13.66</v>
      </c>
      <c r="BX11">
        <v>4.4400000000000004</v>
      </c>
      <c r="BY11">
        <v>11.52</v>
      </c>
      <c r="BZ11">
        <v>-14.85</v>
      </c>
      <c r="CA11">
        <v>-15.44</v>
      </c>
      <c r="CB11">
        <v>-12.35</v>
      </c>
      <c r="CC11">
        <v>2.44</v>
      </c>
      <c r="CD11">
        <v>-1.88</v>
      </c>
      <c r="CE11" t="s">
        <v>3096</v>
      </c>
      <c r="CF11" t="s">
        <v>3097</v>
      </c>
      <c r="CG11" s="26">
        <v>-0.23193772673762103</v>
      </c>
      <c r="CH11" s="27">
        <v>0.32385268624767521</v>
      </c>
      <c r="CI11" s="26">
        <v>-0.5884244441986084</v>
      </c>
      <c r="CJ11" s="26">
        <v>-0.32683983445167542</v>
      </c>
      <c r="CK11" s="26">
        <v>-0.18947368860244751</v>
      </c>
      <c r="CL11" s="26">
        <v>0.33489462733268738</v>
      </c>
      <c r="CM11" s="26">
        <v>0.21652421355247498</v>
      </c>
      <c r="CN11" s="27">
        <v>-0.1112675666809082</v>
      </c>
      <c r="CO11" s="27">
        <v>0.15729954838752747</v>
      </c>
      <c r="CP11" s="27">
        <v>-2.6678125858306885</v>
      </c>
      <c r="CQ11" s="27">
        <v>-9.8750434815883636E-2</v>
      </c>
      <c r="CR11" s="27">
        <v>1.3416171073913574E-2</v>
      </c>
      <c r="CS11">
        <v>21.545272656249999</v>
      </c>
      <c r="CT11">
        <v>22950673.13253215</v>
      </c>
      <c r="CU11">
        <v>0</v>
      </c>
      <c r="CV11" s="26">
        <v>-0.11066382527351379</v>
      </c>
      <c r="CW11" s="27">
        <v>-0.5414229735732079</v>
      </c>
      <c r="CX11">
        <v>0.06</v>
      </c>
      <c r="CY11" t="e">
        <v>#VALUE!</v>
      </c>
      <c r="CZ11" t="s">
        <v>886</v>
      </c>
      <c r="DA11">
        <v>-0.11066382527351379</v>
      </c>
      <c r="DB11" t="e">
        <v>#VALUE!</v>
      </c>
      <c r="DC11" t="s">
        <v>179</v>
      </c>
      <c r="DD11">
        <v>-0.10513063400983809</v>
      </c>
      <c r="DE11" t="e">
        <v>#VALUE!</v>
      </c>
      <c r="DF11" t="s">
        <v>179</v>
      </c>
      <c r="DG11">
        <v>-9.7384166240692141E-2</v>
      </c>
      <c r="DH11" t="e">
        <v>#VALUE!</v>
      </c>
      <c r="DI11" t="s">
        <v>179</v>
      </c>
      <c r="DJ11">
        <v>-8.8531060218811033E-2</v>
      </c>
      <c r="DK11" t="e">
        <v>#VALUE!</v>
      </c>
      <c r="DL11" t="s">
        <v>179</v>
      </c>
      <c r="DM11">
        <v>-7.7464677691459649E-2</v>
      </c>
      <c r="DN11">
        <v>-53429300</v>
      </c>
      <c r="DO11">
        <v>-0.11066382527351379</v>
      </c>
      <c r="DP11">
        <v>2543108000</v>
      </c>
      <c r="DQ11">
        <v>102521160</v>
      </c>
      <c r="DR11">
        <v>4297</v>
      </c>
      <c r="DS11">
        <v>-0.12127390146410724</v>
      </c>
      <c r="DT11">
        <v>0.86527565982088306</v>
      </c>
      <c r="DU11" s="28">
        <v>-0.22</v>
      </c>
      <c r="DV11" t="e">
        <v>#VALUE!</v>
      </c>
      <c r="DW11" t="e">
        <v>#VALUE!</v>
      </c>
      <c r="DX11">
        <v>-1.8799999999999997E-2</v>
      </c>
      <c r="DY11">
        <v>0.34312206053636385</v>
      </c>
      <c r="DZ11">
        <v>-2.3146947380836536E-3</v>
      </c>
      <c r="EA11">
        <v>4664</v>
      </c>
      <c r="EB11">
        <v>-1.2133101227663199E-4</v>
      </c>
      <c r="EC11">
        <v>0</v>
      </c>
      <c r="ED11">
        <v>1.1204132587485949E-2</v>
      </c>
      <c r="EE11">
        <v>9.1000203689547296E-2</v>
      </c>
      <c r="EF11" s="29">
        <v>2.1100000000000001E-2</v>
      </c>
      <c r="EG11">
        <v>2.1094999999999999E-2</v>
      </c>
      <c r="EH11">
        <v>22.123122060536364</v>
      </c>
      <c r="EI11" t="s">
        <v>198</v>
      </c>
      <c r="EJ11">
        <v>0</v>
      </c>
      <c r="EK11">
        <v>0</v>
      </c>
      <c r="EL11" s="31">
        <v>44946</v>
      </c>
      <c r="EM11" s="32">
        <v>8.6E-3</v>
      </c>
      <c r="EN11" s="32">
        <v>1.26</v>
      </c>
      <c r="EO11" s="32">
        <v>0.98</v>
      </c>
      <c r="EP11" s="32">
        <v>-0.62</v>
      </c>
      <c r="EQ11" s="32">
        <v>-5.0000000000000001E-4</v>
      </c>
    </row>
    <row r="12" spans="1:147" ht="86.4" x14ac:dyDescent="0.25">
      <c r="B12" s="24"/>
      <c r="C12" s="24"/>
      <c r="D12" s="24" t="s">
        <v>3133</v>
      </c>
      <c r="E12" t="s">
        <v>1841</v>
      </c>
      <c r="F12" t="s">
        <v>1842</v>
      </c>
      <c r="G12">
        <v>11.69</v>
      </c>
      <c r="H12">
        <v>2.4500000000000001E-2</v>
      </c>
      <c r="I12" t="s">
        <v>1843</v>
      </c>
      <c r="J12">
        <v>2596610600</v>
      </c>
      <c r="K12">
        <v>104.9</v>
      </c>
      <c r="L12">
        <v>5.16</v>
      </c>
      <c r="M12" t="s">
        <v>477</v>
      </c>
      <c r="N12" t="s">
        <v>3099</v>
      </c>
      <c r="O12" t="s">
        <v>401</v>
      </c>
      <c r="P12" t="s">
        <v>3100</v>
      </c>
      <c r="Q12">
        <v>-5.74</v>
      </c>
      <c r="R12" t="s">
        <v>2111</v>
      </c>
      <c r="S12">
        <v>17533953</v>
      </c>
      <c r="T12" s="25">
        <v>0.18190000000000001</v>
      </c>
      <c r="U12" t="s">
        <v>3101</v>
      </c>
      <c r="V12">
        <v>170569560</v>
      </c>
      <c r="W12">
        <v>222122380</v>
      </c>
      <c r="X12">
        <v>2.11</v>
      </c>
      <c r="Y12">
        <v>0.44</v>
      </c>
      <c r="Z12">
        <v>3.62</v>
      </c>
      <c r="AA12" t="s">
        <v>3102</v>
      </c>
      <c r="AB12" t="s">
        <v>3103</v>
      </c>
      <c r="AC12" t="s">
        <v>3104</v>
      </c>
      <c r="AD12" t="s">
        <v>3105</v>
      </c>
      <c r="AE12" t="s">
        <v>3106</v>
      </c>
      <c r="AF12">
        <v>5678965</v>
      </c>
      <c r="AG12" t="s">
        <v>3107</v>
      </c>
      <c r="AH12">
        <v>2475.08</v>
      </c>
      <c r="AI12" t="s">
        <v>3108</v>
      </c>
      <c r="AJ12" t="s">
        <v>3109</v>
      </c>
      <c r="AK12" t="s">
        <v>3110</v>
      </c>
      <c r="AL12" t="s">
        <v>3111</v>
      </c>
      <c r="AM12" t="s">
        <v>3112</v>
      </c>
      <c r="AN12" t="s">
        <v>171</v>
      </c>
      <c r="AO12" t="s">
        <v>3113</v>
      </c>
      <c r="AP12" t="s">
        <v>2891</v>
      </c>
      <c r="AQ12" t="s">
        <v>3114</v>
      </c>
      <c r="AR12" t="s">
        <v>341</v>
      </c>
      <c r="AS12" t="s">
        <v>171</v>
      </c>
      <c r="AT12" t="s">
        <v>403</v>
      </c>
      <c r="AU12" t="s">
        <v>171</v>
      </c>
      <c r="AV12" t="s">
        <v>3115</v>
      </c>
      <c r="AW12" t="s">
        <v>3116</v>
      </c>
      <c r="AX12" t="s">
        <v>3117</v>
      </c>
      <c r="AY12" t="s">
        <v>3118</v>
      </c>
      <c r="AZ12" t="s">
        <v>456</v>
      </c>
      <c r="BA12" t="s">
        <v>469</v>
      </c>
      <c r="BB12" t="s">
        <v>3119</v>
      </c>
      <c r="BC12" t="s">
        <v>3120</v>
      </c>
      <c r="BD12" t="s">
        <v>3121</v>
      </c>
      <c r="BE12" t="s">
        <v>3122</v>
      </c>
      <c r="BF12" t="s">
        <v>3123</v>
      </c>
      <c r="BG12" t="s">
        <v>3124</v>
      </c>
      <c r="BH12" t="s">
        <v>3125</v>
      </c>
      <c r="BI12" t="s">
        <v>413</v>
      </c>
      <c r="BJ12" t="s">
        <v>3126</v>
      </c>
      <c r="BK12" t="s">
        <v>317</v>
      </c>
      <c r="BL12" t="s">
        <v>3127</v>
      </c>
      <c r="BM12" t="s">
        <v>3128</v>
      </c>
      <c r="BN12" t="s">
        <v>3129</v>
      </c>
      <c r="BO12">
        <v>3.99</v>
      </c>
      <c r="BP12">
        <v>3.15</v>
      </c>
      <c r="BQ12">
        <v>2.87</v>
      </c>
      <c r="BR12">
        <v>4.38</v>
      </c>
      <c r="BS12">
        <v>2.94</v>
      </c>
      <c r="BT12">
        <v>2.09</v>
      </c>
      <c r="BU12" t="s">
        <v>3130</v>
      </c>
      <c r="BV12" t="s">
        <v>2863</v>
      </c>
      <c r="BW12">
        <v>19.12</v>
      </c>
      <c r="BX12">
        <v>19.62</v>
      </c>
      <c r="BY12">
        <v>20.49</v>
      </c>
      <c r="BZ12">
        <v>3.84</v>
      </c>
      <c r="CA12">
        <v>2.3199999999999998</v>
      </c>
      <c r="CB12">
        <v>1.77</v>
      </c>
      <c r="CC12">
        <v>13.94</v>
      </c>
      <c r="CD12">
        <v>3.18</v>
      </c>
      <c r="CE12" t="s">
        <v>3131</v>
      </c>
      <c r="CF12" t="s">
        <v>3132</v>
      </c>
      <c r="CG12" s="26">
        <v>3.3783005464481208E-2</v>
      </c>
      <c r="CH12" s="27">
        <v>8.2135950675803315E-2</v>
      </c>
      <c r="CI12" s="26">
        <v>0.20415225625038147</v>
      </c>
      <c r="CJ12" s="26">
        <v>3.7701975554227829E-2</v>
      </c>
      <c r="CK12" s="26">
        <v>5.4151625372469425E-3</v>
      </c>
      <c r="CL12" s="26">
        <v>0.12601625919342041</v>
      </c>
      <c r="CM12" s="26">
        <v>0.23308271169662476</v>
      </c>
      <c r="CN12" s="27">
        <v>0.5197557806968689</v>
      </c>
      <c r="CO12" s="27">
        <v>0.48672294616699219</v>
      </c>
      <c r="CP12" s="27">
        <v>-3.4987296909093857E-2</v>
      </c>
      <c r="CQ12" s="27">
        <v>-0.67859387397766113</v>
      </c>
      <c r="CR12" s="27">
        <v>-0.1615876704454422</v>
      </c>
      <c r="CS12">
        <v>3.7307623563218391</v>
      </c>
      <c r="CT12">
        <v>72680217.637723878</v>
      </c>
      <c r="CU12">
        <v>0.68434559452523536</v>
      </c>
      <c r="CV12" s="26">
        <v>0.12127367304638029</v>
      </c>
      <c r="CW12" s="27">
        <v>2.6261977106332778E-2</v>
      </c>
      <c r="CX12">
        <v>0.06</v>
      </c>
      <c r="CY12">
        <v>113.74291947414299</v>
      </c>
      <c r="CZ12">
        <v>23329897.036828224</v>
      </c>
      <c r="DA12">
        <v>0.12127367304638029</v>
      </c>
      <c r="DB12">
        <v>36.202135080146498</v>
      </c>
      <c r="DC12">
        <v>73299836.988212839</v>
      </c>
      <c r="DD12">
        <v>0.11520998939406127</v>
      </c>
      <c r="DE12">
        <v>17.196438088329582</v>
      </c>
      <c r="DF12">
        <v>154311642.11854321</v>
      </c>
      <c r="DG12">
        <v>0.10672083228081465</v>
      </c>
      <c r="DH12">
        <v>9.9134715844711785</v>
      </c>
      <c r="DI12">
        <v>267677228.64679533</v>
      </c>
      <c r="DJ12">
        <v>9.7018938437104241E-2</v>
      </c>
      <c r="DK12">
        <v>4.6727471169336416</v>
      </c>
      <c r="DL12">
        <v>567890907.33875561</v>
      </c>
      <c r="DM12">
        <v>8.489157113246619E-2</v>
      </c>
      <c r="DN12">
        <v>22055000</v>
      </c>
      <c r="DO12">
        <v>0.12127367304638029</v>
      </c>
      <c r="DP12">
        <v>2653610600</v>
      </c>
      <c r="DQ12">
        <v>60930499.99999994</v>
      </c>
      <c r="DR12">
        <v>2025</v>
      </c>
      <c r="DS12">
        <v>-8.7490667581899079E-2</v>
      </c>
      <c r="DT12">
        <v>5.5873973569470534E-2</v>
      </c>
      <c r="DU12" s="28">
        <v>0</v>
      </c>
      <c r="DV12">
        <v>0.6</v>
      </c>
      <c r="DW12">
        <v>0.6</v>
      </c>
      <c r="DX12">
        <v>5.228120516499283</v>
      </c>
      <c r="DY12">
        <v>0.50174724573470375</v>
      </c>
      <c r="DZ12">
        <v>5.0756783530442151</v>
      </c>
      <c r="EA12">
        <v>1863</v>
      </c>
      <c r="EB12">
        <v>5.0470337427798162</v>
      </c>
      <c r="EC12">
        <v>5</v>
      </c>
      <c r="ED12">
        <v>0.12979151402933825</v>
      </c>
      <c r="EE12">
        <v>0.39123612848016487</v>
      </c>
      <c r="EF12" s="29">
        <v>1.00641</v>
      </c>
      <c r="EG12">
        <v>1.006165</v>
      </c>
      <c r="EH12">
        <v>17.331747245734704</v>
      </c>
      <c r="EI12" t="s">
        <v>231</v>
      </c>
      <c r="EJ12">
        <v>1</v>
      </c>
      <c r="EK12">
        <v>0</v>
      </c>
      <c r="EL12" s="31">
        <v>44946</v>
      </c>
      <c r="EM12" s="32">
        <v>7.0199999999999999E-2</v>
      </c>
      <c r="EN12" s="32">
        <v>2.37</v>
      </c>
      <c r="EO12" s="32">
        <v>3.65</v>
      </c>
      <c r="EP12" s="32">
        <v>-2.06</v>
      </c>
      <c r="EQ12" s="32">
        <v>2.4500000000000001E-2</v>
      </c>
    </row>
    <row r="13" spans="1:147" ht="86.4" x14ac:dyDescent="0.25">
      <c r="B13" s="24"/>
      <c r="C13" s="24"/>
      <c r="D13" s="24" t="s">
        <v>3163</v>
      </c>
      <c r="E13" t="s">
        <v>1844</v>
      </c>
      <c r="F13" t="s">
        <v>1845</v>
      </c>
      <c r="G13">
        <v>20.05</v>
      </c>
      <c r="H13">
        <v>3.5000000000000001E-3</v>
      </c>
      <c r="I13" t="s">
        <v>1846</v>
      </c>
      <c r="J13">
        <v>2406000000</v>
      </c>
      <c r="K13">
        <v>22.63</v>
      </c>
      <c r="L13">
        <v>2.37</v>
      </c>
      <c r="M13" t="s">
        <v>477</v>
      </c>
      <c r="N13" t="s">
        <v>3134</v>
      </c>
      <c r="O13" t="s">
        <v>2942</v>
      </c>
      <c r="P13" t="s">
        <v>3135</v>
      </c>
      <c r="Q13">
        <v>-3.07</v>
      </c>
      <c r="R13" t="s">
        <v>3119</v>
      </c>
      <c r="S13">
        <v>73882242</v>
      </c>
      <c r="T13" s="25">
        <v>-3.3700000000000001E-2</v>
      </c>
      <c r="U13" t="s">
        <v>177</v>
      </c>
      <c r="V13">
        <v>71881644</v>
      </c>
      <c r="W13">
        <v>120000000</v>
      </c>
      <c r="X13">
        <v>1.06</v>
      </c>
      <c r="Y13">
        <v>0.33</v>
      </c>
      <c r="Z13">
        <v>21.04</v>
      </c>
      <c r="AA13" t="s">
        <v>3136</v>
      </c>
      <c r="AB13" t="s">
        <v>228</v>
      </c>
      <c r="AC13" t="s">
        <v>3137</v>
      </c>
      <c r="AD13" t="s">
        <v>3138</v>
      </c>
      <c r="AE13" t="s">
        <v>3139</v>
      </c>
      <c r="AF13">
        <v>-5899825</v>
      </c>
      <c r="AG13" t="s">
        <v>3140</v>
      </c>
      <c r="AH13" t="s">
        <v>3141</v>
      </c>
      <c r="AI13" t="s">
        <v>3142</v>
      </c>
      <c r="AJ13" t="s">
        <v>296</v>
      </c>
      <c r="AK13" t="s">
        <v>3143</v>
      </c>
      <c r="AL13" t="s">
        <v>3144</v>
      </c>
      <c r="AM13" t="s">
        <v>3145</v>
      </c>
      <c r="AN13" t="s">
        <v>171</v>
      </c>
      <c r="AO13" t="s">
        <v>3146</v>
      </c>
      <c r="AP13" t="s">
        <v>171</v>
      </c>
      <c r="AQ13" t="s">
        <v>3147</v>
      </c>
      <c r="AR13" t="s">
        <v>3148</v>
      </c>
      <c r="AS13" t="s">
        <v>171</v>
      </c>
      <c r="AT13" t="s">
        <v>3149</v>
      </c>
      <c r="AU13" t="s">
        <v>171</v>
      </c>
      <c r="AV13" t="s">
        <v>3150</v>
      </c>
      <c r="AW13" t="s">
        <v>3151</v>
      </c>
      <c r="AX13" t="s">
        <v>3152</v>
      </c>
      <c r="AY13" t="s">
        <v>1171</v>
      </c>
      <c r="AZ13" t="s">
        <v>241</v>
      </c>
      <c r="BA13" t="s">
        <v>318</v>
      </c>
      <c r="BB13" t="s">
        <v>2185</v>
      </c>
      <c r="BC13" t="s">
        <v>171</v>
      </c>
      <c r="BD13" t="s">
        <v>255</v>
      </c>
      <c r="BE13" t="s">
        <v>3153</v>
      </c>
      <c r="BF13" t="s">
        <v>3154</v>
      </c>
      <c r="BG13" t="s">
        <v>3155</v>
      </c>
      <c r="BH13" t="s">
        <v>171</v>
      </c>
      <c r="BI13" t="s">
        <v>2241</v>
      </c>
      <c r="BJ13" t="s">
        <v>3156</v>
      </c>
      <c r="BK13" t="s">
        <v>287</v>
      </c>
      <c r="BL13" t="s">
        <v>3157</v>
      </c>
      <c r="BM13" t="s">
        <v>3158</v>
      </c>
      <c r="BN13" t="s">
        <v>3159</v>
      </c>
      <c r="BO13">
        <v>15.19</v>
      </c>
      <c r="BP13">
        <v>32.4</v>
      </c>
      <c r="BQ13">
        <v>30.64</v>
      </c>
      <c r="BR13">
        <v>16.16</v>
      </c>
      <c r="BS13">
        <v>33.450000000000003</v>
      </c>
      <c r="BT13" t="s">
        <v>171</v>
      </c>
      <c r="BU13" t="s">
        <v>3160</v>
      </c>
      <c r="BV13" t="s">
        <v>2863</v>
      </c>
      <c r="BW13">
        <v>28.02</v>
      </c>
      <c r="BX13">
        <v>39.33</v>
      </c>
      <c r="BY13">
        <v>35.01</v>
      </c>
      <c r="BZ13">
        <v>21.07</v>
      </c>
      <c r="CA13">
        <v>24.31</v>
      </c>
      <c r="CB13">
        <v>19.559999999999999</v>
      </c>
      <c r="CC13">
        <v>0.6</v>
      </c>
      <c r="CD13">
        <v>-4.8</v>
      </c>
      <c r="CE13" t="s">
        <v>3161</v>
      </c>
      <c r="CF13" t="s">
        <v>3162</v>
      </c>
      <c r="CG13" s="26">
        <v>-4.1561130434782358E-2</v>
      </c>
      <c r="CH13" s="27">
        <v>-0.12238013796465941</v>
      </c>
      <c r="CI13" s="26">
        <v>0.14418604969978333</v>
      </c>
      <c r="CJ13" s="26">
        <v>6.1728395521640778E-2</v>
      </c>
      <c r="CK13" s="26">
        <v>0.23853211104869843</v>
      </c>
      <c r="CL13" s="26">
        <v>0.16785714030265808</v>
      </c>
      <c r="CM13" s="26" t="s">
        <v>171</v>
      </c>
      <c r="CN13" s="27">
        <v>4.8076923936605453E-2</v>
      </c>
      <c r="CO13" s="27">
        <v>0.31124550104141235</v>
      </c>
      <c r="CP13" s="27">
        <v>0.55217069387435913</v>
      </c>
      <c r="CQ13" s="27">
        <v>0.23206883668899536</v>
      </c>
      <c r="CR13" s="27" t="s">
        <v>171</v>
      </c>
      <c r="CS13">
        <v>4.8902439024390247</v>
      </c>
      <c r="CT13">
        <v>53304896.330275223</v>
      </c>
      <c r="CU13">
        <v>2.4937655860349128</v>
      </c>
      <c r="CV13" s="26">
        <v>0.15307592414319515</v>
      </c>
      <c r="CW13" s="27">
        <v>0.28589048888534307</v>
      </c>
      <c r="CX13">
        <v>0.06</v>
      </c>
      <c r="CY13">
        <v>12.201486189000992</v>
      </c>
      <c r="CZ13">
        <v>118571014.8411399</v>
      </c>
      <c r="DA13">
        <v>0.15307592414319515</v>
      </c>
      <c r="DB13">
        <v>3.7814203222277594</v>
      </c>
      <c r="DC13">
        <v>382592379.77217942</v>
      </c>
      <c r="DD13">
        <v>0.1454221279360354</v>
      </c>
      <c r="DE13">
        <v>1.7312418556292766</v>
      </c>
      <c r="DF13">
        <v>835667526.92340267</v>
      </c>
      <c r="DG13">
        <v>0.13470681324601175</v>
      </c>
      <c r="DH13">
        <v>0.95576081431949333</v>
      </c>
      <c r="DI13">
        <v>1513707800.4501452</v>
      </c>
      <c r="DJ13">
        <v>0.12246073931455613</v>
      </c>
      <c r="DK13">
        <v>0.40726233679373647</v>
      </c>
      <c r="DL13">
        <v>3552360405.8008499</v>
      </c>
      <c r="DM13">
        <v>0.1071531469002366</v>
      </c>
      <c r="DN13">
        <v>109000000.00000001</v>
      </c>
      <c r="DO13">
        <v>0.15307592414319515</v>
      </c>
      <c r="DP13">
        <v>1446742600</v>
      </c>
      <c r="DQ13">
        <v>933692590</v>
      </c>
      <c r="DR13">
        <v>2483</v>
      </c>
      <c r="DS13">
        <v>-0.1946370545779775</v>
      </c>
      <c r="DT13">
        <v>-0.40827062685000248</v>
      </c>
      <c r="DU13" s="28">
        <v>0</v>
      </c>
      <c r="DV13">
        <v>0</v>
      </c>
      <c r="DW13">
        <v>0</v>
      </c>
      <c r="DX13">
        <v>-1.048</v>
      </c>
      <c r="DY13">
        <v>0.3968522747233435</v>
      </c>
      <c r="DZ13">
        <v>-1.0113689091867206</v>
      </c>
      <c r="EA13">
        <v>2005</v>
      </c>
      <c r="EB13">
        <v>-1.0067377302108216</v>
      </c>
      <c r="EC13">
        <v>1</v>
      </c>
      <c r="ED13">
        <v>1.6854999999999998E-2</v>
      </c>
      <c r="EE13">
        <v>7.1162500000000004E-2</v>
      </c>
      <c r="EF13" s="29">
        <v>4.2210000000000004E-2</v>
      </c>
      <c r="EG13">
        <v>4.2175000000000004E-2</v>
      </c>
      <c r="EH13">
        <v>16.236852274723343</v>
      </c>
      <c r="EI13" t="s">
        <v>198</v>
      </c>
      <c r="EJ13">
        <v>0</v>
      </c>
      <c r="EK13">
        <v>0</v>
      </c>
      <c r="EL13" s="31">
        <v>44946</v>
      </c>
      <c r="EM13" s="32">
        <v>8.0000000000000002E-3</v>
      </c>
      <c r="EN13" s="32">
        <v>-1.24</v>
      </c>
      <c r="EO13" s="32">
        <v>1.06</v>
      </c>
      <c r="EP13" s="32">
        <v>-0.35</v>
      </c>
      <c r="EQ13" s="32">
        <v>3.5000000000000001E-3</v>
      </c>
    </row>
    <row r="14" spans="1:147" ht="86.4" x14ac:dyDescent="0.25">
      <c r="B14" s="24"/>
      <c r="C14" s="24"/>
      <c r="D14" s="24" t="s">
        <v>3195</v>
      </c>
      <c r="E14" t="s">
        <v>1847</v>
      </c>
      <c r="F14" t="s">
        <v>1848</v>
      </c>
      <c r="G14">
        <v>10.66</v>
      </c>
      <c r="H14">
        <v>1.9E-3</v>
      </c>
      <c r="I14" t="s">
        <v>1849</v>
      </c>
      <c r="J14">
        <v>2313081400</v>
      </c>
      <c r="K14">
        <v>10.64</v>
      </c>
      <c r="L14">
        <v>1.75</v>
      </c>
      <c r="M14" t="s">
        <v>477</v>
      </c>
      <c r="N14" t="s">
        <v>3164</v>
      </c>
      <c r="O14" t="s">
        <v>2877</v>
      </c>
      <c r="P14" t="s">
        <v>3165</v>
      </c>
      <c r="Q14">
        <v>1.25</v>
      </c>
      <c r="R14" t="s">
        <v>3166</v>
      </c>
      <c r="S14">
        <v>184042380</v>
      </c>
      <c r="T14" s="25">
        <v>0.86599999999999999</v>
      </c>
      <c r="U14" t="s">
        <v>1004</v>
      </c>
      <c r="V14">
        <v>216276390</v>
      </c>
      <c r="W14">
        <v>216987000</v>
      </c>
      <c r="X14">
        <v>1.59</v>
      </c>
      <c r="Y14">
        <v>0.66</v>
      </c>
      <c r="Z14">
        <v>13.03</v>
      </c>
      <c r="AA14" t="s">
        <v>3167</v>
      </c>
      <c r="AB14" t="s">
        <v>3168</v>
      </c>
      <c r="AC14" t="s">
        <v>3169</v>
      </c>
      <c r="AD14" t="s">
        <v>3170</v>
      </c>
      <c r="AE14" t="s">
        <v>3171</v>
      </c>
      <c r="AF14">
        <v>6819703</v>
      </c>
      <c r="AG14" t="s">
        <v>1283</v>
      </c>
      <c r="AH14" t="s">
        <v>3172</v>
      </c>
      <c r="AI14" t="s">
        <v>3173</v>
      </c>
      <c r="AJ14" t="s">
        <v>433</v>
      </c>
      <c r="AK14" t="s">
        <v>3174</v>
      </c>
      <c r="AL14" t="s">
        <v>171</v>
      </c>
      <c r="AM14" t="s">
        <v>3175</v>
      </c>
      <c r="AN14" t="s">
        <v>171</v>
      </c>
      <c r="AO14" t="s">
        <v>1965</v>
      </c>
      <c r="AP14" t="s">
        <v>259</v>
      </c>
      <c r="AQ14" t="s">
        <v>171</v>
      </c>
      <c r="AR14" t="s">
        <v>315</v>
      </c>
      <c r="AS14" t="s">
        <v>171</v>
      </c>
      <c r="AT14" t="s">
        <v>2970</v>
      </c>
      <c r="AU14" t="s">
        <v>3176</v>
      </c>
      <c r="AV14" t="s">
        <v>330</v>
      </c>
      <c r="AW14" t="s">
        <v>3177</v>
      </c>
      <c r="AX14" t="s">
        <v>3178</v>
      </c>
      <c r="AY14" t="s">
        <v>3179</v>
      </c>
      <c r="AZ14" t="s">
        <v>3180</v>
      </c>
      <c r="BA14" t="s">
        <v>3181</v>
      </c>
      <c r="BB14" t="s">
        <v>2772</v>
      </c>
      <c r="BC14" t="s">
        <v>3182</v>
      </c>
      <c r="BD14" t="s">
        <v>3183</v>
      </c>
      <c r="BE14" t="s">
        <v>3184</v>
      </c>
      <c r="BF14" t="s">
        <v>3185</v>
      </c>
      <c r="BG14" t="s">
        <v>3186</v>
      </c>
      <c r="BH14" t="s">
        <v>3187</v>
      </c>
      <c r="BI14" t="s">
        <v>3188</v>
      </c>
      <c r="BJ14" t="s">
        <v>2348</v>
      </c>
      <c r="BK14" t="s">
        <v>3189</v>
      </c>
      <c r="BL14" t="s">
        <v>225</v>
      </c>
      <c r="BM14" t="s">
        <v>3190</v>
      </c>
      <c r="BN14" t="s">
        <v>3191</v>
      </c>
      <c r="BO14">
        <v>8.33</v>
      </c>
      <c r="BP14">
        <v>3.86</v>
      </c>
      <c r="BQ14">
        <v>5.13</v>
      </c>
      <c r="BR14">
        <v>10.66</v>
      </c>
      <c r="BS14">
        <v>4.74</v>
      </c>
      <c r="BT14">
        <v>6.96</v>
      </c>
      <c r="BU14" t="s">
        <v>3192</v>
      </c>
      <c r="BV14" t="s">
        <v>2863</v>
      </c>
      <c r="BW14">
        <v>17.28</v>
      </c>
      <c r="BX14">
        <v>19.3</v>
      </c>
      <c r="BY14">
        <v>19.940000000000001</v>
      </c>
      <c r="BZ14">
        <v>19.21</v>
      </c>
      <c r="CA14">
        <v>3.39</v>
      </c>
      <c r="CB14">
        <v>4.3</v>
      </c>
      <c r="CC14">
        <v>3.9</v>
      </c>
      <c r="CD14">
        <v>-2.65</v>
      </c>
      <c r="CE14" t="s">
        <v>3193</v>
      </c>
      <c r="CF14" t="s">
        <v>3194</v>
      </c>
      <c r="CG14" s="26">
        <v>-3.3373134328358429E-2</v>
      </c>
      <c r="CH14" s="27">
        <v>-0.80144324137817724</v>
      </c>
      <c r="CI14" s="26">
        <v>0.32255974411964417</v>
      </c>
      <c r="CJ14" s="26">
        <v>-8.7315633893013E-2</v>
      </c>
      <c r="CK14" s="26">
        <v>9.5294816419482231E-3</v>
      </c>
      <c r="CL14" s="26">
        <v>0.1245814710855484</v>
      </c>
      <c r="CM14" s="26">
        <v>6.26334547996521E-2</v>
      </c>
      <c r="CN14" s="27">
        <v>1.6161823272705078</v>
      </c>
      <c r="CO14" s="27">
        <v>-0.29048964381217957</v>
      </c>
      <c r="CP14" s="27">
        <v>2.0862746238708496</v>
      </c>
      <c r="CQ14" s="27">
        <v>2.3828084468841553</v>
      </c>
      <c r="CR14" s="27">
        <v>-1.2854257822036743</v>
      </c>
      <c r="CS14">
        <v>1.1305383186705766</v>
      </c>
      <c r="CT14">
        <v>15060387.121212121</v>
      </c>
      <c r="CU14">
        <v>1.9699812382739212</v>
      </c>
      <c r="CV14" s="26">
        <v>8.6397703550755975E-2</v>
      </c>
      <c r="CW14" s="27">
        <v>0.90186999440193172</v>
      </c>
      <c r="CX14">
        <v>0.06</v>
      </c>
      <c r="CY14">
        <v>12.655156035041388</v>
      </c>
      <c r="CZ14">
        <v>135287261.1968866</v>
      </c>
      <c r="DA14">
        <v>8.6397703550755975E-2</v>
      </c>
      <c r="DB14">
        <v>4.1482263884904942</v>
      </c>
      <c r="DC14">
        <v>412726124.29019636</v>
      </c>
      <c r="DD14">
        <v>8.2077818373218175E-2</v>
      </c>
      <c r="DE14">
        <v>2.0504150667433798</v>
      </c>
      <c r="DF14">
        <v>834992596.26454735</v>
      </c>
      <c r="DG14">
        <v>7.6029979124665262E-2</v>
      </c>
      <c r="DH14">
        <v>1.2369721579748141</v>
      </c>
      <c r="DI14">
        <v>1384090489.7997386</v>
      </c>
      <c r="DJ14">
        <v>6.9118162840604777E-2</v>
      </c>
      <c r="DK14">
        <v>0.64544827536196503</v>
      </c>
      <c r="DL14">
        <v>2652546246.3121014</v>
      </c>
      <c r="DM14">
        <v>6.0478392485529178E-2</v>
      </c>
      <c r="DN14">
        <v>132000000</v>
      </c>
      <c r="DO14">
        <v>8.6397703550755975E-2</v>
      </c>
      <c r="DP14">
        <v>1712081400</v>
      </c>
      <c r="DQ14">
        <v>580349100</v>
      </c>
      <c r="DR14">
        <v>1712</v>
      </c>
      <c r="DS14">
        <v>-0.11977083787911441</v>
      </c>
      <c r="DT14">
        <v>-1.7033132357801088</v>
      </c>
      <c r="DU14" s="28">
        <v>0.6</v>
      </c>
      <c r="DV14">
        <v>0.6</v>
      </c>
      <c r="DW14">
        <v>1.2</v>
      </c>
      <c r="DX14">
        <v>4.6794871794871797</v>
      </c>
      <c r="DY14">
        <v>0.35990882145752706</v>
      </c>
      <c r="DZ14">
        <v>4.1222457376570381</v>
      </c>
      <c r="EA14">
        <v>1498</v>
      </c>
      <c r="EB14">
        <v>4.0850405131527223</v>
      </c>
      <c r="EC14">
        <v>4</v>
      </c>
      <c r="ED14">
        <v>3.1190347808854907E-2</v>
      </c>
      <c r="EE14">
        <v>0.17336752893030458</v>
      </c>
      <c r="EF14" s="29">
        <v>6.6000000000000003E-2</v>
      </c>
      <c r="EG14">
        <v>6.6019000000000008E-2</v>
      </c>
      <c r="EH14">
        <v>18.179908821457527</v>
      </c>
      <c r="EI14">
        <v>-1</v>
      </c>
      <c r="EJ14">
        <v>0</v>
      </c>
      <c r="EK14">
        <v>1</v>
      </c>
      <c r="EL14" s="31">
        <v>44946</v>
      </c>
      <c r="EM14" s="32">
        <v>1.66E-2</v>
      </c>
      <c r="EN14" s="32">
        <v>0.48</v>
      </c>
      <c r="EO14" s="32">
        <v>-0.28999999999999998</v>
      </c>
      <c r="EP14" s="32">
        <v>1.82</v>
      </c>
      <c r="EQ14" s="32">
        <v>1.9E-3</v>
      </c>
    </row>
    <row r="15" spans="1:147" ht="140.4" x14ac:dyDescent="0.25">
      <c r="B15" s="24" t="s">
        <v>3196</v>
      </c>
      <c r="C15" s="24"/>
      <c r="D15" s="24" t="s">
        <v>3227</v>
      </c>
      <c r="E15" t="s">
        <v>1850</v>
      </c>
      <c r="F15" t="s">
        <v>1851</v>
      </c>
      <c r="G15">
        <v>19.14</v>
      </c>
      <c r="H15">
        <v>1.6000000000000001E-3</v>
      </c>
      <c r="I15" t="s">
        <v>1852</v>
      </c>
      <c r="J15">
        <v>2073498100</v>
      </c>
      <c r="K15">
        <v>29.56</v>
      </c>
      <c r="L15">
        <v>2.2000000000000002</v>
      </c>
      <c r="M15" t="s">
        <v>477</v>
      </c>
      <c r="N15" t="s">
        <v>3197</v>
      </c>
      <c r="O15" t="s">
        <v>3198</v>
      </c>
      <c r="P15" t="s">
        <v>3199</v>
      </c>
      <c r="Q15">
        <v>-12.79</v>
      </c>
      <c r="R15" t="s">
        <v>220</v>
      </c>
      <c r="S15">
        <v>51612539</v>
      </c>
      <c r="T15" s="25">
        <v>-0.25419999999999998</v>
      </c>
      <c r="U15" t="s">
        <v>3200</v>
      </c>
      <c r="V15">
        <v>51012084</v>
      </c>
      <c r="W15">
        <v>108333234</v>
      </c>
      <c r="X15">
        <v>1.18</v>
      </c>
      <c r="Y15">
        <v>0.26</v>
      </c>
      <c r="Z15">
        <v>18.09</v>
      </c>
      <c r="AA15" t="s">
        <v>331</v>
      </c>
      <c r="AB15" t="s">
        <v>366</v>
      </c>
      <c r="AC15" t="s">
        <v>3201</v>
      </c>
      <c r="AD15" t="s">
        <v>3202</v>
      </c>
      <c r="AE15" t="s">
        <v>3203</v>
      </c>
      <c r="AF15">
        <v>-12110477</v>
      </c>
      <c r="AG15" t="s">
        <v>3204</v>
      </c>
      <c r="AH15" t="s">
        <v>3205</v>
      </c>
      <c r="AI15" t="s">
        <v>3206</v>
      </c>
      <c r="AJ15" t="s">
        <v>361</v>
      </c>
      <c r="AK15" t="s">
        <v>3207</v>
      </c>
      <c r="AL15" t="s">
        <v>171</v>
      </c>
      <c r="AM15" t="s">
        <v>3208</v>
      </c>
      <c r="AN15" t="s">
        <v>171</v>
      </c>
      <c r="AO15" t="s">
        <v>306</v>
      </c>
      <c r="AP15" t="s">
        <v>3209</v>
      </c>
      <c r="AQ15" t="s">
        <v>3210</v>
      </c>
      <c r="AR15" t="s">
        <v>3211</v>
      </c>
      <c r="AS15" t="s">
        <v>171</v>
      </c>
      <c r="AT15" t="s">
        <v>982</v>
      </c>
      <c r="AU15" t="s">
        <v>171</v>
      </c>
      <c r="AV15" t="s">
        <v>3212</v>
      </c>
      <c r="AW15" t="s">
        <v>3213</v>
      </c>
      <c r="AX15" t="s">
        <v>3214</v>
      </c>
      <c r="AY15" t="s">
        <v>1591</v>
      </c>
      <c r="AZ15" t="s">
        <v>3136</v>
      </c>
      <c r="BA15" t="s">
        <v>3215</v>
      </c>
      <c r="BB15" t="s">
        <v>291</v>
      </c>
      <c r="BC15" t="s">
        <v>454</v>
      </c>
      <c r="BD15" t="s">
        <v>3216</v>
      </c>
      <c r="BE15" t="s">
        <v>3217</v>
      </c>
      <c r="BF15" t="s">
        <v>3218</v>
      </c>
      <c r="BG15" t="s">
        <v>3219</v>
      </c>
      <c r="BH15" t="s">
        <v>3220</v>
      </c>
      <c r="BI15" t="s">
        <v>412</v>
      </c>
      <c r="BJ15" t="s">
        <v>318</v>
      </c>
      <c r="BK15" t="s">
        <v>253</v>
      </c>
      <c r="BL15" t="s">
        <v>3221</v>
      </c>
      <c r="BM15" t="s">
        <v>3222</v>
      </c>
      <c r="BN15" t="s">
        <v>3223</v>
      </c>
      <c r="BO15">
        <v>13.18</v>
      </c>
      <c r="BP15">
        <v>23.04</v>
      </c>
      <c r="BQ15">
        <v>25.08</v>
      </c>
      <c r="BR15">
        <v>12.57</v>
      </c>
      <c r="BS15">
        <v>27.68</v>
      </c>
      <c r="BT15" t="s">
        <v>171</v>
      </c>
      <c r="BU15" t="s">
        <v>3224</v>
      </c>
      <c r="BV15" t="s">
        <v>2863</v>
      </c>
      <c r="BW15">
        <v>34.51</v>
      </c>
      <c r="BX15">
        <v>45.59</v>
      </c>
      <c r="BY15">
        <v>43.55</v>
      </c>
      <c r="BZ15">
        <v>19.100000000000001</v>
      </c>
      <c r="CA15">
        <v>23.66</v>
      </c>
      <c r="CB15">
        <v>19.5</v>
      </c>
      <c r="CC15">
        <v>6.04</v>
      </c>
      <c r="CD15">
        <v>-2.35</v>
      </c>
      <c r="CE15" t="s">
        <v>3225</v>
      </c>
      <c r="CF15" t="s">
        <v>3226</v>
      </c>
      <c r="CG15" s="26">
        <v>-0.36778387931034484</v>
      </c>
      <c r="CH15" s="27">
        <v>-0.56726241888088591</v>
      </c>
      <c r="CI15" s="26">
        <v>0.44164037704467773</v>
      </c>
      <c r="CJ15" s="26">
        <v>0.11619718372821808</v>
      </c>
      <c r="CK15" s="26">
        <v>0.31481480598449707</v>
      </c>
      <c r="CL15" s="26">
        <v>0.42105263471603394</v>
      </c>
      <c r="CM15" s="26">
        <v>0.3571428656578064</v>
      </c>
      <c r="CN15" s="27">
        <v>0.17086488008499146</v>
      </c>
      <c r="CO15" s="27">
        <v>0.3515230119228363</v>
      </c>
      <c r="CP15" s="27">
        <v>0.59068882465362549</v>
      </c>
      <c r="CQ15" s="27">
        <v>0.38927242159843445</v>
      </c>
      <c r="CR15" s="27">
        <v>2.443426288664341E-2</v>
      </c>
      <c r="CS15">
        <v>4.5371949671772427</v>
      </c>
      <c r="CT15">
        <v>49897251.194773436</v>
      </c>
      <c r="CU15">
        <v>1.567398119122257</v>
      </c>
      <c r="CV15" s="26">
        <v>0.33016957342624664</v>
      </c>
      <c r="CW15" s="27">
        <v>0.30535668022930623</v>
      </c>
      <c r="CX15">
        <v>0.06</v>
      </c>
      <c r="CY15">
        <v>11.830323996228909</v>
      </c>
      <c r="CZ15">
        <v>110098261.08018602</v>
      </c>
      <c r="DA15">
        <v>0.33016957342624664</v>
      </c>
      <c r="DB15">
        <v>3.1730963720970267</v>
      </c>
      <c r="DC15">
        <v>410481733.69509381</v>
      </c>
      <c r="DD15">
        <v>0.31366109475493431</v>
      </c>
      <c r="DE15">
        <v>1.1750687034000367</v>
      </c>
      <c r="DF15">
        <v>1108444209.4587739</v>
      </c>
      <c r="DG15">
        <v>0.29054922461509702</v>
      </c>
      <c r="DH15">
        <v>0.4974277989856693</v>
      </c>
      <c r="DI15">
        <v>2618466645.1211433</v>
      </c>
      <c r="DJ15">
        <v>0.26413565874099731</v>
      </c>
      <c r="DK15">
        <v>0.10890579836765754</v>
      </c>
      <c r="DL15">
        <v>11959859984.707767</v>
      </c>
      <c r="DM15">
        <v>0.23111870139837262</v>
      </c>
      <c r="DN15">
        <v>87736299.999999985</v>
      </c>
      <c r="DO15">
        <v>0.33016957342624664</v>
      </c>
      <c r="DP15">
        <v>1302498100</v>
      </c>
      <c r="DQ15">
        <v>452022100</v>
      </c>
      <c r="DR15">
        <v>2445</v>
      </c>
      <c r="DS15">
        <v>-0.69795345273659148</v>
      </c>
      <c r="DT15">
        <v>-0.87261909911019209</v>
      </c>
      <c r="DU15" s="28">
        <v>0</v>
      </c>
      <c r="DV15">
        <v>-0.22</v>
      </c>
      <c r="DW15">
        <v>-0.22</v>
      </c>
      <c r="DX15">
        <v>5.3890728476821188</v>
      </c>
      <c r="DY15">
        <v>0.36605375687232755</v>
      </c>
      <c r="DZ15">
        <v>5.0762791934850942</v>
      </c>
      <c r="EA15">
        <v>1843</v>
      </c>
      <c r="EB15">
        <v>5.0477171143316957</v>
      </c>
      <c r="EC15">
        <v>5</v>
      </c>
      <c r="ED15">
        <v>2.9625257933313429E-2</v>
      </c>
      <c r="EE15">
        <v>0.15110783086194954</v>
      </c>
      <c r="EF15" s="29">
        <v>1.9209999999999998E-2</v>
      </c>
      <c r="EG15">
        <v>1.9193999999999999E-2</v>
      </c>
      <c r="EH15">
        <v>17.196053756872328</v>
      </c>
      <c r="EI15" t="s">
        <v>198</v>
      </c>
      <c r="EJ15">
        <v>1</v>
      </c>
      <c r="EK15">
        <v>0</v>
      </c>
      <c r="EL15" s="31">
        <v>44946</v>
      </c>
      <c r="EM15" s="32">
        <v>2.2700000000000001E-2</v>
      </c>
      <c r="EN15" s="32">
        <v>1.84</v>
      </c>
      <c r="EO15" s="32">
        <v>-0.11</v>
      </c>
      <c r="EP15" s="32">
        <v>1.76</v>
      </c>
      <c r="EQ15" s="32">
        <v>1.6000000000000001E-3</v>
      </c>
    </row>
    <row r="16" spans="1:147" ht="86.4" x14ac:dyDescent="0.25">
      <c r="B16" s="24"/>
      <c r="C16" s="24"/>
      <c r="D16" s="24" t="s">
        <v>3260</v>
      </c>
      <c r="E16" t="s">
        <v>1853</v>
      </c>
      <c r="F16" t="s">
        <v>1854</v>
      </c>
      <c r="G16">
        <v>15.56</v>
      </c>
      <c r="H16">
        <v>1.2999999999999999E-3</v>
      </c>
      <c r="I16" t="s">
        <v>1855</v>
      </c>
      <c r="J16">
        <v>2033275000</v>
      </c>
      <c r="K16">
        <v>354.9</v>
      </c>
      <c r="L16">
        <v>4.59</v>
      </c>
      <c r="M16" t="s">
        <v>477</v>
      </c>
      <c r="N16" t="s">
        <v>3228</v>
      </c>
      <c r="O16" t="s">
        <v>3002</v>
      </c>
      <c r="P16" t="s">
        <v>3229</v>
      </c>
      <c r="Q16">
        <v>-31.13</v>
      </c>
      <c r="R16" t="s">
        <v>215</v>
      </c>
      <c r="S16">
        <v>3018857</v>
      </c>
      <c r="T16" s="25">
        <v>-0.90369999999999995</v>
      </c>
      <c r="U16" t="s">
        <v>3230</v>
      </c>
      <c r="V16">
        <v>130673200</v>
      </c>
      <c r="W16">
        <v>130673200</v>
      </c>
      <c r="X16">
        <v>1.21</v>
      </c>
      <c r="Y16">
        <v>0.26</v>
      </c>
      <c r="Z16">
        <v>1.79</v>
      </c>
      <c r="AA16" t="s">
        <v>207</v>
      </c>
      <c r="AB16" t="s">
        <v>3231</v>
      </c>
      <c r="AC16" t="s">
        <v>3232</v>
      </c>
      <c r="AD16" t="s">
        <v>3233</v>
      </c>
      <c r="AE16" t="s">
        <v>3234</v>
      </c>
      <c r="AF16">
        <v>-1560453</v>
      </c>
      <c r="AG16" t="s">
        <v>1283</v>
      </c>
      <c r="AH16">
        <v>122.78</v>
      </c>
      <c r="AI16" t="s">
        <v>3235</v>
      </c>
      <c r="AJ16" t="s">
        <v>3236</v>
      </c>
      <c r="AK16" t="s">
        <v>3237</v>
      </c>
      <c r="AL16" t="s">
        <v>3238</v>
      </c>
      <c r="AM16" t="s">
        <v>3239</v>
      </c>
      <c r="AN16" t="s">
        <v>171</v>
      </c>
      <c r="AO16" t="s">
        <v>3240</v>
      </c>
      <c r="AP16" t="s">
        <v>3241</v>
      </c>
      <c r="AQ16" t="s">
        <v>171</v>
      </c>
      <c r="AR16" t="s">
        <v>3242</v>
      </c>
      <c r="AS16" t="s">
        <v>171</v>
      </c>
      <c r="AT16" t="s">
        <v>3243</v>
      </c>
      <c r="AU16" t="s">
        <v>171</v>
      </c>
      <c r="AV16" t="s">
        <v>3244</v>
      </c>
      <c r="AW16" t="s">
        <v>3245</v>
      </c>
      <c r="AX16" t="s">
        <v>3246</v>
      </c>
      <c r="AY16" t="s">
        <v>1596</v>
      </c>
      <c r="AZ16" t="s">
        <v>1596</v>
      </c>
      <c r="BA16" t="s">
        <v>1397</v>
      </c>
      <c r="BB16" t="s">
        <v>2396</v>
      </c>
      <c r="BC16" t="s">
        <v>1267</v>
      </c>
      <c r="BD16" t="s">
        <v>3247</v>
      </c>
      <c r="BE16" t="s">
        <v>3248</v>
      </c>
      <c r="BF16" t="s">
        <v>3249</v>
      </c>
      <c r="BG16" t="s">
        <v>3250</v>
      </c>
      <c r="BH16" t="s">
        <v>3251</v>
      </c>
      <c r="BI16" t="s">
        <v>3252</v>
      </c>
      <c r="BJ16" t="s">
        <v>3253</v>
      </c>
      <c r="BK16" t="s">
        <v>357</v>
      </c>
      <c r="BL16" t="s">
        <v>3254</v>
      </c>
      <c r="BM16" t="s">
        <v>3255</v>
      </c>
      <c r="BN16" t="s">
        <v>3256</v>
      </c>
      <c r="BO16">
        <v>6.43</v>
      </c>
      <c r="BP16">
        <v>6.33</v>
      </c>
      <c r="BQ16">
        <v>7.63</v>
      </c>
      <c r="BR16">
        <v>7.55</v>
      </c>
      <c r="BS16">
        <v>7.1</v>
      </c>
      <c r="BT16">
        <v>8.7200000000000006</v>
      </c>
      <c r="BU16" t="s">
        <v>3257</v>
      </c>
      <c r="BV16" t="s">
        <v>2863</v>
      </c>
      <c r="BW16">
        <v>30.92</v>
      </c>
      <c r="BX16">
        <v>38.520000000000003</v>
      </c>
      <c r="BY16">
        <v>44.07</v>
      </c>
      <c r="BZ16">
        <v>1.65</v>
      </c>
      <c r="CA16">
        <v>15.67</v>
      </c>
      <c r="CB16">
        <v>18.309999999999999</v>
      </c>
      <c r="CC16">
        <v>-5.7</v>
      </c>
      <c r="CD16">
        <v>-4.83</v>
      </c>
      <c r="CE16" t="s">
        <v>3258</v>
      </c>
      <c r="CF16" t="s">
        <v>3259</v>
      </c>
      <c r="CG16" s="26">
        <v>-0.28577597402597377</v>
      </c>
      <c r="CH16" s="27">
        <v>-0.90157108278996245</v>
      </c>
      <c r="CI16" s="26">
        <v>0.29896906018257141</v>
      </c>
      <c r="CJ16" s="26">
        <v>0</v>
      </c>
      <c r="CK16" s="26">
        <v>3.1914893537759781E-2</v>
      </c>
      <c r="CL16" s="26">
        <v>0.21290323138237</v>
      </c>
      <c r="CM16" s="26">
        <v>4.0268454700708389E-2</v>
      </c>
      <c r="CN16" s="27">
        <v>0.11476814746856689</v>
      </c>
      <c r="CO16" s="27">
        <v>-0.14028267562389374</v>
      </c>
      <c r="CP16" s="27">
        <v>-6.8939896300435066E-3</v>
      </c>
      <c r="CQ16" s="27">
        <v>0.24922968447208405</v>
      </c>
      <c r="CR16" s="27">
        <v>-7.7517606317996979E-2</v>
      </c>
      <c r="CS16">
        <v>8.0685515873015881</v>
      </c>
      <c r="CT16">
        <v>6059724.7087136442</v>
      </c>
      <c r="CU16">
        <v>1.0539845758354756</v>
      </c>
      <c r="CV16" s="26">
        <v>0.11681112796068191</v>
      </c>
      <c r="CW16" s="27">
        <v>2.7860712073743344E-2</v>
      </c>
      <c r="CX16">
        <v>0.06</v>
      </c>
      <c r="CY16">
        <v>46.55002449319538</v>
      </c>
      <c r="CZ16">
        <v>35899156.191513501</v>
      </c>
      <c r="DA16">
        <v>0.11681112796068191</v>
      </c>
      <c r="DB16">
        <v>14.871675294015004</v>
      </c>
      <c r="DC16">
        <v>112368416.26528281</v>
      </c>
      <c r="DD16">
        <v>0.11097057156264781</v>
      </c>
      <c r="DE16">
        <v>7.1005397806051045</v>
      </c>
      <c r="DF16">
        <v>235349234.23210356</v>
      </c>
      <c r="DG16">
        <v>0.10279379260540009</v>
      </c>
      <c r="DH16">
        <v>4.1177178143637088</v>
      </c>
      <c r="DI16">
        <v>405833200.65564716</v>
      </c>
      <c r="DJ16">
        <v>9.3448902368545528E-2</v>
      </c>
      <c r="DK16">
        <v>1.967381309764844</v>
      </c>
      <c r="DL16">
        <v>849406564.81063294</v>
      </c>
      <c r="DM16">
        <v>8.1767789572477337E-2</v>
      </c>
      <c r="DN16">
        <v>34073000</v>
      </c>
      <c r="DO16">
        <v>0.11681112796068191</v>
      </c>
      <c r="DP16">
        <v>1671106600</v>
      </c>
      <c r="DQ16">
        <v>157249690</v>
      </c>
      <c r="DR16">
        <v>4068</v>
      </c>
      <c r="DS16">
        <v>-0.4025871019866557</v>
      </c>
      <c r="DT16">
        <v>-0.92943179486370575</v>
      </c>
      <c r="DU16" s="28">
        <v>-0.22</v>
      </c>
      <c r="DV16">
        <v>-0.44</v>
      </c>
      <c r="DW16">
        <v>-0.66</v>
      </c>
      <c r="DX16">
        <v>-4.8473684210526313</v>
      </c>
      <c r="DY16">
        <v>0.23887930678506974</v>
      </c>
      <c r="DZ16">
        <v>-4.1092082546968225</v>
      </c>
      <c r="EA16">
        <v>3685</v>
      </c>
      <c r="EB16">
        <v>-4.0274462842462349</v>
      </c>
      <c r="EC16">
        <v>4</v>
      </c>
      <c r="ED16">
        <v>8.40738575316132E-2</v>
      </c>
      <c r="EE16">
        <v>0.65234569904157858</v>
      </c>
      <c r="EF16" s="29">
        <v>8.8099999999999949E-3</v>
      </c>
      <c r="EG16">
        <v>8.7969999999999993E-3</v>
      </c>
      <c r="EH16">
        <v>11.12887930678507</v>
      </c>
      <c r="EI16" t="s">
        <v>198</v>
      </c>
      <c r="EJ16">
        <v>0</v>
      </c>
      <c r="EK16">
        <v>0</v>
      </c>
      <c r="EL16" s="31">
        <v>44946</v>
      </c>
      <c r="EM16" s="32">
        <v>-1.52E-2</v>
      </c>
      <c r="EN16" s="32">
        <v>4.0599999999999996</v>
      </c>
      <c r="EO16" s="32">
        <v>-4.4400000000000004</v>
      </c>
      <c r="EP16" s="32">
        <v>-3.84</v>
      </c>
      <c r="EQ16" s="32">
        <v>1.2999999999999999E-3</v>
      </c>
    </row>
    <row r="17" spans="2:147" ht="86.4" x14ac:dyDescent="0.25">
      <c r="B17" s="24"/>
      <c r="C17" s="24"/>
      <c r="D17" s="24" t="s">
        <v>3290</v>
      </c>
      <c r="E17" t="s">
        <v>1856</v>
      </c>
      <c r="F17" t="s">
        <v>1857</v>
      </c>
      <c r="G17">
        <v>8.39</v>
      </c>
      <c r="H17">
        <v>1.5699999999999999E-2</v>
      </c>
      <c r="I17" t="s">
        <v>1858</v>
      </c>
      <c r="J17">
        <v>1949206800</v>
      </c>
      <c r="K17">
        <v>30.29</v>
      </c>
      <c r="L17">
        <v>2.27</v>
      </c>
      <c r="M17" t="s">
        <v>477</v>
      </c>
      <c r="N17" t="s">
        <v>1356</v>
      </c>
      <c r="O17" t="s">
        <v>1259</v>
      </c>
      <c r="P17" t="s">
        <v>3261</v>
      </c>
      <c r="Q17">
        <v>-0.19</v>
      </c>
      <c r="R17" t="s">
        <v>3262</v>
      </c>
      <c r="S17">
        <v>58975261</v>
      </c>
      <c r="T17" s="25">
        <v>-0.32590000000000002</v>
      </c>
      <c r="U17" t="s">
        <v>3263</v>
      </c>
      <c r="V17">
        <v>188869490</v>
      </c>
      <c r="W17">
        <v>232325010</v>
      </c>
      <c r="X17">
        <v>2.1</v>
      </c>
      <c r="Y17">
        <v>0.74</v>
      </c>
      <c r="Z17">
        <v>4.34</v>
      </c>
      <c r="AA17" t="s">
        <v>339</v>
      </c>
      <c r="AB17" t="s">
        <v>3013</v>
      </c>
      <c r="AC17" t="s">
        <v>3264</v>
      </c>
      <c r="AD17" t="s">
        <v>3265</v>
      </c>
      <c r="AE17" t="s">
        <v>3266</v>
      </c>
      <c r="AF17">
        <v>8393602</v>
      </c>
      <c r="AG17" t="s">
        <v>1283</v>
      </c>
      <c r="AH17" t="s">
        <v>3267</v>
      </c>
      <c r="AI17" t="s">
        <v>3268</v>
      </c>
      <c r="AJ17" t="s">
        <v>386</v>
      </c>
      <c r="AK17" t="s">
        <v>3269</v>
      </c>
      <c r="AL17" t="s">
        <v>3270</v>
      </c>
      <c r="AM17" t="s">
        <v>3271</v>
      </c>
      <c r="AN17" t="s">
        <v>171</v>
      </c>
      <c r="AO17" t="s">
        <v>2992</v>
      </c>
      <c r="AP17" t="s">
        <v>388</v>
      </c>
      <c r="AQ17" t="s">
        <v>171</v>
      </c>
      <c r="AR17" t="s">
        <v>464</v>
      </c>
      <c r="AS17" t="s">
        <v>171</v>
      </c>
      <c r="AT17" t="s">
        <v>469</v>
      </c>
      <c r="AU17" t="s">
        <v>246</v>
      </c>
      <c r="AV17" t="s">
        <v>3272</v>
      </c>
      <c r="AW17" t="s">
        <v>3273</v>
      </c>
      <c r="AX17" t="s">
        <v>3274</v>
      </c>
      <c r="AY17" t="s">
        <v>3275</v>
      </c>
      <c r="AZ17" t="s">
        <v>3276</v>
      </c>
      <c r="BA17" t="s">
        <v>323</v>
      </c>
      <c r="BB17" t="s">
        <v>2761</v>
      </c>
      <c r="BC17" t="s">
        <v>3277</v>
      </c>
      <c r="BD17" t="s">
        <v>3278</v>
      </c>
      <c r="BE17" t="s">
        <v>3279</v>
      </c>
      <c r="BF17" t="s">
        <v>3280</v>
      </c>
      <c r="BG17" t="s">
        <v>3281</v>
      </c>
      <c r="BH17" t="s">
        <v>3282</v>
      </c>
      <c r="BI17" t="s">
        <v>1475</v>
      </c>
      <c r="BJ17" t="s">
        <v>2422</v>
      </c>
      <c r="BK17" t="s">
        <v>3283</v>
      </c>
      <c r="BL17" t="s">
        <v>3284</v>
      </c>
      <c r="BM17" t="s">
        <v>3285</v>
      </c>
      <c r="BN17" t="s">
        <v>3286</v>
      </c>
      <c r="BO17">
        <v>8.26</v>
      </c>
      <c r="BP17">
        <v>9.5</v>
      </c>
      <c r="BQ17">
        <v>9.99</v>
      </c>
      <c r="BR17">
        <v>11.65</v>
      </c>
      <c r="BS17">
        <v>12.05</v>
      </c>
      <c r="BT17">
        <v>11.68</v>
      </c>
      <c r="BU17" t="s">
        <v>3287</v>
      </c>
      <c r="BV17" t="s">
        <v>2863</v>
      </c>
      <c r="BW17">
        <v>19.63</v>
      </c>
      <c r="BX17">
        <v>21.65</v>
      </c>
      <c r="BY17">
        <v>24.21</v>
      </c>
      <c r="BZ17">
        <v>5.99</v>
      </c>
      <c r="CA17">
        <v>6.5</v>
      </c>
      <c r="CB17">
        <v>6.14</v>
      </c>
      <c r="CC17">
        <v>5.53</v>
      </c>
      <c r="CD17">
        <v>-7.29</v>
      </c>
      <c r="CE17" t="s">
        <v>3288</v>
      </c>
      <c r="CF17" t="s">
        <v>3289</v>
      </c>
      <c r="CG17" s="26">
        <v>-7.2659908883826632E-2</v>
      </c>
      <c r="CH17" s="27">
        <v>-0.85519094317243116</v>
      </c>
      <c r="CI17" s="26">
        <v>0.42703533172607422</v>
      </c>
      <c r="CJ17" s="26">
        <v>7.3371864855289459E-2</v>
      </c>
      <c r="CK17" s="26">
        <v>-0.16055363416671753</v>
      </c>
      <c r="CL17" s="26">
        <v>0.31843060255050659</v>
      </c>
      <c r="CM17" s="26">
        <v>0.25400456786155701</v>
      </c>
      <c r="CN17" s="27">
        <v>8.8039174675941467E-2</v>
      </c>
      <c r="CO17" s="27">
        <v>0.14530079066753387</v>
      </c>
      <c r="CP17" s="27">
        <v>-0.17366890609264374</v>
      </c>
      <c r="CQ17" s="27">
        <v>1.9454724788665771</v>
      </c>
      <c r="CR17" s="27">
        <v>1.1092756986618042</v>
      </c>
      <c r="CS17">
        <v>1.0490886975242197</v>
      </c>
      <c r="CT17">
        <v>55811543.203562029</v>
      </c>
      <c r="CU17">
        <v>1.4302598331346841</v>
      </c>
      <c r="CV17" s="26">
        <v>0.18245774656534194</v>
      </c>
      <c r="CW17" s="27">
        <v>0.62288384735584257</v>
      </c>
      <c r="CX17">
        <v>0.06</v>
      </c>
      <c r="CY17">
        <v>19.693639978183189</v>
      </c>
      <c r="CZ17">
        <v>103597242.67632401</v>
      </c>
      <c r="DA17">
        <v>0.18245774656534194</v>
      </c>
      <c r="DB17">
        <v>5.9560698674535235</v>
      </c>
      <c r="DC17">
        <v>342542455.91519165</v>
      </c>
      <c r="DD17">
        <v>0.17333485923707484</v>
      </c>
      <c r="DE17">
        <v>2.6344804970780471</v>
      </c>
      <c r="DF17">
        <v>774424711.91676402</v>
      </c>
      <c r="DG17">
        <v>0.16056281697750091</v>
      </c>
      <c r="DH17">
        <v>1.3954196537651549</v>
      </c>
      <c r="DI17">
        <v>1462074003.6841712</v>
      </c>
      <c r="DJ17">
        <v>0.14596619725227356</v>
      </c>
      <c r="DK17">
        <v>0.53830402727548332</v>
      </c>
      <c r="DL17">
        <v>3790064158.215745</v>
      </c>
      <c r="DM17">
        <v>0.12772042259573935</v>
      </c>
      <c r="DN17">
        <v>92868500</v>
      </c>
      <c r="DO17">
        <v>0.18245774656534194</v>
      </c>
      <c r="DP17">
        <v>2040206800</v>
      </c>
      <c r="DQ17">
        <v>423494520</v>
      </c>
      <c r="DR17">
        <v>1737</v>
      </c>
      <c r="DS17">
        <v>-0.25511765544916859</v>
      </c>
      <c r="DT17">
        <v>-1.4780747905282738</v>
      </c>
      <c r="DU17" s="28">
        <v>0</v>
      </c>
      <c r="DV17">
        <v>-0.22</v>
      </c>
      <c r="DW17">
        <v>-0.22</v>
      </c>
      <c r="DX17">
        <v>6.4313572542901714</v>
      </c>
      <c r="DY17">
        <v>0.42228263426736307</v>
      </c>
      <c r="DZ17">
        <v>6.0398067837362337</v>
      </c>
      <c r="EA17">
        <v>2489</v>
      </c>
      <c r="EB17">
        <v>6.0196769412495446</v>
      </c>
      <c r="EC17">
        <v>6</v>
      </c>
      <c r="ED17">
        <v>2.8527277368889385E-2</v>
      </c>
      <c r="EE17">
        <v>0.30912943897000156</v>
      </c>
      <c r="EF17" s="29">
        <v>0.1147</v>
      </c>
      <c r="EG17">
        <v>0.114857</v>
      </c>
      <c r="EH17">
        <v>33.092282634267363</v>
      </c>
      <c r="EI17" t="s">
        <v>198</v>
      </c>
      <c r="EJ17">
        <v>0</v>
      </c>
      <c r="EK17">
        <v>0</v>
      </c>
      <c r="EL17" s="31">
        <v>44946</v>
      </c>
      <c r="EM17" s="32">
        <v>1.89E-2</v>
      </c>
      <c r="EN17" s="32">
        <v>0</v>
      </c>
      <c r="EO17" s="32">
        <v>1.1100000000000001</v>
      </c>
      <c r="EP17" s="32">
        <v>0.85</v>
      </c>
      <c r="EQ17" s="32">
        <v>1.5699999999999999E-2</v>
      </c>
    </row>
    <row r="18" spans="2:147" ht="162" x14ac:dyDescent="0.25">
      <c r="B18" s="24" t="s">
        <v>3291</v>
      </c>
      <c r="C18" s="24" t="s">
        <v>3292</v>
      </c>
      <c r="D18" s="24" t="s">
        <v>3321</v>
      </c>
      <c r="E18" t="s">
        <v>1859</v>
      </c>
      <c r="F18" t="s">
        <v>1860</v>
      </c>
      <c r="G18">
        <v>16.91</v>
      </c>
      <c r="H18">
        <v>3.0000000000000001E-3</v>
      </c>
      <c r="I18" t="s">
        <v>1861</v>
      </c>
      <c r="J18">
        <v>1691000000</v>
      </c>
      <c r="K18">
        <v>47.3</v>
      </c>
      <c r="L18">
        <v>1.49</v>
      </c>
      <c r="M18" t="s">
        <v>477</v>
      </c>
      <c r="N18" t="s">
        <v>216</v>
      </c>
      <c r="O18" t="s">
        <v>2349</v>
      </c>
      <c r="P18" t="s">
        <v>3293</v>
      </c>
      <c r="Q18">
        <v>-16.02</v>
      </c>
      <c r="R18" t="s">
        <v>950</v>
      </c>
      <c r="S18">
        <v>20735764</v>
      </c>
      <c r="T18" s="25">
        <v>-0.72370000000000001</v>
      </c>
      <c r="U18" t="s">
        <v>3294</v>
      </c>
      <c r="V18">
        <v>49509334</v>
      </c>
      <c r="W18">
        <v>100000000</v>
      </c>
      <c r="X18">
        <v>1.21</v>
      </c>
      <c r="Y18">
        <v>0.22</v>
      </c>
      <c r="Z18">
        <v>6.78</v>
      </c>
      <c r="AA18" t="s">
        <v>285</v>
      </c>
      <c r="AB18" t="s">
        <v>934</v>
      </c>
      <c r="AC18" t="s">
        <v>3295</v>
      </c>
      <c r="AD18" t="s">
        <v>3296</v>
      </c>
      <c r="AE18" t="s">
        <v>3297</v>
      </c>
      <c r="AF18">
        <v>-3281575</v>
      </c>
      <c r="AG18" t="s">
        <v>3298</v>
      </c>
      <c r="AH18" t="s">
        <v>3299</v>
      </c>
      <c r="AI18" t="s">
        <v>3300</v>
      </c>
      <c r="AJ18" t="s">
        <v>1150</v>
      </c>
      <c r="AK18" t="s">
        <v>3301</v>
      </c>
      <c r="AL18" t="s">
        <v>3302</v>
      </c>
      <c r="AM18" t="s">
        <v>3303</v>
      </c>
      <c r="AN18" t="s">
        <v>171</v>
      </c>
      <c r="AO18" t="s">
        <v>459</v>
      </c>
      <c r="AP18" t="s">
        <v>342</v>
      </c>
      <c r="AQ18" t="s">
        <v>171</v>
      </c>
      <c r="AR18" t="s">
        <v>3304</v>
      </c>
      <c r="AS18" t="s">
        <v>171</v>
      </c>
      <c r="AT18" t="s">
        <v>253</v>
      </c>
      <c r="AU18" t="s">
        <v>171</v>
      </c>
      <c r="AV18" t="s">
        <v>3305</v>
      </c>
      <c r="AW18" t="s">
        <v>3306</v>
      </c>
      <c r="AX18" t="s">
        <v>3307</v>
      </c>
      <c r="AY18" t="s">
        <v>3308</v>
      </c>
      <c r="AZ18" t="s">
        <v>3309</v>
      </c>
      <c r="BA18" t="s">
        <v>3310</v>
      </c>
      <c r="BB18" t="s">
        <v>1055</v>
      </c>
      <c r="BC18" t="s">
        <v>3311</v>
      </c>
      <c r="BD18" t="s">
        <v>387</v>
      </c>
      <c r="BE18" t="s">
        <v>394</v>
      </c>
      <c r="BF18" t="s">
        <v>3312</v>
      </c>
      <c r="BG18" t="s">
        <v>3313</v>
      </c>
      <c r="BH18" t="s">
        <v>3314</v>
      </c>
      <c r="BI18" t="s">
        <v>386</v>
      </c>
      <c r="BJ18" t="s">
        <v>189</v>
      </c>
      <c r="BK18" t="s">
        <v>331</v>
      </c>
      <c r="BL18" t="s">
        <v>3315</v>
      </c>
      <c r="BM18" t="s">
        <v>3316</v>
      </c>
      <c r="BN18" t="s">
        <v>3317</v>
      </c>
      <c r="BO18">
        <v>7.59</v>
      </c>
      <c r="BP18">
        <v>16.45</v>
      </c>
      <c r="BQ18">
        <v>34.99</v>
      </c>
      <c r="BR18">
        <v>7.86</v>
      </c>
      <c r="BS18">
        <v>28.25</v>
      </c>
      <c r="BT18">
        <v>35.18</v>
      </c>
      <c r="BU18" t="s">
        <v>3318</v>
      </c>
      <c r="BV18" t="s">
        <v>2863</v>
      </c>
      <c r="BW18">
        <v>26.78</v>
      </c>
      <c r="BX18">
        <v>44.84</v>
      </c>
      <c r="BY18">
        <v>46.56</v>
      </c>
      <c r="BZ18">
        <v>11.66</v>
      </c>
      <c r="CA18">
        <v>29.24</v>
      </c>
      <c r="CB18">
        <v>31.74</v>
      </c>
      <c r="CC18">
        <v>4.25</v>
      </c>
      <c r="CD18">
        <v>-1.34</v>
      </c>
      <c r="CE18" t="s">
        <v>3319</v>
      </c>
      <c r="CF18" t="s">
        <v>3320</v>
      </c>
      <c r="CG18" s="26">
        <v>-0.50982428571428573</v>
      </c>
      <c r="CH18" s="27">
        <v>-1.3649866237620492</v>
      </c>
      <c r="CI18" s="26">
        <v>0.15668202936649323</v>
      </c>
      <c r="CJ18" s="26">
        <v>0.18904109299182892</v>
      </c>
      <c r="CK18" s="26">
        <v>0.12307692319154739</v>
      </c>
      <c r="CL18" s="26">
        <v>0.9345238208770752</v>
      </c>
      <c r="CM18" s="26">
        <v>1.9330992698669434</v>
      </c>
      <c r="CN18" s="27">
        <v>-0.29078814387321472</v>
      </c>
      <c r="CO18" s="27">
        <v>9.482758492231369E-2</v>
      </c>
      <c r="CP18" s="27">
        <v>0.3297353982925415</v>
      </c>
      <c r="CQ18" s="27">
        <v>3.061389684677124</v>
      </c>
      <c r="CR18" s="27">
        <v>1.1088224649429321</v>
      </c>
      <c r="CS18">
        <v>3.3685258964143432</v>
      </c>
      <c r="CT18">
        <v>17827066.533880908</v>
      </c>
      <c r="CU18">
        <v>4.7309284447072741</v>
      </c>
      <c r="CV18" s="26">
        <v>0.66728462725877757</v>
      </c>
      <c r="CW18" s="27">
        <v>0.86079739779233932</v>
      </c>
      <c r="CX18">
        <v>0.06</v>
      </c>
      <c r="CY18">
        <v>5.618618004652939</v>
      </c>
      <c r="CZ18">
        <v>141671848.72522202</v>
      </c>
      <c r="DA18">
        <v>0.66728462725877757</v>
      </c>
      <c r="DB18">
        <v>1.1659180864129965</v>
      </c>
      <c r="DC18">
        <v>682723777.31863868</v>
      </c>
      <c r="DD18">
        <v>0.63392039589583871</v>
      </c>
      <c r="DE18">
        <v>0.28579838030383781</v>
      </c>
      <c r="DF18">
        <v>2785180234.9395995</v>
      </c>
      <c r="DG18">
        <v>0.58721047198772425</v>
      </c>
      <c r="DH18">
        <v>6.9566132597027194E-2</v>
      </c>
      <c r="DI18">
        <v>11442349463.509142</v>
      </c>
      <c r="DJ18">
        <v>0.5338277018070221</v>
      </c>
      <c r="DK18">
        <v>3.6910917662756745E-3</v>
      </c>
      <c r="DL18">
        <v>215654351179.45251</v>
      </c>
      <c r="DM18">
        <v>0.46709923908114426</v>
      </c>
      <c r="DN18">
        <v>90069900</v>
      </c>
      <c r="DO18">
        <v>0.66728462725877757</v>
      </c>
      <c r="DP18">
        <v>796000000</v>
      </c>
      <c r="DQ18">
        <v>625132410</v>
      </c>
      <c r="DR18">
        <v>2390</v>
      </c>
      <c r="DS18">
        <v>-1.1771089129730634</v>
      </c>
      <c r="DT18">
        <v>-2.2257840215543885</v>
      </c>
      <c r="DU18" s="28">
        <v>-0.22</v>
      </c>
      <c r="DV18">
        <v>-0.44</v>
      </c>
      <c r="DW18">
        <v>-0.66</v>
      </c>
      <c r="DX18">
        <v>4.3152941176470589</v>
      </c>
      <c r="DY18">
        <v>0.24205718372804882</v>
      </c>
      <c r="DZ18">
        <v>4.022719206163667</v>
      </c>
      <c r="EA18">
        <v>1500</v>
      </c>
      <c r="EB18">
        <v>4.0157954334603962</v>
      </c>
      <c r="EC18">
        <v>4</v>
      </c>
      <c r="ED18">
        <v>3.2439999999999997E-2</v>
      </c>
      <c r="EE18">
        <v>0.45019799999999993</v>
      </c>
      <c r="EF18" s="29">
        <v>-1.00621</v>
      </c>
      <c r="EG18">
        <v>-1.0061800000000001</v>
      </c>
      <c r="EH18">
        <v>17.072057183728049</v>
      </c>
      <c r="EI18" t="s">
        <v>243</v>
      </c>
      <c r="EJ18">
        <v>0</v>
      </c>
      <c r="EK18">
        <v>1</v>
      </c>
      <c r="EL18" s="31">
        <v>44946</v>
      </c>
      <c r="EM18" s="32">
        <v>3.3300000000000003E-2</v>
      </c>
      <c r="EN18" s="32">
        <v>-0.36</v>
      </c>
      <c r="EO18" s="32">
        <v>0.84</v>
      </c>
      <c r="EP18" s="32">
        <v>0.12</v>
      </c>
      <c r="EQ18" s="32">
        <v>3.0000000000000001E-3</v>
      </c>
    </row>
    <row r="19" spans="2:147" ht="86.4" x14ac:dyDescent="0.25">
      <c r="B19" s="24"/>
      <c r="C19" s="24"/>
      <c r="D19" s="24" t="s">
        <v>3351</v>
      </c>
      <c r="E19" t="s">
        <v>1862</v>
      </c>
      <c r="F19" t="s">
        <v>1863</v>
      </c>
      <c r="G19">
        <v>15.11</v>
      </c>
      <c r="H19">
        <v>-6.9999999999999999E-4</v>
      </c>
      <c r="I19" t="s">
        <v>1864</v>
      </c>
      <c r="J19">
        <v>1552930300</v>
      </c>
      <c r="K19">
        <v>38.869999999999997</v>
      </c>
      <c r="L19">
        <v>2.39</v>
      </c>
      <c r="M19" t="s">
        <v>477</v>
      </c>
      <c r="N19" t="s">
        <v>394</v>
      </c>
      <c r="O19" t="s">
        <v>3322</v>
      </c>
      <c r="P19" t="s">
        <v>3323</v>
      </c>
      <c r="Q19">
        <v>16.510000000000002</v>
      </c>
      <c r="R19" t="s">
        <v>329</v>
      </c>
      <c r="S19">
        <v>34530547</v>
      </c>
      <c r="T19" s="25">
        <v>1.2210000000000001</v>
      </c>
      <c r="U19" t="s">
        <v>3324</v>
      </c>
      <c r="V19">
        <v>101853400</v>
      </c>
      <c r="W19">
        <v>102775000</v>
      </c>
      <c r="X19">
        <v>1.18</v>
      </c>
      <c r="Y19">
        <v>0.34</v>
      </c>
      <c r="Z19">
        <v>13.87</v>
      </c>
      <c r="AA19" t="s">
        <v>274</v>
      </c>
      <c r="AB19" t="s">
        <v>1596</v>
      </c>
      <c r="AC19" t="s">
        <v>3325</v>
      </c>
      <c r="AD19" t="s">
        <v>3326</v>
      </c>
      <c r="AE19" t="s">
        <v>3327</v>
      </c>
      <c r="AF19">
        <v>-15119608</v>
      </c>
      <c r="AG19" t="s">
        <v>3328</v>
      </c>
      <c r="AH19" t="s">
        <v>3329</v>
      </c>
      <c r="AI19" t="s">
        <v>3330</v>
      </c>
      <c r="AJ19" t="s">
        <v>451</v>
      </c>
      <c r="AK19" t="s">
        <v>3331</v>
      </c>
      <c r="AL19" t="s">
        <v>3332</v>
      </c>
      <c r="AM19" t="s">
        <v>3333</v>
      </c>
      <c r="AN19" t="s">
        <v>171</v>
      </c>
      <c r="AO19" t="s">
        <v>3334</v>
      </c>
      <c r="AP19" t="s">
        <v>171</v>
      </c>
      <c r="AQ19" t="s">
        <v>3335</v>
      </c>
      <c r="AR19" t="s">
        <v>3336</v>
      </c>
      <c r="AS19" t="s">
        <v>171</v>
      </c>
      <c r="AT19" t="s">
        <v>3337</v>
      </c>
      <c r="AU19" t="s">
        <v>171</v>
      </c>
      <c r="AV19" t="s">
        <v>3338</v>
      </c>
      <c r="AW19" t="s">
        <v>3339</v>
      </c>
      <c r="AX19" t="s">
        <v>3340</v>
      </c>
      <c r="AY19" t="s">
        <v>833</v>
      </c>
      <c r="AZ19" t="s">
        <v>2825</v>
      </c>
      <c r="BA19" t="s">
        <v>250</v>
      </c>
      <c r="BB19" t="s">
        <v>3136</v>
      </c>
      <c r="BC19" t="s">
        <v>324</v>
      </c>
      <c r="BD19" t="s">
        <v>3341</v>
      </c>
      <c r="BE19" t="s">
        <v>3342</v>
      </c>
      <c r="BF19" t="s">
        <v>3343</v>
      </c>
      <c r="BG19" t="s">
        <v>3344</v>
      </c>
      <c r="BH19" t="s">
        <v>3345</v>
      </c>
      <c r="BI19" t="s">
        <v>451</v>
      </c>
      <c r="BJ19" t="s">
        <v>251</v>
      </c>
      <c r="BK19" t="s">
        <v>207</v>
      </c>
      <c r="BL19" t="s">
        <v>3346</v>
      </c>
      <c r="BM19" t="s">
        <v>3347</v>
      </c>
      <c r="BN19" t="s">
        <v>3348</v>
      </c>
      <c r="BO19">
        <v>3.2</v>
      </c>
      <c r="BP19">
        <v>5.94</v>
      </c>
      <c r="BQ19">
        <v>8.89</v>
      </c>
      <c r="BR19">
        <v>3.46</v>
      </c>
      <c r="BS19">
        <v>6.13</v>
      </c>
      <c r="BT19">
        <v>9.1999999999999993</v>
      </c>
      <c r="BU19" t="s">
        <v>921</v>
      </c>
      <c r="BV19" t="s">
        <v>2863</v>
      </c>
      <c r="BW19">
        <v>21.47</v>
      </c>
      <c r="BX19">
        <v>26.46</v>
      </c>
      <c r="BY19">
        <v>29.22</v>
      </c>
      <c r="BZ19">
        <v>11.22</v>
      </c>
      <c r="CA19">
        <v>13.77</v>
      </c>
      <c r="CB19">
        <v>16.38</v>
      </c>
      <c r="CC19">
        <v>0.87</v>
      </c>
      <c r="CD19">
        <v>-3.7</v>
      </c>
      <c r="CE19" t="s">
        <v>3349</v>
      </c>
      <c r="CF19" t="s">
        <v>3350</v>
      </c>
      <c r="CG19" s="26">
        <v>7.8399870129870125E-2</v>
      </c>
      <c r="CH19" s="27">
        <v>10.237369465108026</v>
      </c>
      <c r="CI19" s="26">
        <v>0.2319391667842865</v>
      </c>
      <c r="CJ19" s="26">
        <v>-0.16772152483463287</v>
      </c>
      <c r="CK19" s="26">
        <v>2.931596152484417E-2</v>
      </c>
      <c r="CL19" s="26">
        <v>8.0985918641090393E-2</v>
      </c>
      <c r="CM19" s="26">
        <v>0.24561403691768646</v>
      </c>
      <c r="CN19" s="27">
        <v>-0.42196625471115112</v>
      </c>
      <c r="CO19" s="27">
        <v>-0.29850709438323975</v>
      </c>
      <c r="CP19" s="27">
        <v>0.10754265636205673</v>
      </c>
      <c r="CQ19" s="27">
        <v>8.3432354032993317E-2</v>
      </c>
      <c r="CR19" s="27">
        <v>2.1260054782032967E-2</v>
      </c>
      <c r="CS19">
        <v>4.7929947530864201</v>
      </c>
      <c r="CT19">
        <v>159372232.34472036</v>
      </c>
      <c r="CU19">
        <v>0.33090668431502318</v>
      </c>
      <c r="CV19" s="26">
        <v>8.4026711806654927E-2</v>
      </c>
      <c r="CW19" s="27">
        <v>-0.10164765678346158</v>
      </c>
      <c r="CX19">
        <v>0.06</v>
      </c>
      <c r="CY19">
        <v>47.570007793357604</v>
      </c>
      <c r="CZ19">
        <v>21440616.626142681</v>
      </c>
      <c r="DA19">
        <v>8.4026711806654927E-2</v>
      </c>
      <c r="DB19">
        <v>15.62431733169463</v>
      </c>
      <c r="DC19">
        <v>65278391.263279423</v>
      </c>
      <c r="DD19">
        <v>7.9825376216322172E-2</v>
      </c>
      <c r="DE19">
        <v>7.7436092760078159</v>
      </c>
      <c r="DF19">
        <v>131712521.07981107</v>
      </c>
      <c r="DG19">
        <v>7.3943506389856334E-2</v>
      </c>
      <c r="DH19">
        <v>4.6856214738862123</v>
      </c>
      <c r="DI19">
        <v>217672363.35334596</v>
      </c>
      <c r="DJ19">
        <v>6.7221369445323947E-2</v>
      </c>
      <c r="DK19">
        <v>2.4610085990218451</v>
      </c>
      <c r="DL19">
        <v>414435894.45619267</v>
      </c>
      <c r="DM19">
        <v>5.8818698264658444E-2</v>
      </c>
      <c r="DN19">
        <v>20965400</v>
      </c>
      <c r="DO19">
        <v>8.4026711806654927E-2</v>
      </c>
      <c r="DP19">
        <v>1019930300</v>
      </c>
      <c r="DQ19">
        <v>277961420</v>
      </c>
      <c r="DR19">
        <v>2198</v>
      </c>
      <c r="DS19">
        <v>-5.6268416767848023E-3</v>
      </c>
      <c r="DT19">
        <v>10.339017121891487</v>
      </c>
      <c r="DU19" s="28">
        <v>0.6</v>
      </c>
      <c r="DV19">
        <v>0.6</v>
      </c>
      <c r="DW19">
        <v>1.2</v>
      </c>
      <c r="DX19">
        <v>-1.0369999999999999</v>
      </c>
      <c r="DY19">
        <v>0.42499576153283647</v>
      </c>
      <c r="DZ19">
        <v>-1.0116548431767149</v>
      </c>
      <c r="EA19">
        <v>2302</v>
      </c>
      <c r="EB19">
        <v>-1.0062039189603806</v>
      </c>
      <c r="EC19">
        <v>1</v>
      </c>
      <c r="ED19">
        <v>9.4728289953782532E-2</v>
      </c>
      <c r="EE19">
        <v>0.30072877645341761</v>
      </c>
      <c r="EF19" s="29">
        <v>2.9809999999999996E-2</v>
      </c>
      <c r="EG19">
        <v>2.9817E-2</v>
      </c>
      <c r="EH19">
        <v>11.314995761532836</v>
      </c>
      <c r="EI19">
        <v>-1</v>
      </c>
      <c r="EJ19">
        <v>0</v>
      </c>
      <c r="EK19">
        <v>0</v>
      </c>
      <c r="EL19" s="31">
        <v>44946</v>
      </c>
      <c r="EM19" s="32">
        <v>2.47E-2</v>
      </c>
      <c r="EN19" s="32">
        <v>-3.39</v>
      </c>
      <c r="EO19" s="32">
        <v>1.55</v>
      </c>
      <c r="EP19" s="32">
        <v>0.4</v>
      </c>
      <c r="EQ19" s="32">
        <v>-6.9999999999999999E-4</v>
      </c>
    </row>
    <row r="20" spans="2:147" ht="86.4" x14ac:dyDescent="0.25">
      <c r="B20" s="24"/>
      <c r="C20" s="24"/>
      <c r="D20" s="24" t="s">
        <v>3381</v>
      </c>
      <c r="E20" t="s">
        <v>1865</v>
      </c>
      <c r="F20" t="s">
        <v>1866</v>
      </c>
      <c r="G20">
        <v>2.0299999999999998</v>
      </c>
      <c r="H20">
        <v>0</v>
      </c>
      <c r="I20" t="s">
        <v>1867</v>
      </c>
      <c r="J20">
        <v>1429187600</v>
      </c>
      <c r="M20" t="s">
        <v>477</v>
      </c>
      <c r="N20" t="s">
        <v>3352</v>
      </c>
      <c r="O20" t="s">
        <v>3353</v>
      </c>
      <c r="P20" t="s">
        <v>3354</v>
      </c>
      <c r="Q20">
        <v>-61.95</v>
      </c>
      <c r="R20" t="s">
        <v>3355</v>
      </c>
      <c r="S20">
        <v>-147410850</v>
      </c>
      <c r="T20" s="3">
        <v>-3.548</v>
      </c>
      <c r="U20" t="s">
        <v>3356</v>
      </c>
      <c r="V20">
        <v>704033280</v>
      </c>
      <c r="W20">
        <v>704033280</v>
      </c>
      <c r="X20" t="s">
        <v>171</v>
      </c>
      <c r="Y20">
        <v>0.18</v>
      </c>
      <c r="Z20">
        <v>-48.51</v>
      </c>
      <c r="AA20" t="s">
        <v>2971</v>
      </c>
      <c r="AB20" t="s">
        <v>1532</v>
      </c>
      <c r="AC20" t="s">
        <v>3357</v>
      </c>
      <c r="AD20" t="s">
        <v>3358</v>
      </c>
      <c r="AE20" t="s">
        <v>3359</v>
      </c>
      <c r="AF20">
        <v>65117569</v>
      </c>
      <c r="AG20" t="s">
        <v>3360</v>
      </c>
      <c r="AH20" t="s">
        <v>3361</v>
      </c>
      <c r="AI20" t="s">
        <v>3362</v>
      </c>
      <c r="AJ20" t="s">
        <v>3363</v>
      </c>
      <c r="AK20" t="s">
        <v>171</v>
      </c>
      <c r="AL20" t="s">
        <v>171</v>
      </c>
      <c r="AM20" t="s">
        <v>3364</v>
      </c>
      <c r="AN20" t="s">
        <v>171</v>
      </c>
      <c r="AO20" t="s">
        <v>3365</v>
      </c>
      <c r="AP20" t="s">
        <v>3366</v>
      </c>
      <c r="AQ20" t="s">
        <v>171</v>
      </c>
      <c r="AR20" t="s">
        <v>441</v>
      </c>
      <c r="AS20" t="s">
        <v>171</v>
      </c>
      <c r="AT20" t="s">
        <v>3367</v>
      </c>
      <c r="AU20" t="s">
        <v>396</v>
      </c>
      <c r="AV20" t="s">
        <v>307</v>
      </c>
      <c r="AW20" t="s">
        <v>3368</v>
      </c>
      <c r="AX20" t="s">
        <v>3369</v>
      </c>
      <c r="AY20" t="s">
        <v>227</v>
      </c>
      <c r="AZ20" t="s">
        <v>3370</v>
      </c>
      <c r="BA20" t="s">
        <v>3371</v>
      </c>
      <c r="BB20" t="s">
        <v>3372</v>
      </c>
      <c r="BC20" t="s">
        <v>3373</v>
      </c>
      <c r="BD20" t="s">
        <v>3374</v>
      </c>
      <c r="BE20" t="s">
        <v>3375</v>
      </c>
      <c r="BF20" t="s">
        <v>381</v>
      </c>
      <c r="BG20" t="s">
        <v>332</v>
      </c>
      <c r="BH20" t="s">
        <v>240</v>
      </c>
      <c r="BI20" t="s">
        <v>3376</v>
      </c>
      <c r="BJ20" t="s">
        <v>343</v>
      </c>
      <c r="BK20" t="s">
        <v>913</v>
      </c>
      <c r="BL20" t="s">
        <v>3377</v>
      </c>
      <c r="BM20" t="s">
        <v>3378</v>
      </c>
      <c r="BN20" t="s">
        <v>3379</v>
      </c>
      <c r="BO20">
        <v>-24.86</v>
      </c>
      <c r="BP20">
        <v>-28.95</v>
      </c>
      <c r="BQ20">
        <v>-9.08</v>
      </c>
      <c r="BR20">
        <v>-59.54</v>
      </c>
      <c r="BS20">
        <v>-63.18</v>
      </c>
      <c r="BT20">
        <v>-18.53</v>
      </c>
      <c r="BU20" t="s">
        <v>883</v>
      </c>
      <c r="BV20" t="s">
        <v>2863</v>
      </c>
      <c r="BW20">
        <v>13.2</v>
      </c>
      <c r="BX20">
        <v>8.8699999999999992</v>
      </c>
      <c r="BY20">
        <v>23.2</v>
      </c>
      <c r="BZ20">
        <v>-14.1</v>
      </c>
      <c r="CA20">
        <v>-114.05</v>
      </c>
      <c r="CB20">
        <v>-37.090000000000003</v>
      </c>
      <c r="CC20">
        <v>-6.02</v>
      </c>
      <c r="CD20">
        <v>-16.46</v>
      </c>
      <c r="CE20" t="s">
        <v>3380</v>
      </c>
      <c r="CF20" t="s">
        <v>342</v>
      </c>
      <c r="CG20" s="26">
        <v>-1.0600902966101695</v>
      </c>
      <c r="CH20" s="27">
        <v>-1.7474870133347615</v>
      </c>
      <c r="CI20" s="26">
        <v>-0.27034610509872437</v>
      </c>
      <c r="CJ20" s="26">
        <v>-0.25140056014060974</v>
      </c>
      <c r="CK20" s="26">
        <v>-0.15999999642372131</v>
      </c>
      <c r="CL20" s="26">
        <v>3.4692596644163132E-2</v>
      </c>
      <c r="CM20" s="26">
        <v>0.14335431158542633</v>
      </c>
      <c r="CN20" s="27">
        <v>0.42169657349586487</v>
      </c>
      <c r="CO20" s="27">
        <v>-0.96474361419677734</v>
      </c>
      <c r="CP20" s="27">
        <v>-5.051948070526123</v>
      </c>
      <c r="CQ20" s="27">
        <v>0.1492537260055542</v>
      </c>
      <c r="CR20" s="27">
        <v>0.32673266530036926</v>
      </c>
      <c r="CS20">
        <v>1.8322917948717949</v>
      </c>
      <c r="CT20">
        <v>19315839.210155148</v>
      </c>
      <c r="CU20">
        <v>0</v>
      </c>
      <c r="CV20" s="26">
        <v>-0.1007399506866932</v>
      </c>
      <c r="CW20" s="27">
        <v>-1.0238017439842224</v>
      </c>
      <c r="CX20">
        <v>0.06</v>
      </c>
      <c r="CY20" t="e">
        <v>#VALUE!</v>
      </c>
      <c r="CZ20" t="s">
        <v>886</v>
      </c>
      <c r="DA20">
        <v>-0.1007399506866932</v>
      </c>
      <c r="DB20" t="e">
        <v>#VALUE!</v>
      </c>
      <c r="DC20" t="s">
        <v>179</v>
      </c>
      <c r="DD20">
        <v>-9.5702953152358536E-2</v>
      </c>
      <c r="DE20" t="e">
        <v>#VALUE!</v>
      </c>
      <c r="DF20" t="s">
        <v>179</v>
      </c>
      <c r="DG20">
        <v>-8.8651156604290016E-2</v>
      </c>
      <c r="DH20" t="e">
        <v>#VALUE!</v>
      </c>
      <c r="DI20" t="s">
        <v>179</v>
      </c>
      <c r="DJ20">
        <v>-8.0591960549354566E-2</v>
      </c>
      <c r="DK20" t="e">
        <v>#VALUE!</v>
      </c>
      <c r="DL20" t="s">
        <v>179</v>
      </c>
      <c r="DM20">
        <v>-7.051796548068523E-2</v>
      </c>
      <c r="DN20">
        <v>-709000000</v>
      </c>
      <c r="DO20">
        <v>-0.1007399506866932</v>
      </c>
      <c r="DP20">
        <v>3158675800</v>
      </c>
      <c r="DQ20">
        <v>-404742710</v>
      </c>
      <c r="DR20">
        <v>3206</v>
      </c>
      <c r="DS20">
        <v>-0.95935034592347634</v>
      </c>
      <c r="DT20">
        <v>-0.72368526935053912</v>
      </c>
      <c r="DU20" s="28">
        <v>-0.44</v>
      </c>
      <c r="DV20" t="e">
        <v>#VALUE!</v>
      </c>
      <c r="DW20" t="e">
        <v>#VALUE!</v>
      </c>
      <c r="DX20">
        <v>-9.3657351154313488</v>
      </c>
      <c r="DY20">
        <v>0.42596794871794796</v>
      </c>
      <c r="DZ20">
        <v>-9.0753297114995171</v>
      </c>
      <c r="EA20">
        <v>4878</v>
      </c>
      <c r="EB20">
        <v>-9.0006734066042213</v>
      </c>
      <c r="EC20">
        <v>9</v>
      </c>
      <c r="ED20">
        <v>4.5638467545170591E-2</v>
      </c>
      <c r="EE20">
        <v>0.2215804343794657</v>
      </c>
      <c r="EF20" s="29">
        <v>0.14921000000000001</v>
      </c>
      <c r="EG20">
        <v>0.14921000000000001</v>
      </c>
      <c r="EH20">
        <v>22.205967948717948</v>
      </c>
      <c r="EI20">
        <v>-1</v>
      </c>
      <c r="EJ20">
        <v>0</v>
      </c>
      <c r="EK20">
        <v>0</v>
      </c>
      <c r="EL20" s="31">
        <v>44946</v>
      </c>
      <c r="EM20" s="32">
        <v>-4.6300000000000001E-2</v>
      </c>
      <c r="EN20" s="32">
        <v>0.49</v>
      </c>
      <c r="EO20" s="32">
        <v>0</v>
      </c>
      <c r="EP20" s="32">
        <v>-1.93</v>
      </c>
      <c r="EQ20" s="32">
        <v>0</v>
      </c>
    </row>
    <row r="21" spans="2:147" ht="86.4" x14ac:dyDescent="0.25">
      <c r="B21" s="24"/>
      <c r="C21" s="24"/>
      <c r="D21" s="24" t="s">
        <v>3412</v>
      </c>
      <c r="E21" t="s">
        <v>1868</v>
      </c>
      <c r="F21" t="s">
        <v>1869</v>
      </c>
      <c r="G21">
        <v>15.95</v>
      </c>
      <c r="H21">
        <v>6.8999999999999999E-3</v>
      </c>
      <c r="I21" t="s">
        <v>1870</v>
      </c>
      <c r="J21">
        <v>1416360000</v>
      </c>
      <c r="K21">
        <v>1078</v>
      </c>
      <c r="L21">
        <v>2.2599999999999998</v>
      </c>
      <c r="M21" t="s">
        <v>477</v>
      </c>
      <c r="N21" t="s">
        <v>3382</v>
      </c>
      <c r="O21" t="s">
        <v>363</v>
      </c>
      <c r="P21" t="s">
        <v>3383</v>
      </c>
      <c r="Q21">
        <v>-0.59</v>
      </c>
      <c r="R21" t="s">
        <v>2707</v>
      </c>
      <c r="S21">
        <v>9096659</v>
      </c>
      <c r="T21" s="25">
        <v>-0.1696</v>
      </c>
      <c r="U21" t="s">
        <v>3384</v>
      </c>
      <c r="V21">
        <v>84184616</v>
      </c>
      <c r="W21">
        <v>88800000</v>
      </c>
      <c r="X21">
        <v>1.1000000000000001</v>
      </c>
      <c r="Y21">
        <v>0.52</v>
      </c>
      <c r="Z21">
        <v>2.4700000000000002</v>
      </c>
      <c r="AA21" t="s">
        <v>3156</v>
      </c>
      <c r="AB21" t="s">
        <v>340</v>
      </c>
      <c r="AC21" t="s">
        <v>3385</v>
      </c>
      <c r="AD21" t="s">
        <v>3386</v>
      </c>
      <c r="AE21" t="s">
        <v>3387</v>
      </c>
      <c r="AF21">
        <v>-7340064</v>
      </c>
      <c r="AG21" t="s">
        <v>3388</v>
      </c>
      <c r="AH21">
        <v>0.37</v>
      </c>
      <c r="AI21" t="s">
        <v>3389</v>
      </c>
      <c r="AJ21" t="s">
        <v>208</v>
      </c>
      <c r="AK21" t="s">
        <v>3390</v>
      </c>
      <c r="AL21" t="s">
        <v>171</v>
      </c>
      <c r="AM21" t="s">
        <v>3391</v>
      </c>
      <c r="AN21" t="s">
        <v>171</v>
      </c>
      <c r="AO21" t="s">
        <v>3392</v>
      </c>
      <c r="AP21" t="s">
        <v>171</v>
      </c>
      <c r="AQ21" t="s">
        <v>171</v>
      </c>
      <c r="AR21" t="s">
        <v>3393</v>
      </c>
      <c r="AS21" t="s">
        <v>3394</v>
      </c>
      <c r="AT21" t="s">
        <v>3395</v>
      </c>
      <c r="AU21" t="s">
        <v>171</v>
      </c>
      <c r="AV21" t="s">
        <v>3396</v>
      </c>
      <c r="AW21" t="s">
        <v>3397</v>
      </c>
      <c r="AX21" t="s">
        <v>3398</v>
      </c>
      <c r="AY21" t="s">
        <v>3399</v>
      </c>
      <c r="AZ21" t="s">
        <v>273</v>
      </c>
      <c r="BA21" t="s">
        <v>952</v>
      </c>
      <c r="BB21" t="s">
        <v>3400</v>
      </c>
      <c r="BC21" t="s">
        <v>272</v>
      </c>
      <c r="BD21" t="s">
        <v>3401</v>
      </c>
      <c r="BE21" t="s">
        <v>3402</v>
      </c>
      <c r="BF21" t="s">
        <v>3403</v>
      </c>
      <c r="BG21" t="s">
        <v>3404</v>
      </c>
      <c r="BH21" t="s">
        <v>3405</v>
      </c>
      <c r="BI21" t="s">
        <v>1532</v>
      </c>
      <c r="BJ21" t="s">
        <v>449</v>
      </c>
      <c r="BK21" t="s">
        <v>1957</v>
      </c>
      <c r="BL21" t="s">
        <v>3406</v>
      </c>
      <c r="BM21" t="s">
        <v>3407</v>
      </c>
      <c r="BN21" t="s">
        <v>3408</v>
      </c>
      <c r="BO21">
        <v>-0.18</v>
      </c>
      <c r="BP21">
        <v>2.61</v>
      </c>
      <c r="BQ21">
        <v>5.47</v>
      </c>
      <c r="BR21">
        <v>0.51</v>
      </c>
      <c r="BS21">
        <v>3.17</v>
      </c>
      <c r="BT21">
        <v>6.23</v>
      </c>
      <c r="BU21" t="s">
        <v>3409</v>
      </c>
      <c r="BV21" t="s">
        <v>2863</v>
      </c>
      <c r="BW21">
        <v>9.99</v>
      </c>
      <c r="BX21">
        <v>17.13</v>
      </c>
      <c r="BY21">
        <v>19.87</v>
      </c>
      <c r="BZ21">
        <v>2.71</v>
      </c>
      <c r="CA21">
        <v>4.96</v>
      </c>
      <c r="CB21">
        <v>8.65</v>
      </c>
      <c r="CC21">
        <v>7.05</v>
      </c>
      <c r="CD21">
        <v>-1.54</v>
      </c>
      <c r="CE21" t="s">
        <v>3410</v>
      </c>
      <c r="CF21" t="s">
        <v>3411</v>
      </c>
      <c r="CG21" s="26">
        <v>-0.20394771428571407</v>
      </c>
      <c r="CH21" s="27">
        <v>-0.38241761742051311</v>
      </c>
      <c r="CI21" s="26">
        <v>0.27139365673065186</v>
      </c>
      <c r="CJ21" s="26">
        <v>-0.10307017713785172</v>
      </c>
      <c r="CK21" s="26">
        <v>-2.7718549594283104E-2</v>
      </c>
      <c r="CL21" s="26">
        <v>7.322654128074646E-2</v>
      </c>
      <c r="CM21" s="26">
        <v>1.1574073694646358E-2</v>
      </c>
      <c r="CN21" s="27">
        <v>-0.84355831146240234</v>
      </c>
      <c r="CO21" s="27">
        <v>-0.48609206080436707</v>
      </c>
      <c r="CP21" s="27">
        <v>0.37033218145370483</v>
      </c>
      <c r="CQ21" s="27">
        <v>0.17617124319076538</v>
      </c>
      <c r="CR21" s="27">
        <v>-0.26118272542953491</v>
      </c>
      <c r="CS21">
        <v>2.7237692307692307</v>
      </c>
      <c r="CT21">
        <v>189854256.6268478</v>
      </c>
      <c r="CU21">
        <v>0.20062695924764892</v>
      </c>
      <c r="CV21" s="26">
        <v>4.5081108994781974E-2</v>
      </c>
      <c r="CW21" s="27">
        <v>-0.20886593461036682</v>
      </c>
      <c r="CX21">
        <v>0.06</v>
      </c>
      <c r="CY21">
        <v>273.24655097572446</v>
      </c>
      <c r="CZ21">
        <v>3128046.0702903252</v>
      </c>
      <c r="DA21">
        <v>4.5081108994781974E-2</v>
      </c>
      <c r="DB21">
        <v>92.773960707573295</v>
      </c>
      <c r="DC21">
        <v>9213014.0125647038</v>
      </c>
      <c r="DD21">
        <v>4.2827053545042876E-2</v>
      </c>
      <c r="DE21">
        <v>48.022452246779963</v>
      </c>
      <c r="DF21">
        <v>17798503.82499598</v>
      </c>
      <c r="DG21">
        <v>3.967137591540814E-2</v>
      </c>
      <c r="DH21">
        <v>30.480266518027637</v>
      </c>
      <c r="DI21">
        <v>28042005.456037235</v>
      </c>
      <c r="DJ21">
        <v>3.6064887195825582E-2</v>
      </c>
      <c r="DK21">
        <v>17.704103689963283</v>
      </c>
      <c r="DL21">
        <v>48278512.991570301</v>
      </c>
      <c r="DM21">
        <v>3.1556776296347379E-2</v>
      </c>
      <c r="DN21">
        <v>3172700</v>
      </c>
      <c r="DO21">
        <v>4.5081108994781974E-2</v>
      </c>
      <c r="DP21">
        <v>854727800</v>
      </c>
      <c r="DQ21">
        <v>356848040</v>
      </c>
      <c r="DR21">
        <v>1814</v>
      </c>
      <c r="DS21">
        <v>-0.24902882328049603</v>
      </c>
      <c r="DT21">
        <v>-0.1735516828101463</v>
      </c>
      <c r="DU21" s="28">
        <v>0</v>
      </c>
      <c r="DV21">
        <v>-0.22</v>
      </c>
      <c r="DW21">
        <v>-0.22</v>
      </c>
      <c r="DX21">
        <v>5.2184397163120568</v>
      </c>
      <c r="DY21">
        <v>0.37312758568022858</v>
      </c>
      <c r="DZ21">
        <v>5.0400023378649008</v>
      </c>
      <c r="EA21">
        <v>3821</v>
      </c>
      <c r="EB21">
        <v>5.0089481052395888</v>
      </c>
      <c r="EC21">
        <v>5</v>
      </c>
      <c r="ED21">
        <v>3.1055180180180181E-2</v>
      </c>
      <c r="EE21">
        <v>0.16958220720720724</v>
      </c>
      <c r="EF21" s="29">
        <v>7.3800000000000004E-2</v>
      </c>
      <c r="EG21">
        <v>7.3869000000000004E-2</v>
      </c>
      <c r="EH21">
        <v>19.183127585680229</v>
      </c>
      <c r="EI21" t="s">
        <v>198</v>
      </c>
      <c r="EJ21">
        <v>1</v>
      </c>
      <c r="EK21">
        <v>0</v>
      </c>
      <c r="EL21" s="31">
        <v>44946</v>
      </c>
      <c r="EM21" s="32">
        <v>3.3599999999999998E-2</v>
      </c>
      <c r="EN21" s="32">
        <v>0.65</v>
      </c>
      <c r="EO21" s="32">
        <v>1.35</v>
      </c>
      <c r="EP21" s="32">
        <v>0.83</v>
      </c>
      <c r="EQ21" s="32">
        <v>6.8999999999999999E-3</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Q9"/>
  <sheetViews>
    <sheetView workbookViewId="0">
      <pane xSplit="6" ySplit="2" topLeftCell="BP3" activePane="bottomRight" state="frozen"/>
      <selection pane="topRight" activeCell="G1" sqref="G1"/>
      <selection pane="bottomLeft" activeCell="A3" sqref="A3"/>
      <selection pane="bottomRight" activeCell="D4" sqref="D4"/>
    </sheetView>
  </sheetViews>
  <sheetFormatPr defaultRowHeight="14.4" x14ac:dyDescent="0.25"/>
  <cols>
    <col min="1" max="1" width="11.44140625" customWidth="1"/>
    <col min="2" max="2" width="38.33203125" customWidth="1"/>
    <col min="3" max="3" width="42.6640625" customWidth="1"/>
    <col min="4" max="4" width="40.77734375" customWidth="1"/>
  </cols>
  <sheetData>
    <row r="1" spans="1:147" s="14" customFormat="1" x14ac:dyDescent="0.25">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5" customHeight="1" x14ac:dyDescent="0.25">
      <c r="A2" s="21" t="s">
        <v>1936</v>
      </c>
      <c r="B2" s="22"/>
      <c r="C2" s="23">
        <v>3</v>
      </c>
      <c r="D2" s="23">
        <v>9</v>
      </c>
      <c r="T2" s="16"/>
      <c r="U2" s="16"/>
      <c r="V2" s="16"/>
      <c r="AB2" s="17"/>
    </row>
    <row r="3" spans="1:147" ht="151.19999999999999" x14ac:dyDescent="0.25">
      <c r="B3" s="24" t="s">
        <v>3413</v>
      </c>
      <c r="C3" s="24"/>
      <c r="D3" s="30" t="s">
        <v>4109</v>
      </c>
      <c r="E3" t="s">
        <v>1871</v>
      </c>
      <c r="F3" t="s">
        <v>1872</v>
      </c>
      <c r="G3">
        <v>43.67</v>
      </c>
      <c r="H3">
        <v>0.05</v>
      </c>
      <c r="I3" t="s">
        <v>4106</v>
      </c>
      <c r="J3">
        <v>39303000000</v>
      </c>
      <c r="K3">
        <v>78.2</v>
      </c>
      <c r="L3">
        <v>8.51</v>
      </c>
      <c r="M3" t="s">
        <v>477</v>
      </c>
      <c r="N3" t="s">
        <v>3414</v>
      </c>
      <c r="O3" t="s">
        <v>3415</v>
      </c>
      <c r="P3" t="s">
        <v>3416</v>
      </c>
      <c r="Q3">
        <v>106.12</v>
      </c>
      <c r="R3" t="s">
        <v>580</v>
      </c>
      <c r="S3">
        <v>605083700</v>
      </c>
      <c r="T3" s="25">
        <v>1.171</v>
      </c>
      <c r="U3" t="s">
        <v>3417</v>
      </c>
      <c r="V3">
        <v>72717516</v>
      </c>
      <c r="W3">
        <v>900000000</v>
      </c>
      <c r="X3">
        <v>1.52</v>
      </c>
      <c r="Y3">
        <v>0.28000000000000003</v>
      </c>
      <c r="Z3">
        <v>29.17</v>
      </c>
      <c r="AA3" t="s">
        <v>1534</v>
      </c>
      <c r="AB3" t="s">
        <v>951</v>
      </c>
      <c r="AC3" t="s">
        <v>3418</v>
      </c>
      <c r="AD3" t="s">
        <v>193</v>
      </c>
      <c r="AE3" t="s">
        <v>3419</v>
      </c>
      <c r="AF3">
        <v>14797051</v>
      </c>
      <c r="AG3" t="s">
        <v>3420</v>
      </c>
      <c r="AH3" t="s">
        <v>3421</v>
      </c>
      <c r="AI3" t="s">
        <v>3422</v>
      </c>
      <c r="AJ3" t="s">
        <v>213</v>
      </c>
      <c r="AK3" t="s">
        <v>3423</v>
      </c>
      <c r="AL3" t="s">
        <v>171</v>
      </c>
      <c r="AM3" t="s">
        <v>3424</v>
      </c>
      <c r="AN3" t="s">
        <v>171</v>
      </c>
      <c r="AO3" t="s">
        <v>1391</v>
      </c>
      <c r="AP3" t="s">
        <v>1596</v>
      </c>
      <c r="AQ3" t="s">
        <v>3425</v>
      </c>
      <c r="AR3" t="s">
        <v>442</v>
      </c>
      <c r="AS3" t="s">
        <v>171</v>
      </c>
      <c r="AT3" t="s">
        <v>334</v>
      </c>
      <c r="AU3" t="s">
        <v>326</v>
      </c>
      <c r="AV3" t="s">
        <v>3426</v>
      </c>
      <c r="AW3" t="s">
        <v>3427</v>
      </c>
      <c r="AX3" t="s">
        <v>3428</v>
      </c>
      <c r="AY3" t="s">
        <v>178</v>
      </c>
      <c r="AZ3" t="s">
        <v>282</v>
      </c>
      <c r="BA3" t="s">
        <v>1228</v>
      </c>
      <c r="BB3" t="s">
        <v>171</v>
      </c>
      <c r="BC3" t="s">
        <v>171</v>
      </c>
      <c r="BD3" t="s">
        <v>3429</v>
      </c>
      <c r="BE3" t="s">
        <v>3430</v>
      </c>
      <c r="BF3" t="s">
        <v>3431</v>
      </c>
      <c r="BG3" t="s">
        <v>171</v>
      </c>
      <c r="BH3" t="s">
        <v>171</v>
      </c>
      <c r="BI3" t="s">
        <v>337</v>
      </c>
      <c r="BJ3" t="s">
        <v>3432</v>
      </c>
      <c r="BK3" t="s">
        <v>416</v>
      </c>
      <c r="BL3" t="s">
        <v>321</v>
      </c>
      <c r="BM3" t="s">
        <v>1178</v>
      </c>
      <c r="BN3" t="s">
        <v>395</v>
      </c>
      <c r="BO3">
        <v>12.15</v>
      </c>
      <c r="BP3">
        <v>6.85</v>
      </c>
      <c r="BQ3">
        <v>4.82</v>
      </c>
      <c r="BR3">
        <v>25.43</v>
      </c>
      <c r="BS3" t="s">
        <v>171</v>
      </c>
      <c r="BT3" t="s">
        <v>171</v>
      </c>
      <c r="BU3" t="s">
        <v>171</v>
      </c>
      <c r="BV3" t="s">
        <v>3433</v>
      </c>
      <c r="BW3">
        <v>45.45</v>
      </c>
      <c r="BX3">
        <v>43.03</v>
      </c>
      <c r="BY3">
        <v>25.58</v>
      </c>
      <c r="BZ3">
        <v>25.5</v>
      </c>
      <c r="CA3">
        <v>16.010000000000002</v>
      </c>
      <c r="CB3">
        <v>6.3</v>
      </c>
      <c r="CC3">
        <v>-2.06</v>
      </c>
      <c r="CD3">
        <v>-6.65</v>
      </c>
      <c r="CE3" t="s">
        <v>4107</v>
      </c>
      <c r="CF3" t="s">
        <v>4108</v>
      </c>
      <c r="CG3" s="26">
        <v>0.81844135802469098</v>
      </c>
      <c r="CH3" s="27">
        <v>3.8744772151898732</v>
      </c>
      <c r="CI3" s="26">
        <v>1.2048871517181396</v>
      </c>
      <c r="CJ3" s="26">
        <v>0.28192770481109619</v>
      </c>
      <c r="CK3" s="26">
        <v>0.34740260243415833</v>
      </c>
      <c r="CL3" s="26" t="s">
        <v>171</v>
      </c>
      <c r="CM3" s="26" t="s">
        <v>171</v>
      </c>
      <c r="CN3" s="27">
        <v>2.2734260559082031</v>
      </c>
      <c r="CO3" s="27">
        <v>2.2592051029205322</v>
      </c>
      <c r="CP3" s="27">
        <v>2.0682682991027832</v>
      </c>
      <c r="CQ3" s="27" t="s">
        <v>171</v>
      </c>
      <c r="CR3" s="27" t="s">
        <v>171</v>
      </c>
      <c r="CS3">
        <v>33.506393861892583</v>
      </c>
      <c r="CT3">
        <v>1.279019556015915</v>
      </c>
      <c r="CU3">
        <v>0</v>
      </c>
      <c r="CV3" s="26">
        <v>0.61140581965446472</v>
      </c>
      <c r="CW3" s="27">
        <v>2.2002998193105063</v>
      </c>
      <c r="CX3">
        <v>0.06</v>
      </c>
      <c r="CY3">
        <v>87.670370231851706</v>
      </c>
      <c r="CZ3">
        <v>424134173.28641099</v>
      </c>
      <c r="DA3">
        <v>0.61140581965446472</v>
      </c>
      <c r="DB3">
        <v>18.951521518805997</v>
      </c>
      <c r="DC3">
        <v>1962058822.7231007</v>
      </c>
      <c r="DD3">
        <v>0.58083552867174149</v>
      </c>
      <c r="DE3">
        <v>4.9717301174853912</v>
      </c>
      <c r="DF3">
        <v>7479086579.7854242</v>
      </c>
      <c r="DG3">
        <v>0.53803712129592896</v>
      </c>
      <c r="DH3">
        <v>1.3271062407331338</v>
      </c>
      <c r="DI3">
        <v>28018857012.878208</v>
      </c>
      <c r="DJ3">
        <v>0.48912465572357178</v>
      </c>
      <c r="DK3">
        <v>8.8844305670403842E-2</v>
      </c>
      <c r="DL3">
        <v>418529918371.42444</v>
      </c>
      <c r="DM3">
        <v>0.42798407375812531</v>
      </c>
      <c r="DN3">
        <v>279000000</v>
      </c>
      <c r="DO3">
        <v>0.61140581965446472</v>
      </c>
      <c r="DP3">
        <v>37184000000</v>
      </c>
      <c r="DQ3">
        <v>1647282100</v>
      </c>
      <c r="DR3">
        <v>4691</v>
      </c>
      <c r="DS3">
        <v>0.20703553837022626</v>
      </c>
      <c r="DT3">
        <v>1.6741773958793669</v>
      </c>
      <c r="DU3" s="28">
        <v>1.585</v>
      </c>
      <c r="DV3">
        <v>2.4750000000000001</v>
      </c>
      <c r="DW3">
        <v>4.0600000000000005</v>
      </c>
      <c r="DX3">
        <v>-2.0665</v>
      </c>
      <c r="DY3">
        <v>0.30908241430303846</v>
      </c>
      <c r="DZ3">
        <v>-2.0085839805511521</v>
      </c>
      <c r="EA3">
        <v>4</v>
      </c>
      <c r="EB3">
        <v>-2.0085770369875111</v>
      </c>
      <c r="EC3">
        <v>2</v>
      </c>
      <c r="ED3">
        <v>7.5455555555555553E-3</v>
      </c>
      <c r="EE3">
        <v>5.8455333333333324E-2</v>
      </c>
      <c r="EF3" s="29">
        <v>-1.0262100000000001</v>
      </c>
      <c r="EG3">
        <v>-1.0257099999999999</v>
      </c>
      <c r="EH3">
        <v>18.129082414303038</v>
      </c>
      <c r="EI3" t="s">
        <v>322</v>
      </c>
      <c r="EJ3">
        <v>0</v>
      </c>
      <c r="EK3">
        <v>1</v>
      </c>
      <c r="EL3" s="31">
        <v>44981</v>
      </c>
      <c r="EM3" s="32">
        <v>7.4000000000000003E-3</v>
      </c>
      <c r="EN3" s="32">
        <v>-9.2999999999999992E-3</v>
      </c>
      <c r="EO3" s="32">
        <v>-1.5299999999999999E-2</v>
      </c>
      <c r="EP3" s="32">
        <v>-0.39</v>
      </c>
      <c r="EQ3" s="32">
        <v>0.05</v>
      </c>
    </row>
    <row r="4" spans="1:147" ht="183.6" x14ac:dyDescent="0.25">
      <c r="B4" s="24"/>
      <c r="C4" s="24"/>
      <c r="D4" s="24" t="s">
        <v>4112</v>
      </c>
      <c r="E4" t="s">
        <v>1873</v>
      </c>
      <c r="F4" t="s">
        <v>1874</v>
      </c>
      <c r="G4">
        <v>7.12</v>
      </c>
      <c r="H4">
        <v>0</v>
      </c>
      <c r="I4" t="s">
        <v>4110</v>
      </c>
      <c r="J4">
        <v>15373856000</v>
      </c>
      <c r="K4">
        <v>9.92</v>
      </c>
      <c r="L4">
        <v>2</v>
      </c>
      <c r="M4" t="s">
        <v>477</v>
      </c>
      <c r="N4" t="s">
        <v>3434</v>
      </c>
      <c r="O4" t="s">
        <v>3435</v>
      </c>
      <c r="P4" t="s">
        <v>3436</v>
      </c>
      <c r="Q4">
        <v>16.72</v>
      </c>
      <c r="R4" t="s">
        <v>3437</v>
      </c>
      <c r="S4">
        <v>1294415490</v>
      </c>
      <c r="T4" s="25">
        <v>0.78139999999999998</v>
      </c>
      <c r="U4" t="s">
        <v>649</v>
      </c>
      <c r="V4">
        <v>1925894700</v>
      </c>
      <c r="W4">
        <v>2159249400</v>
      </c>
      <c r="X4">
        <v>1.69</v>
      </c>
      <c r="Y4">
        <v>0.57999999999999996</v>
      </c>
      <c r="Z4">
        <v>17.77</v>
      </c>
      <c r="AA4" t="s">
        <v>3438</v>
      </c>
      <c r="AB4" t="s">
        <v>3439</v>
      </c>
      <c r="AC4" t="s">
        <v>3440</v>
      </c>
      <c r="AD4" t="s">
        <v>563</v>
      </c>
      <c r="AE4" t="s">
        <v>1956</v>
      </c>
      <c r="AF4">
        <v>-7666931</v>
      </c>
      <c r="AG4" t="s">
        <v>3441</v>
      </c>
      <c r="AH4" t="s">
        <v>3442</v>
      </c>
      <c r="AI4" t="s">
        <v>3443</v>
      </c>
      <c r="AJ4" t="s">
        <v>3444</v>
      </c>
      <c r="AK4" t="s">
        <v>3445</v>
      </c>
      <c r="AL4" t="s">
        <v>2764</v>
      </c>
      <c r="AM4" t="s">
        <v>3446</v>
      </c>
      <c r="AN4" t="s">
        <v>171</v>
      </c>
      <c r="AO4" t="s">
        <v>3447</v>
      </c>
      <c r="AP4" t="s">
        <v>452</v>
      </c>
      <c r="AQ4" t="s">
        <v>462</v>
      </c>
      <c r="AR4" t="s">
        <v>465</v>
      </c>
      <c r="AS4" t="s">
        <v>171</v>
      </c>
      <c r="AT4" t="s">
        <v>3448</v>
      </c>
      <c r="AU4" t="s">
        <v>357</v>
      </c>
      <c r="AV4" t="s">
        <v>2350</v>
      </c>
      <c r="AW4" t="s">
        <v>3449</v>
      </c>
      <c r="AX4" t="s">
        <v>3450</v>
      </c>
      <c r="AY4" t="s">
        <v>3451</v>
      </c>
      <c r="AZ4" t="s">
        <v>3452</v>
      </c>
      <c r="BA4" t="s">
        <v>3453</v>
      </c>
      <c r="BB4" t="s">
        <v>3454</v>
      </c>
      <c r="BC4" t="s">
        <v>3455</v>
      </c>
      <c r="BD4" t="s">
        <v>3456</v>
      </c>
      <c r="BE4" t="s">
        <v>370</v>
      </c>
      <c r="BF4" t="s">
        <v>357</v>
      </c>
      <c r="BG4" t="s">
        <v>3457</v>
      </c>
      <c r="BH4" t="s">
        <v>194</v>
      </c>
      <c r="BI4" t="s">
        <v>3458</v>
      </c>
      <c r="BJ4" t="s">
        <v>3459</v>
      </c>
      <c r="BK4" t="s">
        <v>3460</v>
      </c>
      <c r="BL4" t="s">
        <v>3461</v>
      </c>
      <c r="BM4" t="s">
        <v>3462</v>
      </c>
      <c r="BN4" t="s">
        <v>244</v>
      </c>
      <c r="BO4">
        <v>10.99</v>
      </c>
      <c r="BP4">
        <v>7.68</v>
      </c>
      <c r="BQ4">
        <v>6.05</v>
      </c>
      <c r="BR4">
        <v>16.38</v>
      </c>
      <c r="BS4">
        <v>11.07</v>
      </c>
      <c r="BT4">
        <v>7.85</v>
      </c>
      <c r="BU4" t="s">
        <v>602</v>
      </c>
      <c r="BV4" t="s">
        <v>3433</v>
      </c>
      <c r="BW4">
        <v>31.93</v>
      </c>
      <c r="BX4">
        <v>18.5</v>
      </c>
      <c r="BY4">
        <v>22.37</v>
      </c>
      <c r="BZ4">
        <v>19.13</v>
      </c>
      <c r="CA4">
        <v>8.66</v>
      </c>
      <c r="CB4">
        <v>6.06</v>
      </c>
      <c r="CC4">
        <v>0.71</v>
      </c>
      <c r="CD4">
        <v>17.690000000000001</v>
      </c>
      <c r="CE4" t="s">
        <v>451</v>
      </c>
      <c r="CF4" t="s">
        <v>4111</v>
      </c>
      <c r="CG4" s="26">
        <v>-8.8396053161498192E-2</v>
      </c>
      <c r="CH4" s="27">
        <v>0.35390886639676111</v>
      </c>
      <c r="CI4" s="26">
        <v>0.14870993793010712</v>
      </c>
      <c r="CJ4" s="26">
        <v>0.10981755703687668</v>
      </c>
      <c r="CK4" s="26">
        <v>8.5197165608406067E-2</v>
      </c>
      <c r="CL4" s="26">
        <v>0.24458140134811401</v>
      </c>
      <c r="CM4" s="26">
        <v>0.32825282216072083</v>
      </c>
      <c r="CN4" s="27">
        <v>0.60720133781433105</v>
      </c>
      <c r="CO4" s="27">
        <v>0.58701300621032715</v>
      </c>
      <c r="CP4" s="27">
        <v>1.9615384340286255</v>
      </c>
      <c r="CQ4" s="27">
        <v>0.52486401796340942</v>
      </c>
      <c r="CR4" s="27">
        <v>-0.22496815025806427</v>
      </c>
      <c r="CS4">
        <v>1.897304208317907</v>
      </c>
      <c r="CT4">
        <v>0.54115453858218387</v>
      </c>
      <c r="CU4">
        <v>1.4044943820224718</v>
      </c>
      <c r="CV4" s="26">
        <v>0.18331177681684493</v>
      </c>
      <c r="CW4" s="27">
        <v>0.69112972915172577</v>
      </c>
      <c r="CX4">
        <v>0.06</v>
      </c>
      <c r="CY4">
        <v>11.827593355669995</v>
      </c>
      <c r="CZ4">
        <v>1096237891.3529637</v>
      </c>
      <c r="DA4">
        <v>0.18331177681684493</v>
      </c>
      <c r="DB4">
        <v>3.5745631059135419</v>
      </c>
      <c r="DC4">
        <v>3627256147.3456907</v>
      </c>
      <c r="DD4">
        <v>0.17414618797600268</v>
      </c>
      <c r="DE4">
        <v>1.5795039467604772</v>
      </c>
      <c r="DF4">
        <v>8208815195.8041286</v>
      </c>
      <c r="DG4">
        <v>0.16131436359882353</v>
      </c>
      <c r="DH4">
        <v>0.83560234693415381</v>
      </c>
      <c r="DI4">
        <v>15516777863.982855</v>
      </c>
      <c r="DJ4">
        <v>0.14664942145347595</v>
      </c>
      <c r="DK4">
        <v>0.32138880171729683</v>
      </c>
      <c r="DL4">
        <v>40343210251.006668</v>
      </c>
      <c r="DM4">
        <v>0.12831824377179143</v>
      </c>
      <c r="DN4">
        <v>982000000</v>
      </c>
      <c r="DO4">
        <v>0.18331177681684493</v>
      </c>
      <c r="DP4">
        <v>12965856000</v>
      </c>
      <c r="DQ4">
        <v>1058942700</v>
      </c>
      <c r="DR4">
        <v>2801</v>
      </c>
      <c r="DS4">
        <v>-0.27170782997834314</v>
      </c>
      <c r="DT4">
        <v>-0.33722086275496466</v>
      </c>
      <c r="DU4" s="28">
        <v>0.43666666666666659</v>
      </c>
      <c r="DV4">
        <v>1.3883333333333334</v>
      </c>
      <c r="DW4">
        <v>1.825</v>
      </c>
      <c r="DX4">
        <v>3.0191130952380951</v>
      </c>
      <c r="DY4">
        <v>0.26758262677557443</v>
      </c>
      <c r="DZ4">
        <v>3.002056236991526</v>
      </c>
      <c r="EA4">
        <v>485</v>
      </c>
      <c r="EB4">
        <v>3.0018545635959972</v>
      </c>
      <c r="EC4">
        <v>3</v>
      </c>
      <c r="ED4">
        <v>7.6878567153937843E-2</v>
      </c>
      <c r="EE4">
        <v>0.71460017541280785</v>
      </c>
      <c r="EF4" s="29">
        <v>1.0165</v>
      </c>
      <c r="EG4">
        <v>1.0165</v>
      </c>
      <c r="EH4">
        <v>16.107582626775574</v>
      </c>
      <c r="EI4" t="s">
        <v>231</v>
      </c>
      <c r="EJ4">
        <v>0</v>
      </c>
      <c r="EK4">
        <v>1</v>
      </c>
      <c r="EL4" s="31">
        <v>44981</v>
      </c>
      <c r="EM4" s="32">
        <v>1.2699999999999999E-2</v>
      </c>
      <c r="EN4" s="32">
        <v>1.4E-2</v>
      </c>
      <c r="EO4" s="32">
        <v>-1.9300000000000001E-2</v>
      </c>
      <c r="EP4" s="32">
        <v>0</v>
      </c>
      <c r="EQ4" s="32">
        <v>0</v>
      </c>
    </row>
    <row r="5" spans="1:147" ht="162" x14ac:dyDescent="0.25">
      <c r="B5" s="24"/>
      <c r="C5" s="24"/>
      <c r="D5" s="24" t="s">
        <v>4115</v>
      </c>
      <c r="E5" t="s">
        <v>1875</v>
      </c>
      <c r="F5" t="s">
        <v>1876</v>
      </c>
      <c r="G5">
        <v>8.4499999999999993</v>
      </c>
      <c r="H5">
        <v>-0.59</v>
      </c>
      <c r="I5" t="s">
        <v>4113</v>
      </c>
      <c r="J5">
        <v>8823286100</v>
      </c>
      <c r="K5">
        <v>8.48</v>
      </c>
      <c r="L5">
        <v>1.1599999999999999</v>
      </c>
      <c r="M5" t="s">
        <v>477</v>
      </c>
      <c r="N5" t="s">
        <v>3463</v>
      </c>
      <c r="O5" t="s">
        <v>3464</v>
      </c>
      <c r="P5" t="s">
        <v>3465</v>
      </c>
      <c r="Q5">
        <v>7.48</v>
      </c>
      <c r="R5" t="s">
        <v>3466</v>
      </c>
      <c r="S5">
        <v>370000000</v>
      </c>
      <c r="T5" s="25">
        <v>-0.68210000000000004</v>
      </c>
      <c r="U5" t="s">
        <v>3467</v>
      </c>
      <c r="V5">
        <v>714031190</v>
      </c>
      <c r="W5">
        <v>1044175870</v>
      </c>
      <c r="X5">
        <v>2.94</v>
      </c>
      <c r="Y5">
        <v>0.4</v>
      </c>
      <c r="Z5">
        <v>5.03</v>
      </c>
      <c r="AA5" t="s">
        <v>3468</v>
      </c>
      <c r="AB5" t="s">
        <v>3469</v>
      </c>
      <c r="AC5" t="s">
        <v>3470</v>
      </c>
      <c r="AD5" t="s">
        <v>3400</v>
      </c>
      <c r="AE5" t="s">
        <v>400</v>
      </c>
      <c r="AF5">
        <v>257135710</v>
      </c>
      <c r="AG5" t="s">
        <v>3471</v>
      </c>
      <c r="AH5" t="s">
        <v>3472</v>
      </c>
      <c r="AI5" t="s">
        <v>3473</v>
      </c>
      <c r="AJ5" t="s">
        <v>3474</v>
      </c>
      <c r="AK5" t="s">
        <v>3475</v>
      </c>
      <c r="AL5" t="s">
        <v>171</v>
      </c>
      <c r="AM5" t="s">
        <v>3476</v>
      </c>
      <c r="AN5" t="s">
        <v>171</v>
      </c>
      <c r="AO5" t="s">
        <v>3477</v>
      </c>
      <c r="AP5" t="s">
        <v>3478</v>
      </c>
      <c r="AQ5" t="s">
        <v>334</v>
      </c>
      <c r="AR5" t="s">
        <v>3479</v>
      </c>
      <c r="AS5" t="s">
        <v>171</v>
      </c>
      <c r="AT5" t="s">
        <v>3480</v>
      </c>
      <c r="AU5" t="s">
        <v>3481</v>
      </c>
      <c r="AV5" t="s">
        <v>1342</v>
      </c>
      <c r="AW5" t="s">
        <v>3482</v>
      </c>
      <c r="AX5" t="s">
        <v>3012</v>
      </c>
      <c r="AY5" t="s">
        <v>3483</v>
      </c>
      <c r="AZ5" t="s">
        <v>3484</v>
      </c>
      <c r="BA5" t="s">
        <v>3485</v>
      </c>
      <c r="BB5" t="s">
        <v>3486</v>
      </c>
      <c r="BC5" t="s">
        <v>3487</v>
      </c>
      <c r="BD5" t="s">
        <v>449</v>
      </c>
      <c r="BE5" t="s">
        <v>3488</v>
      </c>
      <c r="BF5" t="s">
        <v>1711</v>
      </c>
      <c r="BG5" t="s">
        <v>3489</v>
      </c>
      <c r="BH5" t="s">
        <v>3490</v>
      </c>
      <c r="BI5" t="s">
        <v>3491</v>
      </c>
      <c r="BJ5" t="s">
        <v>3492</v>
      </c>
      <c r="BK5" t="s">
        <v>3493</v>
      </c>
      <c r="BL5" t="s">
        <v>2007</v>
      </c>
      <c r="BM5" t="s">
        <v>3494</v>
      </c>
      <c r="BN5" t="s">
        <v>3495</v>
      </c>
      <c r="BO5">
        <v>11.33</v>
      </c>
      <c r="BP5">
        <v>3.4</v>
      </c>
      <c r="BQ5">
        <v>5.03</v>
      </c>
      <c r="BR5">
        <v>33.22</v>
      </c>
      <c r="BS5">
        <v>6.47</v>
      </c>
      <c r="BT5">
        <v>12.7</v>
      </c>
      <c r="BU5" t="s">
        <v>3005</v>
      </c>
      <c r="BV5" t="s">
        <v>3433</v>
      </c>
      <c r="BW5">
        <v>20.02</v>
      </c>
      <c r="BX5">
        <v>17.38</v>
      </c>
      <c r="BY5">
        <v>8.9600000000000009</v>
      </c>
      <c r="BZ5">
        <v>7.46</v>
      </c>
      <c r="CA5">
        <v>4.29</v>
      </c>
      <c r="CB5">
        <v>3.89</v>
      </c>
      <c r="CC5">
        <v>2.92</v>
      </c>
      <c r="CD5">
        <v>8.61</v>
      </c>
      <c r="CE5" t="s">
        <v>4114</v>
      </c>
      <c r="CF5" t="s">
        <v>259</v>
      </c>
      <c r="CG5" s="26">
        <v>-0.15663654906284427</v>
      </c>
      <c r="CH5" s="27">
        <v>-1.2426127527216173</v>
      </c>
      <c r="CI5" s="26">
        <v>0.50527381896972656</v>
      </c>
      <c r="CJ5" s="26">
        <v>-0.19333812594413757</v>
      </c>
      <c r="CK5" s="26">
        <v>-1.8391877412796021E-2</v>
      </c>
      <c r="CL5" s="26">
        <v>5.3345847874879837E-2</v>
      </c>
      <c r="CM5" s="26">
        <v>6.4242944121360779E-2</v>
      </c>
      <c r="CN5" s="27">
        <v>4.7789754867553711</v>
      </c>
      <c r="CO5" s="27">
        <v>-0.43010753393173218</v>
      </c>
      <c r="CP5" s="27">
        <v>-1.5337422955781221E-3</v>
      </c>
      <c r="CQ5" s="27">
        <v>8.7138586044311523</v>
      </c>
      <c r="CR5" s="27">
        <v>-0.20930491387844086</v>
      </c>
      <c r="CS5">
        <v>0.65771793514722321</v>
      </c>
      <c r="CT5">
        <v>1.0312974260684344</v>
      </c>
      <c r="CU5">
        <v>7.1005917159763321</v>
      </c>
      <c r="CV5" s="26">
        <v>8.222652152180672E-2</v>
      </c>
      <c r="CW5" s="27">
        <v>2.5703775802161544</v>
      </c>
      <c r="CX5">
        <v>0.06</v>
      </c>
      <c r="CY5">
        <v>8.0720141469953681</v>
      </c>
      <c r="CZ5">
        <v>2188956285.0403337</v>
      </c>
      <c r="DA5">
        <v>8.222652152180672E-2</v>
      </c>
      <c r="DB5">
        <v>2.6552951082244372</v>
      </c>
      <c r="DC5">
        <v>6654358698.3125324</v>
      </c>
      <c r="DD5">
        <v>7.8115195445716379E-2</v>
      </c>
      <c r="DE5">
        <v>1.3186732893400344</v>
      </c>
      <c r="DF5">
        <v>13399290213.001183</v>
      </c>
      <c r="DG5">
        <v>7.2359338939189916E-2</v>
      </c>
      <c r="DH5">
        <v>0.79974059338316217</v>
      </c>
      <c r="DI5">
        <v>22093771713.21664</v>
      </c>
      <c r="DJ5">
        <v>6.5781217217445384E-2</v>
      </c>
      <c r="DK5">
        <v>0.42212486911316471</v>
      </c>
      <c r="DL5">
        <v>41857960506.143875</v>
      </c>
      <c r="DM5">
        <v>5.7558565065264702E-2</v>
      </c>
      <c r="DN5">
        <v>2144000000.0000002</v>
      </c>
      <c r="DO5">
        <v>8.222652152180672E-2</v>
      </c>
      <c r="DP5">
        <v>17669286100</v>
      </c>
      <c r="DQ5">
        <v>3961590000</v>
      </c>
      <c r="DR5">
        <v>3406</v>
      </c>
      <c r="DS5">
        <v>-0.238863070584651</v>
      </c>
      <c r="DT5">
        <v>-3.8129903329377717</v>
      </c>
      <c r="DU5" s="28">
        <v>1.6666666666666663E-2</v>
      </c>
      <c r="DV5">
        <v>4.4999999999999929E-2</v>
      </c>
      <c r="DW5">
        <v>6.1666666666666592E-2</v>
      </c>
      <c r="DX5">
        <v>8.3391405342624854</v>
      </c>
      <c r="DY5">
        <v>0.31072248520709989</v>
      </c>
      <c r="DZ5">
        <v>8.0714645362142541</v>
      </c>
      <c r="EA5">
        <v>3296</v>
      </c>
      <c r="EB5">
        <v>8.0238311466566845</v>
      </c>
      <c r="EC5">
        <v>8</v>
      </c>
      <c r="ED5">
        <v>3.4105461563673174E-2</v>
      </c>
      <c r="EE5">
        <v>0.16185012971042895</v>
      </c>
      <c r="EF5" s="29">
        <v>2.7009999999999999E-2</v>
      </c>
      <c r="EG5">
        <v>3.2910000000000002E-2</v>
      </c>
      <c r="EH5">
        <v>10.2107224852071</v>
      </c>
      <c r="EI5">
        <v>-1</v>
      </c>
      <c r="EJ5">
        <v>0</v>
      </c>
      <c r="EK5">
        <v>0</v>
      </c>
      <c r="EL5" s="31">
        <v>44981</v>
      </c>
      <c r="EM5" s="32">
        <v>1.7100000000000001E-2</v>
      </c>
      <c r="EN5" s="32">
        <v>1.44E-2</v>
      </c>
      <c r="EO5" s="32">
        <v>1.18E-2</v>
      </c>
      <c r="EP5" s="32">
        <v>-0.82</v>
      </c>
      <c r="EQ5" s="32">
        <v>-0.59</v>
      </c>
    </row>
    <row r="6" spans="1:147" ht="86.4" x14ac:dyDescent="0.25">
      <c r="D6" s="30" t="s">
        <v>4118</v>
      </c>
      <c r="E6" t="s">
        <v>1877</v>
      </c>
      <c r="F6" t="s">
        <v>1878</v>
      </c>
      <c r="G6">
        <v>21.33</v>
      </c>
      <c r="H6">
        <v>-2.25</v>
      </c>
      <c r="I6" t="s">
        <v>4116</v>
      </c>
      <c r="J6">
        <v>4792140700</v>
      </c>
      <c r="K6">
        <v>32.94</v>
      </c>
      <c r="L6">
        <v>4.08</v>
      </c>
      <c r="M6" t="s">
        <v>477</v>
      </c>
      <c r="N6" t="s">
        <v>1969</v>
      </c>
      <c r="O6" t="s">
        <v>2349</v>
      </c>
      <c r="P6" t="s">
        <v>3496</v>
      </c>
      <c r="Q6">
        <v>91.93</v>
      </c>
      <c r="R6" t="s">
        <v>317</v>
      </c>
      <c r="S6">
        <v>171631700</v>
      </c>
      <c r="T6" s="25">
        <v>2.2669999999999999</v>
      </c>
      <c r="U6" t="s">
        <v>3497</v>
      </c>
      <c r="V6">
        <v>50550030</v>
      </c>
      <c r="W6">
        <v>224666700</v>
      </c>
      <c r="X6">
        <v>1.1299999999999999</v>
      </c>
      <c r="Y6">
        <v>0.38</v>
      </c>
      <c r="Z6">
        <v>29.31</v>
      </c>
      <c r="AA6" t="s">
        <v>3310</v>
      </c>
      <c r="AB6" t="s">
        <v>281</v>
      </c>
      <c r="AC6" t="s">
        <v>3498</v>
      </c>
      <c r="AD6" t="s">
        <v>3499</v>
      </c>
      <c r="AE6" t="s">
        <v>3500</v>
      </c>
      <c r="AF6">
        <v>-3547926</v>
      </c>
      <c r="AG6" t="s">
        <v>3501</v>
      </c>
      <c r="AH6" t="s">
        <v>171</v>
      </c>
      <c r="AI6" t="s">
        <v>3502</v>
      </c>
      <c r="AJ6" t="s">
        <v>920</v>
      </c>
      <c r="AK6" t="s">
        <v>3503</v>
      </c>
      <c r="AL6" t="s">
        <v>3504</v>
      </c>
      <c r="AM6" t="s">
        <v>3505</v>
      </c>
      <c r="AN6" t="s">
        <v>171</v>
      </c>
      <c r="AO6" t="s">
        <v>3506</v>
      </c>
      <c r="AP6" t="s">
        <v>171</v>
      </c>
      <c r="AQ6" t="s">
        <v>171</v>
      </c>
      <c r="AR6" t="s">
        <v>3507</v>
      </c>
      <c r="AS6" t="s">
        <v>171</v>
      </c>
      <c r="AT6" t="s">
        <v>387</v>
      </c>
      <c r="AU6" t="s">
        <v>171</v>
      </c>
      <c r="AV6" t="s">
        <v>1596</v>
      </c>
      <c r="AW6" t="s">
        <v>384</v>
      </c>
      <c r="AX6" t="s">
        <v>3508</v>
      </c>
      <c r="AY6" t="s">
        <v>3509</v>
      </c>
      <c r="AZ6" t="s">
        <v>374</v>
      </c>
      <c r="BA6" t="s">
        <v>604</v>
      </c>
      <c r="BB6" t="s">
        <v>2482</v>
      </c>
      <c r="BC6" t="s">
        <v>171</v>
      </c>
      <c r="BD6" t="s">
        <v>3510</v>
      </c>
      <c r="BE6" t="s">
        <v>3511</v>
      </c>
      <c r="BF6" t="s">
        <v>3512</v>
      </c>
      <c r="BG6" t="s">
        <v>3513</v>
      </c>
      <c r="BH6" t="s">
        <v>171</v>
      </c>
      <c r="BI6" t="s">
        <v>2403</v>
      </c>
      <c r="BJ6" t="s">
        <v>1449</v>
      </c>
      <c r="BK6" t="s">
        <v>2396</v>
      </c>
      <c r="BL6" t="s">
        <v>3514</v>
      </c>
      <c r="BM6" t="s">
        <v>3515</v>
      </c>
      <c r="BN6" t="s">
        <v>3516</v>
      </c>
      <c r="BO6">
        <v>5.43</v>
      </c>
      <c r="BP6">
        <v>7.6</v>
      </c>
      <c r="BQ6">
        <v>9.6199999999999992</v>
      </c>
      <c r="BR6">
        <v>6.69</v>
      </c>
      <c r="BS6">
        <v>7.93</v>
      </c>
      <c r="BT6" t="s">
        <v>171</v>
      </c>
      <c r="BU6" t="s">
        <v>883</v>
      </c>
      <c r="BV6" t="s">
        <v>3433</v>
      </c>
      <c r="BW6">
        <v>40.270000000000003</v>
      </c>
      <c r="BX6">
        <v>33.909999999999997</v>
      </c>
      <c r="BY6">
        <v>33.25</v>
      </c>
      <c r="BZ6">
        <v>26.67</v>
      </c>
      <c r="CA6">
        <v>20.12</v>
      </c>
      <c r="CB6">
        <v>15.47</v>
      </c>
      <c r="CC6">
        <v>-0.28000000000000003</v>
      </c>
      <c r="CD6">
        <v>7.78</v>
      </c>
      <c r="CE6" t="s">
        <v>4117</v>
      </c>
      <c r="CF6" t="s">
        <v>183</v>
      </c>
      <c r="CG6" s="26">
        <v>1.0951683333333333</v>
      </c>
      <c r="CH6" s="27">
        <v>7.4824446303553342</v>
      </c>
      <c r="CI6" s="26">
        <v>0.16961130499839783</v>
      </c>
      <c r="CJ6" s="26">
        <v>-5.9800665825605392E-2</v>
      </c>
      <c r="CK6" s="26">
        <v>3.0821917578577995E-2</v>
      </c>
      <c r="CL6" s="26">
        <v>5.0359711050987244E-2</v>
      </c>
      <c r="CM6" s="26" t="s">
        <v>171</v>
      </c>
      <c r="CN6" s="27">
        <v>-7.7175654470920563E-2</v>
      </c>
      <c r="CO6" s="27">
        <v>0.22114358842372894</v>
      </c>
      <c r="CP6" s="27">
        <v>3.6429695785045624E-2</v>
      </c>
      <c r="CQ6" s="27">
        <v>9.5456615090370178E-2</v>
      </c>
      <c r="CR6" s="27" t="s">
        <v>171</v>
      </c>
      <c r="CS6">
        <v>14.477766465256797</v>
      </c>
      <c r="CT6">
        <v>6.8987085977924334</v>
      </c>
      <c r="CU6">
        <v>0</v>
      </c>
      <c r="CV6" s="26">
        <v>4.7748066950589418E-2</v>
      </c>
      <c r="CW6" s="27">
        <v>6.8963561207056046E-2</v>
      </c>
      <c r="CX6">
        <v>0.06</v>
      </c>
      <c r="CY6">
        <v>73.287461394167636</v>
      </c>
      <c r="CZ6">
        <v>51920760.081107415</v>
      </c>
      <c r="DA6">
        <v>4.7748066950589418E-2</v>
      </c>
      <c r="DB6">
        <v>24.826234433637666</v>
      </c>
      <c r="DC6">
        <v>153270956.58310238</v>
      </c>
      <c r="DD6">
        <v>4.5360663603059945E-2</v>
      </c>
      <c r="DE6">
        <v>12.813001169464767</v>
      </c>
      <c r="DF6">
        <v>296974974.84572154</v>
      </c>
      <c r="DG6">
        <v>4.201829891651869E-2</v>
      </c>
      <c r="DH6">
        <v>8.1067621181195282</v>
      </c>
      <c r="DI6">
        <v>469378605.73151404</v>
      </c>
      <c r="DJ6">
        <v>3.8198453560471538E-2</v>
      </c>
      <c r="DK6">
        <v>4.6783640315557085</v>
      </c>
      <c r="DL6">
        <v>813348571.06762314</v>
      </c>
      <c r="DM6">
        <v>3.342364686541259E-2</v>
      </c>
      <c r="DN6">
        <v>52527900</v>
      </c>
      <c r="DO6">
        <v>4.7748066950589418E-2</v>
      </c>
      <c r="DP6">
        <v>3805140700</v>
      </c>
      <c r="DQ6">
        <v>828283130</v>
      </c>
      <c r="DR6">
        <v>4922</v>
      </c>
      <c r="DS6">
        <v>1.0474202663827439</v>
      </c>
      <c r="DT6">
        <v>7.4134810691482782</v>
      </c>
      <c r="DU6" s="28">
        <v>0.91999999999999993</v>
      </c>
      <c r="DV6">
        <v>0.9</v>
      </c>
      <c r="DW6">
        <v>1.8199999999999998</v>
      </c>
      <c r="DX6">
        <v>2.0777999999999999</v>
      </c>
      <c r="DY6">
        <v>0.41754117647058847</v>
      </c>
      <c r="DZ6">
        <v>2.0091447035294117</v>
      </c>
      <c r="EA6">
        <v>489</v>
      </c>
      <c r="EB6">
        <v>2.0082404042319633</v>
      </c>
      <c r="EC6">
        <v>2</v>
      </c>
      <c r="ED6">
        <v>5.33643837738303E-2</v>
      </c>
      <c r="EE6">
        <v>0.45400586735817994</v>
      </c>
      <c r="EF6" s="29">
        <v>5.4309999999999997E-2</v>
      </c>
      <c r="EG6">
        <v>7.6810000000000003E-2</v>
      </c>
      <c r="EH6">
        <v>30.117541176470588</v>
      </c>
      <c r="EI6">
        <v>-1</v>
      </c>
      <c r="EJ6">
        <v>1</v>
      </c>
      <c r="EK6">
        <v>1</v>
      </c>
      <c r="EL6" s="31">
        <v>44981</v>
      </c>
      <c r="EM6" s="32">
        <v>5.0000000000000001E-4</v>
      </c>
      <c r="EN6" s="32">
        <v>9.2999999999999992E-3</v>
      </c>
      <c r="EO6">
        <v>-7.4000000000000003E-3</v>
      </c>
      <c r="EP6">
        <v>1.77</v>
      </c>
      <c r="EQ6">
        <v>-2.25</v>
      </c>
    </row>
    <row r="7" spans="1:147" ht="86.4" x14ac:dyDescent="0.25">
      <c r="B7" s="24"/>
      <c r="C7" s="24"/>
      <c r="D7" s="24" t="s">
        <v>4122</v>
      </c>
      <c r="E7" t="s">
        <v>1879</v>
      </c>
      <c r="F7" t="s">
        <v>1880</v>
      </c>
      <c r="G7">
        <v>12.57</v>
      </c>
      <c r="H7">
        <v>-1.33</v>
      </c>
      <c r="I7" t="s">
        <v>4119</v>
      </c>
      <c r="J7">
        <v>3966504100</v>
      </c>
      <c r="K7">
        <v>16.32</v>
      </c>
      <c r="L7">
        <v>2.62</v>
      </c>
      <c r="M7" t="s">
        <v>477</v>
      </c>
      <c r="N7" t="s">
        <v>362</v>
      </c>
      <c r="O7" t="s">
        <v>979</v>
      </c>
      <c r="P7" t="s">
        <v>3517</v>
      </c>
      <c r="Q7">
        <v>26.82</v>
      </c>
      <c r="R7" t="s">
        <v>3518</v>
      </c>
      <c r="S7">
        <v>204206060</v>
      </c>
      <c r="T7" s="25">
        <v>2.0899999999999998E-2</v>
      </c>
      <c r="U7" t="s">
        <v>1449</v>
      </c>
      <c r="V7">
        <v>187609060</v>
      </c>
      <c r="W7">
        <v>315550950</v>
      </c>
      <c r="X7">
        <v>2.37</v>
      </c>
      <c r="Y7">
        <v>1.28</v>
      </c>
      <c r="Z7">
        <v>4.2300000000000004</v>
      </c>
      <c r="AA7" t="s">
        <v>3519</v>
      </c>
      <c r="AB7" t="s">
        <v>3520</v>
      </c>
      <c r="AC7" t="s">
        <v>3521</v>
      </c>
      <c r="AD7" t="s">
        <v>3522</v>
      </c>
      <c r="AE7" t="s">
        <v>3523</v>
      </c>
      <c r="AF7">
        <v>-63307548</v>
      </c>
      <c r="AG7" t="s">
        <v>3524</v>
      </c>
      <c r="AH7" t="s">
        <v>3525</v>
      </c>
      <c r="AI7" t="s">
        <v>3526</v>
      </c>
      <c r="AJ7" t="s">
        <v>3527</v>
      </c>
      <c r="AK7" t="s">
        <v>3528</v>
      </c>
      <c r="AL7" t="s">
        <v>171</v>
      </c>
      <c r="AM7" t="s">
        <v>3529</v>
      </c>
      <c r="AN7" t="s">
        <v>171</v>
      </c>
      <c r="AO7" t="s">
        <v>458</v>
      </c>
      <c r="AP7" t="s">
        <v>171</v>
      </c>
      <c r="AQ7" t="s">
        <v>2330</v>
      </c>
      <c r="AR7" t="s">
        <v>3530</v>
      </c>
      <c r="AS7" t="s">
        <v>171</v>
      </c>
      <c r="AT7" t="s">
        <v>3531</v>
      </c>
      <c r="AU7" t="s">
        <v>414</v>
      </c>
      <c r="AV7" t="s">
        <v>385</v>
      </c>
      <c r="AW7" t="s">
        <v>3532</v>
      </c>
      <c r="AX7" t="s">
        <v>2009</v>
      </c>
      <c r="AY7" t="s">
        <v>3533</v>
      </c>
      <c r="AZ7" t="s">
        <v>410</v>
      </c>
      <c r="BA7" t="s">
        <v>3534</v>
      </c>
      <c r="BB7" t="s">
        <v>3275</v>
      </c>
      <c r="BC7" t="s">
        <v>3535</v>
      </c>
      <c r="BD7" t="s">
        <v>394</v>
      </c>
      <c r="BE7" t="s">
        <v>554</v>
      </c>
      <c r="BF7" t="s">
        <v>3536</v>
      </c>
      <c r="BG7" t="s">
        <v>3537</v>
      </c>
      <c r="BH7" t="s">
        <v>3538</v>
      </c>
      <c r="BI7" t="s">
        <v>431</v>
      </c>
      <c r="BJ7" t="s">
        <v>3539</v>
      </c>
      <c r="BK7" t="s">
        <v>3540</v>
      </c>
      <c r="BL7" t="s">
        <v>383</v>
      </c>
      <c r="BM7" t="s">
        <v>1178</v>
      </c>
      <c r="BN7" t="s">
        <v>254</v>
      </c>
      <c r="BO7">
        <v>14.55</v>
      </c>
      <c r="BP7">
        <v>10.71</v>
      </c>
      <c r="BQ7">
        <v>16.02</v>
      </c>
      <c r="BR7">
        <v>18.8</v>
      </c>
      <c r="BS7">
        <v>13.5</v>
      </c>
      <c r="BT7">
        <v>19.7</v>
      </c>
      <c r="BU7" t="s">
        <v>3541</v>
      </c>
      <c r="BV7" t="s">
        <v>3433</v>
      </c>
      <c r="BW7">
        <v>6.48</v>
      </c>
      <c r="BX7">
        <v>8.8000000000000007</v>
      </c>
      <c r="BY7">
        <v>9.42</v>
      </c>
      <c r="BZ7">
        <v>3.96</v>
      </c>
      <c r="CA7">
        <v>4.51</v>
      </c>
      <c r="CB7">
        <v>4.13</v>
      </c>
      <c r="CC7">
        <v>1.1299999999999999</v>
      </c>
      <c r="CD7">
        <v>1.45</v>
      </c>
      <c r="CE7" t="s">
        <v>4120</v>
      </c>
      <c r="CF7" t="s">
        <v>4121</v>
      </c>
      <c r="CG7" s="26">
        <v>7.7473991031389772E-2</v>
      </c>
      <c r="CH7" s="27">
        <v>0.31863074074074071</v>
      </c>
      <c r="CI7" s="26">
        <v>1.1080343723297119</v>
      </c>
      <c r="CJ7" s="26">
        <v>5.6883815675973892E-2</v>
      </c>
      <c r="CK7" s="26">
        <v>0.19802466034889221</v>
      </c>
      <c r="CL7" s="26">
        <v>0.55529946088790894</v>
      </c>
      <c r="CM7" s="26">
        <v>0.51219511032104492</v>
      </c>
      <c r="CN7" s="27">
        <v>1.0603448152542114</v>
      </c>
      <c r="CO7" s="27">
        <v>0.15999999642372131</v>
      </c>
      <c r="CP7" s="27">
        <v>3.9715036749839783E-2</v>
      </c>
      <c r="CQ7" s="27">
        <v>0.56523424386978149</v>
      </c>
      <c r="CR7" s="27">
        <v>0.80902808904647827</v>
      </c>
      <c r="CS7">
        <v>0.73385829787234047</v>
      </c>
      <c r="CT7">
        <v>0.33574203286688231</v>
      </c>
      <c r="CU7">
        <v>1.6316626889419252</v>
      </c>
      <c r="CV7" s="26">
        <v>0.4860874839127064</v>
      </c>
      <c r="CW7" s="27">
        <v>0.52686443626880641</v>
      </c>
      <c r="CX7">
        <v>0.06</v>
      </c>
      <c r="CY7">
        <v>13.750842829784917</v>
      </c>
      <c r="CZ7">
        <v>335070668.54258186</v>
      </c>
      <c r="DA7">
        <v>0.4860874839127064</v>
      </c>
      <c r="DB7">
        <v>3.2656259793991911</v>
      </c>
      <c r="DC7">
        <v>1410909923.2630699</v>
      </c>
      <c r="DD7">
        <v>0.46178310971707104</v>
      </c>
      <c r="DE7">
        <v>0.99879981563385867</v>
      </c>
      <c r="DF7">
        <v>4613040599.2075443</v>
      </c>
      <c r="DG7">
        <v>0.42775698584318161</v>
      </c>
      <c r="DH7">
        <v>0.32810888295981805</v>
      </c>
      <c r="DI7">
        <v>14042607010.320593</v>
      </c>
      <c r="DJ7">
        <v>0.38886998713016513</v>
      </c>
      <c r="DK7">
        <v>3.7305256631370277E-2</v>
      </c>
      <c r="DL7">
        <v>123508173272.43674</v>
      </c>
      <c r="DM7">
        <v>0.34026123873889447</v>
      </c>
      <c r="DN7">
        <v>239000000</v>
      </c>
      <c r="DO7">
        <v>0.4860874839127064</v>
      </c>
      <c r="DP7">
        <v>4607504100</v>
      </c>
      <c r="DQ7">
        <v>985352299.99999976</v>
      </c>
      <c r="DR7">
        <v>4370</v>
      </c>
      <c r="DS7">
        <v>-0.40861349288131665</v>
      </c>
      <c r="DT7">
        <v>-0.2082336955280657</v>
      </c>
      <c r="DU7" s="28">
        <v>0.90333333333333332</v>
      </c>
      <c r="DV7">
        <v>0.79999999999999993</v>
      </c>
      <c r="DW7">
        <v>1.7033333333333331</v>
      </c>
      <c r="DX7">
        <v>1.4499999999999999E-2</v>
      </c>
      <c r="DY7">
        <v>0.35388948899626105</v>
      </c>
      <c r="DZ7">
        <v>2.6663975904457717E-3</v>
      </c>
      <c r="EA7">
        <v>591</v>
      </c>
      <c r="EB7">
        <v>2.347723985601798E-3</v>
      </c>
      <c r="EC7">
        <v>0</v>
      </c>
      <c r="ED7">
        <v>2.4978533577541123E-2</v>
      </c>
      <c r="EE7">
        <v>0.13583448251383812</v>
      </c>
      <c r="EF7" s="29">
        <v>2.9610000000000004E-2</v>
      </c>
      <c r="EG7">
        <v>4.2910000000000004E-2</v>
      </c>
      <c r="EH7">
        <v>17.183889488996261</v>
      </c>
      <c r="EI7">
        <v>-1</v>
      </c>
      <c r="EJ7">
        <v>0</v>
      </c>
      <c r="EK7">
        <v>1</v>
      </c>
      <c r="EL7" s="31">
        <v>44981</v>
      </c>
      <c r="EM7" s="32">
        <v>1.0500000000000001E-2</v>
      </c>
      <c r="EN7" s="32">
        <v>7.1999999999999998E-3</v>
      </c>
      <c r="EO7" s="32">
        <v>0</v>
      </c>
      <c r="EP7" s="32">
        <v>0.71</v>
      </c>
      <c r="EQ7" s="32">
        <v>-1.33</v>
      </c>
    </row>
    <row r="8" spans="1:147" ht="86.4" x14ac:dyDescent="0.25">
      <c r="B8" s="24"/>
      <c r="C8" s="24"/>
      <c r="D8" s="24" t="s">
        <v>4126</v>
      </c>
      <c r="E8" t="s">
        <v>1881</v>
      </c>
      <c r="F8" t="s">
        <v>1882</v>
      </c>
      <c r="G8">
        <v>29.33</v>
      </c>
      <c r="H8">
        <v>-0.24</v>
      </c>
      <c r="I8" t="s">
        <v>4123</v>
      </c>
      <c r="J8">
        <v>2815680000</v>
      </c>
      <c r="K8">
        <v>53.5</v>
      </c>
      <c r="L8">
        <v>3.44</v>
      </c>
      <c r="M8" t="s">
        <v>477</v>
      </c>
      <c r="N8" t="s">
        <v>248</v>
      </c>
      <c r="O8" t="s">
        <v>3542</v>
      </c>
      <c r="P8" t="s">
        <v>3543</v>
      </c>
      <c r="Q8">
        <v>2.06</v>
      </c>
      <c r="R8" t="s">
        <v>3544</v>
      </c>
      <c r="S8">
        <v>40385851</v>
      </c>
      <c r="T8" s="25">
        <v>-0.29070000000000001</v>
      </c>
      <c r="U8" t="s">
        <v>3545</v>
      </c>
      <c r="V8">
        <v>28320000</v>
      </c>
      <c r="W8">
        <v>96000000</v>
      </c>
      <c r="X8">
        <v>1.21</v>
      </c>
      <c r="Y8">
        <v>0.31</v>
      </c>
      <c r="Z8">
        <v>13.63</v>
      </c>
      <c r="AA8" t="s">
        <v>364</v>
      </c>
      <c r="AB8" t="s">
        <v>186</v>
      </c>
      <c r="AC8" t="s">
        <v>3546</v>
      </c>
      <c r="AD8" t="s">
        <v>3547</v>
      </c>
      <c r="AE8" t="s">
        <v>3548</v>
      </c>
      <c r="AF8">
        <v>242648</v>
      </c>
      <c r="AG8" t="s">
        <v>3549</v>
      </c>
      <c r="AH8">
        <v>1.24</v>
      </c>
      <c r="AI8" t="s">
        <v>3550</v>
      </c>
      <c r="AJ8" t="s">
        <v>167</v>
      </c>
      <c r="AK8" t="s">
        <v>3551</v>
      </c>
      <c r="AL8" t="s">
        <v>3552</v>
      </c>
      <c r="AM8" t="s">
        <v>3553</v>
      </c>
      <c r="AN8" t="s">
        <v>171</v>
      </c>
      <c r="AO8" t="s">
        <v>292</v>
      </c>
      <c r="AP8" t="s">
        <v>240</v>
      </c>
      <c r="AQ8" t="s">
        <v>3554</v>
      </c>
      <c r="AR8" t="s">
        <v>3555</v>
      </c>
      <c r="AS8" t="s">
        <v>171</v>
      </c>
      <c r="AT8" t="s">
        <v>222</v>
      </c>
      <c r="AU8" t="s">
        <v>3556</v>
      </c>
      <c r="AV8" t="s">
        <v>3557</v>
      </c>
      <c r="AW8" t="s">
        <v>3558</v>
      </c>
      <c r="AX8" t="s">
        <v>3559</v>
      </c>
      <c r="AY8" t="s">
        <v>3560</v>
      </c>
      <c r="AZ8" t="s">
        <v>181</v>
      </c>
      <c r="BA8" t="s">
        <v>2309</v>
      </c>
      <c r="BB8" t="s">
        <v>2825</v>
      </c>
      <c r="BC8" t="s">
        <v>3509</v>
      </c>
      <c r="BD8" t="s">
        <v>3561</v>
      </c>
      <c r="BE8" t="s">
        <v>3562</v>
      </c>
      <c r="BF8" t="s">
        <v>3563</v>
      </c>
      <c r="BG8" t="s">
        <v>3564</v>
      </c>
      <c r="BH8" t="s">
        <v>3565</v>
      </c>
      <c r="BI8" t="s">
        <v>3566</v>
      </c>
      <c r="BJ8" t="s">
        <v>2072</v>
      </c>
      <c r="BK8" t="s">
        <v>915</v>
      </c>
      <c r="BL8" t="s">
        <v>3567</v>
      </c>
      <c r="BM8" t="s">
        <v>3568</v>
      </c>
      <c r="BN8" t="s">
        <v>3569</v>
      </c>
      <c r="BO8">
        <v>7.56</v>
      </c>
      <c r="BP8">
        <v>14.72</v>
      </c>
      <c r="BQ8">
        <v>26.66</v>
      </c>
      <c r="BR8">
        <v>8.85</v>
      </c>
      <c r="BS8">
        <v>18.61</v>
      </c>
      <c r="BT8">
        <v>30.73</v>
      </c>
      <c r="BU8" t="s">
        <v>523</v>
      </c>
      <c r="BV8" t="s">
        <v>3433</v>
      </c>
      <c r="BW8">
        <v>20.8</v>
      </c>
      <c r="BX8">
        <v>30.83</v>
      </c>
      <c r="BY8">
        <v>28.21</v>
      </c>
      <c r="BZ8">
        <v>14.53</v>
      </c>
      <c r="CA8">
        <v>21.66</v>
      </c>
      <c r="CB8">
        <v>18.16</v>
      </c>
      <c r="CC8">
        <v>0.89</v>
      </c>
      <c r="CD8">
        <v>-1.61</v>
      </c>
      <c r="CE8" t="s">
        <v>4124</v>
      </c>
      <c r="CF8" t="s">
        <v>4125</v>
      </c>
      <c r="CG8" s="26">
        <v>5.6808947368421056E-2</v>
      </c>
      <c r="CH8" s="27">
        <v>-0.13063696730881494</v>
      </c>
      <c r="CI8" s="26">
        <v>7.2972975671291351E-2</v>
      </c>
      <c r="CJ8" s="26">
        <v>-2.3746700957417488E-2</v>
      </c>
      <c r="CK8" s="26">
        <v>0.11143694818019867</v>
      </c>
      <c r="CL8" s="26">
        <v>7.9113923013210297E-2</v>
      </c>
      <c r="CM8" s="26">
        <v>0.11660777032375336</v>
      </c>
      <c r="CN8" s="27">
        <v>-0.13598516583442688</v>
      </c>
      <c r="CO8" s="27">
        <v>0.16385264694690704</v>
      </c>
      <c r="CP8" s="27">
        <v>0.17104457318782806</v>
      </c>
      <c r="CQ8" s="27">
        <v>0.14092400670051575</v>
      </c>
      <c r="CR8" s="27">
        <v>0.24006906151771545</v>
      </c>
      <c r="CS8">
        <v>7.0923929471032743</v>
      </c>
      <c r="CT8">
        <v>7.5059293426039915</v>
      </c>
      <c r="CU8">
        <v>1.0228435049437437</v>
      </c>
      <c r="CV8" s="26">
        <v>7.1276983246207237E-2</v>
      </c>
      <c r="CW8" s="27">
        <v>0.11598102450370788</v>
      </c>
      <c r="CX8">
        <v>0.06</v>
      </c>
      <c r="CY8">
        <v>31.045766642966278</v>
      </c>
      <c r="CZ8">
        <v>69918711.461157903</v>
      </c>
      <c r="DA8">
        <v>7.1276983246207237E-2</v>
      </c>
      <c r="DB8">
        <v>10.307942650528256</v>
      </c>
      <c r="DC8">
        <v>210583243.77549365</v>
      </c>
      <c r="DD8">
        <v>6.771313408389687E-2</v>
      </c>
      <c r="DE8">
        <v>5.1825327940425243</v>
      </c>
      <c r="DF8">
        <v>418845395.9220984</v>
      </c>
      <c r="DG8">
        <v>6.2723745256662369E-2</v>
      </c>
      <c r="DH8">
        <v>3.1864357181954168</v>
      </c>
      <c r="DI8">
        <v>681225102.89626288</v>
      </c>
      <c r="DJ8">
        <v>5.7021586596965795E-2</v>
      </c>
      <c r="DK8">
        <v>1.7321707403876265</v>
      </c>
      <c r="DL8">
        <v>1253155909.7426178</v>
      </c>
      <c r="DM8">
        <v>4.9893888272345061E-2</v>
      </c>
      <c r="DN8">
        <v>69182700</v>
      </c>
      <c r="DO8">
        <v>7.1276983246207237E-2</v>
      </c>
      <c r="DP8">
        <v>2170680000</v>
      </c>
      <c r="DQ8">
        <v>462187770</v>
      </c>
      <c r="DR8">
        <v>2355</v>
      </c>
      <c r="DS8">
        <v>-1.4468035877786181E-2</v>
      </c>
      <c r="DT8">
        <v>-0.24661799181252281</v>
      </c>
      <c r="DU8" s="28">
        <v>0</v>
      </c>
      <c r="DV8">
        <v>0.1633333333333333</v>
      </c>
      <c r="DW8">
        <v>0.1633333333333333</v>
      </c>
      <c r="DX8">
        <v>-1.61E-2</v>
      </c>
      <c r="DY8">
        <v>0.35768357752719099</v>
      </c>
      <c r="DZ8">
        <v>-2.538705598187765E-3</v>
      </c>
      <c r="EA8">
        <v>3156</v>
      </c>
      <c r="EB8">
        <v>-9.1845183319674655E-4</v>
      </c>
      <c r="EC8">
        <v>0</v>
      </c>
      <c r="ED8">
        <v>3.6109374999999999E-2</v>
      </c>
      <c r="EE8">
        <v>0.22899895833333334</v>
      </c>
      <c r="EF8" s="29">
        <v>1.3010000000000001E-2</v>
      </c>
      <c r="EG8">
        <v>1.5409999999999998E-2</v>
      </c>
      <c r="EH8">
        <v>20.157683577527191</v>
      </c>
      <c r="EI8">
        <v>-1</v>
      </c>
      <c r="EJ8">
        <v>0</v>
      </c>
      <c r="EK8">
        <v>0</v>
      </c>
      <c r="EL8" s="31">
        <v>44981</v>
      </c>
      <c r="EM8" s="32">
        <v>4.1000000000000003E-3</v>
      </c>
      <c r="EN8" s="32">
        <v>3.3999999999999998E-3</v>
      </c>
      <c r="EO8" s="32">
        <v>-9.1999999999999998E-3</v>
      </c>
      <c r="EP8" s="32">
        <v>1.31</v>
      </c>
      <c r="EQ8" s="32">
        <v>-0.24</v>
      </c>
    </row>
    <row r="9" spans="1:147" ht="86.4" x14ac:dyDescent="0.25">
      <c r="B9" s="24"/>
      <c r="C9" s="24"/>
      <c r="D9" s="24" t="s">
        <v>4129</v>
      </c>
      <c r="E9" t="s">
        <v>1883</v>
      </c>
      <c r="F9" t="s">
        <v>1884</v>
      </c>
      <c r="G9">
        <v>4.59</v>
      </c>
      <c r="H9">
        <v>-0.22</v>
      </c>
      <c r="I9" t="s">
        <v>4127</v>
      </c>
      <c r="J9">
        <v>2424160900</v>
      </c>
      <c r="K9">
        <v>224</v>
      </c>
      <c r="L9">
        <v>1.65</v>
      </c>
      <c r="M9" t="s">
        <v>477</v>
      </c>
      <c r="N9" t="s">
        <v>3570</v>
      </c>
      <c r="O9" t="s">
        <v>359</v>
      </c>
      <c r="P9" t="s">
        <v>3571</v>
      </c>
      <c r="Q9">
        <v>-5.0999999999999996</v>
      </c>
      <c r="R9" t="s">
        <v>3572</v>
      </c>
      <c r="S9">
        <v>-56500000</v>
      </c>
      <c r="T9" s="25">
        <v>-0.92530000000000001</v>
      </c>
      <c r="U9" t="s">
        <v>3573</v>
      </c>
      <c r="V9">
        <v>528139620</v>
      </c>
      <c r="W9">
        <v>528139620</v>
      </c>
      <c r="X9">
        <v>2.15</v>
      </c>
      <c r="Y9">
        <v>0.71</v>
      </c>
      <c r="Z9">
        <v>0.16</v>
      </c>
      <c r="AA9" t="s">
        <v>3574</v>
      </c>
      <c r="AB9" t="s">
        <v>3575</v>
      </c>
      <c r="AC9" t="s">
        <v>3576</v>
      </c>
      <c r="AD9" t="s">
        <v>255</v>
      </c>
      <c r="AE9" t="s">
        <v>3577</v>
      </c>
      <c r="AF9">
        <v>-16305008</v>
      </c>
      <c r="AG9" t="s">
        <v>3578</v>
      </c>
      <c r="AH9" t="s">
        <v>3579</v>
      </c>
      <c r="AI9" t="s">
        <v>3580</v>
      </c>
      <c r="AJ9" t="s">
        <v>3581</v>
      </c>
      <c r="AK9" t="s">
        <v>3582</v>
      </c>
      <c r="AL9" t="s">
        <v>215</v>
      </c>
      <c r="AM9" t="s">
        <v>3583</v>
      </c>
      <c r="AN9" t="s">
        <v>171</v>
      </c>
      <c r="AO9" t="s">
        <v>3584</v>
      </c>
      <c r="AP9" t="s">
        <v>898</v>
      </c>
      <c r="AQ9" t="s">
        <v>1316</v>
      </c>
      <c r="AR9" t="s">
        <v>313</v>
      </c>
      <c r="AS9" t="s">
        <v>171</v>
      </c>
      <c r="AT9" t="s">
        <v>547</v>
      </c>
      <c r="AU9" t="s">
        <v>2135</v>
      </c>
      <c r="AV9" t="s">
        <v>3585</v>
      </c>
      <c r="AW9" t="s">
        <v>3586</v>
      </c>
      <c r="AX9" t="s">
        <v>374</v>
      </c>
      <c r="AY9" t="s">
        <v>3587</v>
      </c>
      <c r="AZ9" t="s">
        <v>3588</v>
      </c>
      <c r="BA9" t="s">
        <v>3589</v>
      </c>
      <c r="BB9" t="s">
        <v>3590</v>
      </c>
      <c r="BC9" t="s">
        <v>3591</v>
      </c>
      <c r="BD9" t="s">
        <v>3592</v>
      </c>
      <c r="BE9" t="s">
        <v>3593</v>
      </c>
      <c r="BF9" t="s">
        <v>3594</v>
      </c>
      <c r="BG9" t="s">
        <v>3595</v>
      </c>
      <c r="BH9" t="s">
        <v>3596</v>
      </c>
      <c r="BI9" t="s">
        <v>3597</v>
      </c>
      <c r="BJ9" t="s">
        <v>3598</v>
      </c>
      <c r="BK9" t="s">
        <v>1584</v>
      </c>
      <c r="BL9" t="s">
        <v>3599</v>
      </c>
      <c r="BM9" t="s">
        <v>3600</v>
      </c>
      <c r="BN9" t="s">
        <v>3601</v>
      </c>
      <c r="BO9">
        <v>3.16</v>
      </c>
      <c r="BP9">
        <v>3</v>
      </c>
      <c r="BQ9">
        <v>3.2</v>
      </c>
      <c r="BR9">
        <v>3.85</v>
      </c>
      <c r="BS9">
        <v>2.65</v>
      </c>
      <c r="BT9">
        <v>1.72</v>
      </c>
      <c r="BU9" t="s">
        <v>3602</v>
      </c>
      <c r="BV9" t="s">
        <v>3433</v>
      </c>
      <c r="BW9">
        <v>11.03</v>
      </c>
      <c r="BX9">
        <v>6.85</v>
      </c>
      <c r="BY9">
        <v>4.9800000000000004</v>
      </c>
      <c r="BZ9">
        <v>3.68</v>
      </c>
      <c r="CA9">
        <v>1.56</v>
      </c>
      <c r="CB9">
        <v>0.36</v>
      </c>
      <c r="CC9">
        <v>0.66</v>
      </c>
      <c r="CD9">
        <v>6</v>
      </c>
      <c r="CE9" t="s">
        <v>4128</v>
      </c>
      <c r="CF9" t="s">
        <v>381</v>
      </c>
      <c r="CG9" s="26">
        <v>-0.10571318681318681</v>
      </c>
      <c r="CH9" s="27">
        <v>-33.289357175712972</v>
      </c>
      <c r="CI9" s="26">
        <v>0.41276589035987854</v>
      </c>
      <c r="CJ9" s="26">
        <v>-0.21325741708278656</v>
      </c>
      <c r="CK9" s="26">
        <v>-0.21662729978561401</v>
      </c>
      <c r="CL9" s="26">
        <v>7.1368321776390076E-2</v>
      </c>
      <c r="CM9" s="26">
        <v>0.47066119313240051</v>
      </c>
      <c r="CN9" s="27">
        <v>0.47649726271629333</v>
      </c>
      <c r="CO9" s="27">
        <v>1.6867706775665283</v>
      </c>
      <c r="CP9" s="27">
        <v>-0.61966860294342041</v>
      </c>
      <c r="CQ9" s="27">
        <v>6.5423846244812012E-2</v>
      </c>
      <c r="CR9" s="27">
        <v>1.4293937683105469</v>
      </c>
      <c r="CS9">
        <v>0.73016894578313241</v>
      </c>
      <c r="CT9">
        <v>21.336963120589925</v>
      </c>
      <c r="CU9">
        <v>0.65359477124183007</v>
      </c>
      <c r="CV9" s="26">
        <v>0.10498213768005371</v>
      </c>
      <c r="CW9" s="27">
        <v>0.60768339037895203</v>
      </c>
      <c r="CX9">
        <v>0.06</v>
      </c>
      <c r="CY9">
        <v>44.997479451119744</v>
      </c>
      <c r="CZ9">
        <v>58651305.188480407</v>
      </c>
      <c r="DA9">
        <v>0.10498213768005371</v>
      </c>
      <c r="DB9">
        <v>14.519695476704587</v>
      </c>
      <c r="DC9">
        <v>181764204.64425525</v>
      </c>
      <c r="DD9">
        <v>9.9733030796051017E-2</v>
      </c>
      <c r="DE9">
        <v>7.026990847327264</v>
      </c>
      <c r="DF9">
        <v>375574831.01088887</v>
      </c>
      <c r="DG9">
        <v>9.2384281158447268E-2</v>
      </c>
      <c r="DH9">
        <v>4.1389836158638627</v>
      </c>
      <c r="DI9">
        <v>637635019.83546054</v>
      </c>
      <c r="DJ9">
        <v>8.3985710144042977E-2</v>
      </c>
      <c r="DK9">
        <v>2.0483168466775763</v>
      </c>
      <c r="DL9">
        <v>1288453446.1945124</v>
      </c>
      <c r="DM9">
        <v>7.3487496376037589E-2</v>
      </c>
      <c r="DN9">
        <v>56263700</v>
      </c>
      <c r="DO9">
        <v>0.10498213768005371</v>
      </c>
      <c r="DP9">
        <v>2639160900</v>
      </c>
      <c r="DQ9">
        <v>389828700</v>
      </c>
      <c r="DR9">
        <v>291</v>
      </c>
      <c r="DS9">
        <v>-0.21069532449324052</v>
      </c>
      <c r="DT9">
        <v>-33.897040566091924</v>
      </c>
      <c r="DU9" s="28">
        <v>-1.666666666666668E-2</v>
      </c>
      <c r="DV9">
        <v>-0.49833333333333335</v>
      </c>
      <c r="DW9">
        <v>-0.51500000000000001</v>
      </c>
      <c r="DX9">
        <v>2.06</v>
      </c>
      <c r="DY9">
        <v>0.28777922077922141</v>
      </c>
      <c r="DZ9">
        <v>2.0064667532467531</v>
      </c>
      <c r="EA9">
        <v>3869</v>
      </c>
      <c r="EB9">
        <v>2.0014071236589497</v>
      </c>
      <c r="EC9">
        <v>2</v>
      </c>
      <c r="ED9">
        <v>3.1427295683667894E-2</v>
      </c>
      <c r="EE9">
        <v>0.29158956110885981</v>
      </c>
      <c r="EF9" s="29">
        <v>9.1499999999999998E-2</v>
      </c>
      <c r="EG9">
        <v>8.9300000000000004E-2</v>
      </c>
      <c r="EH9">
        <v>18.107779220779221</v>
      </c>
      <c r="EI9" t="s">
        <v>198</v>
      </c>
      <c r="EJ9">
        <v>1</v>
      </c>
      <c r="EK9">
        <v>0</v>
      </c>
      <c r="EL9" s="31">
        <v>44981</v>
      </c>
      <c r="EM9" s="32">
        <v>6.6E-3</v>
      </c>
      <c r="EN9" s="32">
        <v>2.2000000000000001E-3</v>
      </c>
      <c r="EO9" s="32">
        <v>-2.2000000000000001E-3</v>
      </c>
      <c r="EP9" s="32">
        <v>0.22</v>
      </c>
      <c r="EQ9" s="32">
        <v>-0.22</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EQ11"/>
  <sheetViews>
    <sheetView workbookViewId="0">
      <selection activeCell="D11" sqref="D11"/>
    </sheetView>
  </sheetViews>
  <sheetFormatPr defaultRowHeight="14.4" x14ac:dyDescent="0.25"/>
  <cols>
    <col min="1" max="1" width="11.44140625" customWidth="1"/>
    <col min="2" max="2" width="38.33203125" customWidth="1"/>
    <col min="3" max="3" width="42.6640625" customWidth="1"/>
    <col min="4" max="4" width="40.77734375" customWidth="1"/>
  </cols>
  <sheetData>
    <row r="1" spans="1:147" s="14" customFormat="1" x14ac:dyDescent="0.25">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5" customHeight="1" x14ac:dyDescent="0.25">
      <c r="A2" s="21" t="s">
        <v>1940</v>
      </c>
      <c r="B2" s="22"/>
      <c r="C2" s="23">
        <v>3</v>
      </c>
      <c r="D2" s="23">
        <v>11</v>
      </c>
      <c r="T2" s="16"/>
      <c r="U2" s="16"/>
      <c r="V2" s="16"/>
      <c r="AB2" s="17"/>
    </row>
    <row r="3" spans="1:147" ht="172.8" x14ac:dyDescent="0.25">
      <c r="B3" s="24" t="s">
        <v>3603</v>
      </c>
      <c r="C3" s="24"/>
      <c r="D3" s="24" t="s">
        <v>3632</v>
      </c>
      <c r="E3" t="s">
        <v>1885</v>
      </c>
      <c r="F3" t="s">
        <v>1886</v>
      </c>
      <c r="G3">
        <v>33.020000000000003</v>
      </c>
      <c r="H3">
        <v>1.5E-3</v>
      </c>
      <c r="I3" t="s">
        <v>1887</v>
      </c>
      <c r="J3">
        <v>19683937000</v>
      </c>
      <c r="K3">
        <v>67.63</v>
      </c>
      <c r="L3">
        <v>6.58</v>
      </c>
      <c r="M3" t="s">
        <v>477</v>
      </c>
      <c r="N3" t="s">
        <v>3604</v>
      </c>
      <c r="O3" t="s">
        <v>3605</v>
      </c>
      <c r="P3" t="s">
        <v>3606</v>
      </c>
      <c r="Q3">
        <v>7.73</v>
      </c>
      <c r="R3" t="s">
        <v>3607</v>
      </c>
      <c r="S3">
        <v>240436320</v>
      </c>
      <c r="T3" s="25">
        <v>-0.12870000000000001</v>
      </c>
      <c r="U3" t="s">
        <v>318</v>
      </c>
      <c r="V3">
        <v>594065120</v>
      </c>
      <c r="W3">
        <v>596120630</v>
      </c>
      <c r="X3">
        <v>2.19</v>
      </c>
      <c r="Y3">
        <v>0.28999999999999998</v>
      </c>
      <c r="Z3">
        <v>12.43</v>
      </c>
      <c r="AA3" t="s">
        <v>3608</v>
      </c>
      <c r="AB3" t="s">
        <v>3609</v>
      </c>
      <c r="AC3" t="s">
        <v>3610</v>
      </c>
      <c r="AD3" t="s">
        <v>279</v>
      </c>
      <c r="AE3" t="s">
        <v>3611</v>
      </c>
      <c r="AF3">
        <v>38594490</v>
      </c>
      <c r="AG3" t="s">
        <v>3612</v>
      </c>
      <c r="AH3" t="s">
        <v>3613</v>
      </c>
      <c r="AI3" t="s">
        <v>3614</v>
      </c>
      <c r="AJ3" t="s">
        <v>3426</v>
      </c>
      <c r="AK3" t="s">
        <v>3615</v>
      </c>
      <c r="AL3" t="s">
        <v>3616</v>
      </c>
      <c r="AM3" t="s">
        <v>3617</v>
      </c>
      <c r="AN3" t="s">
        <v>171</v>
      </c>
      <c r="AO3" t="s">
        <v>3618</v>
      </c>
      <c r="AP3" t="s">
        <v>3619</v>
      </c>
      <c r="AQ3" t="s">
        <v>225</v>
      </c>
      <c r="AR3" t="s">
        <v>3620</v>
      </c>
      <c r="AS3" t="s">
        <v>3621</v>
      </c>
      <c r="AT3" t="s">
        <v>3622</v>
      </c>
      <c r="AU3" t="s">
        <v>450</v>
      </c>
      <c r="AV3" t="s">
        <v>2059</v>
      </c>
      <c r="AW3" t="s">
        <v>3623</v>
      </c>
      <c r="AX3" t="s">
        <v>186</v>
      </c>
      <c r="AY3" t="s">
        <v>3166</v>
      </c>
      <c r="AZ3" t="s">
        <v>3624</v>
      </c>
      <c r="BA3" t="s">
        <v>3625</v>
      </c>
      <c r="BB3" t="s">
        <v>3626</v>
      </c>
      <c r="BC3" t="s">
        <v>2839</v>
      </c>
      <c r="BD3" t="s">
        <v>3627</v>
      </c>
      <c r="BE3" t="s">
        <v>317</v>
      </c>
      <c r="BF3" t="s">
        <v>293</v>
      </c>
      <c r="BG3" t="s">
        <v>1287</v>
      </c>
      <c r="BH3" t="s">
        <v>833</v>
      </c>
      <c r="BI3" t="s">
        <v>2615</v>
      </c>
      <c r="BJ3" t="s">
        <v>2404</v>
      </c>
      <c r="BK3" t="s">
        <v>3628</v>
      </c>
      <c r="BL3" t="s">
        <v>195</v>
      </c>
      <c r="BM3" t="s">
        <v>1717</v>
      </c>
      <c r="BN3" t="s">
        <v>1359</v>
      </c>
      <c r="BO3">
        <v>6.84</v>
      </c>
      <c r="BP3">
        <v>10.210000000000001</v>
      </c>
      <c r="BQ3">
        <v>9.1999999999999993</v>
      </c>
      <c r="BR3">
        <v>12.84</v>
      </c>
      <c r="BS3">
        <v>17.48</v>
      </c>
      <c r="BT3">
        <v>15.07</v>
      </c>
      <c r="BU3" t="s">
        <v>3629</v>
      </c>
      <c r="BV3" t="s">
        <v>3630</v>
      </c>
      <c r="BW3">
        <v>24.06</v>
      </c>
      <c r="BX3">
        <v>33.51</v>
      </c>
      <c r="BY3">
        <v>34.700000000000003</v>
      </c>
      <c r="BZ3">
        <v>14.79</v>
      </c>
      <c r="CA3">
        <v>20.85</v>
      </c>
      <c r="CB3">
        <v>14.5</v>
      </c>
      <c r="CC3">
        <v>6.07</v>
      </c>
      <c r="CD3">
        <v>1.44</v>
      </c>
      <c r="CE3" t="s">
        <v>3631</v>
      </c>
      <c r="CF3" t="s">
        <v>286</v>
      </c>
      <c r="CG3" s="26">
        <v>0.23758191881918819</v>
      </c>
      <c r="CH3" s="27">
        <v>0.44708512820512819</v>
      </c>
      <c r="CI3" s="26">
        <v>0.12805473804473877</v>
      </c>
      <c r="CJ3" s="26">
        <v>-7.336956262588501E-2</v>
      </c>
      <c r="CK3" s="26">
        <v>1.51723837479949E-2</v>
      </c>
      <c r="CL3" s="26">
        <v>0.14413465559482574</v>
      </c>
      <c r="CM3" s="26">
        <v>9.694179892539978E-2</v>
      </c>
      <c r="CN3" s="27">
        <v>-0.20243902504444122</v>
      </c>
      <c r="CO3" s="27">
        <v>0.23867069184780121</v>
      </c>
      <c r="CP3" s="27">
        <v>-0.19660194218158722</v>
      </c>
      <c r="CQ3" s="27">
        <v>0.30793651938438416</v>
      </c>
      <c r="CR3" s="27">
        <v>0.19771863520145416</v>
      </c>
      <c r="CS3">
        <v>8.528568890814558</v>
      </c>
      <c r="CT3">
        <v>58511345.565749235</v>
      </c>
      <c r="CU3">
        <v>0.27256208358570561</v>
      </c>
      <c r="CV3" s="26">
        <v>6.2186802737414837E-2</v>
      </c>
      <c r="CW3" s="27">
        <v>6.905697584152222E-2</v>
      </c>
      <c r="CX3">
        <v>0.06</v>
      </c>
      <c r="CY3">
        <v>61.878267354535147</v>
      </c>
      <c r="CZ3">
        <v>327674608.01427799</v>
      </c>
      <c r="DA3">
        <v>6.2186802737414837E-2</v>
      </c>
      <c r="DB3">
        <v>20.704659564867804</v>
      </c>
      <c r="DC3">
        <v>979293426.02689922</v>
      </c>
      <c r="DD3">
        <v>5.9077462600544091E-2</v>
      </c>
      <c r="DE3">
        <v>10.515991724622261</v>
      </c>
      <c r="DF3">
        <v>1928105073.7730894</v>
      </c>
      <c r="DG3">
        <v>5.4724386408925053E-2</v>
      </c>
      <c r="DH3">
        <v>6.5384559133614317</v>
      </c>
      <c r="DI3">
        <v>3101028326.6674356</v>
      </c>
      <c r="DJ3">
        <v>4.9749442189931874E-2</v>
      </c>
      <c r="DK3">
        <v>3.6394907825633505</v>
      </c>
      <c r="DL3">
        <v>5571091729.9588099</v>
      </c>
      <c r="DM3">
        <v>4.3530761916190382E-2</v>
      </c>
      <c r="DN3">
        <v>327000000</v>
      </c>
      <c r="DO3">
        <v>6.2186802737414837E-2</v>
      </c>
      <c r="DP3">
        <v>20275937000</v>
      </c>
      <c r="DQ3">
        <v>375651100</v>
      </c>
      <c r="DR3">
        <v>4108</v>
      </c>
      <c r="DS3">
        <v>0.17539511608177336</v>
      </c>
      <c r="DT3">
        <v>0.37802815236360598</v>
      </c>
      <c r="DU3" s="28">
        <v>0.6</v>
      </c>
      <c r="DV3">
        <v>0</v>
      </c>
      <c r="DW3">
        <v>0.6</v>
      </c>
      <c r="DX3">
        <v>5.237232289950577</v>
      </c>
      <c r="DY3">
        <v>0.29508620689655302</v>
      </c>
      <c r="DZ3">
        <v>5.0273021644037952</v>
      </c>
      <c r="EA3">
        <v>3288</v>
      </c>
      <c r="EB3">
        <v>5.0090637416976431</v>
      </c>
      <c r="EC3">
        <v>5</v>
      </c>
      <c r="ED3">
        <v>3.3592194251019294E-2</v>
      </c>
      <c r="EE3">
        <v>0.29188723094518637</v>
      </c>
      <c r="EF3" s="29">
        <v>1.1100000000000003E-3</v>
      </c>
      <c r="EG3">
        <v>1.0950000000000001E-3</v>
      </c>
      <c r="EH3">
        <v>18.115086206896553</v>
      </c>
      <c r="EI3" t="s">
        <v>198</v>
      </c>
      <c r="EJ3">
        <v>1</v>
      </c>
      <c r="EK3">
        <v>0</v>
      </c>
      <c r="EL3" s="31">
        <v>44946</v>
      </c>
      <c r="EM3" s="32">
        <v>2.3099999999999999E-2</v>
      </c>
      <c r="EN3" s="32">
        <v>2.0099999999999998</v>
      </c>
      <c r="EO3" s="32">
        <v>-0.18</v>
      </c>
      <c r="EP3" s="32">
        <v>1.67</v>
      </c>
      <c r="EQ3" s="32">
        <v>1.5E-3</v>
      </c>
    </row>
    <row r="4" spans="1:147" ht="140.4" x14ac:dyDescent="0.25">
      <c r="B4" s="24" t="s">
        <v>3633</v>
      </c>
      <c r="C4" s="24" t="s">
        <v>3634</v>
      </c>
      <c r="D4" s="24" t="s">
        <v>3666</v>
      </c>
      <c r="E4" t="s">
        <v>1888</v>
      </c>
      <c r="F4" t="s">
        <v>1889</v>
      </c>
      <c r="G4">
        <v>17.98</v>
      </c>
      <c r="H4">
        <v>2.98E-2</v>
      </c>
      <c r="I4" t="s">
        <v>1890</v>
      </c>
      <c r="J4">
        <v>14237936000</v>
      </c>
      <c r="K4">
        <v>111.9</v>
      </c>
      <c r="L4">
        <v>4.2300000000000004</v>
      </c>
      <c r="M4" t="s">
        <v>477</v>
      </c>
      <c r="N4" t="s">
        <v>3635</v>
      </c>
      <c r="O4" t="s">
        <v>3636</v>
      </c>
      <c r="P4" t="s">
        <v>3637</v>
      </c>
      <c r="Q4">
        <v>24.53</v>
      </c>
      <c r="R4" t="s">
        <v>3638</v>
      </c>
      <c r="S4">
        <v>130207044</v>
      </c>
      <c r="T4" s="25">
        <v>2.2599999999999999E-2</v>
      </c>
      <c r="U4" t="s">
        <v>208</v>
      </c>
      <c r="V4">
        <v>775657430</v>
      </c>
      <c r="W4">
        <v>791876330</v>
      </c>
      <c r="X4">
        <v>2.0299999999999998</v>
      </c>
      <c r="Y4">
        <v>0.44</v>
      </c>
      <c r="Z4">
        <v>5.09</v>
      </c>
      <c r="AA4" t="s">
        <v>3639</v>
      </c>
      <c r="AB4" t="s">
        <v>3640</v>
      </c>
      <c r="AC4" t="s">
        <v>3641</v>
      </c>
      <c r="AD4" t="s">
        <v>3642</v>
      </c>
      <c r="AE4" t="s">
        <v>3643</v>
      </c>
      <c r="AF4">
        <v>61357190</v>
      </c>
      <c r="AG4" t="s">
        <v>3644</v>
      </c>
      <c r="AH4" t="s">
        <v>3645</v>
      </c>
      <c r="AI4" t="s">
        <v>3646</v>
      </c>
      <c r="AJ4" t="s">
        <v>1711</v>
      </c>
      <c r="AK4" t="s">
        <v>3647</v>
      </c>
      <c r="AL4" t="s">
        <v>3648</v>
      </c>
      <c r="AM4" t="s">
        <v>3649</v>
      </c>
      <c r="AN4" t="s">
        <v>171</v>
      </c>
      <c r="AO4" t="s">
        <v>3118</v>
      </c>
      <c r="AP4" t="s">
        <v>472</v>
      </c>
      <c r="AQ4" t="s">
        <v>1693</v>
      </c>
      <c r="AR4" t="s">
        <v>2602</v>
      </c>
      <c r="AS4" t="s">
        <v>171</v>
      </c>
      <c r="AT4" t="s">
        <v>3650</v>
      </c>
      <c r="AU4" t="s">
        <v>3479</v>
      </c>
      <c r="AV4" t="s">
        <v>3651</v>
      </c>
      <c r="AW4" t="s">
        <v>3652</v>
      </c>
      <c r="AX4" t="s">
        <v>224</v>
      </c>
      <c r="AY4" t="s">
        <v>3653</v>
      </c>
      <c r="AZ4" t="s">
        <v>3654</v>
      </c>
      <c r="BA4" t="s">
        <v>3655</v>
      </c>
      <c r="BB4" t="s">
        <v>673</v>
      </c>
      <c r="BC4" t="s">
        <v>1372</v>
      </c>
      <c r="BD4" t="s">
        <v>253</v>
      </c>
      <c r="BE4" t="s">
        <v>2430</v>
      </c>
      <c r="BF4" t="s">
        <v>3656</v>
      </c>
      <c r="BG4" t="s">
        <v>3657</v>
      </c>
      <c r="BH4" t="s">
        <v>3658</v>
      </c>
      <c r="BI4" t="s">
        <v>3659</v>
      </c>
      <c r="BJ4" t="s">
        <v>3660</v>
      </c>
      <c r="BK4" t="s">
        <v>788</v>
      </c>
      <c r="BL4" t="s">
        <v>3661</v>
      </c>
      <c r="BM4" t="s">
        <v>387</v>
      </c>
      <c r="BN4" t="s">
        <v>3662</v>
      </c>
      <c r="BO4">
        <v>4.2300000000000004</v>
      </c>
      <c r="BP4">
        <v>5.58</v>
      </c>
      <c r="BQ4">
        <v>8.42</v>
      </c>
      <c r="BR4">
        <v>4.1100000000000003</v>
      </c>
      <c r="BS4">
        <v>7.22</v>
      </c>
      <c r="BT4">
        <v>8.4700000000000006</v>
      </c>
      <c r="BU4" t="s">
        <v>3663</v>
      </c>
      <c r="BV4" t="s">
        <v>3630</v>
      </c>
      <c r="BW4">
        <v>11.52</v>
      </c>
      <c r="BX4">
        <v>31.72</v>
      </c>
      <c r="BY4">
        <v>33.380000000000003</v>
      </c>
      <c r="BZ4">
        <v>5.62</v>
      </c>
      <c r="CA4">
        <v>11.17</v>
      </c>
      <c r="CB4">
        <v>12.52</v>
      </c>
      <c r="CC4">
        <v>3.33</v>
      </c>
      <c r="CD4">
        <v>2.1</v>
      </c>
      <c r="CE4" t="s">
        <v>3664</v>
      </c>
      <c r="CF4" t="s">
        <v>3665</v>
      </c>
      <c r="CG4" s="26">
        <v>0.15840968523002422</v>
      </c>
      <c r="CH4" s="27">
        <v>-1.1630594900849858E-3</v>
      </c>
      <c r="CI4" s="26">
        <v>0.86888891458511353</v>
      </c>
      <c r="CJ4" s="26">
        <v>3.0337683856487274E-2</v>
      </c>
      <c r="CK4" s="26">
        <v>0.60569858551025391</v>
      </c>
      <c r="CL4" s="26">
        <v>0.12746113538742065</v>
      </c>
      <c r="CM4" s="26">
        <v>0.27308708429336548</v>
      </c>
      <c r="CN4" s="27">
        <v>-0.4123222827911377</v>
      </c>
      <c r="CO4" s="27">
        <v>-5.3811658173799515E-2</v>
      </c>
      <c r="CP4" s="27">
        <v>1.7221647500991821</v>
      </c>
      <c r="CQ4" s="27">
        <v>0.43429839611053467</v>
      </c>
      <c r="CR4" s="27">
        <v>-0.27793717384338379</v>
      </c>
      <c r="CS4">
        <v>4.2324423305588583</v>
      </c>
      <c r="CT4">
        <v>97820682.258064523</v>
      </c>
      <c r="CU4">
        <v>0</v>
      </c>
      <c r="CV4" s="26">
        <v>0.38109468072652819</v>
      </c>
      <c r="CW4" s="27">
        <v>0.28247840628027915</v>
      </c>
      <c r="CX4">
        <v>0.06</v>
      </c>
      <c r="CY4">
        <v>88.77665720047473</v>
      </c>
      <c r="CZ4">
        <v>161562019.25480139</v>
      </c>
      <c r="DA4">
        <v>0.38109468072652819</v>
      </c>
      <c r="DB4">
        <v>22.870454528276582</v>
      </c>
      <c r="DC4">
        <v>627138213.72752666</v>
      </c>
      <c r="DD4">
        <v>0.36203994669020179</v>
      </c>
      <c r="DE4">
        <v>7.957925131586201</v>
      </c>
      <c r="DF4">
        <v>1802346184.8203034</v>
      </c>
      <c r="DG4">
        <v>0.3353633190393448</v>
      </c>
      <c r="DH4">
        <v>3.1046835099928858</v>
      </c>
      <c r="DI4">
        <v>4619773949.2077456</v>
      </c>
      <c r="DJ4">
        <v>0.30487574458122257</v>
      </c>
      <c r="DK4">
        <v>0.55038490263678097</v>
      </c>
      <c r="DL4">
        <v>26059828188.029758</v>
      </c>
      <c r="DM4">
        <v>0.26676627650856971</v>
      </c>
      <c r="DN4">
        <v>124000000</v>
      </c>
      <c r="DO4">
        <v>0.38109468072652819</v>
      </c>
      <c r="DP4">
        <v>14342936000</v>
      </c>
      <c r="DQ4">
        <v>349972600</v>
      </c>
      <c r="DR4">
        <v>3781</v>
      </c>
      <c r="DS4">
        <v>-0.22268499549650397</v>
      </c>
      <c r="DT4">
        <v>-0.28364146577036414</v>
      </c>
      <c r="DU4" s="28">
        <v>0.6</v>
      </c>
      <c r="DV4">
        <v>0.6</v>
      </c>
      <c r="DW4">
        <v>1.2</v>
      </c>
      <c r="DX4">
        <v>4.6306306306306304</v>
      </c>
      <c r="DY4">
        <v>1.0894073673571216</v>
      </c>
      <c r="DZ4">
        <v>4.0689956370720601</v>
      </c>
      <c r="EA4">
        <v>1532</v>
      </c>
      <c r="EB4">
        <v>4.0475203595437392</v>
      </c>
      <c r="EC4">
        <v>4</v>
      </c>
      <c r="ED4">
        <v>9.4527386618564538E-3</v>
      </c>
      <c r="EE4">
        <v>8.6399476039396197E-2</v>
      </c>
      <c r="EF4" s="29">
        <v>5.5500000000000001E-2</v>
      </c>
      <c r="EG4">
        <v>5.5798E-2</v>
      </c>
      <c r="EH4">
        <v>98.109407367357122</v>
      </c>
      <c r="EI4" t="s">
        <v>198</v>
      </c>
      <c r="EJ4">
        <v>0</v>
      </c>
      <c r="EK4">
        <v>0</v>
      </c>
      <c r="EL4" s="31">
        <v>44946</v>
      </c>
      <c r="EM4" s="32">
        <v>6.3E-3</v>
      </c>
      <c r="EN4" s="32">
        <v>-0.06</v>
      </c>
      <c r="EO4" s="32">
        <v>-0.28999999999999998</v>
      </c>
      <c r="EP4" s="32">
        <v>0.06</v>
      </c>
      <c r="EQ4" s="32">
        <v>2.98E-2</v>
      </c>
    </row>
    <row r="5" spans="1:147" ht="140.4" x14ac:dyDescent="0.25">
      <c r="B5" s="24"/>
      <c r="C5" s="24"/>
      <c r="D5" s="24" t="s">
        <v>3689</v>
      </c>
      <c r="E5" t="s">
        <v>1891</v>
      </c>
      <c r="F5" t="s">
        <v>1892</v>
      </c>
      <c r="G5">
        <v>12.25</v>
      </c>
      <c r="H5">
        <v>3.4599999999999999E-2</v>
      </c>
      <c r="I5" t="s">
        <v>1893</v>
      </c>
      <c r="J5">
        <v>13191443600</v>
      </c>
      <c r="K5">
        <v>37.42</v>
      </c>
      <c r="L5">
        <v>4.68</v>
      </c>
      <c r="M5" t="s">
        <v>477</v>
      </c>
      <c r="N5" t="s">
        <v>3667</v>
      </c>
      <c r="O5" t="s">
        <v>3668</v>
      </c>
      <c r="P5" t="s">
        <v>3669</v>
      </c>
      <c r="Q5">
        <v>-9.91</v>
      </c>
      <c r="R5" t="s">
        <v>2287</v>
      </c>
      <c r="S5">
        <v>336768470</v>
      </c>
      <c r="T5" s="25">
        <v>0.17469999999999999</v>
      </c>
      <c r="U5" t="s">
        <v>1503</v>
      </c>
      <c r="V5">
        <v>929422580</v>
      </c>
      <c r="W5">
        <v>1076852030</v>
      </c>
      <c r="X5">
        <v>1.7</v>
      </c>
      <c r="Y5">
        <v>0.27</v>
      </c>
      <c r="Z5">
        <v>27.61</v>
      </c>
      <c r="AA5" t="s">
        <v>3670</v>
      </c>
      <c r="AB5" t="s">
        <v>244</v>
      </c>
      <c r="AC5" t="s">
        <v>3671</v>
      </c>
      <c r="AD5" t="s">
        <v>222</v>
      </c>
      <c r="AE5" t="s">
        <v>3672</v>
      </c>
      <c r="AF5">
        <v>26683658</v>
      </c>
      <c r="AG5" t="s">
        <v>3673</v>
      </c>
      <c r="AH5" t="s">
        <v>3674</v>
      </c>
      <c r="AI5" t="s">
        <v>3675</v>
      </c>
      <c r="AJ5" t="s">
        <v>2053</v>
      </c>
      <c r="AK5" t="s">
        <v>3676</v>
      </c>
      <c r="AL5" t="s">
        <v>3677</v>
      </c>
      <c r="AM5" t="s">
        <v>3678</v>
      </c>
      <c r="AN5" t="s">
        <v>171</v>
      </c>
      <c r="AO5" t="s">
        <v>240</v>
      </c>
      <c r="AP5" t="s">
        <v>455</v>
      </c>
      <c r="AQ5" t="s">
        <v>208</v>
      </c>
      <c r="AR5" t="s">
        <v>2853</v>
      </c>
      <c r="AS5" t="s">
        <v>171</v>
      </c>
      <c r="AT5" t="s">
        <v>3679</v>
      </c>
      <c r="AU5" t="s">
        <v>355</v>
      </c>
      <c r="AV5" t="s">
        <v>1267</v>
      </c>
      <c r="AW5" t="s">
        <v>3680</v>
      </c>
      <c r="AX5" t="s">
        <v>373</v>
      </c>
      <c r="AY5" t="s">
        <v>3681</v>
      </c>
      <c r="AZ5" t="s">
        <v>3618</v>
      </c>
      <c r="BA5" t="s">
        <v>226</v>
      </c>
      <c r="BB5" t="s">
        <v>3376</v>
      </c>
      <c r="BC5" t="s">
        <v>2072</v>
      </c>
      <c r="BD5" t="s">
        <v>3566</v>
      </c>
      <c r="BE5" t="s">
        <v>387</v>
      </c>
      <c r="BF5" t="s">
        <v>3682</v>
      </c>
      <c r="BG5" t="s">
        <v>3683</v>
      </c>
      <c r="BH5" t="s">
        <v>3684</v>
      </c>
      <c r="BI5" t="s">
        <v>3685</v>
      </c>
      <c r="BJ5" t="s">
        <v>3686</v>
      </c>
      <c r="BK5" t="s">
        <v>832</v>
      </c>
      <c r="BL5" t="s">
        <v>195</v>
      </c>
      <c r="BM5" t="s">
        <v>447</v>
      </c>
      <c r="BN5" t="s">
        <v>254</v>
      </c>
      <c r="BO5">
        <v>12.83</v>
      </c>
      <c r="BP5">
        <v>12.18</v>
      </c>
      <c r="BQ5">
        <v>12.11</v>
      </c>
      <c r="BR5">
        <v>17.760000000000002</v>
      </c>
      <c r="BS5">
        <v>16.149999999999999</v>
      </c>
      <c r="BT5">
        <v>12.91</v>
      </c>
      <c r="BU5" t="s">
        <v>3687</v>
      </c>
      <c r="BV5" t="s">
        <v>3630</v>
      </c>
      <c r="BW5">
        <v>58.52</v>
      </c>
      <c r="BX5">
        <v>48.31</v>
      </c>
      <c r="BY5">
        <v>51.04</v>
      </c>
      <c r="BZ5">
        <v>24.8</v>
      </c>
      <c r="CA5">
        <v>17.149999999999999</v>
      </c>
      <c r="CB5">
        <v>15.72</v>
      </c>
      <c r="CC5">
        <v>2</v>
      </c>
      <c r="CD5">
        <v>-0.24</v>
      </c>
      <c r="CE5" t="s">
        <v>3688</v>
      </c>
      <c r="CF5" t="s">
        <v>220</v>
      </c>
      <c r="CG5" s="26">
        <v>-4.1322777777778007E-2</v>
      </c>
      <c r="CH5" s="27">
        <v>8.3464326241134756E-2</v>
      </c>
      <c r="CI5" s="26">
        <v>0.38704439997673035</v>
      </c>
      <c r="CJ5" s="26">
        <v>0.24747481942176819</v>
      </c>
      <c r="CK5" s="26">
        <v>1.0162932872772217</v>
      </c>
      <c r="CL5" s="26">
        <v>0.54402518272399902</v>
      </c>
      <c r="CM5" s="26">
        <v>9.6551723778247833E-2</v>
      </c>
      <c r="CN5" s="27">
        <v>0.54081630706787109</v>
      </c>
      <c r="CO5" s="27">
        <v>0.54330706596374512</v>
      </c>
      <c r="CP5" s="27">
        <v>0.62876474857330322</v>
      </c>
      <c r="CQ5" s="27">
        <v>9.5784835517406464E-2</v>
      </c>
      <c r="CR5" s="27">
        <v>8.9284637942910194E-3</v>
      </c>
      <c r="CS5">
        <v>7.7007843549328667</v>
      </c>
      <c r="CT5">
        <v>108405526.49006623</v>
      </c>
      <c r="CU5">
        <v>0.64396571428571425</v>
      </c>
      <c r="CV5" s="26">
        <v>0.45827788263559344</v>
      </c>
      <c r="CW5" s="27">
        <v>0.36352028418332338</v>
      </c>
      <c r="CX5">
        <v>0.06</v>
      </c>
      <c r="CY5">
        <v>29.668557159378665</v>
      </c>
      <c r="CZ5">
        <v>415471623.16598976</v>
      </c>
      <c r="DA5">
        <v>0.45827788263559344</v>
      </c>
      <c r="DB5">
        <v>7.1977034391712742</v>
      </c>
      <c r="DC5">
        <v>1712552302.8522048</v>
      </c>
      <c r="DD5">
        <v>0.43536398850381375</v>
      </c>
      <c r="DE5">
        <v>2.2779785108916264</v>
      </c>
      <c r="DF5">
        <v>5411132519.9355335</v>
      </c>
      <c r="DG5">
        <v>0.40328453671932224</v>
      </c>
      <c r="DH5">
        <v>0.78344735235229901</v>
      </c>
      <c r="DI5">
        <v>15733595324.548458</v>
      </c>
      <c r="DJ5">
        <v>0.36662230610847479</v>
      </c>
      <c r="DK5">
        <v>0.10024783755537137</v>
      </c>
      <c r="DL5">
        <v>122959695696.09473</v>
      </c>
      <c r="DM5">
        <v>0.32079451784491536</v>
      </c>
      <c r="DN5">
        <v>302000000</v>
      </c>
      <c r="DO5">
        <v>0.45827788263559344</v>
      </c>
      <c r="DP5">
        <v>12326443600</v>
      </c>
      <c r="DQ5">
        <v>1633618400</v>
      </c>
      <c r="DR5">
        <v>2071</v>
      </c>
      <c r="DS5">
        <v>-0.49960066041337142</v>
      </c>
      <c r="DT5">
        <v>-0.28005595794218863</v>
      </c>
      <c r="DU5" s="28">
        <v>0</v>
      </c>
      <c r="DV5">
        <v>0.6</v>
      </c>
      <c r="DW5">
        <v>0.6</v>
      </c>
      <c r="DX5">
        <v>-2.3999999999999998E-3</v>
      </c>
      <c r="DY5">
        <v>0.4214168490153169</v>
      </c>
      <c r="DZ5">
        <v>-2.6740043763676146E-4</v>
      </c>
      <c r="EA5">
        <v>779</v>
      </c>
      <c r="EB5">
        <v>-2.2507923875032563E-4</v>
      </c>
      <c r="EC5">
        <v>0</v>
      </c>
      <c r="ED5">
        <v>4.7283655118335988E-2</v>
      </c>
      <c r="EE5">
        <v>0.42438514045425535</v>
      </c>
      <c r="EF5" s="29">
        <v>5.79E-2</v>
      </c>
      <c r="EG5">
        <v>5.8245999999999999E-2</v>
      </c>
      <c r="EH5">
        <v>31.111416849015317</v>
      </c>
      <c r="EI5">
        <v>-1</v>
      </c>
      <c r="EJ5">
        <v>0</v>
      </c>
      <c r="EK5">
        <v>1</v>
      </c>
      <c r="EL5" s="31">
        <v>44946</v>
      </c>
      <c r="EM5" s="32">
        <v>-1.4200000000000001E-2</v>
      </c>
      <c r="EN5" s="32">
        <v>-0.17</v>
      </c>
      <c r="EO5" s="32">
        <v>0</v>
      </c>
      <c r="EP5" s="32">
        <v>0.17</v>
      </c>
      <c r="EQ5" s="32">
        <v>3.4599999999999999E-2</v>
      </c>
    </row>
    <row r="6" spans="1:147" ht="97.2" x14ac:dyDescent="0.25">
      <c r="B6" s="24"/>
      <c r="C6" s="24"/>
      <c r="D6" s="24" t="s">
        <v>3722</v>
      </c>
      <c r="E6" t="s">
        <v>1894</v>
      </c>
      <c r="F6" t="s">
        <v>1895</v>
      </c>
      <c r="G6">
        <v>50.75</v>
      </c>
      <c r="H6">
        <v>1.8E-3</v>
      </c>
      <c r="I6" t="s">
        <v>1896</v>
      </c>
      <c r="J6">
        <v>12546817400</v>
      </c>
      <c r="K6">
        <v>142.9</v>
      </c>
      <c r="L6">
        <v>8.33</v>
      </c>
      <c r="M6" t="s">
        <v>477</v>
      </c>
      <c r="N6" t="s">
        <v>3690</v>
      </c>
      <c r="O6" t="s">
        <v>3691</v>
      </c>
      <c r="P6" t="s">
        <v>3692</v>
      </c>
      <c r="Q6">
        <v>42</v>
      </c>
      <c r="R6" t="s">
        <v>2099</v>
      </c>
      <c r="S6">
        <v>78791111</v>
      </c>
      <c r="T6" s="25">
        <v>4.6299999999999996E-3</v>
      </c>
      <c r="U6" t="s">
        <v>3693</v>
      </c>
      <c r="V6">
        <v>203765960</v>
      </c>
      <c r="W6">
        <v>247227910</v>
      </c>
      <c r="X6">
        <v>1.61</v>
      </c>
      <c r="Y6">
        <v>0.28000000000000003</v>
      </c>
      <c r="Z6">
        <v>12.14</v>
      </c>
      <c r="AA6" t="s">
        <v>211</v>
      </c>
      <c r="AB6" t="s">
        <v>3694</v>
      </c>
      <c r="AC6" t="s">
        <v>3695</v>
      </c>
      <c r="AD6" t="s">
        <v>3696</v>
      </c>
      <c r="AE6" t="s">
        <v>3697</v>
      </c>
      <c r="AF6">
        <v>12582338</v>
      </c>
      <c r="AG6" t="s">
        <v>3698</v>
      </c>
      <c r="AH6" t="s">
        <v>3699</v>
      </c>
      <c r="AI6" t="s">
        <v>3700</v>
      </c>
      <c r="AJ6" t="s">
        <v>3701</v>
      </c>
      <c r="AK6" t="s">
        <v>3702</v>
      </c>
      <c r="AL6" t="s">
        <v>3703</v>
      </c>
      <c r="AM6" t="s">
        <v>3704</v>
      </c>
      <c r="AN6" t="s">
        <v>171</v>
      </c>
      <c r="AO6" t="s">
        <v>3705</v>
      </c>
      <c r="AP6" t="s">
        <v>324</v>
      </c>
      <c r="AQ6" t="s">
        <v>3706</v>
      </c>
      <c r="AR6" t="s">
        <v>541</v>
      </c>
      <c r="AS6" t="s">
        <v>171</v>
      </c>
      <c r="AT6" t="s">
        <v>418</v>
      </c>
      <c r="AU6" t="s">
        <v>3707</v>
      </c>
      <c r="AV6" t="s">
        <v>3708</v>
      </c>
      <c r="AW6" t="s">
        <v>3709</v>
      </c>
      <c r="AX6" t="s">
        <v>3544</v>
      </c>
      <c r="AY6" t="s">
        <v>3710</v>
      </c>
      <c r="AZ6" t="s">
        <v>433</v>
      </c>
      <c r="BA6" t="s">
        <v>3711</v>
      </c>
      <c r="BB6" t="s">
        <v>3712</v>
      </c>
      <c r="BC6" t="s">
        <v>2891</v>
      </c>
      <c r="BD6" t="s">
        <v>885</v>
      </c>
      <c r="BE6" t="s">
        <v>3713</v>
      </c>
      <c r="BF6" t="s">
        <v>2519</v>
      </c>
      <c r="BG6" t="s">
        <v>3714</v>
      </c>
      <c r="BH6" t="s">
        <v>3715</v>
      </c>
      <c r="BI6" t="s">
        <v>432</v>
      </c>
      <c r="BJ6" t="s">
        <v>458</v>
      </c>
      <c r="BK6" t="s">
        <v>1963</v>
      </c>
      <c r="BL6" t="s">
        <v>3716</v>
      </c>
      <c r="BM6" t="s">
        <v>3717</v>
      </c>
      <c r="BN6" t="s">
        <v>3718</v>
      </c>
      <c r="BO6">
        <v>6.11</v>
      </c>
      <c r="BP6">
        <v>15.04</v>
      </c>
      <c r="BQ6">
        <v>11.65</v>
      </c>
      <c r="BR6">
        <v>6.92</v>
      </c>
      <c r="BS6">
        <v>15.48</v>
      </c>
      <c r="BT6">
        <v>10.77</v>
      </c>
      <c r="BU6" t="s">
        <v>3719</v>
      </c>
      <c r="BV6" t="s">
        <v>3630</v>
      </c>
      <c r="BW6">
        <v>42.48</v>
      </c>
      <c r="BX6">
        <v>52.65</v>
      </c>
      <c r="BY6">
        <v>53.06</v>
      </c>
      <c r="BZ6">
        <v>12.8</v>
      </c>
      <c r="CA6">
        <v>27.69</v>
      </c>
      <c r="CB6">
        <v>23.31</v>
      </c>
      <c r="CC6">
        <v>-1.05</v>
      </c>
      <c r="CD6">
        <v>0.5</v>
      </c>
      <c r="CE6" t="s">
        <v>3720</v>
      </c>
      <c r="CF6" t="s">
        <v>3721</v>
      </c>
      <c r="CG6" s="26">
        <v>0.73718828125000124</v>
      </c>
      <c r="CH6" s="27">
        <v>0.85526076871082712</v>
      </c>
      <c r="CI6" s="26">
        <v>0.15517240762710571</v>
      </c>
      <c r="CJ6" s="26">
        <v>0.49100255966186523</v>
      </c>
      <c r="CK6" s="26">
        <v>-0.15250544250011444</v>
      </c>
      <c r="CL6" s="26">
        <v>0.69999998807907104</v>
      </c>
      <c r="CM6" s="26">
        <v>-9.3959733843803406E-2</v>
      </c>
      <c r="CN6" s="27">
        <v>-0.45673978328704834</v>
      </c>
      <c r="CO6" s="27">
        <v>0.7745211124420166</v>
      </c>
      <c r="CP6" s="27">
        <v>-0.20413418114185333</v>
      </c>
      <c r="CQ6" s="27">
        <v>0.74322855472564697</v>
      </c>
      <c r="CR6" s="27">
        <v>-4.8590399324893951E-2</v>
      </c>
      <c r="CS6">
        <v>18.726593134328358</v>
      </c>
      <c r="CT6">
        <v>91081925.43523173</v>
      </c>
      <c r="CU6">
        <v>0.17733990147783252</v>
      </c>
      <c r="CV6" s="26">
        <v>0.21994195580482484</v>
      </c>
      <c r="CW6" s="27">
        <v>0.16165706068277358</v>
      </c>
      <c r="CX6">
        <v>0.06</v>
      </c>
      <c r="CY6">
        <v>118.49332211203357</v>
      </c>
      <c r="CZ6">
        <v>100662359.59459755</v>
      </c>
      <c r="DA6">
        <v>0.21994195580482484</v>
      </c>
      <c r="DB6">
        <v>34.746075015348381</v>
      </c>
      <c r="DC6">
        <v>343285317.68641853</v>
      </c>
      <c r="DD6">
        <v>0.2089448580145836</v>
      </c>
      <c r="DE6">
        <v>14.700296831981111</v>
      </c>
      <c r="DF6">
        <v>811399765.34695089</v>
      </c>
      <c r="DG6">
        <v>0.19354892110824587</v>
      </c>
      <c r="DH6">
        <v>7.3727539845612746</v>
      </c>
      <c r="DI6">
        <v>1617823872.1890271</v>
      </c>
      <c r="DJ6">
        <v>0.17595356464385989</v>
      </c>
      <c r="DK6">
        <v>2.4861616969568736</v>
      </c>
      <c r="DL6">
        <v>4797683680.2690496</v>
      </c>
      <c r="DM6">
        <v>0.15395936906337737</v>
      </c>
      <c r="DN6">
        <v>87464900</v>
      </c>
      <c r="DO6">
        <v>0.21994195580482484</v>
      </c>
      <c r="DP6">
        <v>11927817400</v>
      </c>
      <c r="DQ6">
        <v>1138765800</v>
      </c>
      <c r="DR6">
        <v>2243</v>
      </c>
      <c r="DS6">
        <v>0.51724632544517646</v>
      </c>
      <c r="DT6">
        <v>0.69360370802805349</v>
      </c>
      <c r="DU6" s="28">
        <v>0.6</v>
      </c>
      <c r="DV6">
        <v>0.6</v>
      </c>
      <c r="DW6">
        <v>1.2</v>
      </c>
      <c r="DX6">
        <v>5.0000000000000001E-3</v>
      </c>
      <c r="DY6">
        <v>0.40133316563142829</v>
      </c>
      <c r="DZ6">
        <v>6.5666582815714959E-4</v>
      </c>
      <c r="EA6">
        <v>1825</v>
      </c>
      <c r="EB6">
        <v>4.1318449203630485E-4</v>
      </c>
      <c r="EC6">
        <v>0</v>
      </c>
      <c r="ED6">
        <v>1.6471845755602593E-2</v>
      </c>
      <c r="EE6">
        <v>0.12542030549867933</v>
      </c>
      <c r="EF6" s="29">
        <v>2.23E-2</v>
      </c>
      <c r="EG6">
        <v>2.2318000000000001E-2</v>
      </c>
      <c r="EH6">
        <v>27.131333165631428</v>
      </c>
      <c r="EI6">
        <v>-1</v>
      </c>
      <c r="EJ6">
        <v>0</v>
      </c>
      <c r="EK6">
        <v>0</v>
      </c>
      <c r="EL6" s="31">
        <v>44946</v>
      </c>
      <c r="EM6" s="32">
        <v>-7.6E-3</v>
      </c>
      <c r="EN6" s="32">
        <v>0.08</v>
      </c>
      <c r="EO6" s="32">
        <v>-1.35</v>
      </c>
      <c r="EP6" s="32">
        <v>0.82</v>
      </c>
      <c r="EQ6" s="32">
        <v>1.8E-3</v>
      </c>
    </row>
    <row r="7" spans="1:147" ht="86.4" x14ac:dyDescent="0.25">
      <c r="B7" s="24"/>
      <c r="C7" s="24"/>
      <c r="D7" s="24" t="s">
        <v>3749</v>
      </c>
      <c r="E7" t="s">
        <v>1897</v>
      </c>
      <c r="F7" t="s">
        <v>1898</v>
      </c>
      <c r="G7">
        <v>10.79</v>
      </c>
      <c r="H7">
        <v>1.7899999999999999E-2</v>
      </c>
      <c r="I7" t="s">
        <v>1899</v>
      </c>
      <c r="J7">
        <v>6487316900</v>
      </c>
      <c r="K7">
        <v>64.959999999999994</v>
      </c>
      <c r="L7">
        <v>3.16</v>
      </c>
      <c r="M7" t="s">
        <v>477</v>
      </c>
      <c r="N7" t="s">
        <v>3723</v>
      </c>
      <c r="O7" t="s">
        <v>3724</v>
      </c>
      <c r="P7" t="s">
        <v>3725</v>
      </c>
      <c r="Q7">
        <v>4.03</v>
      </c>
      <c r="R7" t="s">
        <v>3726</v>
      </c>
      <c r="S7">
        <v>89510762</v>
      </c>
      <c r="T7" s="25">
        <v>-0.35120000000000001</v>
      </c>
      <c r="U7" t="s">
        <v>1497</v>
      </c>
      <c r="V7">
        <v>495473830</v>
      </c>
      <c r="W7">
        <v>601234190</v>
      </c>
      <c r="X7">
        <v>1.53</v>
      </c>
      <c r="Y7">
        <v>0.61</v>
      </c>
      <c r="Z7">
        <v>4.78</v>
      </c>
      <c r="AA7" t="s">
        <v>310</v>
      </c>
      <c r="AB7" t="s">
        <v>308</v>
      </c>
      <c r="AC7" t="s">
        <v>3727</v>
      </c>
      <c r="AD7" t="s">
        <v>3728</v>
      </c>
      <c r="AE7" t="s">
        <v>3729</v>
      </c>
      <c r="AF7">
        <v>3598963</v>
      </c>
      <c r="AG7" t="s">
        <v>3730</v>
      </c>
      <c r="AH7" t="s">
        <v>3731</v>
      </c>
      <c r="AI7" t="s">
        <v>3732</v>
      </c>
      <c r="AJ7" t="s">
        <v>306</v>
      </c>
      <c r="AK7" t="s">
        <v>3733</v>
      </c>
      <c r="AL7" t="s">
        <v>201</v>
      </c>
      <c r="AM7" t="s">
        <v>3734</v>
      </c>
      <c r="AN7" t="s">
        <v>171</v>
      </c>
      <c r="AO7" t="s">
        <v>349</v>
      </c>
      <c r="AP7" t="s">
        <v>812</v>
      </c>
      <c r="AQ7" t="s">
        <v>1566</v>
      </c>
      <c r="AR7" t="s">
        <v>2817</v>
      </c>
      <c r="AS7" t="s">
        <v>171</v>
      </c>
      <c r="AT7" t="s">
        <v>3735</v>
      </c>
      <c r="AU7" t="s">
        <v>3736</v>
      </c>
      <c r="AV7" t="s">
        <v>3737</v>
      </c>
      <c r="AW7" t="s">
        <v>3738</v>
      </c>
      <c r="AX7" t="s">
        <v>3739</v>
      </c>
      <c r="AY7" t="s">
        <v>1471</v>
      </c>
      <c r="AZ7" t="s">
        <v>879</v>
      </c>
      <c r="BA7" t="s">
        <v>3740</v>
      </c>
      <c r="BB7" t="s">
        <v>3741</v>
      </c>
      <c r="BC7" t="s">
        <v>2496</v>
      </c>
      <c r="BD7" t="s">
        <v>3566</v>
      </c>
      <c r="BE7" t="s">
        <v>3742</v>
      </c>
      <c r="BF7" t="s">
        <v>1297</v>
      </c>
      <c r="BG7" t="s">
        <v>336</v>
      </c>
      <c r="BH7" t="s">
        <v>3743</v>
      </c>
      <c r="BI7" t="s">
        <v>2613</v>
      </c>
      <c r="BJ7" t="s">
        <v>3744</v>
      </c>
      <c r="BK7" t="s">
        <v>3745</v>
      </c>
      <c r="BL7" t="s">
        <v>3746</v>
      </c>
      <c r="BM7" t="s">
        <v>210</v>
      </c>
      <c r="BN7" t="s">
        <v>262</v>
      </c>
      <c r="BO7">
        <v>7.17</v>
      </c>
      <c r="BP7">
        <v>9.7200000000000006</v>
      </c>
      <c r="BQ7">
        <v>11.85</v>
      </c>
      <c r="BR7">
        <v>7.76</v>
      </c>
      <c r="BS7">
        <v>10.15</v>
      </c>
      <c r="BT7">
        <v>14.13</v>
      </c>
      <c r="BU7" t="s">
        <v>3747</v>
      </c>
      <c r="BV7" t="s">
        <v>3630</v>
      </c>
      <c r="BW7">
        <v>16.63</v>
      </c>
      <c r="BX7">
        <v>24.86</v>
      </c>
      <c r="BY7">
        <v>27.03</v>
      </c>
      <c r="BZ7">
        <v>5.03</v>
      </c>
      <c r="CA7">
        <v>8.7100000000000009</v>
      </c>
      <c r="CB7">
        <v>10.24</v>
      </c>
      <c r="CC7">
        <v>0.65</v>
      </c>
      <c r="CD7">
        <v>0.65</v>
      </c>
      <c r="CE7" t="s">
        <v>3748</v>
      </c>
      <c r="CF7" t="s">
        <v>228</v>
      </c>
      <c r="CG7" s="26">
        <v>4.5370046801872073E-2</v>
      </c>
      <c r="CH7" s="27">
        <v>-0.10193025806451637</v>
      </c>
      <c r="CI7" s="26">
        <v>0.11489173024892807</v>
      </c>
      <c r="CJ7" s="26">
        <v>9.817102923989296E-3</v>
      </c>
      <c r="CK7" s="26">
        <v>5.2112646400928497E-2</v>
      </c>
      <c r="CL7" s="26">
        <v>0.64860683679580688</v>
      </c>
      <c r="CM7" s="26">
        <v>0.50934576988220215</v>
      </c>
      <c r="CN7" s="27">
        <v>-0.24489796161651611</v>
      </c>
      <c r="CO7" s="27">
        <v>-0.125</v>
      </c>
      <c r="CP7" s="27">
        <v>0.34131735563278198</v>
      </c>
      <c r="CQ7" s="27">
        <v>0.19285714626312256</v>
      </c>
      <c r="CR7" s="27">
        <v>0.68712913990020752</v>
      </c>
      <c r="CS7">
        <v>2.5712710661910423</v>
      </c>
      <c r="CT7">
        <v>56908602.027027026</v>
      </c>
      <c r="CU7">
        <v>0.23169601482854496</v>
      </c>
      <c r="CV7" s="26">
        <v>0.26695481725037096</v>
      </c>
      <c r="CW7" s="27">
        <v>0.17028113603591918</v>
      </c>
      <c r="CX7">
        <v>0.06</v>
      </c>
      <c r="CY7">
        <v>31.161417115654814</v>
      </c>
      <c r="CZ7">
        <v>176895578.25759897</v>
      </c>
      <c r="DA7">
        <v>0.26695481725037096</v>
      </c>
      <c r="DB7">
        <v>8.793779932750148</v>
      </c>
      <c r="DC7">
        <v>626842716.34667683</v>
      </c>
      <c r="DD7">
        <v>0.2536070763878524</v>
      </c>
      <c r="DE7">
        <v>3.5162947950705563</v>
      </c>
      <c r="DF7">
        <v>1567649250.4916365</v>
      </c>
      <c r="DG7">
        <v>0.23492023918032645</v>
      </c>
      <c r="DH7">
        <v>1.6428963596061004</v>
      </c>
      <c r="DI7">
        <v>3355243237.2067761</v>
      </c>
      <c r="DJ7">
        <v>0.21356385380029677</v>
      </c>
      <c r="DK7">
        <v>0.46334179029776817</v>
      </c>
      <c r="DL7">
        <v>11896869687.617624</v>
      </c>
      <c r="DM7">
        <v>0.18686837207525966</v>
      </c>
      <c r="DN7">
        <v>148000000</v>
      </c>
      <c r="DO7">
        <v>0.26695481725037096</v>
      </c>
      <c r="DP7">
        <v>5512316900</v>
      </c>
      <c r="DQ7">
        <v>1164670900</v>
      </c>
      <c r="DR7">
        <v>1813</v>
      </c>
      <c r="DS7">
        <v>-0.22158477044849889</v>
      </c>
      <c r="DT7">
        <v>-0.27221139410043554</v>
      </c>
      <c r="DU7" s="28">
        <v>0.6</v>
      </c>
      <c r="DV7">
        <v>-0.22</v>
      </c>
      <c r="DW7">
        <v>0.38</v>
      </c>
      <c r="DX7">
        <v>6.5000000000000006E-3</v>
      </c>
      <c r="DY7">
        <v>0.44594297188755067</v>
      </c>
      <c r="DZ7">
        <v>6.8862931726907631E-4</v>
      </c>
      <c r="EA7">
        <v>2729</v>
      </c>
      <c r="EB7">
        <v>3.0681919804369858E-4</v>
      </c>
      <c r="EC7">
        <v>0</v>
      </c>
      <c r="ED7">
        <v>4.3876080966054179E-2</v>
      </c>
      <c r="EE7">
        <v>0.41414810425202203</v>
      </c>
      <c r="EF7" s="29">
        <v>0.13161</v>
      </c>
      <c r="EG7">
        <v>0.13143099999999999</v>
      </c>
      <c r="EH7">
        <v>34.105942971887551</v>
      </c>
      <c r="EI7">
        <v>-1</v>
      </c>
      <c r="EJ7">
        <v>0</v>
      </c>
      <c r="EK7">
        <v>0</v>
      </c>
      <c r="EL7" s="31">
        <v>44946</v>
      </c>
      <c r="EM7" s="32">
        <v>1.03E-2</v>
      </c>
      <c r="EN7" s="32">
        <v>-1.39</v>
      </c>
      <c r="EO7" s="32">
        <v>0.56000000000000005</v>
      </c>
      <c r="EP7" s="32">
        <v>-1.3</v>
      </c>
      <c r="EQ7" s="32">
        <v>1.7899999999999999E-2</v>
      </c>
    </row>
    <row r="8" spans="1:147" ht="86.4" x14ac:dyDescent="0.25">
      <c r="B8" s="24"/>
      <c r="C8" s="24"/>
      <c r="D8" s="24" t="s">
        <v>3772</v>
      </c>
      <c r="E8" t="s">
        <v>1900</v>
      </c>
      <c r="F8" t="s">
        <v>1901</v>
      </c>
      <c r="G8">
        <v>11.78</v>
      </c>
      <c r="H8">
        <v>2.8799999999999999E-2</v>
      </c>
      <c r="I8" t="s">
        <v>1902</v>
      </c>
      <c r="J8">
        <v>4768200800</v>
      </c>
      <c r="K8">
        <v>10.01</v>
      </c>
      <c r="L8">
        <v>1.77</v>
      </c>
      <c r="M8" t="s">
        <v>477</v>
      </c>
      <c r="N8" t="s">
        <v>1604</v>
      </c>
      <c r="O8" t="s">
        <v>3750</v>
      </c>
      <c r="P8" t="s">
        <v>3751</v>
      </c>
      <c r="Q8">
        <v>34.68</v>
      </c>
      <c r="R8" t="s">
        <v>3752</v>
      </c>
      <c r="S8">
        <v>438568060</v>
      </c>
      <c r="T8" s="25">
        <v>0.78210000000000002</v>
      </c>
      <c r="U8" t="s">
        <v>3136</v>
      </c>
      <c r="V8">
        <v>366218440</v>
      </c>
      <c r="W8">
        <v>404770870</v>
      </c>
      <c r="X8">
        <v>1.32</v>
      </c>
      <c r="Y8">
        <v>0.88</v>
      </c>
      <c r="Z8">
        <v>16.260000000000002</v>
      </c>
      <c r="AA8" t="s">
        <v>3753</v>
      </c>
      <c r="AB8" t="s">
        <v>3754</v>
      </c>
      <c r="AC8" t="s">
        <v>3755</v>
      </c>
      <c r="AD8" t="s">
        <v>589</v>
      </c>
      <c r="AE8" t="s">
        <v>3756</v>
      </c>
      <c r="AF8">
        <v>-37145779</v>
      </c>
      <c r="AG8" t="s">
        <v>3757</v>
      </c>
      <c r="AH8" t="s">
        <v>3758</v>
      </c>
      <c r="AI8" t="s">
        <v>3759</v>
      </c>
      <c r="AJ8" t="s">
        <v>435</v>
      </c>
      <c r="AK8" t="s">
        <v>3760</v>
      </c>
      <c r="AL8" t="s">
        <v>3761</v>
      </c>
      <c r="AM8" t="s">
        <v>3762</v>
      </c>
      <c r="AN8" t="s">
        <v>171</v>
      </c>
      <c r="AO8" t="s">
        <v>404</v>
      </c>
      <c r="AP8" t="s">
        <v>395</v>
      </c>
      <c r="AQ8" t="s">
        <v>812</v>
      </c>
      <c r="AR8" t="s">
        <v>2242</v>
      </c>
      <c r="AS8" t="s">
        <v>171</v>
      </c>
      <c r="AT8" t="s">
        <v>3763</v>
      </c>
      <c r="AU8" t="s">
        <v>171</v>
      </c>
      <c r="AV8" t="s">
        <v>283</v>
      </c>
      <c r="AW8" t="s">
        <v>3764</v>
      </c>
      <c r="AX8" t="s">
        <v>3765</v>
      </c>
      <c r="AY8" t="s">
        <v>446</v>
      </c>
      <c r="AZ8" t="s">
        <v>3766</v>
      </c>
      <c r="BA8" t="s">
        <v>1289</v>
      </c>
      <c r="BB8" t="s">
        <v>3767</v>
      </c>
      <c r="BC8" t="s">
        <v>169</v>
      </c>
      <c r="BD8" t="s">
        <v>312</v>
      </c>
      <c r="BE8" t="s">
        <v>195</v>
      </c>
      <c r="BF8" t="s">
        <v>2882</v>
      </c>
      <c r="BG8" t="s">
        <v>2242</v>
      </c>
      <c r="BH8" t="s">
        <v>305</v>
      </c>
      <c r="BI8" t="s">
        <v>3768</v>
      </c>
      <c r="BJ8" t="s">
        <v>3769</v>
      </c>
      <c r="BK8" t="s">
        <v>3770</v>
      </c>
      <c r="BL8" t="s">
        <v>2646</v>
      </c>
      <c r="BM8" t="s">
        <v>361</v>
      </c>
      <c r="BN8" t="s">
        <v>246</v>
      </c>
      <c r="BO8">
        <v>15.27</v>
      </c>
      <c r="BP8">
        <v>7.56</v>
      </c>
      <c r="BQ8">
        <v>10.48</v>
      </c>
      <c r="BR8">
        <v>16.03</v>
      </c>
      <c r="BS8">
        <v>7.7</v>
      </c>
      <c r="BT8">
        <v>11.13</v>
      </c>
      <c r="BU8" t="s">
        <v>602</v>
      </c>
      <c r="BV8" t="s">
        <v>3630</v>
      </c>
      <c r="BW8">
        <v>28.59</v>
      </c>
      <c r="BX8">
        <v>19.46</v>
      </c>
      <c r="BY8">
        <v>24.13</v>
      </c>
      <c r="BZ8">
        <v>15.89</v>
      </c>
      <c r="CA8">
        <v>6.47</v>
      </c>
      <c r="CB8">
        <v>9.15</v>
      </c>
      <c r="CC8">
        <v>4.25</v>
      </c>
      <c r="CD8">
        <v>3.51</v>
      </c>
      <c r="CE8" t="s">
        <v>3771</v>
      </c>
      <c r="CF8" t="s">
        <v>441</v>
      </c>
      <c r="CG8" s="26">
        <v>0.22222486033519553</v>
      </c>
      <c r="CH8" s="27">
        <v>1.3010470769230769</v>
      </c>
      <c r="CI8" s="26">
        <v>0.39217695593833923</v>
      </c>
      <c r="CJ8" s="26">
        <v>-3.5253196954727173E-2</v>
      </c>
      <c r="CK8" s="26">
        <v>-3.2660901546478271E-2</v>
      </c>
      <c r="CL8" s="26">
        <v>0.27106228470802307</v>
      </c>
      <c r="CM8" s="26">
        <v>0.32096773386001587</v>
      </c>
      <c r="CN8" s="27">
        <v>1.2539682388305664</v>
      </c>
      <c r="CO8" s="27">
        <v>-0.31521740555763245</v>
      </c>
      <c r="CP8" s="27">
        <v>-0.4986376166343689</v>
      </c>
      <c r="CQ8" s="27">
        <v>0.79901963472366333</v>
      </c>
      <c r="CR8" s="27">
        <v>0.29936304688453674</v>
      </c>
      <c r="CS8">
        <v>1.7627359704251386</v>
      </c>
      <c r="CT8">
        <v>153115066.90140846</v>
      </c>
      <c r="CU8">
        <v>0.84889643463497455</v>
      </c>
      <c r="CV8" s="26">
        <v>0.18325857520103456</v>
      </c>
      <c r="CW8" s="27">
        <v>0.30769917964935301</v>
      </c>
      <c r="CX8">
        <v>0.06</v>
      </c>
      <c r="CY8">
        <v>9.3090770439294523</v>
      </c>
      <c r="CZ8">
        <v>317023995.61989975</v>
      </c>
      <c r="DA8">
        <v>0.18325857520103456</v>
      </c>
      <c r="DB8">
        <v>2.8135351416693903</v>
      </c>
      <c r="DC8">
        <v>1048929781.004593</v>
      </c>
      <c r="DD8">
        <v>0.17409564644098283</v>
      </c>
      <c r="DE8">
        <v>1.243304042980109</v>
      </c>
      <c r="DF8">
        <v>2373675865.258338</v>
      </c>
      <c r="DG8">
        <v>0.16126754617691041</v>
      </c>
      <c r="DH8">
        <v>0.65779318199601677</v>
      </c>
      <c r="DI8">
        <v>4486517769.9848385</v>
      </c>
      <c r="DJ8">
        <v>0.14660686016082766</v>
      </c>
      <c r="DK8">
        <v>0.25304687608053017</v>
      </c>
      <c r="DL8">
        <v>11662664426.889837</v>
      </c>
      <c r="DM8">
        <v>0.12828100264072417</v>
      </c>
      <c r="DN8">
        <v>284000000</v>
      </c>
      <c r="DO8">
        <v>0.18325857520103456</v>
      </c>
      <c r="DP8">
        <v>2951200800</v>
      </c>
      <c r="DQ8">
        <v>1451403500</v>
      </c>
      <c r="DR8">
        <v>1620</v>
      </c>
      <c r="DS8">
        <v>3.8966285134160977E-2</v>
      </c>
      <c r="DT8">
        <v>0.99334789727372386</v>
      </c>
      <c r="DU8" s="28">
        <v>0.6</v>
      </c>
      <c r="DV8">
        <v>0.6</v>
      </c>
      <c r="DW8">
        <v>1.2</v>
      </c>
      <c r="DX8">
        <v>4.8258823529411767</v>
      </c>
      <c r="DY8">
        <v>0.59161297709923988</v>
      </c>
      <c r="DZ8">
        <v>4.1582497763807815</v>
      </c>
      <c r="EA8">
        <v>666</v>
      </c>
      <c r="EB8">
        <v>4.1368368647453488</v>
      </c>
      <c r="EC8">
        <v>4</v>
      </c>
      <c r="ED8">
        <v>6.2013602905762466E-2</v>
      </c>
      <c r="EE8">
        <v>0.3236398903903337</v>
      </c>
      <c r="EF8" s="29">
        <v>2.5410000000000002E-2</v>
      </c>
      <c r="EG8">
        <v>2.5121999999999998E-2</v>
      </c>
      <c r="EH8">
        <v>40.19161297709924</v>
      </c>
      <c r="EI8">
        <v>-1</v>
      </c>
      <c r="EJ8">
        <v>0</v>
      </c>
      <c r="EK8">
        <v>1</v>
      </c>
      <c r="EL8" s="31">
        <v>44946</v>
      </c>
      <c r="EM8" s="32">
        <v>-7.1000000000000004E-3</v>
      </c>
      <c r="EN8" s="32">
        <v>1.07</v>
      </c>
      <c r="EO8" s="32">
        <v>0.18</v>
      </c>
      <c r="EP8" s="32">
        <v>0.79</v>
      </c>
      <c r="EQ8" s="32">
        <v>2.8799999999999999E-2</v>
      </c>
    </row>
    <row r="9" spans="1:147" ht="86.4" x14ac:dyDescent="0.25">
      <c r="B9" s="24"/>
      <c r="C9" s="24"/>
      <c r="D9" s="24" t="s">
        <v>3802</v>
      </c>
      <c r="E9" t="s">
        <v>1903</v>
      </c>
      <c r="F9" t="s">
        <v>1904</v>
      </c>
      <c r="G9">
        <v>4.5599999999999996</v>
      </c>
      <c r="H9">
        <v>8.8000000000000005E-3</v>
      </c>
      <c r="I9" t="s">
        <v>1905</v>
      </c>
      <c r="J9">
        <v>3326959900</v>
      </c>
      <c r="K9">
        <v>43.17</v>
      </c>
      <c r="L9">
        <v>1.35</v>
      </c>
      <c r="M9" t="s">
        <v>477</v>
      </c>
      <c r="N9" t="s">
        <v>3773</v>
      </c>
      <c r="O9" t="s">
        <v>3774</v>
      </c>
      <c r="P9" t="s">
        <v>3775</v>
      </c>
      <c r="Q9">
        <v>-10.23</v>
      </c>
      <c r="R9" t="s">
        <v>3776</v>
      </c>
      <c r="S9">
        <v>77456483</v>
      </c>
      <c r="T9" s="25">
        <v>-0.31669999999999998</v>
      </c>
      <c r="U9" t="s">
        <v>201</v>
      </c>
      <c r="V9">
        <v>542750890</v>
      </c>
      <c r="W9">
        <v>729596470</v>
      </c>
      <c r="X9">
        <v>1.2</v>
      </c>
      <c r="Y9">
        <v>0.2</v>
      </c>
      <c r="Z9">
        <v>12.91</v>
      </c>
      <c r="AA9" t="s">
        <v>2817</v>
      </c>
      <c r="AB9" t="s">
        <v>191</v>
      </c>
      <c r="AC9" t="s">
        <v>3777</v>
      </c>
      <c r="AD9" t="s">
        <v>3778</v>
      </c>
      <c r="AE9" t="s">
        <v>3779</v>
      </c>
      <c r="AF9">
        <v>-51415063</v>
      </c>
      <c r="AG9" t="s">
        <v>3780</v>
      </c>
      <c r="AH9" t="s">
        <v>3781</v>
      </c>
      <c r="AI9" t="s">
        <v>3782</v>
      </c>
      <c r="AJ9" t="s">
        <v>3783</v>
      </c>
      <c r="AK9" t="s">
        <v>3784</v>
      </c>
      <c r="AL9" t="s">
        <v>3785</v>
      </c>
      <c r="AM9" t="s">
        <v>3786</v>
      </c>
      <c r="AN9" t="s">
        <v>171</v>
      </c>
      <c r="AO9" t="s">
        <v>408</v>
      </c>
      <c r="AP9" t="s">
        <v>3787</v>
      </c>
      <c r="AQ9" t="s">
        <v>3788</v>
      </c>
      <c r="AR9" t="s">
        <v>3789</v>
      </c>
      <c r="AS9" t="s">
        <v>3790</v>
      </c>
      <c r="AT9" t="s">
        <v>2242</v>
      </c>
      <c r="AU9" t="s">
        <v>171</v>
      </c>
      <c r="AV9" t="s">
        <v>3791</v>
      </c>
      <c r="AW9" t="s">
        <v>3792</v>
      </c>
      <c r="AX9" t="s">
        <v>3793</v>
      </c>
      <c r="AY9" t="s">
        <v>1361</v>
      </c>
      <c r="AZ9" t="s">
        <v>3794</v>
      </c>
      <c r="BA9" t="s">
        <v>3795</v>
      </c>
      <c r="BB9" t="s">
        <v>981</v>
      </c>
      <c r="BC9" t="s">
        <v>473</v>
      </c>
      <c r="BD9" t="s">
        <v>259</v>
      </c>
      <c r="BE9" t="s">
        <v>441</v>
      </c>
      <c r="BF9" t="s">
        <v>3796</v>
      </c>
      <c r="BG9" t="s">
        <v>885</v>
      </c>
      <c r="BH9" t="s">
        <v>1238</v>
      </c>
      <c r="BI9" t="s">
        <v>241</v>
      </c>
      <c r="BJ9" t="s">
        <v>338</v>
      </c>
      <c r="BK9" t="s">
        <v>3797</v>
      </c>
      <c r="BL9" t="s">
        <v>3798</v>
      </c>
      <c r="BM9" t="s">
        <v>201</v>
      </c>
      <c r="BN9" t="s">
        <v>3799</v>
      </c>
      <c r="BO9">
        <v>3.52</v>
      </c>
      <c r="BP9">
        <v>6.44</v>
      </c>
      <c r="BQ9">
        <v>5.37</v>
      </c>
      <c r="BR9">
        <v>4.7</v>
      </c>
      <c r="BS9">
        <v>7.18</v>
      </c>
      <c r="BT9">
        <v>6.14</v>
      </c>
      <c r="BU9" t="s">
        <v>2431</v>
      </c>
      <c r="BV9" t="s">
        <v>3630</v>
      </c>
      <c r="BW9">
        <v>23.68</v>
      </c>
      <c r="BX9">
        <v>39.03</v>
      </c>
      <c r="BY9">
        <v>35.08</v>
      </c>
      <c r="BZ9">
        <v>14.79</v>
      </c>
      <c r="CA9">
        <v>18.62</v>
      </c>
      <c r="CB9">
        <v>13.66</v>
      </c>
      <c r="CC9">
        <v>3.87</v>
      </c>
      <c r="CD9">
        <v>-4.2</v>
      </c>
      <c r="CE9" t="s">
        <v>3800</v>
      </c>
      <c r="CF9" t="s">
        <v>3801</v>
      </c>
      <c r="CG9" s="26">
        <v>-0.26899996336996335</v>
      </c>
      <c r="CH9" s="27">
        <v>-0.58569504943733597</v>
      </c>
      <c r="CI9" s="26">
        <v>8.6666665971279144E-2</v>
      </c>
      <c r="CJ9" s="26">
        <v>-4.8625793308019638E-2</v>
      </c>
      <c r="CK9" s="26">
        <v>2.9379760846495628E-2</v>
      </c>
      <c r="CL9" s="26">
        <v>1.8847007304430008E-2</v>
      </c>
      <c r="CM9" s="26">
        <v>7.8947365283966064E-2</v>
      </c>
      <c r="CN9" s="27">
        <v>-0.33136093616485596</v>
      </c>
      <c r="CO9" s="27">
        <v>0.29007634520530701</v>
      </c>
      <c r="CP9" s="27">
        <v>0.57540160417556763</v>
      </c>
      <c r="CQ9" s="27">
        <v>-0.48351925611495972</v>
      </c>
      <c r="CR9" s="27">
        <v>-0.28761062026023865</v>
      </c>
      <c r="CS9">
        <v>3.4017994887525567</v>
      </c>
      <c r="CT9">
        <v>78711692.920353994</v>
      </c>
      <c r="CU9">
        <v>0.43859649122807026</v>
      </c>
      <c r="CV9" s="26">
        <v>3.304300121963024E-2</v>
      </c>
      <c r="CW9" s="27">
        <v>-4.7402572631835935E-2</v>
      </c>
      <c r="CX9">
        <v>0.06</v>
      </c>
      <c r="CY9">
        <v>11.967714460211848</v>
      </c>
      <c r="CZ9">
        <v>110126282.20548888</v>
      </c>
      <c r="DA9">
        <v>3.304300121963024E-2</v>
      </c>
      <c r="DB9">
        <v>4.1054362662539745</v>
      </c>
      <c r="DC9">
        <v>321027977.18074894</v>
      </c>
      <c r="DD9">
        <v>3.1390851158648723E-2</v>
      </c>
      <c r="DE9">
        <v>2.1533729703813811</v>
      </c>
      <c r="DF9">
        <v>612044415.03070307</v>
      </c>
      <c r="DG9">
        <v>2.9077841073274612E-2</v>
      </c>
      <c r="DH9">
        <v>1.3862166881104934</v>
      </c>
      <c r="DI9">
        <v>950760376.28465438</v>
      </c>
      <c r="DJ9">
        <v>2.6434400975704195E-2</v>
      </c>
      <c r="DK9">
        <v>0.82836118965690897</v>
      </c>
      <c r="DL9">
        <v>1591044964.9939215</v>
      </c>
      <c r="DM9">
        <v>2.3130100853741165E-2</v>
      </c>
      <c r="DN9">
        <v>112999999.99999999</v>
      </c>
      <c r="DO9">
        <v>3.304300121963024E-2</v>
      </c>
      <c r="DP9">
        <v>1317959900</v>
      </c>
      <c r="DQ9">
        <v>1533943300</v>
      </c>
      <c r="DR9">
        <v>730</v>
      </c>
      <c r="DS9">
        <v>-0.30204296458959357</v>
      </c>
      <c r="DT9">
        <v>-0.53829247680550008</v>
      </c>
      <c r="DU9" s="28">
        <v>0</v>
      </c>
      <c r="DV9">
        <v>-0.22</v>
      </c>
      <c r="DW9">
        <v>-0.22</v>
      </c>
      <c r="DX9">
        <v>6.4795539033457246</v>
      </c>
      <c r="DY9">
        <v>0.44888394513294361</v>
      </c>
      <c r="DZ9">
        <v>6.0809889551009286</v>
      </c>
      <c r="EA9">
        <v>3756</v>
      </c>
      <c r="EB9">
        <v>6.0191859247557256</v>
      </c>
      <c r="EC9">
        <v>6</v>
      </c>
      <c r="ED9">
        <v>2.0445959668637104E-2</v>
      </c>
      <c r="EE9">
        <v>0.12106514166659826</v>
      </c>
      <c r="EF9" s="29">
        <v>2.231E-2</v>
      </c>
      <c r="EG9">
        <v>2.2221999999999999E-2</v>
      </c>
      <c r="EH9">
        <v>28.168883945132944</v>
      </c>
      <c r="EI9">
        <v>-1</v>
      </c>
      <c r="EJ9">
        <v>0</v>
      </c>
      <c r="EK9">
        <v>0</v>
      </c>
      <c r="EL9" s="31">
        <v>44946</v>
      </c>
      <c r="EM9" s="32">
        <v>1.5900000000000001E-2</v>
      </c>
      <c r="EN9" s="32">
        <v>0.67</v>
      </c>
      <c r="EO9" s="32">
        <v>0.89</v>
      </c>
      <c r="EP9" s="32">
        <v>-0.22</v>
      </c>
      <c r="EQ9" s="32">
        <v>8.8000000000000005E-3</v>
      </c>
    </row>
    <row r="10" spans="1:147" ht="86.4" x14ac:dyDescent="0.25">
      <c r="B10" s="24"/>
      <c r="C10" s="24"/>
      <c r="D10" s="24" t="s">
        <v>3827</v>
      </c>
      <c r="E10" t="s">
        <v>1906</v>
      </c>
      <c r="F10" t="s">
        <v>1907</v>
      </c>
      <c r="G10">
        <v>6.78</v>
      </c>
      <c r="H10">
        <v>-1.0200000000000001E-2</v>
      </c>
      <c r="I10" t="s">
        <v>1908</v>
      </c>
      <c r="J10">
        <v>2790471400</v>
      </c>
      <c r="K10">
        <v>29.62</v>
      </c>
      <c r="L10">
        <v>1.46</v>
      </c>
      <c r="M10" t="s">
        <v>477</v>
      </c>
      <c r="N10" t="s">
        <v>2877</v>
      </c>
      <c r="O10" t="s">
        <v>3803</v>
      </c>
      <c r="P10" t="s">
        <v>3804</v>
      </c>
      <c r="Q10">
        <v>27.17</v>
      </c>
      <c r="R10" t="s">
        <v>3805</v>
      </c>
      <c r="S10">
        <v>84863665</v>
      </c>
      <c r="T10" s="25">
        <v>-0.39150000000000001</v>
      </c>
      <c r="U10" t="s">
        <v>1267</v>
      </c>
      <c r="V10">
        <v>322007540</v>
      </c>
      <c r="W10">
        <v>411573960</v>
      </c>
      <c r="X10">
        <v>1.76</v>
      </c>
      <c r="Y10">
        <v>0.55000000000000004</v>
      </c>
      <c r="Z10">
        <v>4.97</v>
      </c>
      <c r="AA10" t="s">
        <v>2633</v>
      </c>
      <c r="AB10" t="s">
        <v>3806</v>
      </c>
      <c r="AC10" t="s">
        <v>3807</v>
      </c>
      <c r="AD10" t="s">
        <v>3808</v>
      </c>
      <c r="AE10" t="s">
        <v>3809</v>
      </c>
      <c r="AF10">
        <v>-6640372</v>
      </c>
      <c r="AG10" t="s">
        <v>3810</v>
      </c>
      <c r="AH10" t="s">
        <v>3811</v>
      </c>
      <c r="AI10" t="s">
        <v>3812</v>
      </c>
      <c r="AJ10" t="s">
        <v>2706</v>
      </c>
      <c r="AK10" t="s">
        <v>3813</v>
      </c>
      <c r="AL10" t="s">
        <v>3814</v>
      </c>
      <c r="AM10" t="s">
        <v>3815</v>
      </c>
      <c r="AN10" t="s">
        <v>171</v>
      </c>
      <c r="AO10" t="s">
        <v>3816</v>
      </c>
      <c r="AP10" t="s">
        <v>3817</v>
      </c>
      <c r="AQ10" t="s">
        <v>393</v>
      </c>
      <c r="AR10" t="s">
        <v>1502</v>
      </c>
      <c r="AS10" t="s">
        <v>171</v>
      </c>
      <c r="AT10" t="s">
        <v>1259</v>
      </c>
      <c r="AU10" t="s">
        <v>171</v>
      </c>
      <c r="AV10" t="s">
        <v>3818</v>
      </c>
      <c r="AW10" t="s">
        <v>187</v>
      </c>
      <c r="AX10" t="s">
        <v>957</v>
      </c>
      <c r="AY10" t="s">
        <v>3819</v>
      </c>
      <c r="AZ10" t="s">
        <v>3820</v>
      </c>
      <c r="BA10" t="s">
        <v>3821</v>
      </c>
      <c r="BB10" t="s">
        <v>3822</v>
      </c>
      <c r="BC10" t="s">
        <v>1031</v>
      </c>
      <c r="BD10" t="s">
        <v>1287</v>
      </c>
      <c r="BE10" t="s">
        <v>228</v>
      </c>
      <c r="BF10" t="s">
        <v>342</v>
      </c>
      <c r="BG10" t="s">
        <v>201</v>
      </c>
      <c r="BH10" t="s">
        <v>3823</v>
      </c>
      <c r="BI10" t="s">
        <v>1160</v>
      </c>
      <c r="BJ10" t="s">
        <v>2457</v>
      </c>
      <c r="BK10" t="s">
        <v>1604</v>
      </c>
      <c r="BL10" t="s">
        <v>3824</v>
      </c>
      <c r="BM10" t="s">
        <v>589</v>
      </c>
      <c r="BN10" t="s">
        <v>3825</v>
      </c>
      <c r="BO10">
        <v>7.61</v>
      </c>
      <c r="BP10">
        <v>16.86</v>
      </c>
      <c r="BQ10">
        <v>14.25</v>
      </c>
      <c r="BR10">
        <v>7.96</v>
      </c>
      <c r="BS10">
        <v>16.84</v>
      </c>
      <c r="BT10">
        <v>14.32</v>
      </c>
      <c r="BU10" t="s">
        <v>768</v>
      </c>
      <c r="BV10" t="s">
        <v>3630</v>
      </c>
      <c r="BW10">
        <v>15.59</v>
      </c>
      <c r="BX10">
        <v>30.24</v>
      </c>
      <c r="BY10">
        <v>31.64</v>
      </c>
      <c r="BZ10">
        <v>5.4</v>
      </c>
      <c r="CA10">
        <v>17.34</v>
      </c>
      <c r="CB10">
        <v>16.14</v>
      </c>
      <c r="CC10">
        <v>6.6</v>
      </c>
      <c r="CD10">
        <v>8.65</v>
      </c>
      <c r="CE10" t="s">
        <v>3826</v>
      </c>
      <c r="CF10" t="s">
        <v>842</v>
      </c>
      <c r="CG10" s="26">
        <v>0.27712312373225151</v>
      </c>
      <c r="CH10" s="27">
        <v>-0.41185417057087942</v>
      </c>
      <c r="CI10" s="26">
        <v>5.7978980243206024E-2</v>
      </c>
      <c r="CJ10" s="26">
        <v>0.18754108250141144</v>
      </c>
      <c r="CK10" s="26">
        <v>0.12297491729259491</v>
      </c>
      <c r="CL10" s="26">
        <v>0.19332161545753479</v>
      </c>
      <c r="CM10" s="26">
        <v>6.1567164957523346E-2</v>
      </c>
      <c r="CN10" s="27">
        <v>-0.52698415517807007</v>
      </c>
      <c r="CO10" s="27">
        <v>0.26506024599075317</v>
      </c>
      <c r="CP10" s="27">
        <v>0.5961538553237915</v>
      </c>
      <c r="CQ10" s="27">
        <v>0.38053098320960999</v>
      </c>
      <c r="CR10" s="27">
        <v>1.0962998867034912</v>
      </c>
      <c r="CS10">
        <v>1.4564046972860125</v>
      </c>
      <c r="CT10">
        <v>57935055.704697989</v>
      </c>
      <c r="CU10">
        <v>2.9498525073746311</v>
      </c>
      <c r="CV10" s="26">
        <v>0.1246767520904541</v>
      </c>
      <c r="CW10" s="27">
        <v>0.36221216320991517</v>
      </c>
      <c r="CX10">
        <v>0.06</v>
      </c>
      <c r="CY10">
        <v>14.652739255079286</v>
      </c>
      <c r="CZ10">
        <v>158091354.77497894</v>
      </c>
      <c r="DA10">
        <v>0.1246767520904541</v>
      </c>
      <c r="DB10">
        <v>4.6503606688955346</v>
      </c>
      <c r="DC10">
        <v>498127256.12746173</v>
      </c>
      <c r="DD10">
        <v>0.11844291448593139</v>
      </c>
      <c r="DE10">
        <v>2.2003381121030388</v>
      </c>
      <c r="DF10">
        <v>1052779746.5572067</v>
      </c>
      <c r="DG10">
        <v>0.10971554183959961</v>
      </c>
      <c r="DH10">
        <v>1.2627013545692929</v>
      </c>
      <c r="DI10">
        <v>1834536243.7582462</v>
      </c>
      <c r="DJ10">
        <v>9.9741401672363283E-2</v>
      </c>
      <c r="DK10">
        <v>0.58899837232832031</v>
      </c>
      <c r="DL10">
        <v>3932899493.1564078</v>
      </c>
      <c r="DM10">
        <v>8.7273726463317866E-2</v>
      </c>
      <c r="DN10">
        <v>149000000</v>
      </c>
      <c r="DO10">
        <v>0.1246767520904541</v>
      </c>
      <c r="DP10">
        <v>2316471400</v>
      </c>
      <c r="DQ10">
        <v>1356183000</v>
      </c>
      <c r="DR10">
        <v>884</v>
      </c>
      <c r="DS10">
        <v>0.15244637164179742</v>
      </c>
      <c r="DT10">
        <v>-0.77406633378079459</v>
      </c>
      <c r="DU10" s="28">
        <v>0.6</v>
      </c>
      <c r="DV10">
        <v>-0.22</v>
      </c>
      <c r="DW10">
        <v>0.38</v>
      </c>
      <c r="DX10">
        <v>9.7630057803468215</v>
      </c>
      <c r="DY10">
        <v>0.27625529411764627</v>
      </c>
      <c r="DZ10">
        <v>9.0963335192111519</v>
      </c>
      <c r="EA10">
        <v>1462</v>
      </c>
      <c r="EB10">
        <v>9.0677192150488803</v>
      </c>
      <c r="EC10">
        <v>9</v>
      </c>
      <c r="ED10">
        <v>7.8224336641705916E-2</v>
      </c>
      <c r="EE10">
        <v>0.61957272515491502</v>
      </c>
      <c r="EF10" s="29">
        <v>9.5799999999999996E-2</v>
      </c>
      <c r="EG10">
        <v>9.5697999999999991E-2</v>
      </c>
      <c r="EH10">
        <v>15.126255294117646</v>
      </c>
      <c r="EI10" t="s">
        <v>198</v>
      </c>
      <c r="EJ10">
        <v>1</v>
      </c>
      <c r="EK10">
        <v>1</v>
      </c>
      <c r="EL10" s="31">
        <v>44946</v>
      </c>
      <c r="EM10" s="32">
        <v>3.1399999999999997E-2</v>
      </c>
      <c r="EN10" s="32">
        <v>2.59</v>
      </c>
      <c r="EO10" s="32">
        <v>2.23</v>
      </c>
      <c r="EP10" s="32">
        <v>-0.44</v>
      </c>
      <c r="EQ10" s="32">
        <v>-1.0200000000000001E-2</v>
      </c>
    </row>
    <row r="11" spans="1:147" ht="86.4" x14ac:dyDescent="0.25">
      <c r="B11" s="24"/>
      <c r="C11" s="24"/>
      <c r="D11" s="24" t="s">
        <v>3857</v>
      </c>
      <c r="E11" t="s">
        <v>1909</v>
      </c>
      <c r="F11" t="s">
        <v>1910</v>
      </c>
      <c r="G11">
        <v>18.88</v>
      </c>
      <c r="H11">
        <v>8.5000000000000006E-3</v>
      </c>
      <c r="I11" t="s">
        <v>1911</v>
      </c>
      <c r="J11">
        <v>2387032500</v>
      </c>
      <c r="L11">
        <v>3.9</v>
      </c>
      <c r="M11" t="s">
        <v>477</v>
      </c>
      <c r="N11" t="s">
        <v>840</v>
      </c>
      <c r="O11" t="s">
        <v>269</v>
      </c>
      <c r="P11" t="s">
        <v>3828</v>
      </c>
      <c r="Q11">
        <v>-17.489999999999998</v>
      </c>
      <c r="R11" t="s">
        <v>3829</v>
      </c>
      <c r="S11">
        <v>-31492995</v>
      </c>
      <c r="T11" s="25">
        <v>-2.3359999999999999</v>
      </c>
      <c r="U11" t="s">
        <v>3830</v>
      </c>
      <c r="V11">
        <v>118039992</v>
      </c>
      <c r="W11">
        <v>126431804</v>
      </c>
      <c r="X11">
        <v>1.55</v>
      </c>
      <c r="Y11">
        <v>0.38</v>
      </c>
      <c r="Z11">
        <v>-10.61</v>
      </c>
      <c r="AA11" t="s">
        <v>3399</v>
      </c>
      <c r="AB11" t="s">
        <v>400</v>
      </c>
      <c r="AC11" t="s">
        <v>3831</v>
      </c>
      <c r="AD11" t="s">
        <v>3832</v>
      </c>
      <c r="AE11" t="s">
        <v>3833</v>
      </c>
      <c r="AF11">
        <v>6799444</v>
      </c>
      <c r="AG11" t="s">
        <v>3834</v>
      </c>
      <c r="AH11" t="s">
        <v>3835</v>
      </c>
      <c r="AI11" t="s">
        <v>3836</v>
      </c>
      <c r="AJ11" t="s">
        <v>186</v>
      </c>
      <c r="AK11" t="s">
        <v>3837</v>
      </c>
      <c r="AL11" t="s">
        <v>3838</v>
      </c>
      <c r="AM11" t="s">
        <v>3839</v>
      </c>
      <c r="AN11" t="s">
        <v>171</v>
      </c>
      <c r="AO11" t="s">
        <v>3840</v>
      </c>
      <c r="AP11" t="s">
        <v>345</v>
      </c>
      <c r="AQ11" t="s">
        <v>3841</v>
      </c>
      <c r="AR11" t="s">
        <v>3842</v>
      </c>
      <c r="AS11" t="s">
        <v>171</v>
      </c>
      <c r="AT11" t="s">
        <v>2241</v>
      </c>
      <c r="AU11" t="s">
        <v>3843</v>
      </c>
      <c r="AV11" t="s">
        <v>3844</v>
      </c>
      <c r="AW11" t="s">
        <v>3845</v>
      </c>
      <c r="AX11" t="s">
        <v>3846</v>
      </c>
      <c r="AY11" t="s">
        <v>250</v>
      </c>
      <c r="AZ11" t="s">
        <v>223</v>
      </c>
      <c r="BA11" t="s">
        <v>1693</v>
      </c>
      <c r="BB11" t="s">
        <v>1956</v>
      </c>
      <c r="BC11" t="s">
        <v>1397</v>
      </c>
      <c r="BD11" t="s">
        <v>3847</v>
      </c>
      <c r="BE11" t="s">
        <v>3848</v>
      </c>
      <c r="BF11" t="s">
        <v>3849</v>
      </c>
      <c r="BG11" t="s">
        <v>3850</v>
      </c>
      <c r="BH11" t="s">
        <v>3851</v>
      </c>
      <c r="BI11" t="s">
        <v>1359</v>
      </c>
      <c r="BJ11" t="s">
        <v>270</v>
      </c>
      <c r="BK11" t="s">
        <v>374</v>
      </c>
      <c r="BL11" t="s">
        <v>3852</v>
      </c>
      <c r="BM11" t="s">
        <v>3853</v>
      </c>
      <c r="BN11" t="s">
        <v>3854</v>
      </c>
      <c r="BO11">
        <v>-1.36</v>
      </c>
      <c r="BP11">
        <v>4.09</v>
      </c>
      <c r="BQ11">
        <v>7.52</v>
      </c>
      <c r="BR11">
        <v>-2.16</v>
      </c>
      <c r="BS11">
        <v>4.7</v>
      </c>
      <c r="BT11">
        <v>9.39</v>
      </c>
      <c r="BU11" t="s">
        <v>883</v>
      </c>
      <c r="BV11" t="s">
        <v>3630</v>
      </c>
      <c r="BW11">
        <v>26.35</v>
      </c>
      <c r="BX11">
        <v>49.03</v>
      </c>
      <c r="BY11">
        <v>41.84</v>
      </c>
      <c r="BZ11">
        <v>-10.64</v>
      </c>
      <c r="CA11">
        <v>9.0399999999999991</v>
      </c>
      <c r="CB11">
        <v>12.8</v>
      </c>
      <c r="CC11">
        <v>-0.53</v>
      </c>
      <c r="CD11">
        <v>-2.2799999999999998</v>
      </c>
      <c r="CE11" t="s">
        <v>3855</v>
      </c>
      <c r="CF11" t="s">
        <v>3856</v>
      </c>
      <c r="CG11" s="26">
        <v>-9.7853178807946667E-2</v>
      </c>
      <c r="CH11" s="27">
        <v>-5.1162556949884159</v>
      </c>
      <c r="CI11" s="26">
        <v>0.85016286373138428</v>
      </c>
      <c r="CJ11" s="26">
        <v>3.2679738942533731E-3</v>
      </c>
      <c r="CK11" s="26">
        <v>6.9930069148540497E-2</v>
      </c>
      <c r="CL11" s="26">
        <v>0.12598425149917603</v>
      </c>
      <c r="CM11" s="26">
        <v>0.35106381773948669</v>
      </c>
      <c r="CN11" s="27">
        <v>-1.4786162376403809</v>
      </c>
      <c r="CO11" s="27">
        <v>-0.46092987060546875</v>
      </c>
      <c r="CP11" s="27">
        <v>0.11518486589193344</v>
      </c>
      <c r="CQ11" s="27">
        <v>-0.31001096963882446</v>
      </c>
      <c r="CR11" s="27">
        <v>0.18808063864707947</v>
      </c>
      <c r="CS11">
        <v>4.2025220070422531</v>
      </c>
      <c r="CT11">
        <v>227882975.88603523</v>
      </c>
      <c r="CU11">
        <v>0</v>
      </c>
      <c r="CV11" s="26">
        <v>0.28008179520256815</v>
      </c>
      <c r="CW11" s="27">
        <v>-0.38925831466913224</v>
      </c>
      <c r="CX11">
        <v>0.06</v>
      </c>
      <c r="CY11" t="e">
        <v>#VALUE!</v>
      </c>
      <c r="CZ11" t="s">
        <v>886</v>
      </c>
      <c r="DA11">
        <v>0.28008179520256815</v>
      </c>
      <c r="DB11" t="e">
        <v>#VALUE!</v>
      </c>
      <c r="DC11" t="s">
        <v>179</v>
      </c>
      <c r="DD11">
        <v>0.26607770544243975</v>
      </c>
      <c r="DE11" t="e">
        <v>#VALUE!</v>
      </c>
      <c r="DF11" t="s">
        <v>179</v>
      </c>
      <c r="DG11">
        <v>0.24647197977825996</v>
      </c>
      <c r="DH11" t="e">
        <v>#VALUE!</v>
      </c>
      <c r="DI11" t="s">
        <v>179</v>
      </c>
      <c r="DJ11">
        <v>0.22406543616205454</v>
      </c>
      <c r="DK11" t="e">
        <v>#VALUE!</v>
      </c>
      <c r="DL11" t="s">
        <v>179</v>
      </c>
      <c r="DM11">
        <v>0.19605725664179768</v>
      </c>
      <c r="DN11">
        <v>-12747800</v>
      </c>
      <c r="DO11">
        <v>0.28008179520256815</v>
      </c>
      <c r="DP11">
        <v>2105032500</v>
      </c>
      <c r="DQ11">
        <v>273433700</v>
      </c>
      <c r="DR11">
        <v>2211</v>
      </c>
      <c r="DS11">
        <v>-0.37793497401051479</v>
      </c>
      <c r="DT11">
        <v>-4.7269973803192835</v>
      </c>
      <c r="DU11" s="28">
        <v>-0.22</v>
      </c>
      <c r="DV11" t="e">
        <v>#VALUE!</v>
      </c>
      <c r="DW11" t="e">
        <v>#VALUE!</v>
      </c>
      <c r="DX11">
        <v>-2.2799999999999997E-2</v>
      </c>
      <c r="DY11">
        <v>0.39286130593697566</v>
      </c>
      <c r="DZ11">
        <v>-2.8012377753630345E-3</v>
      </c>
      <c r="EA11">
        <v>4502</v>
      </c>
      <c r="EB11">
        <v>-2.3903288615450516E-4</v>
      </c>
      <c r="EC11">
        <v>0</v>
      </c>
      <c r="ED11">
        <v>3.9348485449120063E-2</v>
      </c>
      <c r="EE11">
        <v>0.3202675174989989</v>
      </c>
      <c r="EF11" s="29">
        <v>5.1210000000000006E-2</v>
      </c>
      <c r="EG11">
        <v>5.1125000000000004E-2</v>
      </c>
      <c r="EH11">
        <v>27.122861305936976</v>
      </c>
      <c r="EI11">
        <v>-1</v>
      </c>
      <c r="EJ11">
        <v>0</v>
      </c>
      <c r="EK11">
        <v>0</v>
      </c>
      <c r="EL11" s="31">
        <v>44946</v>
      </c>
      <c r="EM11" s="32">
        <v>-2.5999999999999999E-3</v>
      </c>
      <c r="EN11" s="32">
        <v>0.95</v>
      </c>
      <c r="EO11" s="32">
        <v>-1.05</v>
      </c>
      <c r="EP11" s="32">
        <v>-1</v>
      </c>
      <c r="EQ11" s="32">
        <v>8.5000000000000006E-3</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EQ8"/>
  <sheetViews>
    <sheetView workbookViewId="0">
      <selection activeCell="B3" sqref="B3"/>
    </sheetView>
  </sheetViews>
  <sheetFormatPr defaultRowHeight="14.4" x14ac:dyDescent="0.25"/>
  <cols>
    <col min="1" max="1" width="11.44140625" customWidth="1"/>
    <col min="2" max="2" width="38.33203125" customWidth="1"/>
    <col min="3" max="3" width="42.6640625" customWidth="1"/>
    <col min="4" max="4" width="40.77734375" customWidth="1"/>
  </cols>
  <sheetData>
    <row r="1" spans="1:147" s="14" customFormat="1" x14ac:dyDescent="0.25">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5" customHeight="1" x14ac:dyDescent="0.25">
      <c r="A2" s="21" t="s">
        <v>1937</v>
      </c>
      <c r="B2" s="22"/>
      <c r="C2" s="23">
        <v>3</v>
      </c>
      <c r="D2" s="23">
        <v>8</v>
      </c>
      <c r="T2" s="16"/>
      <c r="U2" s="16"/>
      <c r="V2" s="16"/>
      <c r="AB2" s="17"/>
    </row>
    <row r="3" spans="1:147" ht="129.6" x14ac:dyDescent="0.25">
      <c r="B3" s="24" t="s">
        <v>4037</v>
      </c>
      <c r="C3" s="24"/>
      <c r="D3" s="24" t="s">
        <v>3893</v>
      </c>
      <c r="E3" t="s">
        <v>1912</v>
      </c>
      <c r="F3" t="s">
        <v>1913</v>
      </c>
      <c r="G3">
        <v>14.45</v>
      </c>
      <c r="H3">
        <v>6.9999999999999999E-4</v>
      </c>
      <c r="I3" t="s">
        <v>1914</v>
      </c>
      <c r="J3">
        <v>10810328200</v>
      </c>
      <c r="L3">
        <v>3.27</v>
      </c>
      <c r="M3" t="s">
        <v>477</v>
      </c>
      <c r="N3" t="s">
        <v>3858</v>
      </c>
      <c r="O3" t="s">
        <v>3859</v>
      </c>
      <c r="P3" t="s">
        <v>3860</v>
      </c>
      <c r="Q3">
        <v>25.62</v>
      </c>
      <c r="R3" t="s">
        <v>3861</v>
      </c>
      <c r="S3">
        <v>37277955</v>
      </c>
      <c r="T3" s="25">
        <v>-0.92069999999999996</v>
      </c>
      <c r="U3" t="s">
        <v>432</v>
      </c>
      <c r="V3">
        <v>734023600</v>
      </c>
      <c r="W3">
        <v>748119600</v>
      </c>
      <c r="X3">
        <v>2.5</v>
      </c>
      <c r="Y3">
        <v>0.93</v>
      </c>
      <c r="Z3">
        <v>0.54</v>
      </c>
      <c r="AA3" t="s">
        <v>3862</v>
      </c>
      <c r="AB3" t="s">
        <v>3863</v>
      </c>
      <c r="AC3" t="s">
        <v>3864</v>
      </c>
      <c r="AD3" t="s">
        <v>309</v>
      </c>
      <c r="AE3" t="s">
        <v>3865</v>
      </c>
      <c r="AF3">
        <v>6567582</v>
      </c>
      <c r="AG3" t="s">
        <v>3866</v>
      </c>
      <c r="AH3" t="s">
        <v>3867</v>
      </c>
      <c r="AI3" t="s">
        <v>3868</v>
      </c>
      <c r="AJ3" t="s">
        <v>1364</v>
      </c>
      <c r="AK3" t="s">
        <v>3869</v>
      </c>
      <c r="AL3" t="s">
        <v>3870</v>
      </c>
      <c r="AM3" t="s">
        <v>3871</v>
      </c>
      <c r="AN3" t="s">
        <v>171</v>
      </c>
      <c r="AO3" t="s">
        <v>840</v>
      </c>
      <c r="AP3" t="s">
        <v>3872</v>
      </c>
      <c r="AQ3" t="s">
        <v>3873</v>
      </c>
      <c r="AR3" t="s">
        <v>3874</v>
      </c>
      <c r="AS3" t="s">
        <v>171</v>
      </c>
      <c r="AT3" t="s">
        <v>3875</v>
      </c>
      <c r="AU3" t="s">
        <v>407</v>
      </c>
      <c r="AV3" t="s">
        <v>975</v>
      </c>
      <c r="AW3" t="s">
        <v>3876</v>
      </c>
      <c r="AX3" t="s">
        <v>3400</v>
      </c>
      <c r="AY3" t="s">
        <v>3877</v>
      </c>
      <c r="AZ3" t="s">
        <v>3878</v>
      </c>
      <c r="BA3" t="s">
        <v>3879</v>
      </c>
      <c r="BB3" t="s">
        <v>3880</v>
      </c>
      <c r="BC3" t="s">
        <v>3881</v>
      </c>
      <c r="BD3" t="s">
        <v>3882</v>
      </c>
      <c r="BE3" t="s">
        <v>3883</v>
      </c>
      <c r="BF3" t="s">
        <v>3884</v>
      </c>
      <c r="BG3" t="s">
        <v>3885</v>
      </c>
      <c r="BH3" t="s">
        <v>3886</v>
      </c>
      <c r="BI3" t="s">
        <v>3887</v>
      </c>
      <c r="BJ3" t="s">
        <v>3888</v>
      </c>
      <c r="BK3" t="s">
        <v>3889</v>
      </c>
      <c r="BL3" t="s">
        <v>3890</v>
      </c>
      <c r="BM3" t="s">
        <v>417</v>
      </c>
      <c r="BN3" t="s">
        <v>458</v>
      </c>
      <c r="BO3">
        <v>9.51</v>
      </c>
      <c r="BP3">
        <v>2.91</v>
      </c>
      <c r="BQ3">
        <v>-3.47</v>
      </c>
      <c r="BR3">
        <v>13.69</v>
      </c>
      <c r="BS3">
        <v>3.31</v>
      </c>
      <c r="BT3">
        <v>-8.92</v>
      </c>
      <c r="BU3" t="s">
        <v>883</v>
      </c>
      <c r="BV3" t="s">
        <v>3891</v>
      </c>
      <c r="BW3">
        <v>6.46</v>
      </c>
      <c r="BX3">
        <v>10.56</v>
      </c>
      <c r="BY3">
        <v>6.73</v>
      </c>
      <c r="BZ3">
        <v>1.58</v>
      </c>
      <c r="CA3">
        <v>1.51</v>
      </c>
      <c r="CB3">
        <v>-4.8600000000000003</v>
      </c>
      <c r="CC3">
        <v>1.26</v>
      </c>
      <c r="CD3">
        <v>2.85</v>
      </c>
      <c r="CE3" t="s">
        <v>383</v>
      </c>
      <c r="CF3" t="s">
        <v>3892</v>
      </c>
      <c r="CG3" s="26">
        <v>0.42737683189655207</v>
      </c>
      <c r="CH3" s="27">
        <v>-4.0937844999999813</v>
      </c>
      <c r="CI3" s="26">
        <v>0.42625898122787476</v>
      </c>
      <c r="CJ3" s="26">
        <v>-0.15036675333976746</v>
      </c>
      <c r="CK3" s="26">
        <v>-0.17091095447540283</v>
      </c>
      <c r="CL3" s="26">
        <v>0.13617394864559174</v>
      </c>
      <c r="CM3" s="26">
        <v>0.58571088314056396</v>
      </c>
      <c r="CN3" s="27">
        <v>3.4429185390472412</v>
      </c>
      <c r="CO3" s="27">
        <v>1.3514794111251831</v>
      </c>
      <c r="CP3" s="27">
        <v>-1.6882792711257935</v>
      </c>
      <c r="CQ3" s="27">
        <v>-0.16632016003131866</v>
      </c>
      <c r="CR3" s="27">
        <v>4.1097321510314941</v>
      </c>
      <c r="CS3">
        <v>1.3632191929382094</v>
      </c>
      <c r="CT3">
        <v>5685929.2343387483</v>
      </c>
      <c r="CU3">
        <v>0</v>
      </c>
      <c r="CV3" s="26">
        <v>0.16537322103977203</v>
      </c>
      <c r="CW3" s="27">
        <v>1.4099061340093613</v>
      </c>
      <c r="CX3">
        <v>0.06</v>
      </c>
      <c r="CY3">
        <v>26.44604090230575</v>
      </c>
      <c r="CZ3">
        <v>473845149.30956763</v>
      </c>
      <c r="DA3">
        <v>0.16537322103977203</v>
      </c>
      <c r="DB3">
        <v>8.1124793397175754</v>
      </c>
      <c r="DC3">
        <v>1544697702.7908535</v>
      </c>
      <c r="DD3">
        <v>0.15710455998778342</v>
      </c>
      <c r="DE3">
        <v>3.6611037224474541</v>
      </c>
      <c r="DF3">
        <v>3422827963.9187021</v>
      </c>
      <c r="DG3">
        <v>0.14552843451499939</v>
      </c>
      <c r="DH3">
        <v>1.9867631963439933</v>
      </c>
      <c r="DI3">
        <v>6307409067.7036543</v>
      </c>
      <c r="DJ3">
        <v>0.13229857683181764</v>
      </c>
      <c r="DK3">
        <v>0.81262370898678293</v>
      </c>
      <c r="DL3">
        <v>15420825237.33481</v>
      </c>
      <c r="DM3">
        <v>0.11576125472784042</v>
      </c>
      <c r="DN3">
        <v>430999999.99999994</v>
      </c>
      <c r="DO3">
        <v>0.16537322103977203</v>
      </c>
      <c r="DP3">
        <v>12531328200</v>
      </c>
      <c r="DQ3">
        <v>612490400</v>
      </c>
      <c r="DR3">
        <v>579</v>
      </c>
      <c r="DS3">
        <v>0.26200361085678003</v>
      </c>
      <c r="DT3">
        <v>-5.5036906340093426</v>
      </c>
      <c r="DU3" s="28">
        <v>0.6</v>
      </c>
      <c r="DV3">
        <v>-0.44</v>
      </c>
      <c r="DW3">
        <v>0.15999999999999998</v>
      </c>
      <c r="DX3">
        <v>1.0285</v>
      </c>
      <c r="DY3">
        <v>0.37466216216216142</v>
      </c>
      <c r="DZ3">
        <v>1.0064028716216216</v>
      </c>
      <c r="EA3">
        <v>3371</v>
      </c>
      <c r="EB3">
        <v>1.0020176460554926</v>
      </c>
      <c r="EC3">
        <v>1</v>
      </c>
      <c r="ED3">
        <v>0.17777906099506016</v>
      </c>
      <c r="EE3">
        <v>0.79131732412838807</v>
      </c>
      <c r="EF3" s="29">
        <v>1.6300000000000005E-2</v>
      </c>
      <c r="EG3">
        <v>1.6306999999999999E-2</v>
      </c>
      <c r="EH3">
        <v>15.224662162162161</v>
      </c>
      <c r="EI3">
        <v>-1</v>
      </c>
      <c r="EJ3">
        <v>0</v>
      </c>
      <c r="EK3">
        <v>0</v>
      </c>
      <c r="EL3" s="31">
        <v>44946</v>
      </c>
      <c r="EM3" s="32">
        <v>-1.26E-2</v>
      </c>
      <c r="EN3" s="32">
        <v>-2.41</v>
      </c>
      <c r="EO3" s="32">
        <v>0.87</v>
      </c>
      <c r="EP3" s="32">
        <v>4.1100000000000003</v>
      </c>
      <c r="EQ3" s="32">
        <v>6.9999999999999999E-4</v>
      </c>
    </row>
    <row r="4" spans="1:147" ht="151.19999999999999" x14ac:dyDescent="0.25">
      <c r="B4" s="24"/>
      <c r="C4" s="24"/>
      <c r="D4" s="24" t="s">
        <v>3915</v>
      </c>
      <c r="E4" t="s">
        <v>1915</v>
      </c>
      <c r="F4" t="s">
        <v>1916</v>
      </c>
      <c r="G4">
        <v>21</v>
      </c>
      <c r="H4">
        <v>-9.4000000000000004E-3</v>
      </c>
      <c r="I4" t="s">
        <v>1917</v>
      </c>
      <c r="J4">
        <v>8766594900</v>
      </c>
      <c r="K4">
        <v>21.83</v>
      </c>
      <c r="L4">
        <v>3.42</v>
      </c>
      <c r="M4" t="s">
        <v>477</v>
      </c>
      <c r="N4" t="s">
        <v>560</v>
      </c>
      <c r="O4" t="s">
        <v>3894</v>
      </c>
      <c r="P4" t="s">
        <v>3895</v>
      </c>
      <c r="Q4">
        <v>28.45</v>
      </c>
      <c r="R4" t="s">
        <v>2229</v>
      </c>
      <c r="S4">
        <v>311237210</v>
      </c>
      <c r="T4" s="25">
        <v>0.48349999999999999</v>
      </c>
      <c r="U4" t="s">
        <v>1198</v>
      </c>
      <c r="V4">
        <v>135612560</v>
      </c>
      <c r="W4">
        <v>417457900</v>
      </c>
      <c r="X4">
        <v>1.17</v>
      </c>
      <c r="Y4">
        <v>0.45</v>
      </c>
      <c r="Z4">
        <v>23.4</v>
      </c>
      <c r="AA4" t="s">
        <v>3896</v>
      </c>
      <c r="AB4" t="s">
        <v>3461</v>
      </c>
      <c r="AC4" t="s">
        <v>3897</v>
      </c>
      <c r="AD4" t="s">
        <v>3898</v>
      </c>
      <c r="AE4" t="s">
        <v>3899</v>
      </c>
      <c r="AF4">
        <v>-81140692</v>
      </c>
      <c r="AG4" t="s">
        <v>3900</v>
      </c>
      <c r="AH4" t="s">
        <v>3901</v>
      </c>
      <c r="AI4" t="s">
        <v>3902</v>
      </c>
      <c r="AJ4" t="s">
        <v>3670</v>
      </c>
      <c r="AK4" t="s">
        <v>3903</v>
      </c>
      <c r="AL4" t="s">
        <v>171</v>
      </c>
      <c r="AM4" t="s">
        <v>3904</v>
      </c>
      <c r="AN4" t="s">
        <v>171</v>
      </c>
      <c r="AO4" t="s">
        <v>356</v>
      </c>
      <c r="AP4" t="s">
        <v>3905</v>
      </c>
      <c r="AQ4" t="s">
        <v>3906</v>
      </c>
      <c r="AR4" t="s">
        <v>3907</v>
      </c>
      <c r="AS4" t="s">
        <v>171</v>
      </c>
      <c r="AT4" t="s">
        <v>2003</v>
      </c>
      <c r="AU4" t="s">
        <v>171</v>
      </c>
      <c r="AV4" t="s">
        <v>492</v>
      </c>
      <c r="AW4" t="s">
        <v>1599</v>
      </c>
      <c r="AX4" t="s">
        <v>516</v>
      </c>
      <c r="AY4" t="s">
        <v>3908</v>
      </c>
      <c r="AZ4" t="s">
        <v>3909</v>
      </c>
      <c r="BA4" t="s">
        <v>213</v>
      </c>
      <c r="BB4" t="s">
        <v>3910</v>
      </c>
      <c r="BC4" t="s">
        <v>172</v>
      </c>
      <c r="BD4" t="s">
        <v>1194</v>
      </c>
      <c r="BE4" t="s">
        <v>3712</v>
      </c>
      <c r="BF4" t="s">
        <v>400</v>
      </c>
      <c r="BG4" t="s">
        <v>366</v>
      </c>
      <c r="BH4" t="s">
        <v>3911</v>
      </c>
      <c r="BI4" t="s">
        <v>3912</v>
      </c>
      <c r="BJ4" t="s">
        <v>461</v>
      </c>
      <c r="BK4" t="s">
        <v>2200</v>
      </c>
      <c r="BL4" t="s">
        <v>389</v>
      </c>
      <c r="BM4" t="s">
        <v>274</v>
      </c>
      <c r="BN4" t="s">
        <v>222</v>
      </c>
      <c r="BO4">
        <v>11.92</v>
      </c>
      <c r="BP4">
        <v>8.9</v>
      </c>
      <c r="BQ4">
        <v>15.68</v>
      </c>
      <c r="BR4">
        <v>12.33</v>
      </c>
      <c r="BS4">
        <v>11.25</v>
      </c>
      <c r="BT4">
        <v>17.32</v>
      </c>
      <c r="BU4" t="s">
        <v>561</v>
      </c>
      <c r="BV4" t="s">
        <v>3891</v>
      </c>
      <c r="BW4">
        <v>29.29</v>
      </c>
      <c r="BX4">
        <v>34.54</v>
      </c>
      <c r="BY4">
        <v>39.53</v>
      </c>
      <c r="BZ4">
        <v>22.67</v>
      </c>
      <c r="CA4">
        <v>18.329999999999998</v>
      </c>
      <c r="CB4">
        <v>22.65</v>
      </c>
      <c r="CC4">
        <v>0.96</v>
      </c>
      <c r="CD4">
        <v>5.53</v>
      </c>
      <c r="CE4" t="s">
        <v>3913</v>
      </c>
      <c r="CF4" t="s">
        <v>3914</v>
      </c>
      <c r="CG4" s="26">
        <v>0.33778129518072292</v>
      </c>
      <c r="CH4" s="27">
        <v>0.62113544117647101</v>
      </c>
      <c r="CI4" s="26">
        <v>0.42464461922645569</v>
      </c>
      <c r="CJ4" s="26">
        <v>-0.11418980360031128</v>
      </c>
      <c r="CK4" s="26">
        <v>1.1894756928086281E-2</v>
      </c>
      <c r="CL4" s="26">
        <v>0.10412751883268356</v>
      </c>
      <c r="CM4" s="26">
        <v>0.32752180099487305</v>
      </c>
      <c r="CN4" s="27">
        <v>0.55440413951873779</v>
      </c>
      <c r="CO4" s="27">
        <v>-0.28518518805503845</v>
      </c>
      <c r="CP4" s="27">
        <v>-3.6900369450449944E-3</v>
      </c>
      <c r="CQ4" s="27">
        <v>0.4263157844543457</v>
      </c>
      <c r="CR4" s="27">
        <v>1.6042780131101608E-2</v>
      </c>
      <c r="CS4">
        <v>5.8327311377245508</v>
      </c>
      <c r="CT4">
        <v>98665720</v>
      </c>
      <c r="CU4">
        <v>2.3809523809523809</v>
      </c>
      <c r="CV4" s="26">
        <v>0.15079977847635745</v>
      </c>
      <c r="CW4" s="27">
        <v>0.14157749582082033</v>
      </c>
      <c r="CX4">
        <v>0.06</v>
      </c>
      <c r="CY4">
        <v>20.388807638109377</v>
      </c>
      <c r="CZ4">
        <v>325698050.51217663</v>
      </c>
      <c r="DA4">
        <v>0.15079977847635745</v>
      </c>
      <c r="DB4">
        <v>6.3308064944833449</v>
      </c>
      <c r="DC4">
        <v>1048933481.979998</v>
      </c>
      <c r="DD4">
        <v>0.14325978955253957</v>
      </c>
      <c r="DE4">
        <v>2.9061249857867395</v>
      </c>
      <c r="DF4">
        <v>2285034171.7846913</v>
      </c>
      <c r="DG4">
        <v>0.13270380505919455</v>
      </c>
      <c r="DH4">
        <v>1.6094402691939191</v>
      </c>
      <c r="DI4">
        <v>4126027555.7327218</v>
      </c>
      <c r="DJ4">
        <v>0.12063982278108597</v>
      </c>
      <c r="DK4">
        <v>0.69094228305977912</v>
      </c>
      <c r="DL4">
        <v>9610925634.1827717</v>
      </c>
      <c r="DM4">
        <v>0.10555984493345021</v>
      </c>
      <c r="DN4">
        <v>300000000</v>
      </c>
      <c r="DO4">
        <v>0.15079977847635745</v>
      </c>
      <c r="DP4">
        <v>6640594900</v>
      </c>
      <c r="DQ4">
        <v>1501636700</v>
      </c>
      <c r="DR4">
        <v>4358</v>
      </c>
      <c r="DS4">
        <v>0.18698151670436547</v>
      </c>
      <c r="DT4">
        <v>0.47955794535565066</v>
      </c>
      <c r="DU4" s="28">
        <v>0.6</v>
      </c>
      <c r="DV4">
        <v>0.6</v>
      </c>
      <c r="DW4">
        <v>1.2</v>
      </c>
      <c r="DX4">
        <v>1.0552999999999999</v>
      </c>
      <c r="DY4">
        <v>0.30577191077887578</v>
      </c>
      <c r="DZ4">
        <v>1.0091671866660719</v>
      </c>
      <c r="EA4">
        <v>1210</v>
      </c>
      <c r="EB4">
        <v>1.006913571089894</v>
      </c>
      <c r="EC4">
        <v>1</v>
      </c>
      <c r="ED4">
        <v>2.4032123957888927E-2</v>
      </c>
      <c r="EE4">
        <v>0.14497102582080731</v>
      </c>
      <c r="EF4" s="29">
        <v>7.3200000000000001E-2</v>
      </c>
      <c r="EG4">
        <v>7.3106000000000004E-2</v>
      </c>
      <c r="EH4">
        <v>14.165771910778876</v>
      </c>
      <c r="EI4">
        <v>-1</v>
      </c>
      <c r="EJ4">
        <v>0</v>
      </c>
      <c r="EK4">
        <v>1</v>
      </c>
      <c r="EL4" s="31">
        <v>44946</v>
      </c>
      <c r="EM4" s="32">
        <v>1.2E-2</v>
      </c>
      <c r="EN4" s="32">
        <v>-1.28</v>
      </c>
      <c r="EO4" s="32">
        <v>3.42</v>
      </c>
      <c r="EP4" s="32">
        <v>-1.35</v>
      </c>
      <c r="EQ4" s="32">
        <v>-9.4000000000000004E-3</v>
      </c>
    </row>
    <row r="5" spans="1:147" ht="151.19999999999999" x14ac:dyDescent="0.25">
      <c r="B5" s="24"/>
      <c r="C5" s="24"/>
      <c r="D5" s="24" t="s">
        <v>3946</v>
      </c>
      <c r="E5" t="s">
        <v>1918</v>
      </c>
      <c r="F5" t="s">
        <v>1919</v>
      </c>
      <c r="G5">
        <v>8.6199999999999992</v>
      </c>
      <c r="H5">
        <v>7.0000000000000001E-3</v>
      </c>
      <c r="I5" t="s">
        <v>1920</v>
      </c>
      <c r="J5">
        <v>3236514400</v>
      </c>
      <c r="K5">
        <v>31.49</v>
      </c>
      <c r="L5">
        <v>1.53</v>
      </c>
      <c r="M5" t="s">
        <v>477</v>
      </c>
      <c r="N5" t="s">
        <v>988</v>
      </c>
      <c r="O5" t="s">
        <v>3916</v>
      </c>
      <c r="P5" t="s">
        <v>3917</v>
      </c>
      <c r="Q5">
        <v>18.5</v>
      </c>
      <c r="R5" t="s">
        <v>3918</v>
      </c>
      <c r="S5">
        <v>53635589</v>
      </c>
      <c r="T5" s="25">
        <v>-0.79990000000000006</v>
      </c>
      <c r="U5" t="s">
        <v>1591</v>
      </c>
      <c r="V5">
        <v>242552990</v>
      </c>
      <c r="W5">
        <v>375443610</v>
      </c>
      <c r="X5">
        <v>1.49</v>
      </c>
      <c r="Y5">
        <v>1.05</v>
      </c>
      <c r="Z5">
        <v>1.66</v>
      </c>
      <c r="AA5" t="s">
        <v>908</v>
      </c>
      <c r="AB5" t="s">
        <v>3919</v>
      </c>
      <c r="AC5" t="s">
        <v>3920</v>
      </c>
      <c r="AD5" t="s">
        <v>3921</v>
      </c>
      <c r="AE5" t="s">
        <v>3922</v>
      </c>
      <c r="AF5">
        <v>21426657</v>
      </c>
      <c r="AG5" t="s">
        <v>3923</v>
      </c>
      <c r="AH5" t="s">
        <v>3924</v>
      </c>
      <c r="AI5" t="s">
        <v>3925</v>
      </c>
      <c r="AJ5" t="s">
        <v>3926</v>
      </c>
      <c r="AK5" t="s">
        <v>3927</v>
      </c>
      <c r="AL5" t="s">
        <v>3928</v>
      </c>
      <c r="AM5" t="s">
        <v>3929</v>
      </c>
      <c r="AN5" t="s">
        <v>171</v>
      </c>
      <c r="AO5" t="s">
        <v>1171</v>
      </c>
      <c r="AP5" t="s">
        <v>3930</v>
      </c>
      <c r="AQ5" t="s">
        <v>3931</v>
      </c>
      <c r="AR5" t="s">
        <v>381</v>
      </c>
      <c r="AS5" t="s">
        <v>171</v>
      </c>
      <c r="AT5" t="s">
        <v>3932</v>
      </c>
      <c r="AU5" t="s">
        <v>3933</v>
      </c>
      <c r="AV5" t="s">
        <v>3934</v>
      </c>
      <c r="AW5" t="s">
        <v>3935</v>
      </c>
      <c r="AX5" t="s">
        <v>997</v>
      </c>
      <c r="AY5" t="s">
        <v>3936</v>
      </c>
      <c r="AZ5" t="s">
        <v>3937</v>
      </c>
      <c r="BA5" t="s">
        <v>372</v>
      </c>
      <c r="BB5" t="s">
        <v>3938</v>
      </c>
      <c r="BC5" t="s">
        <v>2761</v>
      </c>
      <c r="BD5" t="s">
        <v>167</v>
      </c>
      <c r="BE5" t="s">
        <v>3939</v>
      </c>
      <c r="BF5" t="s">
        <v>2482</v>
      </c>
      <c r="BG5" t="s">
        <v>1359</v>
      </c>
      <c r="BH5" t="s">
        <v>3940</v>
      </c>
      <c r="BI5" t="s">
        <v>3941</v>
      </c>
      <c r="BJ5" t="s">
        <v>420</v>
      </c>
      <c r="BK5" t="s">
        <v>3942</v>
      </c>
      <c r="BL5" t="s">
        <v>3943</v>
      </c>
      <c r="BM5" t="s">
        <v>206</v>
      </c>
      <c r="BN5" t="s">
        <v>382</v>
      </c>
      <c r="BO5">
        <v>13.03</v>
      </c>
      <c r="BP5">
        <v>7.5</v>
      </c>
      <c r="BQ5">
        <v>5.09</v>
      </c>
      <c r="BR5">
        <v>15.27</v>
      </c>
      <c r="BS5">
        <v>8.4499999999999993</v>
      </c>
      <c r="BT5">
        <v>5.8</v>
      </c>
      <c r="BU5" t="s">
        <v>3944</v>
      </c>
      <c r="BV5" t="s">
        <v>3891</v>
      </c>
      <c r="BW5">
        <v>6.14</v>
      </c>
      <c r="BX5">
        <v>11.98</v>
      </c>
      <c r="BY5">
        <v>13.39</v>
      </c>
      <c r="BZ5">
        <v>2.52</v>
      </c>
      <c r="CA5">
        <v>6.62</v>
      </c>
      <c r="CB5">
        <v>3.19</v>
      </c>
      <c r="CC5">
        <v>2.86</v>
      </c>
      <c r="CD5">
        <v>-4.75</v>
      </c>
      <c r="CE5" t="s">
        <v>3945</v>
      </c>
      <c r="CF5" t="s">
        <v>262</v>
      </c>
      <c r="CG5" s="26">
        <v>0.30606670201484648</v>
      </c>
      <c r="CH5" s="27">
        <v>-0.90808215151515137</v>
      </c>
      <c r="CI5" s="26">
        <v>0.57214552164077759</v>
      </c>
      <c r="CJ5" s="26">
        <v>-0.16281510889530182</v>
      </c>
      <c r="CK5" s="26">
        <v>0.10398142039775848</v>
      </c>
      <c r="CL5" s="26">
        <v>0.30327454209327698</v>
      </c>
      <c r="CM5" s="26">
        <v>0.81113141775131226</v>
      </c>
      <c r="CN5" s="27">
        <v>1.0063290596008301</v>
      </c>
      <c r="CO5" s="27">
        <v>0.73557710647583008</v>
      </c>
      <c r="CP5" s="27">
        <v>-0.67253237962722778</v>
      </c>
      <c r="CQ5" s="27">
        <v>0.17299577593803406</v>
      </c>
      <c r="CR5" s="27">
        <v>1.9920843839645386</v>
      </c>
      <c r="CS5">
        <v>0.86100409683426438</v>
      </c>
      <c r="CT5">
        <v>15487117.350157728</v>
      </c>
      <c r="CU5">
        <v>2.4593967517401394</v>
      </c>
      <c r="CV5" s="26">
        <v>0.32554355859756468</v>
      </c>
      <c r="CW5" s="27">
        <v>0.646890789270401</v>
      </c>
      <c r="CX5">
        <v>0.06</v>
      </c>
      <c r="CY5">
        <v>5.2887184693745883</v>
      </c>
      <c r="CZ5">
        <v>396412554.78813964</v>
      </c>
      <c r="DA5">
        <v>0.32554355859756468</v>
      </c>
      <c r="DB5">
        <v>1.4237695452491159</v>
      </c>
      <c r="DC5">
        <v>1472509653.6835773</v>
      </c>
      <c r="DD5">
        <v>0.30926638066768641</v>
      </c>
      <c r="DE5">
        <v>0.53023682465389477</v>
      </c>
      <c r="DF5">
        <v>3953920781.2819729</v>
      </c>
      <c r="DG5">
        <v>0.28647833156585689</v>
      </c>
      <c r="DH5">
        <v>0.22611048858946298</v>
      </c>
      <c r="DI5">
        <v>9272079385.0767879</v>
      </c>
      <c r="DJ5">
        <v>0.26043484687805174</v>
      </c>
      <c r="DK5">
        <v>5.0449458064379796E-2</v>
      </c>
      <c r="DL5">
        <v>41556727870.586563</v>
      </c>
      <c r="DM5">
        <v>0.22788049101829524</v>
      </c>
      <c r="DN5">
        <v>317000000</v>
      </c>
      <c r="DO5">
        <v>0.32554355859756468</v>
      </c>
      <c r="DP5">
        <v>2096514400</v>
      </c>
      <c r="DQ5">
        <v>1274135800</v>
      </c>
      <c r="DR5">
        <v>1239</v>
      </c>
      <c r="DS5">
        <v>-1.9476856582718194E-2</v>
      </c>
      <c r="DT5">
        <v>-1.5549729407855524</v>
      </c>
      <c r="DU5" s="28">
        <v>0.6</v>
      </c>
      <c r="DV5">
        <v>-0.44</v>
      </c>
      <c r="DW5">
        <v>0.15999999999999998</v>
      </c>
      <c r="DX5">
        <v>6.375821287779238</v>
      </c>
      <c r="DY5">
        <v>0.40265700934579413</v>
      </c>
      <c r="DZ5">
        <v>6.0385806894519014</v>
      </c>
      <c r="EA5">
        <v>1342</v>
      </c>
      <c r="EB5">
        <v>6.0280615335712735</v>
      </c>
      <c r="EC5">
        <v>6</v>
      </c>
      <c r="ED5">
        <v>2.9256856975139356E-2</v>
      </c>
      <c r="EE5">
        <v>0.28499619423540062</v>
      </c>
      <c r="EF5" s="29">
        <v>9.0200000000000002E-2</v>
      </c>
      <c r="EG5">
        <v>9.0270000000000003E-2</v>
      </c>
      <c r="EH5">
        <v>30.102657009345794</v>
      </c>
      <c r="EI5" t="s">
        <v>198</v>
      </c>
      <c r="EJ5">
        <v>0</v>
      </c>
      <c r="EK5">
        <v>1</v>
      </c>
      <c r="EL5" s="31">
        <v>44946</v>
      </c>
      <c r="EM5" s="32">
        <v>1.67E-2</v>
      </c>
      <c r="EN5" s="32">
        <v>-0.94</v>
      </c>
      <c r="EO5" s="32">
        <v>1.18</v>
      </c>
      <c r="EP5" s="32">
        <v>0.23</v>
      </c>
      <c r="EQ5" s="32">
        <v>7.0000000000000001E-3</v>
      </c>
    </row>
    <row r="6" spans="1:147" ht="86.4" x14ac:dyDescent="0.25">
      <c r="B6" s="24"/>
      <c r="C6" s="24"/>
      <c r="D6" s="24" t="s">
        <v>3977</v>
      </c>
      <c r="E6" t="s">
        <v>1921</v>
      </c>
      <c r="F6" t="s">
        <v>1922</v>
      </c>
      <c r="G6">
        <v>5.46</v>
      </c>
      <c r="H6">
        <v>1.11E-2</v>
      </c>
      <c r="I6" t="s">
        <v>1923</v>
      </c>
      <c r="J6">
        <v>2679877200</v>
      </c>
      <c r="K6">
        <v>21.76</v>
      </c>
      <c r="L6">
        <v>1.7</v>
      </c>
      <c r="M6" t="s">
        <v>477</v>
      </c>
      <c r="N6" t="s">
        <v>3947</v>
      </c>
      <c r="O6" t="s">
        <v>3948</v>
      </c>
      <c r="P6" t="s">
        <v>3949</v>
      </c>
      <c r="Q6">
        <v>36.630000000000003</v>
      </c>
      <c r="R6" t="s">
        <v>3950</v>
      </c>
      <c r="S6">
        <v>93861990</v>
      </c>
      <c r="T6" s="25">
        <v>-0.34060000000000001</v>
      </c>
      <c r="U6" t="s">
        <v>3197</v>
      </c>
      <c r="V6">
        <v>482293200</v>
      </c>
      <c r="W6">
        <v>490820000</v>
      </c>
      <c r="X6">
        <v>2.17</v>
      </c>
      <c r="Y6">
        <v>1.0900000000000001</v>
      </c>
      <c r="Z6">
        <v>2.76</v>
      </c>
      <c r="AA6" t="s">
        <v>3951</v>
      </c>
      <c r="AB6" t="s">
        <v>3952</v>
      </c>
      <c r="AC6" t="s">
        <v>3953</v>
      </c>
      <c r="AD6" t="s">
        <v>454</v>
      </c>
      <c r="AE6" t="s">
        <v>3954</v>
      </c>
      <c r="AF6">
        <v>2413462</v>
      </c>
      <c r="AG6" t="s">
        <v>3955</v>
      </c>
      <c r="AH6" t="s">
        <v>3956</v>
      </c>
      <c r="AI6" t="s">
        <v>3957</v>
      </c>
      <c r="AJ6" t="s">
        <v>1944</v>
      </c>
      <c r="AK6" t="s">
        <v>3958</v>
      </c>
      <c r="AL6" t="s">
        <v>171</v>
      </c>
      <c r="AM6" t="s">
        <v>3959</v>
      </c>
      <c r="AN6" t="s">
        <v>171</v>
      </c>
      <c r="AO6" t="s">
        <v>3960</v>
      </c>
      <c r="AP6" t="s">
        <v>3052</v>
      </c>
      <c r="AQ6" t="s">
        <v>3961</v>
      </c>
      <c r="AR6" t="s">
        <v>2333</v>
      </c>
      <c r="AS6" t="s">
        <v>171</v>
      </c>
      <c r="AT6" t="s">
        <v>3962</v>
      </c>
      <c r="AU6" t="s">
        <v>279</v>
      </c>
      <c r="AV6" t="s">
        <v>982</v>
      </c>
      <c r="AW6" t="s">
        <v>3963</v>
      </c>
      <c r="AX6" t="s">
        <v>3964</v>
      </c>
      <c r="AY6" t="s">
        <v>3965</v>
      </c>
      <c r="AZ6" t="s">
        <v>3966</v>
      </c>
      <c r="BA6" t="s">
        <v>303</v>
      </c>
      <c r="BB6" t="s">
        <v>3967</v>
      </c>
      <c r="BC6" t="s">
        <v>3968</v>
      </c>
      <c r="BD6" t="s">
        <v>3969</v>
      </c>
      <c r="BE6" t="s">
        <v>3970</v>
      </c>
      <c r="BF6" t="s">
        <v>383</v>
      </c>
      <c r="BG6" t="s">
        <v>1448</v>
      </c>
      <c r="BH6" t="s">
        <v>3971</v>
      </c>
      <c r="BI6" t="s">
        <v>3972</v>
      </c>
      <c r="BJ6" t="s">
        <v>3973</v>
      </c>
      <c r="BK6" t="s">
        <v>3974</v>
      </c>
      <c r="BL6" t="s">
        <v>3975</v>
      </c>
      <c r="BM6" t="s">
        <v>222</v>
      </c>
      <c r="BN6" t="s">
        <v>2135</v>
      </c>
      <c r="BO6">
        <v>9.56</v>
      </c>
      <c r="BP6">
        <v>6.47</v>
      </c>
      <c r="BQ6">
        <v>3.32</v>
      </c>
      <c r="BR6">
        <v>12.2</v>
      </c>
      <c r="BS6">
        <v>6.07</v>
      </c>
      <c r="BT6">
        <v>1.55</v>
      </c>
      <c r="BU6" t="s">
        <v>602</v>
      </c>
      <c r="BV6" t="s">
        <v>3891</v>
      </c>
      <c r="BW6">
        <v>9.3000000000000007</v>
      </c>
      <c r="BX6">
        <v>14.23</v>
      </c>
      <c r="BY6">
        <v>12.21</v>
      </c>
      <c r="BZ6">
        <v>2.69</v>
      </c>
      <c r="CA6">
        <v>3.37</v>
      </c>
      <c r="CB6">
        <v>0.69</v>
      </c>
      <c r="CC6">
        <v>3.41</v>
      </c>
      <c r="CD6">
        <v>-2.5</v>
      </c>
      <c r="CE6" t="s">
        <v>3976</v>
      </c>
      <c r="CF6" t="s">
        <v>207</v>
      </c>
      <c r="CG6" s="26">
        <v>0.47975296296296294</v>
      </c>
      <c r="CH6" s="27">
        <v>0.82963105263157899</v>
      </c>
      <c r="CI6" s="26">
        <v>0.49782231450080872</v>
      </c>
      <c r="CJ6" s="26">
        <v>-0.18175342679023743</v>
      </c>
      <c r="CK6" s="26">
        <v>-9.0732336044311523E-2</v>
      </c>
      <c r="CL6" s="26">
        <v>0.14211694896221161</v>
      </c>
      <c r="CM6" s="26">
        <v>0.46608790755271912</v>
      </c>
      <c r="CN6" s="27">
        <v>1.2206298112869263</v>
      </c>
      <c r="CO6" s="27">
        <v>3.0296914577484131</v>
      </c>
      <c r="CP6" s="27">
        <v>-0.85547971725463867</v>
      </c>
      <c r="CQ6" s="27">
        <v>1.6621830463409424</v>
      </c>
      <c r="CR6" s="27">
        <v>0.62106126546859741</v>
      </c>
      <c r="CS6">
        <v>0.77926059901134048</v>
      </c>
      <c r="CT6">
        <v>53307410.465116277</v>
      </c>
      <c r="CU6">
        <v>1.8315018315018314</v>
      </c>
      <c r="CV6" s="26">
        <v>0.1667082816362381</v>
      </c>
      <c r="CW6" s="27">
        <v>1.1356171727180482</v>
      </c>
      <c r="CX6">
        <v>0.06</v>
      </c>
      <c r="CY6">
        <v>15.587134200020653</v>
      </c>
      <c r="CZ6">
        <v>189314928.71833298</v>
      </c>
      <c r="DA6">
        <v>0.1667082816362381</v>
      </c>
      <c r="DB6">
        <v>4.7761392184034248</v>
      </c>
      <c r="DC6">
        <v>617837350.43352103</v>
      </c>
      <c r="DD6">
        <v>0.1583728675544262</v>
      </c>
      <c r="DE6">
        <v>2.1520665773885117</v>
      </c>
      <c r="DF6">
        <v>1371183043.7796345</v>
      </c>
      <c r="DG6">
        <v>0.14670328783988953</v>
      </c>
      <c r="DH6">
        <v>1.1656659637082076</v>
      </c>
      <c r="DI6">
        <v>2531494692.19526</v>
      </c>
      <c r="DJ6">
        <v>0.13336662530899049</v>
      </c>
      <c r="DK6">
        <v>0.47463579212540474</v>
      </c>
      <c r="DL6">
        <v>6217140066.0410814</v>
      </c>
      <c r="DM6">
        <v>0.11669579714536667</v>
      </c>
      <c r="DN6">
        <v>172000000</v>
      </c>
      <c r="DO6">
        <v>0.1667082816362381</v>
      </c>
      <c r="DP6">
        <v>2950877200</v>
      </c>
      <c r="DQ6">
        <v>738034400</v>
      </c>
      <c r="DR6">
        <v>945</v>
      </c>
      <c r="DS6">
        <v>0.31304468132672481</v>
      </c>
      <c r="DT6">
        <v>-0.30598612008646919</v>
      </c>
      <c r="DU6" s="28">
        <v>0.6</v>
      </c>
      <c r="DV6">
        <v>-0.22</v>
      </c>
      <c r="DW6">
        <v>0.38</v>
      </c>
      <c r="DX6">
        <v>4.7331378299120237</v>
      </c>
      <c r="DY6">
        <v>0.38078540145985285</v>
      </c>
      <c r="DZ6">
        <v>4.110546482008691</v>
      </c>
      <c r="EA6">
        <v>953</v>
      </c>
      <c r="EB6">
        <v>4.089142419157354</v>
      </c>
      <c r="EC6">
        <v>4</v>
      </c>
      <c r="ED6">
        <v>4.2087934476997685E-2</v>
      </c>
      <c r="EE6">
        <v>0.2791247300436005</v>
      </c>
      <c r="EF6" s="29">
        <v>4.4700000000000004E-2</v>
      </c>
      <c r="EG6">
        <v>4.4810999999999997E-2</v>
      </c>
      <c r="EH6">
        <v>23.150785401459853</v>
      </c>
      <c r="EI6">
        <v>-1</v>
      </c>
      <c r="EJ6">
        <v>0</v>
      </c>
      <c r="EK6">
        <v>1</v>
      </c>
      <c r="EL6" s="31">
        <v>44946</v>
      </c>
      <c r="EM6" s="32">
        <v>1.52E-2</v>
      </c>
      <c r="EN6" s="32">
        <v>-0.93</v>
      </c>
      <c r="EO6" s="32">
        <v>0.75</v>
      </c>
      <c r="EP6" s="32">
        <v>0.93</v>
      </c>
      <c r="EQ6" s="32">
        <v>1.11E-2</v>
      </c>
    </row>
    <row r="7" spans="1:147" ht="86.4" x14ac:dyDescent="0.25">
      <c r="B7" s="24"/>
      <c r="C7" s="24"/>
      <c r="D7" s="24" t="s">
        <v>4006</v>
      </c>
      <c r="E7" t="s">
        <v>1924</v>
      </c>
      <c r="F7" t="s">
        <v>1925</v>
      </c>
      <c r="G7">
        <v>14.39</v>
      </c>
      <c r="H7">
        <v>6.3E-3</v>
      </c>
      <c r="I7" t="s">
        <v>1926</v>
      </c>
      <c r="J7">
        <v>2645745400</v>
      </c>
      <c r="K7">
        <v>22.54</v>
      </c>
      <c r="L7">
        <v>2.0299999999999998</v>
      </c>
      <c r="M7" t="s">
        <v>477</v>
      </c>
      <c r="N7" t="s">
        <v>3701</v>
      </c>
      <c r="O7" t="s">
        <v>3978</v>
      </c>
      <c r="P7" t="s">
        <v>3979</v>
      </c>
      <c r="Q7">
        <v>26.2</v>
      </c>
      <c r="R7" t="s">
        <v>1380</v>
      </c>
      <c r="S7">
        <v>72374835</v>
      </c>
      <c r="T7" s="25">
        <v>-0.38950000000000001</v>
      </c>
      <c r="U7" t="s">
        <v>204</v>
      </c>
      <c r="V7">
        <v>64941619</v>
      </c>
      <c r="W7">
        <v>183860000</v>
      </c>
      <c r="X7">
        <v>1.49</v>
      </c>
      <c r="Y7">
        <v>0.68</v>
      </c>
      <c r="Z7">
        <v>5.63</v>
      </c>
      <c r="AA7" t="s">
        <v>3980</v>
      </c>
      <c r="AB7" t="s">
        <v>3981</v>
      </c>
      <c r="AC7" t="s">
        <v>3982</v>
      </c>
      <c r="AD7" t="s">
        <v>3983</v>
      </c>
      <c r="AE7" t="s">
        <v>3984</v>
      </c>
      <c r="AF7">
        <v>-10561828</v>
      </c>
      <c r="AG7" t="s">
        <v>3985</v>
      </c>
      <c r="AH7" t="s">
        <v>3986</v>
      </c>
      <c r="AI7" t="s">
        <v>3987</v>
      </c>
      <c r="AJ7" t="s">
        <v>230</v>
      </c>
      <c r="AK7" t="s">
        <v>3988</v>
      </c>
      <c r="AL7" t="s">
        <v>3989</v>
      </c>
      <c r="AM7" t="s">
        <v>3990</v>
      </c>
      <c r="AN7" t="s">
        <v>171</v>
      </c>
      <c r="AO7" t="s">
        <v>3991</v>
      </c>
      <c r="AP7" t="s">
        <v>171</v>
      </c>
      <c r="AQ7" t="s">
        <v>272</v>
      </c>
      <c r="AR7" t="s">
        <v>1428</v>
      </c>
      <c r="AS7" t="s">
        <v>171</v>
      </c>
      <c r="AT7" t="s">
        <v>1150</v>
      </c>
      <c r="AU7" t="s">
        <v>171</v>
      </c>
      <c r="AV7" t="s">
        <v>3992</v>
      </c>
      <c r="AW7" t="s">
        <v>3993</v>
      </c>
      <c r="AX7" t="s">
        <v>3994</v>
      </c>
      <c r="AY7" t="s">
        <v>3995</v>
      </c>
      <c r="AZ7" t="s">
        <v>3996</v>
      </c>
      <c r="BA7" t="s">
        <v>3997</v>
      </c>
      <c r="BB7" t="s">
        <v>2289</v>
      </c>
      <c r="BC7" t="s">
        <v>171</v>
      </c>
      <c r="BD7" t="s">
        <v>268</v>
      </c>
      <c r="BE7" t="s">
        <v>3998</v>
      </c>
      <c r="BF7" t="s">
        <v>3999</v>
      </c>
      <c r="BG7" t="s">
        <v>4000</v>
      </c>
      <c r="BH7" t="s">
        <v>171</v>
      </c>
      <c r="BI7" t="s">
        <v>288</v>
      </c>
      <c r="BJ7" t="s">
        <v>3735</v>
      </c>
      <c r="BK7" t="s">
        <v>4001</v>
      </c>
      <c r="BL7" t="s">
        <v>4002</v>
      </c>
      <c r="BM7" t="s">
        <v>391</v>
      </c>
      <c r="BN7" t="s">
        <v>4003</v>
      </c>
      <c r="BO7">
        <v>15.28</v>
      </c>
      <c r="BP7">
        <v>19.04</v>
      </c>
      <c r="BQ7">
        <v>12.51</v>
      </c>
      <c r="BR7">
        <v>17.5</v>
      </c>
      <c r="BS7">
        <v>24.02</v>
      </c>
      <c r="BT7" t="s">
        <v>171</v>
      </c>
      <c r="BU7" t="s">
        <v>561</v>
      </c>
      <c r="BV7" t="s">
        <v>3891</v>
      </c>
      <c r="BW7">
        <v>13.69</v>
      </c>
      <c r="BX7">
        <v>25.3</v>
      </c>
      <c r="BY7">
        <v>18.3</v>
      </c>
      <c r="BZ7">
        <v>7.89</v>
      </c>
      <c r="CA7">
        <v>12.07</v>
      </c>
      <c r="CB7">
        <v>6.88</v>
      </c>
      <c r="CC7">
        <v>1.77</v>
      </c>
      <c r="CD7">
        <v>-2.11</v>
      </c>
      <c r="CE7" t="s">
        <v>4004</v>
      </c>
      <c r="CF7" t="s">
        <v>4005</v>
      </c>
      <c r="CG7" s="26">
        <v>0.33824239884393065</v>
      </c>
      <c r="CH7" s="27">
        <v>-0.73040704474686613</v>
      </c>
      <c r="CI7" s="26">
        <v>0.45281130075454712</v>
      </c>
      <c r="CJ7" s="26">
        <v>2.4691358208656311E-2</v>
      </c>
      <c r="CK7" s="26">
        <v>3.294367715716362E-2</v>
      </c>
      <c r="CL7" s="26">
        <v>0.41716867685317993</v>
      </c>
      <c r="CM7" s="26" t="s">
        <v>171</v>
      </c>
      <c r="CN7" s="27">
        <v>0.38983049988746643</v>
      </c>
      <c r="CO7" s="27">
        <v>0.78373563289642334</v>
      </c>
      <c r="CP7" s="27">
        <v>-0.25027620792388916</v>
      </c>
      <c r="CQ7" s="27">
        <v>0.89089870452880859</v>
      </c>
      <c r="CR7" s="27" t="s">
        <v>171</v>
      </c>
      <c r="CS7">
        <v>1.8284349689011747</v>
      </c>
      <c r="CT7">
        <v>39774912.195121951</v>
      </c>
      <c r="CU7">
        <v>3.4746351633078527</v>
      </c>
      <c r="CV7" s="26">
        <v>0.23190375324338675</v>
      </c>
      <c r="CW7" s="27">
        <v>0.4535471573472023</v>
      </c>
      <c r="CX7">
        <v>0.06</v>
      </c>
      <c r="CY7">
        <v>10.334639544999522</v>
      </c>
      <c r="CZ7">
        <v>190596429.74709004</v>
      </c>
      <c r="DA7">
        <v>0.23190375324338675</v>
      </c>
      <c r="DB7">
        <v>3.0008950325861261</v>
      </c>
      <c r="DC7">
        <v>656385971.0556097</v>
      </c>
      <c r="DD7">
        <v>0.22030856558121739</v>
      </c>
      <c r="DE7">
        <v>1.2515902452402605</v>
      </c>
      <c r="DF7">
        <v>1573794145.0813076</v>
      </c>
      <c r="DG7">
        <v>0.20407530285418032</v>
      </c>
      <c r="DH7">
        <v>0.61664816953737778</v>
      </c>
      <c r="DI7">
        <v>3194277543.1860013</v>
      </c>
      <c r="DJ7">
        <v>0.18552300259470941</v>
      </c>
      <c r="DK7">
        <v>0.19888708142027281</v>
      </c>
      <c r="DL7">
        <v>9903837825.6337643</v>
      </c>
      <c r="DM7">
        <v>0.16233262727037071</v>
      </c>
      <c r="DN7">
        <v>164000000</v>
      </c>
      <c r="DO7">
        <v>0.23190375324338675</v>
      </c>
      <c r="DP7">
        <v>1969745400</v>
      </c>
      <c r="DQ7">
        <v>671991200</v>
      </c>
      <c r="DR7">
        <v>449</v>
      </c>
      <c r="DS7">
        <v>0.1063386456005439</v>
      </c>
      <c r="DT7">
        <v>-1.1839542020940685</v>
      </c>
      <c r="DU7" s="28">
        <v>0.6</v>
      </c>
      <c r="DV7">
        <v>-0.22</v>
      </c>
      <c r="DW7">
        <v>0.38</v>
      </c>
      <c r="DX7">
        <v>-2.1099999999999997E-2</v>
      </c>
      <c r="DY7">
        <v>0.36608438723460496</v>
      </c>
      <c r="DZ7">
        <v>-3.5043805706501761E-3</v>
      </c>
      <c r="EA7">
        <v>1550</v>
      </c>
      <c r="EB7">
        <v>-2.400806843606744E-3</v>
      </c>
      <c r="EC7">
        <v>0</v>
      </c>
      <c r="ED7">
        <v>1.843522245186555E-2</v>
      </c>
      <c r="EE7">
        <v>0.11099912977265311</v>
      </c>
      <c r="EF7" s="29">
        <v>2.1699999999999997E-2</v>
      </c>
      <c r="EG7">
        <v>2.1763000000000001E-2</v>
      </c>
      <c r="EH7">
        <v>20.166084387234605</v>
      </c>
      <c r="EI7" t="s">
        <v>198</v>
      </c>
      <c r="EJ7">
        <v>0</v>
      </c>
      <c r="EK7">
        <v>0</v>
      </c>
      <c r="EL7" s="31">
        <v>44946</v>
      </c>
      <c r="EM7" s="32">
        <v>4.1999999999999997E-3</v>
      </c>
      <c r="EN7" s="32">
        <v>0.7</v>
      </c>
      <c r="EO7" s="32">
        <v>-0.14000000000000001</v>
      </c>
      <c r="EP7" s="32">
        <v>0.14000000000000001</v>
      </c>
      <c r="EQ7" s="32">
        <v>6.3E-3</v>
      </c>
    </row>
    <row r="8" spans="1:147" ht="97.2" x14ac:dyDescent="0.25">
      <c r="B8" s="24"/>
      <c r="C8" s="24"/>
      <c r="D8" s="24" t="s">
        <v>4036</v>
      </c>
      <c r="E8" t="s">
        <v>1927</v>
      </c>
      <c r="F8" t="s">
        <v>1928</v>
      </c>
      <c r="G8">
        <v>32.409999999999997</v>
      </c>
      <c r="H8">
        <v>2.9999999999999997E-4</v>
      </c>
      <c r="I8" t="s">
        <v>1929</v>
      </c>
      <c r="J8">
        <v>2079101500</v>
      </c>
      <c r="K8">
        <v>34.75</v>
      </c>
      <c r="L8">
        <v>2.46</v>
      </c>
      <c r="M8" t="s">
        <v>477</v>
      </c>
      <c r="N8" t="s">
        <v>336</v>
      </c>
      <c r="O8" t="s">
        <v>4007</v>
      </c>
      <c r="P8" t="s">
        <v>4008</v>
      </c>
      <c r="Q8">
        <v>-9.41</v>
      </c>
      <c r="R8" t="s">
        <v>241</v>
      </c>
      <c r="S8">
        <v>44526279</v>
      </c>
      <c r="T8" s="25">
        <v>-0.27679999999999999</v>
      </c>
      <c r="U8" t="s">
        <v>4009</v>
      </c>
      <c r="V8">
        <v>15221538</v>
      </c>
      <c r="W8">
        <v>64150000</v>
      </c>
      <c r="X8">
        <v>1.17</v>
      </c>
      <c r="Y8">
        <v>0.38</v>
      </c>
      <c r="Z8">
        <v>16.13</v>
      </c>
      <c r="AA8" t="s">
        <v>563</v>
      </c>
      <c r="AB8" t="s">
        <v>1964</v>
      </c>
      <c r="AC8" t="s">
        <v>4010</v>
      </c>
      <c r="AD8" t="s">
        <v>4011</v>
      </c>
      <c r="AE8" t="s">
        <v>4012</v>
      </c>
      <c r="AF8">
        <v>-1066301</v>
      </c>
      <c r="AG8" t="s">
        <v>1283</v>
      </c>
      <c r="AH8" t="s">
        <v>4013</v>
      </c>
      <c r="AI8" t="s">
        <v>4014</v>
      </c>
      <c r="AJ8" t="s">
        <v>4015</v>
      </c>
      <c r="AK8" t="s">
        <v>4016</v>
      </c>
      <c r="AL8" t="s">
        <v>4017</v>
      </c>
      <c r="AM8" t="s">
        <v>4018</v>
      </c>
      <c r="AN8" t="s">
        <v>171</v>
      </c>
      <c r="AO8" t="s">
        <v>4019</v>
      </c>
      <c r="AP8" t="s">
        <v>4020</v>
      </c>
      <c r="AQ8" t="s">
        <v>171</v>
      </c>
      <c r="AR8" t="s">
        <v>255</v>
      </c>
      <c r="AS8" t="s">
        <v>171</v>
      </c>
      <c r="AT8" t="s">
        <v>383</v>
      </c>
      <c r="AU8" t="s">
        <v>171</v>
      </c>
      <c r="AV8" t="s">
        <v>4021</v>
      </c>
      <c r="AW8" t="s">
        <v>4022</v>
      </c>
      <c r="AX8" t="s">
        <v>4023</v>
      </c>
      <c r="AY8" t="s">
        <v>914</v>
      </c>
      <c r="AZ8" t="s">
        <v>4024</v>
      </c>
      <c r="BA8" t="s">
        <v>361</v>
      </c>
      <c r="BB8" t="s">
        <v>1194</v>
      </c>
      <c r="BC8" t="s">
        <v>426</v>
      </c>
      <c r="BD8" t="s">
        <v>4025</v>
      </c>
      <c r="BE8" t="s">
        <v>4026</v>
      </c>
      <c r="BF8" t="s">
        <v>4027</v>
      </c>
      <c r="BG8" t="s">
        <v>4028</v>
      </c>
      <c r="BH8" t="s">
        <v>4029</v>
      </c>
      <c r="BI8" t="s">
        <v>1397</v>
      </c>
      <c r="BJ8" t="s">
        <v>284</v>
      </c>
      <c r="BK8" t="s">
        <v>1194</v>
      </c>
      <c r="BL8" t="s">
        <v>4030</v>
      </c>
      <c r="BM8" t="s">
        <v>4031</v>
      </c>
      <c r="BN8" t="s">
        <v>4032</v>
      </c>
      <c r="BO8">
        <v>25.53</v>
      </c>
      <c r="BP8">
        <v>26.16</v>
      </c>
      <c r="BQ8">
        <v>20.96</v>
      </c>
      <c r="BR8">
        <v>31.03</v>
      </c>
      <c r="BS8" t="s">
        <v>171</v>
      </c>
      <c r="BT8" t="s">
        <v>171</v>
      </c>
      <c r="BU8" t="s">
        <v>4033</v>
      </c>
      <c r="BV8" t="s">
        <v>3891</v>
      </c>
      <c r="BW8">
        <v>27.3</v>
      </c>
      <c r="BX8">
        <v>34.5</v>
      </c>
      <c r="BY8">
        <v>34.86</v>
      </c>
      <c r="BZ8">
        <v>16.84</v>
      </c>
      <c r="CA8">
        <v>20.43</v>
      </c>
      <c r="CB8">
        <v>15.67</v>
      </c>
      <c r="CC8">
        <v>4.18</v>
      </c>
      <c r="CD8">
        <v>-12.48</v>
      </c>
      <c r="CE8" t="s">
        <v>4034</v>
      </c>
      <c r="CF8" t="s">
        <v>4035</v>
      </c>
      <c r="CG8" s="26">
        <v>-0.21352660714285715</v>
      </c>
      <c r="CH8" s="27">
        <v>-0.39551732112516519</v>
      </c>
      <c r="CI8" s="26">
        <v>0.26168224215507507</v>
      </c>
      <c r="CJ8" s="26">
        <v>0.15884476900100708</v>
      </c>
      <c r="CK8" s="26">
        <v>0.12601625919342041</v>
      </c>
      <c r="CL8" s="26">
        <v>0.27461141347885132</v>
      </c>
      <c r="CM8" s="26">
        <v>0.16969697177410126</v>
      </c>
      <c r="CN8" s="27">
        <v>0.17146451771259308</v>
      </c>
      <c r="CO8" s="27">
        <v>0.51286721229553223</v>
      </c>
      <c r="CP8" s="27">
        <v>-5.2288882434368134E-2</v>
      </c>
      <c r="CQ8" s="27">
        <v>1.1008927822113037</v>
      </c>
      <c r="CR8" s="27">
        <v>0.29056623578071594</v>
      </c>
      <c r="CS8">
        <v>5.1335839506172842</v>
      </c>
      <c r="CT8">
        <v>54412540.116378151</v>
      </c>
      <c r="CU8">
        <v>1.2341869793273683</v>
      </c>
      <c r="CV8" s="26">
        <v>0.19817033112049104</v>
      </c>
      <c r="CW8" s="27">
        <v>0.40470037311315538</v>
      </c>
      <c r="CX8">
        <v>0.06</v>
      </c>
      <c r="CY8">
        <v>15.825761394528771</v>
      </c>
      <c r="CZ8">
        <v>86890069.028552115</v>
      </c>
      <c r="DA8">
        <v>0.19817033112049104</v>
      </c>
      <c r="DB8">
        <v>4.7245106535305608</v>
      </c>
      <c r="DC8">
        <v>291056915.90988493</v>
      </c>
      <c r="DD8">
        <v>0.18826181456446647</v>
      </c>
      <c r="DE8">
        <v>2.0512729549954485</v>
      </c>
      <c r="DF8">
        <v>670364953.94297791</v>
      </c>
      <c r="DG8">
        <v>0.17438989138603211</v>
      </c>
      <c r="DH8">
        <v>1.0621721474450116</v>
      </c>
      <c r="DI8">
        <v>1294612651.3557339</v>
      </c>
      <c r="DJ8">
        <v>0.15853626489639283</v>
      </c>
      <c r="DK8">
        <v>0.38765775673007635</v>
      </c>
      <c r="DL8">
        <v>3547204914.9721375</v>
      </c>
      <c r="DM8">
        <v>0.13871923178434373</v>
      </c>
      <c r="DN8">
        <v>76870100</v>
      </c>
      <c r="DO8">
        <v>0.19817033112049104</v>
      </c>
      <c r="DP8">
        <v>1375101500</v>
      </c>
      <c r="DQ8">
        <v>713325630</v>
      </c>
      <c r="DR8">
        <v>2699</v>
      </c>
      <c r="DS8">
        <v>-0.41169693826334819</v>
      </c>
      <c r="DT8">
        <v>-0.80021769423832056</v>
      </c>
      <c r="DU8" s="28">
        <v>0</v>
      </c>
      <c r="DV8">
        <v>-0.22</v>
      </c>
      <c r="DW8">
        <v>-0.22</v>
      </c>
      <c r="DX8">
        <v>6.2509003601440574</v>
      </c>
      <c r="DY8">
        <v>0.32257626580844018</v>
      </c>
      <c r="DZ8">
        <v>6.0357724364393324</v>
      </c>
      <c r="EA8">
        <v>1671</v>
      </c>
      <c r="EB8">
        <v>6.0236278323576329</v>
      </c>
      <c r="EC8">
        <v>6</v>
      </c>
      <c r="ED8">
        <v>3.9225253312548711E-2</v>
      </c>
      <c r="EE8">
        <v>0.27511769290724863</v>
      </c>
      <c r="EF8" s="29">
        <v>2.631E-2</v>
      </c>
      <c r="EG8">
        <v>2.6307000000000001E-2</v>
      </c>
      <c r="EH8">
        <v>18.14257626580844</v>
      </c>
      <c r="EI8">
        <v>-1</v>
      </c>
      <c r="EJ8">
        <v>0</v>
      </c>
      <c r="EK8">
        <v>0</v>
      </c>
      <c r="EL8" s="31">
        <v>44946</v>
      </c>
      <c r="EM8" s="32">
        <v>1.77E-2</v>
      </c>
      <c r="EN8" s="32">
        <v>0.19</v>
      </c>
      <c r="EO8" s="32">
        <v>0.88</v>
      </c>
      <c r="EP8" s="32">
        <v>1.25</v>
      </c>
      <c r="EQ8" s="32">
        <v>2.9999999999999997E-4</v>
      </c>
    </row>
  </sheetData>
  <phoneticPr fontId="1" type="noConversion"/>
  <hyperlinks>
    <hyperlink ref="A2"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EQ4"/>
  <sheetViews>
    <sheetView workbookViewId="0">
      <selection activeCell="D4" sqref="D4"/>
    </sheetView>
  </sheetViews>
  <sheetFormatPr defaultRowHeight="14.4" x14ac:dyDescent="0.25"/>
  <cols>
    <col min="1" max="1" width="11.44140625" customWidth="1"/>
    <col min="2" max="2" width="38.33203125" customWidth="1"/>
    <col min="3" max="3" width="42.6640625" customWidth="1"/>
    <col min="4" max="4" width="40.77734375" customWidth="1"/>
  </cols>
  <sheetData>
    <row r="1" spans="1:147" s="14" customFormat="1" x14ac:dyDescent="0.25">
      <c r="A1" s="15" t="s">
        <v>47</v>
      </c>
      <c r="B1" s="18" t="s">
        <v>117</v>
      </c>
      <c r="C1" s="19" t="s">
        <v>118</v>
      </c>
      <c r="D1" s="18" t="s">
        <v>119</v>
      </c>
      <c r="E1" t="s">
        <v>2</v>
      </c>
      <c r="F1" t="s">
        <v>3</v>
      </c>
      <c r="G1" t="s">
        <v>0</v>
      </c>
      <c r="H1" t="s">
        <v>90</v>
      </c>
      <c r="I1" t="s">
        <v>120</v>
      </c>
      <c r="J1" t="s">
        <v>4</v>
      </c>
      <c r="K1" t="s">
        <v>5</v>
      </c>
      <c r="L1" t="s">
        <v>1</v>
      </c>
      <c r="M1" t="s">
        <v>6</v>
      </c>
      <c r="N1" t="s">
        <v>7</v>
      </c>
      <c r="O1" t="s">
        <v>8</v>
      </c>
      <c r="P1" t="s">
        <v>9</v>
      </c>
      <c r="Q1" t="s">
        <v>121</v>
      </c>
      <c r="R1" t="s">
        <v>91</v>
      </c>
      <c r="S1" t="s">
        <v>122</v>
      </c>
      <c r="T1" t="s">
        <v>10</v>
      </c>
      <c r="U1" t="s">
        <v>92</v>
      </c>
      <c r="V1" t="s">
        <v>93</v>
      </c>
      <c r="W1" t="s">
        <v>11</v>
      </c>
      <c r="X1" t="s">
        <v>69</v>
      </c>
      <c r="Y1" t="s">
        <v>70</v>
      </c>
      <c r="Z1" t="s">
        <v>71</v>
      </c>
      <c r="AA1" t="s">
        <v>72</v>
      </c>
      <c r="AB1" t="s">
        <v>73</v>
      </c>
      <c r="AC1" t="s">
        <v>94</v>
      </c>
      <c r="AD1" t="s">
        <v>74</v>
      </c>
      <c r="AE1" t="s">
        <v>123</v>
      </c>
      <c r="AF1" t="s">
        <v>12</v>
      </c>
      <c r="AG1" t="s">
        <v>13</v>
      </c>
      <c r="AH1" t="s">
        <v>95</v>
      </c>
      <c r="AI1" t="s">
        <v>124</v>
      </c>
      <c r="AJ1" t="s">
        <v>96</v>
      </c>
      <c r="AK1" t="s">
        <v>14</v>
      </c>
      <c r="AL1" t="s">
        <v>97</v>
      </c>
      <c r="AM1" t="s">
        <v>48</v>
      </c>
      <c r="AN1" t="s">
        <v>98</v>
      </c>
      <c r="AO1" t="s">
        <v>99</v>
      </c>
      <c r="AP1" t="s">
        <v>100</v>
      </c>
      <c r="AQ1" t="s">
        <v>101</v>
      </c>
      <c r="AR1" t="s">
        <v>102</v>
      </c>
      <c r="AS1" t="s">
        <v>103</v>
      </c>
      <c r="AT1" t="s">
        <v>104</v>
      </c>
      <c r="AU1" t="s">
        <v>105</v>
      </c>
      <c r="AV1" t="s">
        <v>106</v>
      </c>
      <c r="AW1" t="s">
        <v>107</v>
      </c>
      <c r="AX1" t="s">
        <v>108</v>
      </c>
      <c r="AY1" t="s">
        <v>125</v>
      </c>
      <c r="AZ1" t="s">
        <v>49</v>
      </c>
      <c r="BA1" t="s">
        <v>50</v>
      </c>
      <c r="BB1" t="s">
        <v>51</v>
      </c>
      <c r="BC1" t="s">
        <v>52</v>
      </c>
      <c r="BD1" t="s">
        <v>58</v>
      </c>
      <c r="BE1" t="s">
        <v>53</v>
      </c>
      <c r="BF1" t="s">
        <v>54</v>
      </c>
      <c r="BG1" t="s">
        <v>55</v>
      </c>
      <c r="BH1" t="s">
        <v>56</v>
      </c>
      <c r="BI1" t="s">
        <v>126</v>
      </c>
      <c r="BJ1" t="s">
        <v>109</v>
      </c>
      <c r="BK1" t="s">
        <v>57</v>
      </c>
      <c r="BL1" t="s">
        <v>110</v>
      </c>
      <c r="BM1" t="s">
        <v>111</v>
      </c>
      <c r="BN1" t="s">
        <v>112</v>
      </c>
      <c r="BO1" t="s">
        <v>113</v>
      </c>
      <c r="BP1" t="s">
        <v>59</v>
      </c>
      <c r="BQ1" t="s">
        <v>60</v>
      </c>
      <c r="BR1" t="s">
        <v>61</v>
      </c>
      <c r="BS1" t="s">
        <v>114</v>
      </c>
      <c r="BT1" t="s">
        <v>62</v>
      </c>
      <c r="BU1" t="s">
        <v>63</v>
      </c>
      <c r="BV1" t="s">
        <v>64</v>
      </c>
      <c r="BW1" t="s">
        <v>115</v>
      </c>
      <c r="BX1" t="s">
        <v>65</v>
      </c>
      <c r="BY1" t="s">
        <v>66</v>
      </c>
      <c r="BZ1" t="s">
        <v>116</v>
      </c>
      <c r="CA1" t="s">
        <v>67</v>
      </c>
      <c r="CB1" t="s">
        <v>68</v>
      </c>
      <c r="CC1" t="s">
        <v>127</v>
      </c>
      <c r="CD1" t="s">
        <v>128</v>
      </c>
      <c r="CE1" t="s">
        <v>129</v>
      </c>
      <c r="CF1" t="s">
        <v>130</v>
      </c>
      <c r="CG1" s="1" t="s">
        <v>75</v>
      </c>
      <c r="CH1" s="1" t="s">
        <v>76</v>
      </c>
      <c r="CI1" s="1" t="s">
        <v>77</v>
      </c>
      <c r="CJ1" s="1" t="s">
        <v>78</v>
      </c>
      <c r="CK1" s="1" t="s">
        <v>79</v>
      </c>
      <c r="CL1" s="1" t="s">
        <v>80</v>
      </c>
      <c r="CM1" s="1" t="s">
        <v>81</v>
      </c>
      <c r="CN1" s="1" t="s">
        <v>82</v>
      </c>
      <c r="CO1" s="1" t="s">
        <v>83</v>
      </c>
      <c r="CP1" s="1" t="s">
        <v>84</v>
      </c>
      <c r="CQ1" s="1" t="s">
        <v>85</v>
      </c>
      <c r="CR1" s="1" t="s">
        <v>86</v>
      </c>
      <c r="CS1" s="1" t="s">
        <v>131</v>
      </c>
      <c r="CT1" s="1" t="s">
        <v>132</v>
      </c>
      <c r="CU1" s="1" t="s">
        <v>133</v>
      </c>
      <c r="CV1" s="1" t="s">
        <v>134</v>
      </c>
      <c r="CW1" s="1" t="s">
        <v>135</v>
      </c>
      <c r="CX1" s="1" t="s">
        <v>28</v>
      </c>
      <c r="CY1">
        <v>1</v>
      </c>
      <c r="CZ1" t="s">
        <v>137</v>
      </c>
      <c r="DA1" t="s">
        <v>138</v>
      </c>
      <c r="DB1">
        <v>3</v>
      </c>
      <c r="DC1" t="s">
        <v>139</v>
      </c>
      <c r="DD1" t="s">
        <v>140</v>
      </c>
      <c r="DE1">
        <v>6</v>
      </c>
      <c r="DF1" t="s">
        <v>141</v>
      </c>
      <c r="DG1" t="s">
        <v>142</v>
      </c>
      <c r="DH1">
        <v>10</v>
      </c>
      <c r="DI1" t="s">
        <v>143</v>
      </c>
      <c r="DJ1" t="s">
        <v>144</v>
      </c>
      <c r="DK1">
        <v>20</v>
      </c>
      <c r="DL1" t="s">
        <v>145</v>
      </c>
      <c r="DM1" t="s">
        <v>87</v>
      </c>
      <c r="DN1" t="s">
        <v>88</v>
      </c>
      <c r="DO1" s="2" t="s">
        <v>89</v>
      </c>
      <c r="DP1" t="s">
        <v>146</v>
      </c>
      <c r="DQ1" t="s">
        <v>147</v>
      </c>
      <c r="DR1" s="1" t="s">
        <v>148</v>
      </c>
      <c r="DS1" s="1" t="s">
        <v>149</v>
      </c>
      <c r="DT1" s="1" t="s">
        <v>150</v>
      </c>
      <c r="DU1" t="s">
        <v>151</v>
      </c>
      <c r="DV1" t="s">
        <v>152</v>
      </c>
      <c r="DW1" t="s">
        <v>153</v>
      </c>
      <c r="DX1" t="s">
        <v>154</v>
      </c>
      <c r="DY1" t="s">
        <v>155</v>
      </c>
      <c r="DZ1" t="s">
        <v>156</v>
      </c>
      <c r="EA1" t="s">
        <v>157</v>
      </c>
      <c r="EB1" t="s">
        <v>158</v>
      </c>
      <c r="EC1" t="s">
        <v>159</v>
      </c>
      <c r="ED1" t="s">
        <v>160</v>
      </c>
      <c r="EE1" t="s">
        <v>161</v>
      </c>
      <c r="EF1" t="s">
        <v>162</v>
      </c>
      <c r="EG1" t="s">
        <v>163</v>
      </c>
      <c r="EH1" t="s">
        <v>164</v>
      </c>
      <c r="EI1" t="s">
        <v>165</v>
      </c>
      <c r="EJ1" t="s">
        <v>166</v>
      </c>
      <c r="EK1"/>
    </row>
    <row r="2" spans="1:147" s="14" customFormat="1" ht="71.55" customHeight="1" x14ac:dyDescent="0.25">
      <c r="A2" s="33" t="s">
        <v>1939</v>
      </c>
      <c r="B2" s="22"/>
      <c r="C2" s="23">
        <v>3</v>
      </c>
      <c r="D2" s="23">
        <v>4</v>
      </c>
      <c r="T2" s="16"/>
      <c r="U2" s="16"/>
      <c r="V2" s="16"/>
      <c r="AB2" s="17"/>
    </row>
    <row r="3" spans="1:147" ht="140.4" x14ac:dyDescent="0.25">
      <c r="B3" s="24" t="s">
        <v>4038</v>
      </c>
      <c r="C3" s="24" t="s">
        <v>4039</v>
      </c>
      <c r="D3" s="24" t="s">
        <v>4076</v>
      </c>
      <c r="E3" t="s">
        <v>1930</v>
      </c>
      <c r="F3" t="s">
        <v>1931</v>
      </c>
      <c r="G3">
        <v>4.83</v>
      </c>
      <c r="H3">
        <v>2.0999999999999999E-3</v>
      </c>
      <c r="I3" t="s">
        <v>1932</v>
      </c>
      <c r="J3">
        <v>11876334100</v>
      </c>
      <c r="L3">
        <v>2.74</v>
      </c>
      <c r="M3" t="s">
        <v>477</v>
      </c>
      <c r="N3" t="s">
        <v>4040</v>
      </c>
      <c r="O3" t="s">
        <v>4041</v>
      </c>
      <c r="P3" t="s">
        <v>4042</v>
      </c>
      <c r="Q3">
        <v>15.76</v>
      </c>
      <c r="R3" t="s">
        <v>4043</v>
      </c>
      <c r="S3">
        <v>-88508862</v>
      </c>
      <c r="T3" s="25">
        <v>-67.45</v>
      </c>
      <c r="U3" t="s">
        <v>4044</v>
      </c>
      <c r="V3">
        <v>2167277100</v>
      </c>
      <c r="W3">
        <v>2458868300</v>
      </c>
      <c r="X3">
        <v>2.2799999999999998</v>
      </c>
      <c r="Y3">
        <v>0.33</v>
      </c>
      <c r="Z3">
        <v>-2.76</v>
      </c>
      <c r="AA3" t="s">
        <v>4045</v>
      </c>
      <c r="AB3" t="s">
        <v>4046</v>
      </c>
      <c r="AC3" t="s">
        <v>4047</v>
      </c>
      <c r="AD3" t="s">
        <v>4048</v>
      </c>
      <c r="AE3" t="s">
        <v>4049</v>
      </c>
      <c r="AF3">
        <v>146558960</v>
      </c>
      <c r="AG3" t="s">
        <v>4050</v>
      </c>
      <c r="AH3" t="s">
        <v>4051</v>
      </c>
      <c r="AI3" t="s">
        <v>4052</v>
      </c>
      <c r="AJ3" t="s">
        <v>2761</v>
      </c>
      <c r="AK3" t="s">
        <v>4053</v>
      </c>
      <c r="AL3" t="s">
        <v>171</v>
      </c>
      <c r="AM3" t="s">
        <v>4054</v>
      </c>
      <c r="AN3" t="s">
        <v>171</v>
      </c>
      <c r="AO3" t="s">
        <v>1691</v>
      </c>
      <c r="AP3" t="s">
        <v>3938</v>
      </c>
      <c r="AQ3" t="s">
        <v>4055</v>
      </c>
      <c r="AR3" t="s">
        <v>2192</v>
      </c>
      <c r="AS3" t="s">
        <v>171</v>
      </c>
      <c r="AT3" t="s">
        <v>4056</v>
      </c>
      <c r="AU3" t="s">
        <v>4057</v>
      </c>
      <c r="AV3" t="s">
        <v>4058</v>
      </c>
      <c r="AW3" t="s">
        <v>4059</v>
      </c>
      <c r="AX3" t="s">
        <v>2423</v>
      </c>
      <c r="AY3" t="s">
        <v>4060</v>
      </c>
      <c r="AZ3" t="s">
        <v>4061</v>
      </c>
      <c r="BA3" t="s">
        <v>4062</v>
      </c>
      <c r="BB3" t="s">
        <v>4063</v>
      </c>
      <c r="BC3" t="s">
        <v>2589</v>
      </c>
      <c r="BD3" t="s">
        <v>4064</v>
      </c>
      <c r="BE3" t="s">
        <v>4065</v>
      </c>
      <c r="BF3" t="s">
        <v>1004</v>
      </c>
      <c r="BG3" t="s">
        <v>4066</v>
      </c>
      <c r="BH3" t="s">
        <v>4067</v>
      </c>
      <c r="BI3" t="s">
        <v>4068</v>
      </c>
      <c r="BJ3" t="s">
        <v>4069</v>
      </c>
      <c r="BK3" t="s">
        <v>3181</v>
      </c>
      <c r="BL3" t="s">
        <v>4070</v>
      </c>
      <c r="BM3" t="s">
        <v>4071</v>
      </c>
      <c r="BN3" t="s">
        <v>4072</v>
      </c>
      <c r="BO3">
        <v>1.47</v>
      </c>
      <c r="BP3">
        <v>-0.14000000000000001</v>
      </c>
      <c r="BQ3">
        <v>4.3</v>
      </c>
      <c r="BR3">
        <v>-4.25</v>
      </c>
      <c r="BS3">
        <v>-8.06</v>
      </c>
      <c r="BT3">
        <v>3.07</v>
      </c>
      <c r="BU3" t="s">
        <v>883</v>
      </c>
      <c r="BV3" t="s">
        <v>4073</v>
      </c>
      <c r="BW3">
        <v>7.86</v>
      </c>
      <c r="BX3">
        <v>7.29</v>
      </c>
      <c r="BY3">
        <v>20.010000000000002</v>
      </c>
      <c r="BZ3">
        <v>-5.05</v>
      </c>
      <c r="CA3">
        <v>-9.2799999999999994</v>
      </c>
      <c r="CB3">
        <v>3.71</v>
      </c>
      <c r="CC3">
        <v>1.26</v>
      </c>
      <c r="CD3">
        <v>-2.0299999999999998</v>
      </c>
      <c r="CE3" t="s">
        <v>4074</v>
      </c>
      <c r="CF3" t="s">
        <v>4075</v>
      </c>
      <c r="CG3" s="26">
        <v>0.24336244680851063</v>
      </c>
      <c r="CH3" s="27">
        <v>1.157185442134437</v>
      </c>
      <c r="CI3" s="26">
        <v>0.43200001120567322</v>
      </c>
      <c r="CJ3" s="26">
        <v>-7.0977352559566498E-2</v>
      </c>
      <c r="CK3" s="26">
        <v>5.0351366400718689E-2</v>
      </c>
      <c r="CL3" s="26">
        <v>0.16560496389865875</v>
      </c>
      <c r="CM3" s="26">
        <v>0.57562726736068726</v>
      </c>
      <c r="CN3" s="27">
        <v>0.44635194540023804</v>
      </c>
      <c r="CO3" s="27">
        <v>-3.5629122257232666</v>
      </c>
      <c r="CP3" s="27">
        <v>-0.31127122044563293</v>
      </c>
      <c r="CQ3" s="27">
        <v>0.54216241836547852</v>
      </c>
      <c r="CR3" s="27">
        <v>1.6332837343215942</v>
      </c>
      <c r="CS3">
        <v>3.3174117597765367</v>
      </c>
      <c r="CT3">
        <v>27854013.178294573</v>
      </c>
      <c r="CU3">
        <v>0</v>
      </c>
      <c r="CV3" s="26">
        <v>0.23052125126123429</v>
      </c>
      <c r="CW3" s="27">
        <v>-0.25047706961631777</v>
      </c>
      <c r="CX3">
        <v>0.06</v>
      </c>
      <c r="CY3" t="e">
        <v>#VALUE!</v>
      </c>
      <c r="CZ3" t="s">
        <v>886</v>
      </c>
      <c r="DA3">
        <v>0.23052125126123429</v>
      </c>
      <c r="DB3" t="e">
        <v>#VALUE!</v>
      </c>
      <c r="DC3" t="s">
        <v>179</v>
      </c>
      <c r="DD3">
        <v>0.21899518869817258</v>
      </c>
      <c r="DE3" t="e">
        <v>#VALUE!</v>
      </c>
      <c r="DF3" t="s">
        <v>179</v>
      </c>
      <c r="DG3">
        <v>0.20285870110988619</v>
      </c>
      <c r="DH3" t="e">
        <v>#VALUE!</v>
      </c>
      <c r="DI3" t="s">
        <v>179</v>
      </c>
      <c r="DJ3">
        <v>0.18441700100898745</v>
      </c>
      <c r="DK3" t="e">
        <v>#VALUE!</v>
      </c>
      <c r="DL3" t="s">
        <v>179</v>
      </c>
      <c r="DM3">
        <v>0.161364875882864</v>
      </c>
      <c r="DN3">
        <v>-129000000</v>
      </c>
      <c r="DO3">
        <v>0.23052125126123429</v>
      </c>
      <c r="DP3">
        <v>13088334100</v>
      </c>
      <c r="DQ3">
        <v>-2053235300</v>
      </c>
      <c r="DR3">
        <v>87</v>
      </c>
      <c r="DS3">
        <v>1.2841195547276335E-2</v>
      </c>
      <c r="DT3">
        <v>1.4076625117507549</v>
      </c>
      <c r="DU3" s="28">
        <v>0.6</v>
      </c>
      <c r="DV3" t="e">
        <v>#VALUE!</v>
      </c>
      <c r="DW3" t="e">
        <v>#VALUE!</v>
      </c>
      <c r="DX3">
        <v>-2.0299999999999999E-2</v>
      </c>
      <c r="DY3">
        <v>0.44662983866837153</v>
      </c>
      <c r="DZ3">
        <v>-2.5705857249679895E-3</v>
      </c>
      <c r="EA3">
        <v>4232</v>
      </c>
      <c r="EB3">
        <v>-3.6036248480859662E-4</v>
      </c>
      <c r="EC3">
        <v>0</v>
      </c>
      <c r="ED3">
        <v>4.0220901623726664E-2</v>
      </c>
      <c r="EE3">
        <v>0.31762579557432985</v>
      </c>
      <c r="EF3" s="29">
        <v>5.4899999999999997E-2</v>
      </c>
      <c r="EG3">
        <v>5.4920999999999998E-2</v>
      </c>
      <c r="EH3">
        <v>32.126629838668372</v>
      </c>
      <c r="EI3">
        <v>-1</v>
      </c>
      <c r="EJ3">
        <v>0</v>
      </c>
      <c r="EK3">
        <v>0</v>
      </c>
      <c r="EL3" s="31">
        <v>44946</v>
      </c>
      <c r="EM3" s="32">
        <v>-2.0999999999999999E-3</v>
      </c>
      <c r="EN3" s="32">
        <v>-0.42</v>
      </c>
      <c r="EO3" s="32">
        <v>0.21</v>
      </c>
      <c r="EP3" s="32">
        <v>1.47</v>
      </c>
      <c r="EQ3" s="32">
        <v>2.0999999999999999E-3</v>
      </c>
    </row>
    <row r="4" spans="1:147" ht="129.6" x14ac:dyDescent="0.25">
      <c r="B4" s="24"/>
      <c r="C4" s="24"/>
      <c r="D4" s="24" t="s">
        <v>4105</v>
      </c>
      <c r="E4" t="s">
        <v>1933</v>
      </c>
      <c r="F4" t="s">
        <v>1934</v>
      </c>
      <c r="G4">
        <v>5.08</v>
      </c>
      <c r="H4">
        <v>1.7999999999999999E-2</v>
      </c>
      <c r="I4" t="s">
        <v>1935</v>
      </c>
      <c r="J4">
        <v>1861037700</v>
      </c>
      <c r="L4">
        <v>1.63</v>
      </c>
      <c r="M4" t="s">
        <v>477</v>
      </c>
      <c r="N4" t="s">
        <v>4077</v>
      </c>
      <c r="O4" t="s">
        <v>4078</v>
      </c>
      <c r="P4" t="s">
        <v>4079</v>
      </c>
      <c r="Q4">
        <v>6.31</v>
      </c>
      <c r="R4" t="s">
        <v>417</v>
      </c>
      <c r="S4">
        <v>-88694333</v>
      </c>
      <c r="T4" s="25">
        <v>-1.728</v>
      </c>
      <c r="U4" t="s">
        <v>4080</v>
      </c>
      <c r="V4">
        <v>366346010</v>
      </c>
      <c r="W4">
        <v>366346010</v>
      </c>
      <c r="X4">
        <v>1.67</v>
      </c>
      <c r="Y4">
        <v>0.18</v>
      </c>
      <c r="Z4">
        <v>-26.34</v>
      </c>
      <c r="AA4" t="s">
        <v>3885</v>
      </c>
      <c r="AB4" t="s">
        <v>214</v>
      </c>
      <c r="AC4" t="s">
        <v>4081</v>
      </c>
      <c r="AD4" t="s">
        <v>193</v>
      </c>
      <c r="AE4" t="s">
        <v>4082</v>
      </c>
      <c r="AF4">
        <v>1993945</v>
      </c>
      <c r="AG4" t="s">
        <v>4083</v>
      </c>
      <c r="AH4" t="s">
        <v>4084</v>
      </c>
      <c r="AI4" t="s">
        <v>4085</v>
      </c>
      <c r="AJ4" t="s">
        <v>4086</v>
      </c>
      <c r="AK4" t="s">
        <v>4087</v>
      </c>
      <c r="AL4" t="s">
        <v>171</v>
      </c>
      <c r="AM4" t="s">
        <v>4088</v>
      </c>
      <c r="AN4" t="s">
        <v>171</v>
      </c>
      <c r="AO4" t="s">
        <v>4089</v>
      </c>
      <c r="AP4" t="s">
        <v>4090</v>
      </c>
      <c r="AQ4" t="s">
        <v>4091</v>
      </c>
      <c r="AR4" t="s">
        <v>1566</v>
      </c>
      <c r="AS4" t="s">
        <v>4092</v>
      </c>
      <c r="AT4" t="s">
        <v>4093</v>
      </c>
      <c r="AU4" t="s">
        <v>225</v>
      </c>
      <c r="AV4" t="s">
        <v>4094</v>
      </c>
      <c r="AW4" t="s">
        <v>4095</v>
      </c>
      <c r="AX4" t="s">
        <v>4096</v>
      </c>
      <c r="AY4" t="s">
        <v>2870</v>
      </c>
      <c r="AZ4" t="s">
        <v>1989</v>
      </c>
      <c r="BA4" t="s">
        <v>1417</v>
      </c>
      <c r="BB4" t="s">
        <v>199</v>
      </c>
      <c r="BC4" t="s">
        <v>4097</v>
      </c>
      <c r="BD4" t="s">
        <v>4098</v>
      </c>
      <c r="BE4" t="s">
        <v>4099</v>
      </c>
      <c r="BF4" t="s">
        <v>4100</v>
      </c>
      <c r="BG4" t="s">
        <v>4101</v>
      </c>
      <c r="BH4" t="s">
        <v>4102</v>
      </c>
      <c r="BI4" t="s">
        <v>3712</v>
      </c>
      <c r="BJ4" t="s">
        <v>212</v>
      </c>
      <c r="BK4" t="s">
        <v>1532</v>
      </c>
      <c r="BL4" t="s">
        <v>4103</v>
      </c>
      <c r="BM4" t="s">
        <v>173</v>
      </c>
      <c r="BN4" t="s">
        <v>268</v>
      </c>
      <c r="BO4">
        <v>-6.81</v>
      </c>
      <c r="BP4">
        <v>3.83</v>
      </c>
      <c r="BQ4">
        <v>-7.98</v>
      </c>
      <c r="BR4">
        <v>-12.48</v>
      </c>
      <c r="BS4">
        <v>0.79</v>
      </c>
      <c r="BT4">
        <v>-9.06</v>
      </c>
      <c r="BU4" t="s">
        <v>883</v>
      </c>
      <c r="BV4" t="s">
        <v>4073</v>
      </c>
      <c r="BW4">
        <v>6.38</v>
      </c>
      <c r="BX4">
        <v>0.86</v>
      </c>
      <c r="BY4">
        <v>3.5</v>
      </c>
      <c r="BZ4">
        <v>-23.4</v>
      </c>
      <c r="CA4">
        <v>3.47</v>
      </c>
      <c r="CB4">
        <v>-19.84</v>
      </c>
      <c r="CC4">
        <v>3.25</v>
      </c>
      <c r="CD4">
        <v>-3.42</v>
      </c>
      <c r="CE4" t="s">
        <v>4104</v>
      </c>
      <c r="CF4" t="s">
        <v>1969</v>
      </c>
      <c r="CG4" s="26">
        <v>0.10317505376344051</v>
      </c>
      <c r="CH4" s="27">
        <v>-9.40495825</v>
      </c>
      <c r="CI4" s="26">
        <v>0.28415301442146301</v>
      </c>
      <c r="CJ4" s="26">
        <v>-0.44376900792121887</v>
      </c>
      <c r="CK4" s="26">
        <v>-0.33602422475814819</v>
      </c>
      <c r="CL4" s="26">
        <v>-0.38332298398017883</v>
      </c>
      <c r="CM4" s="26">
        <v>-3.4834757447242737E-2</v>
      </c>
      <c r="CN4" s="27">
        <v>-15.958660125732422</v>
      </c>
      <c r="CO4" s="27">
        <v>1.0842015743255615</v>
      </c>
      <c r="CP4" s="27">
        <v>-22.104524612426758</v>
      </c>
      <c r="CQ4" s="27">
        <v>1.0204857587814331</v>
      </c>
      <c r="CR4" s="27">
        <v>-4.335843563079834</v>
      </c>
      <c r="CS4">
        <v>3.959654680851064</v>
      </c>
      <c r="CT4">
        <v>59592492.121212125</v>
      </c>
      <c r="CU4">
        <v>0</v>
      </c>
      <c r="CV4" s="26">
        <v>-0.18275959193706512</v>
      </c>
      <c r="CW4" s="27">
        <v>-8.0588681936264042</v>
      </c>
      <c r="CX4">
        <v>0.06</v>
      </c>
      <c r="CY4" t="e">
        <v>#VALUE!</v>
      </c>
      <c r="CZ4" t="s">
        <v>886</v>
      </c>
      <c r="DA4">
        <v>-0.18275959193706512</v>
      </c>
      <c r="DB4" t="e">
        <v>#VALUE!</v>
      </c>
      <c r="DC4" t="s">
        <v>179</v>
      </c>
      <c r="DD4">
        <v>-0.17362161234021187</v>
      </c>
      <c r="DE4" t="e">
        <v>#VALUE!</v>
      </c>
      <c r="DF4" t="s">
        <v>179</v>
      </c>
      <c r="DG4">
        <v>-0.16082844090461731</v>
      </c>
      <c r="DH4" t="e">
        <v>#VALUE!</v>
      </c>
      <c r="DI4" t="s">
        <v>179</v>
      </c>
      <c r="DJ4">
        <v>-0.14620767354965211</v>
      </c>
      <c r="DK4" t="e">
        <v>#VALUE!</v>
      </c>
      <c r="DL4" t="s">
        <v>179</v>
      </c>
      <c r="DM4">
        <v>-0.12793171435594558</v>
      </c>
      <c r="DN4">
        <v>-165000000</v>
      </c>
      <c r="DO4">
        <v>-0.18275959193706512</v>
      </c>
      <c r="DP4">
        <v>1454037700</v>
      </c>
      <c r="DQ4">
        <v>197575940</v>
      </c>
      <c r="DR4">
        <v>3466</v>
      </c>
      <c r="DS4">
        <v>0.28593464570050564</v>
      </c>
      <c r="DT4">
        <v>-1.3460900563735958</v>
      </c>
      <c r="DU4" s="28">
        <v>0.6</v>
      </c>
      <c r="DV4" t="e">
        <v>#VALUE!</v>
      </c>
      <c r="DW4" t="e">
        <v>#VALUE!</v>
      </c>
      <c r="DX4">
        <v>6.4872563718140928</v>
      </c>
      <c r="DY4">
        <v>0.3480100000000006</v>
      </c>
      <c r="DZ4">
        <v>6.0428834332833583</v>
      </c>
      <c r="EA4">
        <v>4660</v>
      </c>
      <c r="EB4">
        <v>6.0022827020561236</v>
      </c>
      <c r="EC4">
        <v>6</v>
      </c>
      <c r="ED4">
        <v>3.6035604700594394E-2</v>
      </c>
      <c r="EE4">
        <v>0.4094489796681558</v>
      </c>
      <c r="EF4" s="29">
        <v>6.2300000000000001E-2</v>
      </c>
      <c r="EG4">
        <v>6.2480000000000001E-2</v>
      </c>
      <c r="EH4">
        <v>26.088010000000001</v>
      </c>
      <c r="EI4" t="s">
        <v>198</v>
      </c>
      <c r="EJ4">
        <v>0</v>
      </c>
      <c r="EK4">
        <v>0</v>
      </c>
      <c r="EL4" s="31">
        <v>44946</v>
      </c>
      <c r="EM4" s="32">
        <v>1.4200000000000001E-2</v>
      </c>
      <c r="EN4" s="32">
        <v>-0.8</v>
      </c>
      <c r="EO4" s="32">
        <v>1.41</v>
      </c>
      <c r="EP4" s="32">
        <v>-0.6</v>
      </c>
      <c r="EQ4" s="32">
        <v>1.7999999999999999E-2</v>
      </c>
    </row>
  </sheetData>
  <phoneticPr fontId="1" type="noConversion"/>
  <hyperlinks>
    <hyperlink ref="A2" r:id="rId1" location="wechat_redirect"/>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Industry_copy_call_buttom [c2],[d2]'">
                <anchor moveWithCells="1" sizeWithCells="1">
                  <from>
                    <xdr:col>1</xdr:col>
                    <xdr:colOff>60960</xdr:colOff>
                    <xdr:row>1</xdr:row>
                    <xdr:rowOff>259080</xdr:rowOff>
                  </from>
                  <to>
                    <xdr:col>1</xdr:col>
                    <xdr:colOff>1089660</xdr:colOff>
                    <xdr:row>1</xdr:row>
                    <xdr:rowOff>708660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201"/>
  <sheetViews>
    <sheetView zoomScale="85" zoomScaleNormal="85" workbookViewId="0">
      <selection activeCell="Z2" sqref="Z2"/>
    </sheetView>
  </sheetViews>
  <sheetFormatPr defaultRowHeight="14.4" x14ac:dyDescent="0.25"/>
  <cols>
    <col min="1" max="1" width="8.88671875" style="1"/>
    <col min="2" max="2" width="12.5546875" customWidth="1"/>
    <col min="4" max="4" width="13.88671875" bestFit="1" customWidth="1"/>
    <col min="5" max="12" width="8.77734375" customWidth="1"/>
    <col min="13" max="13" width="15.88671875" customWidth="1"/>
    <col min="14" max="17" width="8.77734375" customWidth="1"/>
    <col min="18" max="18" width="13.6640625" customWidth="1"/>
    <col min="19" max="19" width="12.88671875" customWidth="1"/>
  </cols>
  <sheetData>
    <row r="1" spans="1:32" s="5" customFormat="1" ht="57.6" x14ac:dyDescent="0.25">
      <c r="A1" s="4" t="s">
        <v>15</v>
      </c>
      <c r="B1" s="5" t="s">
        <v>19</v>
      </c>
      <c r="C1" s="5" t="s">
        <v>16</v>
      </c>
      <c r="D1" s="5" t="s">
        <v>20</v>
      </c>
      <c r="E1" s="6" t="s">
        <v>17</v>
      </c>
      <c r="F1" s="6" t="s">
        <v>18</v>
      </c>
      <c r="G1" s="6" t="s">
        <v>26</v>
      </c>
      <c r="H1" s="6" t="s">
        <v>21</v>
      </c>
      <c r="I1" s="6" t="s">
        <v>22</v>
      </c>
      <c r="J1" s="6" t="s">
        <v>23</v>
      </c>
      <c r="K1" s="6" t="s">
        <v>24</v>
      </c>
      <c r="L1" s="5" t="s">
        <v>25</v>
      </c>
      <c r="M1" s="5" t="s">
        <v>27</v>
      </c>
      <c r="N1" s="5" t="s">
        <v>28</v>
      </c>
      <c r="O1" s="5" t="s">
        <v>29</v>
      </c>
      <c r="P1" s="5" t="s">
        <v>30</v>
      </c>
      <c r="Q1" s="5" t="s">
        <v>31</v>
      </c>
      <c r="R1" s="9" t="s">
        <v>32</v>
      </c>
      <c r="S1" s="5" t="s">
        <v>33</v>
      </c>
      <c r="T1" s="5" t="s">
        <v>34</v>
      </c>
      <c r="U1" s="5" t="s">
        <v>35</v>
      </c>
      <c r="V1" s="5" t="s">
        <v>36</v>
      </c>
      <c r="W1" s="5" t="s">
        <v>37</v>
      </c>
      <c r="X1" s="5" t="s">
        <v>38</v>
      </c>
      <c r="Y1" s="5" t="s">
        <v>39</v>
      </c>
      <c r="Z1" s="5" t="s">
        <v>40</v>
      </c>
      <c r="AA1" s="5" t="s">
        <v>41</v>
      </c>
      <c r="AB1" s="5" t="s">
        <v>42</v>
      </c>
      <c r="AC1" s="5" t="s">
        <v>43</v>
      </c>
      <c r="AD1" s="13" t="s">
        <v>44</v>
      </c>
      <c r="AE1" s="5" t="s">
        <v>45</v>
      </c>
      <c r="AF1" s="5" t="s">
        <v>46</v>
      </c>
    </row>
    <row r="2" spans="1:32" x14ac:dyDescent="0.25">
      <c r="A2" s="2">
        <v>1</v>
      </c>
      <c r="B2">
        <v>1</v>
      </c>
      <c r="C2" s="3">
        <v>0.08</v>
      </c>
      <c r="D2">
        <f>H2</f>
        <v>7.06</v>
      </c>
      <c r="E2">
        <v>11.56</v>
      </c>
      <c r="F2">
        <v>20.440000000000001</v>
      </c>
      <c r="G2">
        <f>F2</f>
        <v>20.440000000000001</v>
      </c>
      <c r="H2" s="7">
        <v>7.06</v>
      </c>
      <c r="I2" s="8">
        <v>0.37</v>
      </c>
      <c r="J2">
        <v>9</v>
      </c>
      <c r="K2">
        <v>85</v>
      </c>
      <c r="L2">
        <f>K2-F2+E2</f>
        <v>76.12</v>
      </c>
      <c r="M2">
        <f>SUMIF(A2:A51,"&lt;"&amp;J2+1,D2:D51)</f>
        <v>88.162158341966133</v>
      </c>
      <c r="O2">
        <f>M2/L2</f>
        <v>1.1581996629265126</v>
      </c>
      <c r="R2">
        <f>S2</f>
        <v>7.06</v>
      </c>
      <c r="S2">
        <f>$H$2</f>
        <v>7.06</v>
      </c>
      <c r="T2" s="3">
        <v>0.37</v>
      </c>
      <c r="U2" s="3">
        <v>0.06</v>
      </c>
      <c r="V2">
        <f>SUM($R$2:R2)</f>
        <v>7.06</v>
      </c>
      <c r="W2" s="2">
        <f>X2-Y2</f>
        <v>474.26</v>
      </c>
      <c r="X2" s="12">
        <f>579-579*10%</f>
        <v>521.1</v>
      </c>
      <c r="Y2" s="12">
        <f>57.79-10.95</f>
        <v>46.84</v>
      </c>
      <c r="Z2">
        <f>$W$2/S2</f>
        <v>67.175637393767701</v>
      </c>
      <c r="AA2" s="3">
        <v>0.3</v>
      </c>
      <c r="AB2">
        <f>S2/AA2</f>
        <v>23.533333333333331</v>
      </c>
      <c r="AC2">
        <f>AC3*(1-$U$2)</f>
        <v>222.37291878719995</v>
      </c>
      <c r="AD2" s="3">
        <v>0</v>
      </c>
      <c r="AE2">
        <f>AC2*AD2</f>
        <v>0</v>
      </c>
      <c r="AF2">
        <f>IF(AB2&gt;AE2, 1, 0)</f>
        <v>1</v>
      </c>
    </row>
    <row r="3" spans="1:32" x14ac:dyDescent="0.25">
      <c r="A3" s="2">
        <v>2</v>
      </c>
      <c r="B3">
        <f>B2+B2*C2</f>
        <v>1.08</v>
      </c>
      <c r="C3" s="3">
        <v>0.08</v>
      </c>
      <c r="D3">
        <f>D2+D2*C2</f>
        <v>7.6247999999999996</v>
      </c>
      <c r="Q3">
        <f>$D$2*((1+$C$2)^A2)</f>
        <v>7.6248000000000005</v>
      </c>
      <c r="R3">
        <f>S3/((1+$U$2)^A2)</f>
        <v>9.1247169811320745</v>
      </c>
      <c r="S3">
        <f>S2*(1+T2)</f>
        <v>9.6722000000000001</v>
      </c>
      <c r="T3" s="3">
        <v>0.37</v>
      </c>
      <c r="V3">
        <f>SUM($R$2:R3)</f>
        <v>16.184716981132073</v>
      </c>
      <c r="W3">
        <f>V3/$W$2</f>
        <v>3.4126253492034062E-2</v>
      </c>
      <c r="Z3">
        <f t="shared" ref="Z3:Z13" si="0">$W$2/S3</f>
        <v>49.033311966253798</v>
      </c>
      <c r="AA3" s="3">
        <v>0.3</v>
      </c>
      <c r="AB3">
        <f t="shared" ref="AB3:AB66" si="1">S3/AA3</f>
        <v>32.240666666666669</v>
      </c>
      <c r="AC3">
        <f>AC4*(1-$U$2)</f>
        <v>236.56693487999996</v>
      </c>
      <c r="AD3" s="3">
        <v>0.1</v>
      </c>
      <c r="AE3">
        <f t="shared" ref="AE3:AE66" si="2">AC3*AD3</f>
        <v>23.656693487999998</v>
      </c>
      <c r="AF3">
        <f t="shared" ref="AF3:AF66" si="3">IF(AB3&gt;AE3, 1, 0)</f>
        <v>1</v>
      </c>
    </row>
    <row r="4" spans="1:32" x14ac:dyDescent="0.25">
      <c r="A4" s="2">
        <v>3</v>
      </c>
      <c r="B4">
        <f t="shared" ref="B4:B51" si="4">B3+B3*C3</f>
        <v>1.1664000000000001</v>
      </c>
      <c r="C4" s="3">
        <v>0.08</v>
      </c>
      <c r="D4">
        <f t="shared" ref="D4:D51" si="5">D3+D3*C3</f>
        <v>8.2347839999999994</v>
      </c>
      <c r="Q4">
        <f>$D$2*((1+$C$2)^A3)</f>
        <v>8.2347839999999994</v>
      </c>
      <c r="R4">
        <f t="shared" ref="R4:R67" si="6">S4/((1+$U$2)^A3)</f>
        <v>11.793266286934852</v>
      </c>
      <c r="S4">
        <f t="shared" ref="S4:S67" si="7">S3*(1+T3)</f>
        <v>13.250914000000002</v>
      </c>
      <c r="T4" s="3">
        <v>0.37</v>
      </c>
      <c r="V4">
        <f>SUM($R$2:R4)</f>
        <v>27.977983268066925</v>
      </c>
      <c r="W4">
        <f t="shared" ref="W4:W67" si="8">V4/$W$2</f>
        <v>5.8992922169415353E-2</v>
      </c>
      <c r="Z4">
        <f t="shared" si="0"/>
        <v>35.79073866149912</v>
      </c>
      <c r="AA4" s="3">
        <v>0.3</v>
      </c>
      <c r="AB4">
        <f t="shared" si="1"/>
        <v>44.169713333333341</v>
      </c>
      <c r="AC4">
        <f>AC5*(1-$U$2)</f>
        <v>251.66695199999998</v>
      </c>
      <c r="AD4" s="3">
        <v>0.15</v>
      </c>
      <c r="AE4">
        <f t="shared" si="2"/>
        <v>37.750042799999996</v>
      </c>
      <c r="AF4">
        <f t="shared" si="3"/>
        <v>1</v>
      </c>
    </row>
    <row r="5" spans="1:32" x14ac:dyDescent="0.25">
      <c r="A5" s="2">
        <v>4</v>
      </c>
      <c r="B5">
        <f t="shared" si="4"/>
        <v>1.2597120000000002</v>
      </c>
      <c r="C5" s="3">
        <v>0.08</v>
      </c>
      <c r="D5">
        <f t="shared" si="5"/>
        <v>8.893566719999999</v>
      </c>
      <c r="Q5">
        <f t="shared" ref="Q5:Q51" si="9">$D$2*((1+$C$2)^A4)</f>
        <v>8.8935667200000008</v>
      </c>
      <c r="R5">
        <f t="shared" si="6"/>
        <v>15.242240389717686</v>
      </c>
      <c r="S5">
        <f>S4*(1+T4)</f>
        <v>18.153752180000005</v>
      </c>
      <c r="T5" s="3">
        <v>0.37</v>
      </c>
      <c r="V5">
        <f>SUM($R$2:R5)</f>
        <v>43.220223657784615</v>
      </c>
      <c r="W5">
        <f t="shared" si="8"/>
        <v>9.1131918478860999E-2</v>
      </c>
      <c r="Z5">
        <f t="shared" si="0"/>
        <v>26.12462676021833</v>
      </c>
      <c r="AA5" s="3">
        <v>0.3</v>
      </c>
      <c r="AB5">
        <f t="shared" si="1"/>
        <v>60.512507266666688</v>
      </c>
      <c r="AC5">
        <f>AC6*(1-$U$2)</f>
        <v>267.73079999999999</v>
      </c>
      <c r="AD5" s="3">
        <v>0.15</v>
      </c>
      <c r="AE5">
        <f t="shared" si="2"/>
        <v>40.159619999999997</v>
      </c>
      <c r="AF5">
        <f t="shared" si="3"/>
        <v>1</v>
      </c>
    </row>
    <row r="6" spans="1:32" x14ac:dyDescent="0.25">
      <c r="A6" s="2">
        <v>5</v>
      </c>
      <c r="B6">
        <f t="shared" si="4"/>
        <v>1.3604889600000001</v>
      </c>
      <c r="C6" s="3">
        <v>0.08</v>
      </c>
      <c r="D6">
        <f t="shared" si="5"/>
        <v>9.6050520575999982</v>
      </c>
      <c r="Q6">
        <f t="shared" si="9"/>
        <v>9.6050520576000018</v>
      </c>
      <c r="R6">
        <f t="shared" si="6"/>
        <v>19.699876730106823</v>
      </c>
      <c r="S6">
        <f>S5*(1+T5)</f>
        <v>24.87064048660001</v>
      </c>
      <c r="T6" s="3">
        <v>0.37</v>
      </c>
      <c r="V6">
        <f>SUM($R$2:R6)</f>
        <v>62.920100387891438</v>
      </c>
      <c r="W6" s="10">
        <f t="shared" si="8"/>
        <v>0.13267005521842754</v>
      </c>
      <c r="Z6">
        <f t="shared" si="0"/>
        <v>19.06907062789659</v>
      </c>
      <c r="AA6" s="3">
        <v>0.3</v>
      </c>
      <c r="AB6">
        <f t="shared" si="1"/>
        <v>82.902134955333366</v>
      </c>
      <c r="AC6">
        <f>AC7*(1-$U$2)</f>
        <v>284.82</v>
      </c>
      <c r="AD6" s="3">
        <v>0.2</v>
      </c>
      <c r="AE6">
        <f t="shared" si="2"/>
        <v>56.963999999999999</v>
      </c>
      <c r="AF6">
        <f t="shared" si="3"/>
        <v>1</v>
      </c>
    </row>
    <row r="7" spans="1:32" x14ac:dyDescent="0.25">
      <c r="A7" s="2">
        <v>6</v>
      </c>
      <c r="B7">
        <f t="shared" si="4"/>
        <v>1.4693280768000001</v>
      </c>
      <c r="C7" s="3">
        <v>0.08</v>
      </c>
      <c r="D7">
        <f t="shared" si="5"/>
        <v>10.373456222207999</v>
      </c>
      <c r="Q7">
        <f t="shared" si="9"/>
        <v>10.373456222208002</v>
      </c>
      <c r="R7">
        <f t="shared" si="6"/>
        <v>25.461161434194668</v>
      </c>
      <c r="S7">
        <f t="shared" si="7"/>
        <v>34.072777466642016</v>
      </c>
      <c r="T7" s="3">
        <v>0.37</v>
      </c>
      <c r="V7">
        <f>SUM($R$2:R7)</f>
        <v>88.381261822086103</v>
      </c>
      <c r="W7" s="11">
        <f t="shared" si="8"/>
        <v>0.18635613760824465</v>
      </c>
      <c r="Z7">
        <f t="shared" si="0"/>
        <v>13.919029655398969</v>
      </c>
      <c r="AA7" s="3">
        <v>0.3</v>
      </c>
      <c r="AB7">
        <f t="shared" si="1"/>
        <v>113.57592488880672</v>
      </c>
      <c r="AC7">
        <v>303</v>
      </c>
      <c r="AD7" s="3">
        <v>0.2</v>
      </c>
      <c r="AE7">
        <f t="shared" si="2"/>
        <v>60.6</v>
      </c>
      <c r="AF7">
        <f t="shared" si="3"/>
        <v>1</v>
      </c>
    </row>
    <row r="8" spans="1:32" x14ac:dyDescent="0.25">
      <c r="A8" s="2">
        <v>7</v>
      </c>
      <c r="B8">
        <f t="shared" si="4"/>
        <v>1.5868743229440001</v>
      </c>
      <c r="C8" s="3">
        <v>0.08</v>
      </c>
      <c r="D8">
        <f t="shared" si="5"/>
        <v>11.203332719984639</v>
      </c>
      <c r="Q8">
        <f t="shared" si="9"/>
        <v>11.203332719984644</v>
      </c>
      <c r="R8">
        <f t="shared" si="6"/>
        <v>32.907350155515751</v>
      </c>
      <c r="S8">
        <f>S7*(1+T7)</f>
        <v>46.679705129299563</v>
      </c>
      <c r="T8" s="3">
        <v>0.37</v>
      </c>
      <c r="V8">
        <f>SUM($R$2:R8)</f>
        <v>121.28861197760185</v>
      </c>
      <c r="W8">
        <f t="shared" si="8"/>
        <v>0.25574286673470636</v>
      </c>
      <c r="Z8">
        <f t="shared" si="0"/>
        <v>10.15987566087516</v>
      </c>
      <c r="AA8" s="3">
        <v>0.3</v>
      </c>
      <c r="AB8">
        <f t="shared" si="1"/>
        <v>155.59901709766521</v>
      </c>
      <c r="AC8">
        <f t="shared" ref="AC8:AC67" si="10">AC7*(1+$U$2)</f>
        <v>321.18</v>
      </c>
      <c r="AD8" s="3">
        <v>0.2</v>
      </c>
      <c r="AE8">
        <f t="shared" si="2"/>
        <v>64.236000000000004</v>
      </c>
      <c r="AF8">
        <f t="shared" si="3"/>
        <v>1</v>
      </c>
    </row>
    <row r="9" spans="1:32" x14ac:dyDescent="0.25">
      <c r="A9" s="2">
        <v>8</v>
      </c>
      <c r="B9">
        <f t="shared" si="4"/>
        <v>1.7138242687795202</v>
      </c>
      <c r="C9" s="3">
        <v>0.08</v>
      </c>
      <c r="D9">
        <f t="shared" si="5"/>
        <v>12.09959933758341</v>
      </c>
      <c r="Q9">
        <f t="shared" si="9"/>
        <v>12.099599337583415</v>
      </c>
      <c r="R9">
        <f t="shared" si="6"/>
        <v>42.531197842506202</v>
      </c>
      <c r="S9">
        <f t="shared" si="7"/>
        <v>63.951196027140405</v>
      </c>
      <c r="T9" s="3">
        <v>0.1</v>
      </c>
      <c r="V9">
        <f>SUM($R$2:R9)</f>
        <v>163.81980982010805</v>
      </c>
      <c r="W9" s="10">
        <f t="shared" si="8"/>
        <v>0.34542194117173713</v>
      </c>
      <c r="Z9">
        <f t="shared" si="0"/>
        <v>7.4159676356752984</v>
      </c>
      <c r="AA9" s="3">
        <v>0.3</v>
      </c>
      <c r="AB9">
        <f t="shared" si="1"/>
        <v>213.17065342380135</v>
      </c>
      <c r="AC9">
        <f t="shared" si="10"/>
        <v>340.45080000000002</v>
      </c>
      <c r="AD9" s="3">
        <v>0.2</v>
      </c>
      <c r="AE9">
        <f t="shared" si="2"/>
        <v>68.090160000000012</v>
      </c>
      <c r="AF9" s="2">
        <f t="shared" si="3"/>
        <v>1</v>
      </c>
    </row>
    <row r="10" spans="1:32" x14ac:dyDescent="0.25">
      <c r="A10" s="2">
        <v>9</v>
      </c>
      <c r="B10">
        <f t="shared" si="4"/>
        <v>1.8509302102818819</v>
      </c>
      <c r="C10" s="3">
        <v>0.08</v>
      </c>
      <c r="D10">
        <f t="shared" si="5"/>
        <v>13.067567284590082</v>
      </c>
      <c r="Q10">
        <f t="shared" si="9"/>
        <v>13.067567284590089</v>
      </c>
      <c r="R10">
        <f t="shared" si="6"/>
        <v>44.136148704487567</v>
      </c>
      <c r="S10">
        <f t="shared" si="7"/>
        <v>70.346315629854445</v>
      </c>
      <c r="T10" s="3">
        <v>0.1</v>
      </c>
      <c r="V10">
        <f>SUM($R$2:R10)</f>
        <v>207.95595852459562</v>
      </c>
      <c r="W10">
        <f t="shared" si="8"/>
        <v>0.43848513162525959</v>
      </c>
      <c r="Z10">
        <f t="shared" si="0"/>
        <v>6.7417887597048169</v>
      </c>
      <c r="AA10" s="3">
        <v>0.3</v>
      </c>
      <c r="AB10">
        <f t="shared" si="1"/>
        <v>234.4877187661815</v>
      </c>
      <c r="AC10">
        <f t="shared" si="10"/>
        <v>360.87784800000003</v>
      </c>
      <c r="AD10" s="3">
        <v>0.2</v>
      </c>
      <c r="AE10">
        <f t="shared" si="2"/>
        <v>72.175569600000003</v>
      </c>
      <c r="AF10" s="1">
        <f t="shared" si="3"/>
        <v>1</v>
      </c>
    </row>
    <row r="11" spans="1:32" x14ac:dyDescent="0.25">
      <c r="A11" s="2">
        <v>10</v>
      </c>
      <c r="B11">
        <f t="shared" si="4"/>
        <v>1.9990046271044324</v>
      </c>
      <c r="C11" s="3">
        <v>0.08</v>
      </c>
      <c r="D11">
        <f t="shared" si="5"/>
        <v>14.112972667357289</v>
      </c>
      <c r="Q11">
        <f t="shared" si="9"/>
        <v>14.112972667357296</v>
      </c>
      <c r="R11">
        <f t="shared" si="6"/>
        <v>45.801663749939934</v>
      </c>
      <c r="S11">
        <f t="shared" si="7"/>
        <v>77.380947192839898</v>
      </c>
      <c r="T11" s="3">
        <v>0.1</v>
      </c>
      <c r="V11">
        <f>SUM($R$2:R11)</f>
        <v>253.75762227453555</v>
      </c>
      <c r="W11">
        <f t="shared" si="8"/>
        <v>0.53506014058646223</v>
      </c>
      <c r="Z11">
        <f t="shared" si="0"/>
        <v>6.1288988724589242</v>
      </c>
      <c r="AA11" s="3">
        <v>0.3</v>
      </c>
      <c r="AB11">
        <f t="shared" si="1"/>
        <v>257.9364906427997</v>
      </c>
      <c r="AC11">
        <f t="shared" si="10"/>
        <v>382.53051888000005</v>
      </c>
      <c r="AD11" s="3">
        <v>0.2</v>
      </c>
      <c r="AE11">
        <f t="shared" si="2"/>
        <v>76.506103776000018</v>
      </c>
      <c r="AF11">
        <f t="shared" si="3"/>
        <v>1</v>
      </c>
    </row>
    <row r="12" spans="1:32" x14ac:dyDescent="0.25">
      <c r="A12" s="2">
        <v>11</v>
      </c>
      <c r="B12">
        <f t="shared" si="4"/>
        <v>2.1589249972727869</v>
      </c>
      <c r="C12" s="3">
        <v>0.08</v>
      </c>
      <c r="D12">
        <f t="shared" si="5"/>
        <v>15.242010480745872</v>
      </c>
      <c r="Q12">
        <f t="shared" si="9"/>
        <v>15.242010480745881</v>
      </c>
      <c r="R12">
        <f t="shared" si="6"/>
        <v>47.530028419748987</v>
      </c>
      <c r="S12">
        <f t="shared" si="7"/>
        <v>85.11904191212389</v>
      </c>
      <c r="T12" s="3">
        <v>0.08</v>
      </c>
      <c r="V12">
        <f>SUM($R$2:R12)</f>
        <v>301.28765069428454</v>
      </c>
      <c r="W12" s="11">
        <f t="shared" si="8"/>
        <v>0.6352794895084648</v>
      </c>
      <c r="Z12">
        <f t="shared" si="0"/>
        <v>5.5717262476899307</v>
      </c>
      <c r="AA12" s="3">
        <v>0.3</v>
      </c>
      <c r="AB12">
        <f t="shared" si="1"/>
        <v>283.73013970707967</v>
      </c>
      <c r="AC12">
        <f t="shared" si="10"/>
        <v>405.48235001280005</v>
      </c>
      <c r="AD12" s="3">
        <v>0.2</v>
      </c>
      <c r="AE12">
        <f t="shared" si="2"/>
        <v>81.096470002560011</v>
      </c>
      <c r="AF12" s="1">
        <f t="shared" si="3"/>
        <v>1</v>
      </c>
    </row>
    <row r="13" spans="1:32" x14ac:dyDescent="0.25">
      <c r="A13" s="2">
        <v>12</v>
      </c>
      <c r="B13">
        <f t="shared" si="4"/>
        <v>2.3316389970546099</v>
      </c>
      <c r="C13" s="3">
        <v>0.08</v>
      </c>
      <c r="D13">
        <f t="shared" si="5"/>
        <v>16.46137131920554</v>
      </c>
      <c r="Q13">
        <f t="shared" si="9"/>
        <v>16.461371319205551</v>
      </c>
      <c r="R13">
        <f t="shared" si="6"/>
        <v>48.426821408800855</v>
      </c>
      <c r="S13">
        <f t="shared" si="7"/>
        <v>91.928565265093809</v>
      </c>
      <c r="T13" s="3">
        <v>0.08</v>
      </c>
      <c r="V13">
        <f>SUM($R$2:R13)</f>
        <v>349.71447210308537</v>
      </c>
      <c r="W13" s="11">
        <f t="shared" si="8"/>
        <v>0.73738976954220337</v>
      </c>
      <c r="Z13">
        <f t="shared" si="0"/>
        <v>5.1590057848980839</v>
      </c>
      <c r="AA13" s="3">
        <v>0.3</v>
      </c>
      <c r="AB13">
        <f t="shared" si="1"/>
        <v>306.42855088364604</v>
      </c>
      <c r="AC13">
        <f t="shared" si="10"/>
        <v>429.81129101356805</v>
      </c>
      <c r="AD13" s="3">
        <v>0.2</v>
      </c>
      <c r="AE13">
        <f t="shared" si="2"/>
        <v>85.962258202713613</v>
      </c>
      <c r="AF13">
        <f t="shared" si="3"/>
        <v>1</v>
      </c>
    </row>
    <row r="14" spans="1:32" x14ac:dyDescent="0.25">
      <c r="A14" s="2">
        <v>13</v>
      </c>
      <c r="B14">
        <f t="shared" si="4"/>
        <v>2.5181701168189785</v>
      </c>
      <c r="C14" s="3">
        <v>0.08</v>
      </c>
      <c r="D14">
        <f t="shared" si="5"/>
        <v>17.778281024741982</v>
      </c>
      <c r="Q14">
        <f t="shared" si="9"/>
        <v>17.778281024741997</v>
      </c>
      <c r="R14">
        <f t="shared" si="6"/>
        <v>49.34053502028766</v>
      </c>
      <c r="S14">
        <f t="shared" si="7"/>
        <v>99.282850486301314</v>
      </c>
      <c r="T14" s="3">
        <v>0.08</v>
      </c>
      <c r="V14">
        <f>SUM($R$2:R14)</f>
        <v>399.055007123373</v>
      </c>
      <c r="W14" s="11">
        <f t="shared" si="8"/>
        <v>0.84142665863318222</v>
      </c>
      <c r="Z14">
        <f>$W$2/S14</f>
        <v>4.7768572082389662</v>
      </c>
      <c r="AA14" s="3">
        <v>0.3</v>
      </c>
      <c r="AB14">
        <f>S14/AA14</f>
        <v>330.94283495433774</v>
      </c>
      <c r="AC14">
        <f t="shared" si="10"/>
        <v>455.59996847438214</v>
      </c>
      <c r="AD14" s="3">
        <v>0.2</v>
      </c>
      <c r="AE14">
        <f t="shared" si="2"/>
        <v>91.119993694876428</v>
      </c>
      <c r="AF14">
        <f t="shared" si="3"/>
        <v>1</v>
      </c>
    </row>
    <row r="15" spans="1:32" x14ac:dyDescent="0.25">
      <c r="A15" s="2">
        <v>14</v>
      </c>
      <c r="B15">
        <f t="shared" si="4"/>
        <v>2.7196237261644969</v>
      </c>
      <c r="C15" s="3">
        <v>0.08</v>
      </c>
      <c r="D15">
        <f t="shared" si="5"/>
        <v>19.200543506721342</v>
      </c>
      <c r="Q15">
        <f t="shared" si="9"/>
        <v>19.200543506721356</v>
      </c>
      <c r="R15">
        <f t="shared" si="6"/>
        <v>50.271488511236484</v>
      </c>
      <c r="S15">
        <f t="shared" si="7"/>
        <v>107.22547852520543</v>
      </c>
      <c r="T15" s="3">
        <v>0.08</v>
      </c>
      <c r="V15">
        <f>SUM($R$2:R15)</f>
        <v>449.3264956346095</v>
      </c>
      <c r="W15" s="11">
        <f t="shared" si="8"/>
        <v>0.94742650789568905</v>
      </c>
      <c r="Z15">
        <f t="shared" ref="Z15:Z78" si="11">$W$2/S15</f>
        <v>4.4230159335545975</v>
      </c>
      <c r="AA15" s="3">
        <v>0.3</v>
      </c>
      <c r="AB15">
        <f t="shared" si="1"/>
        <v>357.41826175068479</v>
      </c>
      <c r="AC15">
        <f t="shared" si="10"/>
        <v>482.93596658284508</v>
      </c>
      <c r="AD15" s="3">
        <v>0.2</v>
      </c>
      <c r="AE15">
        <f t="shared" si="2"/>
        <v>96.587193316569028</v>
      </c>
      <c r="AF15">
        <f t="shared" si="3"/>
        <v>1</v>
      </c>
    </row>
    <row r="16" spans="1:32" x14ac:dyDescent="0.25">
      <c r="A16" s="2">
        <v>15</v>
      </c>
      <c r="B16">
        <f t="shared" si="4"/>
        <v>2.9371936242576568</v>
      </c>
      <c r="C16" s="3">
        <v>0.08</v>
      </c>
      <c r="D16">
        <f t="shared" si="5"/>
        <v>20.736586987259049</v>
      </c>
      <c r="Q16">
        <f t="shared" si="9"/>
        <v>20.73658698725907</v>
      </c>
      <c r="R16">
        <f t="shared" si="6"/>
        <v>51.220007162391894</v>
      </c>
      <c r="S16">
        <f t="shared" si="7"/>
        <v>115.80351680722187</v>
      </c>
      <c r="T16" s="3">
        <v>0.08</v>
      </c>
      <c r="V16">
        <f>SUM($R$2:R16)</f>
        <v>500.54650279700138</v>
      </c>
      <c r="W16">
        <f t="shared" si="8"/>
        <v>1.0554263543140923</v>
      </c>
      <c r="Z16">
        <f t="shared" si="11"/>
        <v>4.0953851236616643</v>
      </c>
      <c r="AA16" s="3">
        <v>0.3</v>
      </c>
      <c r="AB16">
        <f t="shared" si="1"/>
        <v>386.01172269073959</v>
      </c>
      <c r="AC16">
        <f t="shared" si="10"/>
        <v>511.9121245778158</v>
      </c>
      <c r="AD16" s="3">
        <v>0.2</v>
      </c>
      <c r="AE16">
        <f t="shared" si="2"/>
        <v>102.38242491556316</v>
      </c>
      <c r="AF16">
        <f t="shared" si="3"/>
        <v>1</v>
      </c>
    </row>
    <row r="17" spans="1:32" x14ac:dyDescent="0.25">
      <c r="A17" s="2">
        <v>16</v>
      </c>
      <c r="B17">
        <f t="shared" si="4"/>
        <v>3.1721691141982693</v>
      </c>
      <c r="C17" s="3">
        <v>0.08</v>
      </c>
      <c r="D17">
        <f t="shared" si="5"/>
        <v>22.395513946239774</v>
      </c>
      <c r="Q17">
        <f t="shared" si="9"/>
        <v>22.395513946239795</v>
      </c>
      <c r="R17">
        <f t="shared" si="6"/>
        <v>52.18642239187097</v>
      </c>
      <c r="S17">
        <f t="shared" si="7"/>
        <v>125.06779815179962</v>
      </c>
      <c r="T17" s="3">
        <v>0.08</v>
      </c>
      <c r="V17">
        <f>SUM($R$2:R17)</f>
        <v>552.7329251888724</v>
      </c>
      <c r="W17">
        <f t="shared" si="8"/>
        <v>1.1654639336837862</v>
      </c>
      <c r="Z17">
        <f t="shared" si="11"/>
        <v>3.7920232626496895</v>
      </c>
      <c r="AA17" s="3">
        <v>0.3</v>
      </c>
      <c r="AB17">
        <f t="shared" si="1"/>
        <v>416.89266050599878</v>
      </c>
      <c r="AC17">
        <f t="shared" si="10"/>
        <v>542.62685205248476</v>
      </c>
      <c r="AD17" s="3">
        <v>0.2</v>
      </c>
      <c r="AE17">
        <f t="shared" si="2"/>
        <v>108.52537041049696</v>
      </c>
      <c r="AF17">
        <f t="shared" si="3"/>
        <v>1</v>
      </c>
    </row>
    <row r="18" spans="1:32" x14ac:dyDescent="0.25">
      <c r="A18" s="2">
        <v>17</v>
      </c>
      <c r="B18">
        <f t="shared" si="4"/>
        <v>3.4259426433341309</v>
      </c>
      <c r="C18" s="3">
        <v>0.08</v>
      </c>
      <c r="D18">
        <f t="shared" si="5"/>
        <v>24.187155061938956</v>
      </c>
      <c r="Q18">
        <f t="shared" si="9"/>
        <v>24.187155061938977</v>
      </c>
      <c r="R18">
        <f t="shared" si="6"/>
        <v>53.171071870962898</v>
      </c>
      <c r="S18">
        <f t="shared" si="7"/>
        <v>135.07322200394361</v>
      </c>
      <c r="T18" s="3">
        <v>0.08</v>
      </c>
      <c r="V18">
        <f>SUM($R$2:R18)</f>
        <v>605.90399705983532</v>
      </c>
      <c r="W18" s="11">
        <f t="shared" si="8"/>
        <v>1.2775776937963044</v>
      </c>
      <c r="Z18">
        <f t="shared" si="11"/>
        <v>3.5111326506015637</v>
      </c>
      <c r="AA18" s="3">
        <v>0.3</v>
      </c>
      <c r="AB18">
        <f t="shared" si="1"/>
        <v>450.24407334647873</v>
      </c>
      <c r="AC18">
        <f t="shared" si="10"/>
        <v>575.18446317563382</v>
      </c>
      <c r="AD18" s="3">
        <v>0.2</v>
      </c>
      <c r="AE18">
        <f t="shared" si="2"/>
        <v>115.03689263512678</v>
      </c>
      <c r="AF18">
        <f t="shared" si="3"/>
        <v>1</v>
      </c>
    </row>
    <row r="19" spans="1:32" x14ac:dyDescent="0.25">
      <c r="A19" s="2">
        <v>18</v>
      </c>
      <c r="B19">
        <f t="shared" si="4"/>
        <v>3.7000180548008612</v>
      </c>
      <c r="C19" s="3">
        <v>0.08</v>
      </c>
      <c r="D19">
        <f t="shared" si="5"/>
        <v>26.122127466894071</v>
      </c>
      <c r="Q19">
        <f t="shared" si="9"/>
        <v>26.122127466894099</v>
      </c>
      <c r="R19">
        <f t="shared" si="6"/>
        <v>54.174299642113134</v>
      </c>
      <c r="S19">
        <f t="shared" si="7"/>
        <v>145.8790797642591</v>
      </c>
      <c r="T19" s="3">
        <v>0.08</v>
      </c>
      <c r="V19">
        <f>SUM($R$2:R19)</f>
        <v>660.07829670194849</v>
      </c>
      <c r="W19">
        <f t="shared" si="8"/>
        <v>1.3918068078732098</v>
      </c>
      <c r="Z19">
        <f t="shared" si="11"/>
        <v>3.2510487505570032</v>
      </c>
      <c r="AA19" s="3">
        <v>0.3</v>
      </c>
      <c r="AB19">
        <f t="shared" si="1"/>
        <v>486.26359921419703</v>
      </c>
      <c r="AC19">
        <f t="shared" si="10"/>
        <v>609.69553096617187</v>
      </c>
      <c r="AD19" s="3">
        <v>0.2</v>
      </c>
      <c r="AE19">
        <f t="shared" si="2"/>
        <v>121.93910619323438</v>
      </c>
      <c r="AF19">
        <f t="shared" si="3"/>
        <v>1</v>
      </c>
    </row>
    <row r="20" spans="1:32" x14ac:dyDescent="0.25">
      <c r="A20" s="2">
        <v>19</v>
      </c>
      <c r="B20">
        <f t="shared" si="4"/>
        <v>3.9960194991849303</v>
      </c>
      <c r="C20" s="3">
        <v>0.08</v>
      </c>
      <c r="D20">
        <f t="shared" si="5"/>
        <v>28.211897664245598</v>
      </c>
      <c r="Q20">
        <f t="shared" si="9"/>
        <v>28.21189766424563</v>
      </c>
      <c r="R20">
        <f t="shared" si="6"/>
        <v>55.196456239134143</v>
      </c>
      <c r="S20">
        <f t="shared" si="7"/>
        <v>157.54940614539984</v>
      </c>
      <c r="T20" s="3">
        <v>0.08</v>
      </c>
      <c r="V20">
        <f>SUM($R$2:R20)</f>
        <v>715.27475294108262</v>
      </c>
      <c r="W20">
        <f t="shared" si="8"/>
        <v>1.5081911882534531</v>
      </c>
      <c r="Z20">
        <f t="shared" si="11"/>
        <v>3.0102303245898177</v>
      </c>
      <c r="AA20" s="3">
        <v>0.3</v>
      </c>
      <c r="AB20">
        <f t="shared" si="1"/>
        <v>525.16468715133283</v>
      </c>
      <c r="AC20">
        <f t="shared" si="10"/>
        <v>646.27726282414221</v>
      </c>
      <c r="AD20" s="3">
        <v>0.2</v>
      </c>
      <c r="AE20">
        <f t="shared" si="2"/>
        <v>129.25545256482846</v>
      </c>
      <c r="AF20">
        <f t="shared" si="3"/>
        <v>1</v>
      </c>
    </row>
    <row r="21" spans="1:32" x14ac:dyDescent="0.25">
      <c r="A21" s="2">
        <v>20</v>
      </c>
      <c r="B21">
        <f t="shared" si="4"/>
        <v>4.3157010591197249</v>
      </c>
      <c r="C21" s="3">
        <v>0.08</v>
      </c>
      <c r="D21">
        <f t="shared" si="5"/>
        <v>30.468849477385245</v>
      </c>
      <c r="Q21">
        <f t="shared" si="9"/>
        <v>30.46884947738528</v>
      </c>
      <c r="R21">
        <f t="shared" si="6"/>
        <v>56.237898809683834</v>
      </c>
      <c r="S21">
        <f t="shared" si="7"/>
        <v>170.15335863703183</v>
      </c>
      <c r="T21" s="3">
        <v>0.08</v>
      </c>
      <c r="V21">
        <f>SUM($R$2:R21)</f>
        <v>771.51265175076651</v>
      </c>
      <c r="W21" s="10">
        <f t="shared" si="8"/>
        <v>1.626771500338984</v>
      </c>
      <c r="Z21">
        <f t="shared" si="11"/>
        <v>2.7872503005461273</v>
      </c>
      <c r="AA21" s="3">
        <v>0.3</v>
      </c>
      <c r="AB21">
        <f t="shared" si="1"/>
        <v>567.17786212343947</v>
      </c>
      <c r="AC21">
        <f t="shared" si="10"/>
        <v>685.05389859359082</v>
      </c>
      <c r="AD21" s="3">
        <v>0.2</v>
      </c>
      <c r="AE21">
        <f t="shared" si="2"/>
        <v>137.01077971871817</v>
      </c>
      <c r="AF21">
        <f t="shared" si="3"/>
        <v>1</v>
      </c>
    </row>
    <row r="22" spans="1:32" x14ac:dyDescent="0.25">
      <c r="A22" s="2">
        <v>21</v>
      </c>
      <c r="B22">
        <f t="shared" si="4"/>
        <v>4.6609571438493029</v>
      </c>
      <c r="C22" s="3">
        <v>0.08</v>
      </c>
      <c r="D22">
        <f t="shared" si="5"/>
        <v>32.906357435576062</v>
      </c>
      <c r="Q22">
        <f t="shared" si="9"/>
        <v>32.906357435576105</v>
      </c>
      <c r="R22">
        <f t="shared" si="6"/>
        <v>57.298991240055237</v>
      </c>
      <c r="S22">
        <f t="shared" si="7"/>
        <v>183.76562732799439</v>
      </c>
      <c r="T22" s="3">
        <v>0.08</v>
      </c>
      <c r="V22">
        <f>SUM($R$2:R22)</f>
        <v>828.81164299082172</v>
      </c>
      <c r="W22">
        <f t="shared" si="8"/>
        <v>1.747589176803487</v>
      </c>
      <c r="Z22">
        <f t="shared" si="11"/>
        <v>2.5807873153204883</v>
      </c>
      <c r="AA22" s="3">
        <v>0.3</v>
      </c>
      <c r="AB22">
        <f t="shared" si="1"/>
        <v>612.55209109331463</v>
      </c>
      <c r="AC22">
        <f t="shared" si="10"/>
        <v>726.15713250920635</v>
      </c>
      <c r="AD22" s="3">
        <v>0.2</v>
      </c>
      <c r="AE22">
        <f t="shared" si="2"/>
        <v>145.23142650184127</v>
      </c>
      <c r="AF22">
        <f t="shared" si="3"/>
        <v>1</v>
      </c>
    </row>
    <row r="23" spans="1:32" x14ac:dyDescent="0.25">
      <c r="A23" s="2">
        <v>22</v>
      </c>
      <c r="B23">
        <f t="shared" si="4"/>
        <v>5.0338337153572468</v>
      </c>
      <c r="C23" s="3">
        <v>0.08</v>
      </c>
      <c r="D23">
        <f t="shared" si="5"/>
        <v>35.538866030422149</v>
      </c>
      <c r="Q23">
        <f t="shared" si="9"/>
        <v>35.538866030422191</v>
      </c>
      <c r="R23">
        <f t="shared" si="6"/>
        <v>58.380104282320424</v>
      </c>
      <c r="S23">
        <f t="shared" si="7"/>
        <v>198.46687751423397</v>
      </c>
      <c r="T23" s="3">
        <v>0.08</v>
      </c>
      <c r="V23">
        <f>SUM($R$2:R23)</f>
        <v>887.19174727314214</v>
      </c>
      <c r="W23">
        <f t="shared" si="8"/>
        <v>1.8706864320692072</v>
      </c>
      <c r="Z23">
        <f t="shared" si="11"/>
        <v>2.3896178845560074</v>
      </c>
      <c r="AA23" s="3">
        <v>0.3</v>
      </c>
      <c r="AB23">
        <f t="shared" si="1"/>
        <v>661.55625838077992</v>
      </c>
      <c r="AC23">
        <f t="shared" si="10"/>
        <v>769.72656045975873</v>
      </c>
      <c r="AD23" s="3">
        <v>0.2</v>
      </c>
      <c r="AE23">
        <f t="shared" si="2"/>
        <v>153.94531209195176</v>
      </c>
      <c r="AF23">
        <f t="shared" si="3"/>
        <v>1</v>
      </c>
    </row>
    <row r="24" spans="1:32" x14ac:dyDescent="0.25">
      <c r="A24" s="2">
        <v>23</v>
      </c>
      <c r="B24">
        <f t="shared" si="4"/>
        <v>5.4365404125858268</v>
      </c>
      <c r="C24" s="3">
        <v>0.08</v>
      </c>
      <c r="D24">
        <f t="shared" si="5"/>
        <v>38.381975312855921</v>
      </c>
      <c r="Q24">
        <f t="shared" si="9"/>
        <v>38.381975312855971</v>
      </c>
      <c r="R24">
        <f t="shared" si="6"/>
        <v>59.481615683873642</v>
      </c>
      <c r="S24">
        <f t="shared" si="7"/>
        <v>214.34422771537271</v>
      </c>
      <c r="T24" s="3">
        <v>0.08</v>
      </c>
      <c r="V24">
        <f>SUM($R$2:R24)</f>
        <v>946.6733629570158</v>
      </c>
      <c r="W24">
        <f t="shared" si="8"/>
        <v>1.996106277056922</v>
      </c>
      <c r="Z24">
        <f t="shared" si="11"/>
        <v>2.2126091523666731</v>
      </c>
      <c r="AA24" s="3">
        <v>0.3</v>
      </c>
      <c r="AB24">
        <f t="shared" si="1"/>
        <v>714.48075905124244</v>
      </c>
      <c r="AC24">
        <f t="shared" si="10"/>
        <v>815.91015408734427</v>
      </c>
      <c r="AD24" s="3">
        <v>0.2</v>
      </c>
      <c r="AE24">
        <f t="shared" si="2"/>
        <v>163.18203081746887</v>
      </c>
      <c r="AF24">
        <f t="shared" si="3"/>
        <v>1</v>
      </c>
    </row>
    <row r="25" spans="1:32" x14ac:dyDescent="0.25">
      <c r="A25" s="2">
        <v>24</v>
      </c>
      <c r="B25">
        <f t="shared" si="4"/>
        <v>5.8714636455926925</v>
      </c>
      <c r="C25" s="3">
        <v>0.08</v>
      </c>
      <c r="D25">
        <f t="shared" si="5"/>
        <v>41.452533337884397</v>
      </c>
      <c r="Q25">
        <f t="shared" si="9"/>
        <v>41.452533337884454</v>
      </c>
      <c r="R25">
        <f t="shared" si="6"/>
        <v>60.603910319418425</v>
      </c>
      <c r="S25">
        <f t="shared" si="7"/>
        <v>231.49176593260253</v>
      </c>
      <c r="T25" s="3">
        <v>0.08</v>
      </c>
      <c r="V25">
        <f>SUM($R$2:R25)</f>
        <v>1007.2772732764342</v>
      </c>
      <c r="W25">
        <f t="shared" si="8"/>
        <v>2.1238925342142165</v>
      </c>
      <c r="Z25">
        <f t="shared" si="11"/>
        <v>2.0487121781172899</v>
      </c>
      <c r="AA25" s="3">
        <v>0.3</v>
      </c>
      <c r="AB25">
        <f t="shared" si="1"/>
        <v>771.63921977534176</v>
      </c>
      <c r="AC25">
        <f t="shared" si="10"/>
        <v>864.86476333258497</v>
      </c>
      <c r="AD25" s="3">
        <v>0.2</v>
      </c>
      <c r="AE25">
        <f t="shared" si="2"/>
        <v>172.97295266651702</v>
      </c>
      <c r="AF25">
        <f t="shared" si="3"/>
        <v>1</v>
      </c>
    </row>
    <row r="26" spans="1:32" x14ac:dyDescent="0.25">
      <c r="A26" s="2">
        <v>25</v>
      </c>
      <c r="B26">
        <f t="shared" si="4"/>
        <v>6.3411807372401077</v>
      </c>
      <c r="C26" s="3">
        <v>0.08</v>
      </c>
      <c r="D26">
        <f t="shared" si="5"/>
        <v>44.768736004915148</v>
      </c>
      <c r="Q26">
        <f t="shared" si="9"/>
        <v>44.768736004915205</v>
      </c>
      <c r="R26">
        <f t="shared" si="6"/>
        <v>61.747380325445199</v>
      </c>
      <c r="S26">
        <f t="shared" si="7"/>
        <v>250.01110720721076</v>
      </c>
      <c r="T26" s="3">
        <v>0.08</v>
      </c>
      <c r="V26">
        <f>SUM($R$2:R26)</f>
        <v>1069.0246536018794</v>
      </c>
      <c r="W26">
        <f t="shared" si="8"/>
        <v>2.2540898528273088</v>
      </c>
      <c r="Z26">
        <f t="shared" si="11"/>
        <v>1.896955720478972</v>
      </c>
      <c r="AA26" s="3">
        <v>0.3</v>
      </c>
      <c r="AB26">
        <f t="shared" si="1"/>
        <v>833.37035735736924</v>
      </c>
      <c r="AC26">
        <f t="shared" si="10"/>
        <v>916.75664913254013</v>
      </c>
      <c r="AD26" s="3">
        <v>0.2</v>
      </c>
      <c r="AE26">
        <f t="shared" si="2"/>
        <v>183.35132982650805</v>
      </c>
      <c r="AF26">
        <f t="shared" si="3"/>
        <v>1</v>
      </c>
    </row>
    <row r="27" spans="1:32" x14ac:dyDescent="0.25">
      <c r="A27" s="2">
        <v>26</v>
      </c>
      <c r="B27">
        <f t="shared" si="4"/>
        <v>6.848475196219316</v>
      </c>
      <c r="C27" s="3">
        <v>0.08</v>
      </c>
      <c r="D27">
        <f t="shared" si="5"/>
        <v>48.35023488530836</v>
      </c>
      <c r="Q27">
        <f t="shared" si="9"/>
        <v>48.350234885308431</v>
      </c>
      <c r="R27">
        <f t="shared" si="6"/>
        <v>62.912425237246062</v>
      </c>
      <c r="S27">
        <f t="shared" si="7"/>
        <v>270.01199578378765</v>
      </c>
      <c r="T27" s="3">
        <v>0.08</v>
      </c>
      <c r="V27">
        <f>SUM($R$2:R27)</f>
        <v>1131.9370788391254</v>
      </c>
      <c r="W27">
        <f t="shared" si="8"/>
        <v>2.38674372462178</v>
      </c>
      <c r="Z27">
        <f t="shared" si="11"/>
        <v>1.7564404819249739</v>
      </c>
      <c r="AA27" s="3">
        <v>0.3</v>
      </c>
      <c r="AB27">
        <f t="shared" si="1"/>
        <v>900.03998594595885</v>
      </c>
      <c r="AC27">
        <f t="shared" si="10"/>
        <v>971.7620480804926</v>
      </c>
      <c r="AD27" s="3">
        <v>0.2</v>
      </c>
      <c r="AE27">
        <f t="shared" si="2"/>
        <v>194.35240961609853</v>
      </c>
      <c r="AF27">
        <f t="shared" si="3"/>
        <v>1</v>
      </c>
    </row>
    <row r="28" spans="1:32" x14ac:dyDescent="0.25">
      <c r="A28" s="2">
        <v>27</v>
      </c>
      <c r="B28">
        <f t="shared" si="4"/>
        <v>7.3963532119168613</v>
      </c>
      <c r="C28" s="3">
        <v>0.08</v>
      </c>
      <c r="D28">
        <f t="shared" si="5"/>
        <v>52.218253676133031</v>
      </c>
      <c r="Q28">
        <f t="shared" si="9"/>
        <v>52.218253676133102</v>
      </c>
      <c r="R28">
        <f t="shared" si="6"/>
        <v>64.099452128514855</v>
      </c>
      <c r="S28">
        <f t="shared" si="7"/>
        <v>291.61295544649067</v>
      </c>
      <c r="T28" s="3">
        <v>0.08</v>
      </c>
      <c r="V28">
        <f>SUM($R$2:R28)</f>
        <v>1196.0365309676404</v>
      </c>
      <c r="W28">
        <f t="shared" si="8"/>
        <v>2.5219004996576571</v>
      </c>
      <c r="Z28">
        <f t="shared" si="11"/>
        <v>1.6263337795601609</v>
      </c>
      <c r="AA28" s="3">
        <v>0.3</v>
      </c>
      <c r="AB28">
        <f t="shared" si="1"/>
        <v>972.04318482163558</v>
      </c>
      <c r="AC28">
        <f t="shared" si="10"/>
        <v>1030.0677709653223</v>
      </c>
      <c r="AD28" s="3">
        <v>0.2</v>
      </c>
      <c r="AE28">
        <f t="shared" si="2"/>
        <v>206.01355419306446</v>
      </c>
      <c r="AF28">
        <f t="shared" si="3"/>
        <v>1</v>
      </c>
    </row>
    <row r="29" spans="1:32" x14ac:dyDescent="0.25">
      <c r="A29" s="2">
        <v>28</v>
      </c>
      <c r="B29">
        <f t="shared" si="4"/>
        <v>7.9880614688702103</v>
      </c>
      <c r="C29" s="3">
        <v>0.08</v>
      </c>
      <c r="D29">
        <f t="shared" si="5"/>
        <v>56.395713970223674</v>
      </c>
      <c r="Q29">
        <f t="shared" si="9"/>
        <v>56.395713970223753</v>
      </c>
      <c r="R29">
        <f t="shared" si="6"/>
        <v>65.308875753581162</v>
      </c>
      <c r="S29">
        <f t="shared" si="7"/>
        <v>314.94199188220995</v>
      </c>
      <c r="T29" s="3">
        <v>0.08</v>
      </c>
      <c r="V29">
        <f>SUM($R$2:R29)</f>
        <v>1261.3454067212215</v>
      </c>
      <c r="W29">
        <f t="shared" si="8"/>
        <v>2.659607402524399</v>
      </c>
      <c r="Z29">
        <f t="shared" si="11"/>
        <v>1.5058646107038527</v>
      </c>
      <c r="AA29" s="3">
        <v>0.3</v>
      </c>
      <c r="AB29">
        <f t="shared" si="1"/>
        <v>1049.8066396073666</v>
      </c>
      <c r="AC29">
        <f t="shared" si="10"/>
        <v>1091.8718372232418</v>
      </c>
      <c r="AD29" s="3">
        <v>0.2</v>
      </c>
      <c r="AE29">
        <f t="shared" si="2"/>
        <v>218.37436744464836</v>
      </c>
      <c r="AF29">
        <f t="shared" si="3"/>
        <v>1</v>
      </c>
    </row>
    <row r="30" spans="1:32" x14ac:dyDescent="0.25">
      <c r="A30" s="2">
        <v>29</v>
      </c>
      <c r="B30">
        <f t="shared" si="4"/>
        <v>8.6271063863798272</v>
      </c>
      <c r="C30" s="3">
        <v>0.08</v>
      </c>
      <c r="D30">
        <f t="shared" si="5"/>
        <v>60.907371087841568</v>
      </c>
      <c r="Q30">
        <f t="shared" si="9"/>
        <v>60.907371087841653</v>
      </c>
      <c r="R30">
        <f t="shared" si="6"/>
        <v>66.541118692327984</v>
      </c>
      <c r="S30">
        <f t="shared" si="7"/>
        <v>340.13735123278678</v>
      </c>
      <c r="T30" s="3">
        <v>0.08</v>
      </c>
      <c r="V30">
        <f>SUM($R$2:R30)</f>
        <v>1327.8865254135494</v>
      </c>
      <c r="W30">
        <f t="shared" si="8"/>
        <v>2.7999125488414571</v>
      </c>
      <c r="Z30">
        <f t="shared" si="11"/>
        <v>1.3943190839850486</v>
      </c>
      <c r="AA30" s="3">
        <v>0.3</v>
      </c>
      <c r="AB30">
        <f t="shared" si="1"/>
        <v>1133.7911707759561</v>
      </c>
      <c r="AC30">
        <f t="shared" si="10"/>
        <v>1157.3841474566364</v>
      </c>
      <c r="AD30" s="3">
        <v>0.2</v>
      </c>
      <c r="AE30">
        <f t="shared" si="2"/>
        <v>231.47682949132729</v>
      </c>
      <c r="AF30">
        <f t="shared" si="3"/>
        <v>1</v>
      </c>
    </row>
    <row r="31" spans="1:32" x14ac:dyDescent="0.25">
      <c r="A31" s="2">
        <v>30</v>
      </c>
      <c r="B31">
        <f t="shared" si="4"/>
        <v>9.3172748972902131</v>
      </c>
      <c r="C31" s="3">
        <v>0.08</v>
      </c>
      <c r="D31">
        <f t="shared" si="5"/>
        <v>65.779960774868897</v>
      </c>
      <c r="Q31">
        <f t="shared" si="9"/>
        <v>65.779960774868982</v>
      </c>
      <c r="R31">
        <f t="shared" si="6"/>
        <v>67.796611497843614</v>
      </c>
      <c r="S31">
        <f t="shared" si="7"/>
        <v>367.34833933140976</v>
      </c>
      <c r="T31" s="3">
        <v>0.08</v>
      </c>
      <c r="V31">
        <f>SUM($R$2:R31)</f>
        <v>1395.6831369113929</v>
      </c>
      <c r="W31">
        <f t="shared" si="8"/>
        <v>2.9428649620701575</v>
      </c>
      <c r="Z31">
        <f t="shared" si="11"/>
        <v>1.2910361888750448</v>
      </c>
      <c r="AA31" s="3">
        <v>0.3</v>
      </c>
      <c r="AB31">
        <f t="shared" si="1"/>
        <v>1224.4944644380325</v>
      </c>
      <c r="AC31">
        <f t="shared" si="10"/>
        <v>1226.8271963040345</v>
      </c>
      <c r="AD31" s="3">
        <v>0.2</v>
      </c>
      <c r="AE31">
        <f t="shared" si="2"/>
        <v>245.36543926080691</v>
      </c>
      <c r="AF31">
        <f t="shared" si="3"/>
        <v>1</v>
      </c>
    </row>
    <row r="32" spans="1:32" x14ac:dyDescent="0.25">
      <c r="A32" s="2">
        <v>31</v>
      </c>
      <c r="B32">
        <f t="shared" si="4"/>
        <v>10.06265688907343</v>
      </c>
      <c r="C32" s="3">
        <v>0.08</v>
      </c>
      <c r="D32">
        <f t="shared" si="5"/>
        <v>71.042357636858412</v>
      </c>
      <c r="Q32">
        <f t="shared" si="9"/>
        <v>71.042357636858512</v>
      </c>
      <c r="R32">
        <f t="shared" si="6"/>
        <v>69.075792846859528</v>
      </c>
      <c r="S32">
        <f t="shared" si="7"/>
        <v>396.73620647792256</v>
      </c>
      <c r="T32" s="3">
        <v>0.08</v>
      </c>
      <c r="V32">
        <f>SUM($R$2:R32)</f>
        <v>1464.7589297582524</v>
      </c>
      <c r="W32">
        <f t="shared" si="8"/>
        <v>3.088514590642796</v>
      </c>
      <c r="Z32">
        <f t="shared" si="11"/>
        <v>1.1954038785880043</v>
      </c>
      <c r="AA32" s="3">
        <v>0.3</v>
      </c>
      <c r="AB32">
        <f t="shared" si="1"/>
        <v>1322.4540215930754</v>
      </c>
      <c r="AC32">
        <f t="shared" si="10"/>
        <v>1300.4368280822766</v>
      </c>
      <c r="AD32" s="3">
        <v>0.2</v>
      </c>
      <c r="AE32">
        <f t="shared" si="2"/>
        <v>260.08736561645532</v>
      </c>
      <c r="AF32">
        <f t="shared" si="3"/>
        <v>1</v>
      </c>
    </row>
    <row r="33" spans="1:32" x14ac:dyDescent="0.25">
      <c r="A33" s="2">
        <v>32</v>
      </c>
      <c r="B33">
        <f t="shared" si="4"/>
        <v>10.867669440199306</v>
      </c>
      <c r="C33" s="3">
        <v>0.08</v>
      </c>
      <c r="D33">
        <f t="shared" si="5"/>
        <v>76.725746247807081</v>
      </c>
      <c r="Q33">
        <f t="shared" si="9"/>
        <v>76.725746247807209</v>
      </c>
      <c r="R33">
        <f t="shared" si="6"/>
        <v>70.379109693026678</v>
      </c>
      <c r="S33">
        <f t="shared" si="7"/>
        <v>428.47510299615641</v>
      </c>
      <c r="T33" s="3">
        <v>0.08</v>
      </c>
      <c r="V33">
        <f>SUM($R$2:R33)</f>
        <v>1535.1380394512792</v>
      </c>
      <c r="W33">
        <f t="shared" si="8"/>
        <v>3.2369123254149184</v>
      </c>
      <c r="Z33">
        <f t="shared" si="11"/>
        <v>1.106855443137041</v>
      </c>
      <c r="AA33" s="3">
        <v>0.3</v>
      </c>
      <c r="AB33">
        <f t="shared" si="1"/>
        <v>1428.2503433205213</v>
      </c>
      <c r="AC33">
        <f t="shared" si="10"/>
        <v>1378.4630377672133</v>
      </c>
      <c r="AD33" s="3">
        <v>0.2</v>
      </c>
      <c r="AE33">
        <f t="shared" si="2"/>
        <v>275.69260755344266</v>
      </c>
      <c r="AF33">
        <f t="shared" si="3"/>
        <v>1</v>
      </c>
    </row>
    <row r="34" spans="1:32" x14ac:dyDescent="0.25">
      <c r="A34" s="2">
        <v>33</v>
      </c>
      <c r="B34">
        <f t="shared" si="4"/>
        <v>11.73708299541525</v>
      </c>
      <c r="C34" s="3">
        <v>0.08</v>
      </c>
      <c r="D34">
        <f t="shared" si="5"/>
        <v>82.863805947631647</v>
      </c>
      <c r="Q34">
        <f t="shared" si="9"/>
        <v>82.863805947631789</v>
      </c>
      <c r="R34">
        <f t="shared" si="6"/>
        <v>71.707017423083812</v>
      </c>
      <c r="S34">
        <f t="shared" si="7"/>
        <v>462.75311123584896</v>
      </c>
      <c r="T34" s="3">
        <v>0.08</v>
      </c>
      <c r="V34">
        <f>SUM($R$2:R34)</f>
        <v>1606.8450568743629</v>
      </c>
      <c r="W34">
        <f t="shared" si="8"/>
        <v>3.3881100174468917</v>
      </c>
      <c r="Z34">
        <f t="shared" si="11"/>
        <v>1.0248661510528156</v>
      </c>
      <c r="AA34" s="3">
        <v>0.3</v>
      </c>
      <c r="AB34">
        <f t="shared" si="1"/>
        <v>1542.5103707861633</v>
      </c>
      <c r="AC34">
        <f t="shared" si="10"/>
        <v>1461.1708200332462</v>
      </c>
      <c r="AD34" s="3">
        <v>0.2</v>
      </c>
      <c r="AE34">
        <f t="shared" si="2"/>
        <v>292.23416400664922</v>
      </c>
      <c r="AF34">
        <f t="shared" si="3"/>
        <v>1</v>
      </c>
    </row>
    <row r="35" spans="1:32" x14ac:dyDescent="0.25">
      <c r="A35" s="2">
        <v>34</v>
      </c>
      <c r="B35">
        <f t="shared" si="4"/>
        <v>12.67604963504847</v>
      </c>
      <c r="C35" s="3">
        <v>0.08</v>
      </c>
      <c r="D35">
        <f t="shared" si="5"/>
        <v>89.492910423442183</v>
      </c>
      <c r="Q35">
        <f t="shared" si="9"/>
        <v>89.492910423442325</v>
      </c>
      <c r="R35">
        <f t="shared" si="6"/>
        <v>73.059980015972187</v>
      </c>
      <c r="S35">
        <f t="shared" si="7"/>
        <v>499.77336013471694</v>
      </c>
      <c r="T35" s="3">
        <v>0.08</v>
      </c>
      <c r="V35">
        <f>SUM($R$2:R35)</f>
        <v>1679.9050368903349</v>
      </c>
      <c r="W35">
        <f t="shared" si="8"/>
        <v>3.5421604961209781</v>
      </c>
      <c r="Z35">
        <f t="shared" si="11"/>
        <v>0.94895013986371812</v>
      </c>
      <c r="AA35" s="3">
        <v>0.3</v>
      </c>
      <c r="AB35">
        <f t="shared" si="1"/>
        <v>1665.9112004490564</v>
      </c>
      <c r="AC35">
        <f t="shared" si="10"/>
        <v>1548.8410692352411</v>
      </c>
      <c r="AD35" s="3">
        <v>0.2</v>
      </c>
      <c r="AE35">
        <f t="shared" si="2"/>
        <v>309.76821384704823</v>
      </c>
      <c r="AF35">
        <f t="shared" si="3"/>
        <v>1</v>
      </c>
    </row>
    <row r="36" spans="1:32" x14ac:dyDescent="0.25">
      <c r="A36" s="2">
        <v>35</v>
      </c>
      <c r="B36">
        <f t="shared" si="4"/>
        <v>13.690133605852347</v>
      </c>
      <c r="C36" s="3">
        <v>0.08</v>
      </c>
      <c r="D36">
        <f t="shared" si="5"/>
        <v>96.652343257317554</v>
      </c>
      <c r="Q36">
        <f t="shared" si="9"/>
        <v>96.65234325731771</v>
      </c>
      <c r="R36">
        <f t="shared" si="6"/>
        <v>74.438470204952793</v>
      </c>
      <c r="S36">
        <f t="shared" si="7"/>
        <v>539.75522894549431</v>
      </c>
      <c r="T36" s="3">
        <v>0.08</v>
      </c>
      <c r="V36">
        <f>SUM($R$2:R36)</f>
        <v>1754.3435070952878</v>
      </c>
      <c r="W36">
        <f t="shared" si="8"/>
        <v>3.6991175876002358</v>
      </c>
      <c r="Z36">
        <f t="shared" si="11"/>
        <v>0.87865753691085002</v>
      </c>
      <c r="AA36" s="3">
        <v>0.3</v>
      </c>
      <c r="AB36">
        <f t="shared" si="1"/>
        <v>1799.1840964849812</v>
      </c>
      <c r="AC36">
        <f t="shared" si="10"/>
        <v>1641.7715333893557</v>
      </c>
      <c r="AD36" s="3">
        <v>0.2</v>
      </c>
      <c r="AE36">
        <f t="shared" si="2"/>
        <v>328.35430667787114</v>
      </c>
      <c r="AF36">
        <f t="shared" si="3"/>
        <v>1</v>
      </c>
    </row>
    <row r="37" spans="1:32" x14ac:dyDescent="0.25">
      <c r="A37" s="2">
        <v>36</v>
      </c>
      <c r="B37">
        <f t="shared" si="4"/>
        <v>14.785344294320534</v>
      </c>
      <c r="C37" s="3">
        <v>0.08</v>
      </c>
      <c r="D37">
        <f t="shared" si="5"/>
        <v>104.38453071790296</v>
      </c>
      <c r="Q37">
        <f t="shared" si="9"/>
        <v>104.38453071790315</v>
      </c>
      <c r="R37">
        <f t="shared" si="6"/>
        <v>75.84296964278208</v>
      </c>
      <c r="S37">
        <f t="shared" si="7"/>
        <v>582.93564726113391</v>
      </c>
      <c r="T37" s="3">
        <v>0.08</v>
      </c>
      <c r="V37">
        <f>SUM($R$2:R37)</f>
        <v>1830.1864767380698</v>
      </c>
      <c r="W37">
        <f t="shared" si="8"/>
        <v>3.8590361336357057</v>
      </c>
      <c r="Z37">
        <f t="shared" si="11"/>
        <v>0.81357179343597219</v>
      </c>
      <c r="AA37" s="3">
        <v>0.3</v>
      </c>
      <c r="AB37">
        <f t="shared" si="1"/>
        <v>1943.1188242037797</v>
      </c>
      <c r="AC37">
        <f t="shared" si="10"/>
        <v>1740.2778253927172</v>
      </c>
      <c r="AD37" s="3">
        <v>0.2</v>
      </c>
      <c r="AE37">
        <f t="shared" si="2"/>
        <v>348.05556507854345</v>
      </c>
      <c r="AF37">
        <f t="shared" si="3"/>
        <v>1</v>
      </c>
    </row>
    <row r="38" spans="1:32" x14ac:dyDescent="0.25">
      <c r="A38" s="2">
        <v>37</v>
      </c>
      <c r="B38">
        <f t="shared" si="4"/>
        <v>15.968171837866176</v>
      </c>
      <c r="C38" s="3">
        <v>0.08</v>
      </c>
      <c r="D38">
        <f t="shared" si="5"/>
        <v>112.7352931753352</v>
      </c>
      <c r="Q38">
        <f t="shared" si="9"/>
        <v>112.73529317533541</v>
      </c>
      <c r="R38">
        <f t="shared" si="6"/>
        <v>77.273969070004384</v>
      </c>
      <c r="S38">
        <f t="shared" si="7"/>
        <v>629.57049904202461</v>
      </c>
      <c r="T38" s="3">
        <v>0.08</v>
      </c>
      <c r="V38">
        <f>SUM($R$2:R38)</f>
        <v>1907.4604458080742</v>
      </c>
      <c r="W38" s="11">
        <f t="shared" si="8"/>
        <v>4.0219720107284491</v>
      </c>
      <c r="Z38">
        <f t="shared" si="11"/>
        <v>0.75330721614441876</v>
      </c>
      <c r="AA38" s="3">
        <v>0.3</v>
      </c>
      <c r="AB38">
        <f t="shared" si="1"/>
        <v>2098.5683301400823</v>
      </c>
      <c r="AC38">
        <f t="shared" si="10"/>
        <v>1844.6944949162803</v>
      </c>
      <c r="AD38" s="3">
        <v>0.2</v>
      </c>
      <c r="AE38">
        <f t="shared" si="2"/>
        <v>368.93889898325608</v>
      </c>
      <c r="AF38">
        <f t="shared" si="3"/>
        <v>1</v>
      </c>
    </row>
    <row r="39" spans="1:32" x14ac:dyDescent="0.25">
      <c r="A39" s="2">
        <v>38</v>
      </c>
      <c r="B39">
        <f t="shared" si="4"/>
        <v>17.245625584895471</v>
      </c>
      <c r="C39" s="3">
        <v>0.08</v>
      </c>
      <c r="D39">
        <f t="shared" si="5"/>
        <v>121.75411662936202</v>
      </c>
      <c r="Q39">
        <f t="shared" si="9"/>
        <v>121.75411662936224</v>
      </c>
      <c r="R39">
        <f t="shared" si="6"/>
        <v>78.731968486419561</v>
      </c>
      <c r="S39">
        <f t="shared" si="7"/>
        <v>679.93613896538659</v>
      </c>
      <c r="T39" s="3">
        <v>0.08</v>
      </c>
      <c r="V39">
        <f>SUM($R$2:R39)</f>
        <v>1986.1924142944938</v>
      </c>
      <c r="W39">
        <f t="shared" si="8"/>
        <v>4.1879821496531306</v>
      </c>
      <c r="Z39">
        <f t="shared" si="11"/>
        <v>0.69750668161520246</v>
      </c>
      <c r="AA39" s="3">
        <v>0.3</v>
      </c>
      <c r="AB39">
        <f t="shared" si="1"/>
        <v>2266.4537965512886</v>
      </c>
      <c r="AC39">
        <f t="shared" si="10"/>
        <v>1955.3761646112573</v>
      </c>
      <c r="AD39" s="3">
        <v>0.2</v>
      </c>
      <c r="AE39">
        <f t="shared" si="2"/>
        <v>391.07523292225147</v>
      </c>
      <c r="AF39">
        <f t="shared" si="3"/>
        <v>1</v>
      </c>
    </row>
    <row r="40" spans="1:32" x14ac:dyDescent="0.25">
      <c r="A40" s="2">
        <v>39</v>
      </c>
      <c r="B40">
        <f t="shared" si="4"/>
        <v>18.62527563168711</v>
      </c>
      <c r="C40" s="3">
        <v>0.08</v>
      </c>
      <c r="D40">
        <f t="shared" si="5"/>
        <v>131.49444595971099</v>
      </c>
      <c r="Q40">
        <f t="shared" si="9"/>
        <v>131.49444595971124</v>
      </c>
      <c r="R40">
        <f t="shared" si="6"/>
        <v>80.21747732578595</v>
      </c>
      <c r="S40">
        <f t="shared" si="7"/>
        <v>734.33103008261753</v>
      </c>
      <c r="T40" s="3">
        <v>0.08</v>
      </c>
      <c r="V40">
        <f>SUM($R$2:R40)</f>
        <v>2066.4098916202797</v>
      </c>
      <c r="W40">
        <f t="shared" si="8"/>
        <v>4.3571245553499764</v>
      </c>
      <c r="Z40">
        <f t="shared" si="11"/>
        <v>0.64583952001407641</v>
      </c>
      <c r="AA40" s="3">
        <v>0.3</v>
      </c>
      <c r="AB40">
        <f t="shared" si="1"/>
        <v>2447.770100275392</v>
      </c>
      <c r="AC40">
        <f t="shared" si="10"/>
        <v>2072.6987344879331</v>
      </c>
      <c r="AD40" s="3">
        <v>0.2</v>
      </c>
      <c r="AE40">
        <f t="shared" si="2"/>
        <v>414.53974689758661</v>
      </c>
      <c r="AF40">
        <f t="shared" si="3"/>
        <v>1</v>
      </c>
    </row>
    <row r="41" spans="1:32" x14ac:dyDescent="0.25">
      <c r="A41" s="2">
        <v>40</v>
      </c>
      <c r="B41">
        <f t="shared" si="4"/>
        <v>20.115297682222078</v>
      </c>
      <c r="C41" s="3">
        <v>0.08</v>
      </c>
      <c r="D41">
        <f t="shared" si="5"/>
        <v>142.01400163648788</v>
      </c>
      <c r="Q41">
        <f t="shared" si="9"/>
        <v>142.01400163648813</v>
      </c>
      <c r="R41">
        <f t="shared" si="6"/>
        <v>81.73101463381964</v>
      </c>
      <c r="S41">
        <f t="shared" si="7"/>
        <v>793.07751248922693</v>
      </c>
      <c r="T41" s="3">
        <v>0.08</v>
      </c>
      <c r="V41">
        <f>SUM($R$2:R41)</f>
        <v>2148.1409062540993</v>
      </c>
      <c r="W41">
        <f t="shared" si="8"/>
        <v>4.529458327192045</v>
      </c>
      <c r="Z41">
        <f t="shared" si="11"/>
        <v>0.59799955556858919</v>
      </c>
      <c r="AA41" s="3">
        <v>0.3</v>
      </c>
      <c r="AB41">
        <f t="shared" si="1"/>
        <v>2643.5917082974233</v>
      </c>
      <c r="AC41">
        <f t="shared" si="10"/>
        <v>2197.0606585572091</v>
      </c>
      <c r="AD41" s="3">
        <v>0.2</v>
      </c>
      <c r="AE41">
        <f t="shared" si="2"/>
        <v>439.41213171144182</v>
      </c>
      <c r="AF41">
        <f t="shared" si="3"/>
        <v>1</v>
      </c>
    </row>
    <row r="42" spans="1:32" x14ac:dyDescent="0.25">
      <c r="A42" s="2">
        <v>41</v>
      </c>
      <c r="B42">
        <f t="shared" si="4"/>
        <v>21.724521496799845</v>
      </c>
      <c r="C42" s="3">
        <v>0.08</v>
      </c>
      <c r="D42">
        <f t="shared" si="5"/>
        <v>153.37512176740691</v>
      </c>
      <c r="Q42">
        <f t="shared" si="9"/>
        <v>153.37512176740719</v>
      </c>
      <c r="R42">
        <f t="shared" si="6"/>
        <v>83.273109249552107</v>
      </c>
      <c r="S42">
        <f t="shared" si="7"/>
        <v>856.52371348836516</v>
      </c>
      <c r="T42" s="3">
        <v>0.08</v>
      </c>
      <c r="V42" s="1">
        <f>SUM($R$2:R42)</f>
        <v>2231.4140155036512</v>
      </c>
      <c r="W42">
        <f t="shared" si="8"/>
        <v>4.7050436796349073</v>
      </c>
      <c r="Z42">
        <f t="shared" si="11"/>
        <v>0.55370329219313819</v>
      </c>
      <c r="AA42" s="3">
        <v>0.3</v>
      </c>
      <c r="AB42">
        <f t="shared" si="1"/>
        <v>2855.0790449612173</v>
      </c>
      <c r="AC42">
        <f t="shared" si="10"/>
        <v>2328.8842980706418</v>
      </c>
      <c r="AD42" s="3">
        <v>0.2</v>
      </c>
      <c r="AE42">
        <f t="shared" si="2"/>
        <v>465.7768596141284</v>
      </c>
      <c r="AF42">
        <f t="shared" si="3"/>
        <v>1</v>
      </c>
    </row>
    <row r="43" spans="1:32" x14ac:dyDescent="0.25">
      <c r="A43" s="2">
        <v>42</v>
      </c>
      <c r="B43">
        <f t="shared" si="4"/>
        <v>23.462483216543834</v>
      </c>
      <c r="C43" s="3">
        <v>0.08</v>
      </c>
      <c r="D43">
        <f t="shared" si="5"/>
        <v>165.64513150879947</v>
      </c>
      <c r="Q43">
        <f t="shared" si="9"/>
        <v>165.64513150879978</v>
      </c>
      <c r="R43">
        <f t="shared" si="6"/>
        <v>84.844299990109704</v>
      </c>
      <c r="S43">
        <f t="shared" si="7"/>
        <v>925.04561056743444</v>
      </c>
      <c r="T43" s="3">
        <v>0.08</v>
      </c>
      <c r="V43">
        <f>SUM($R$2:R43)</f>
        <v>2316.2583154937611</v>
      </c>
      <c r="W43">
        <f t="shared" si="8"/>
        <v>4.8839419632559382</v>
      </c>
      <c r="Z43">
        <f t="shared" si="11"/>
        <v>0.51268823351216486</v>
      </c>
      <c r="AA43" s="3">
        <v>0.3</v>
      </c>
      <c r="AB43">
        <f t="shared" si="1"/>
        <v>3083.4853685581147</v>
      </c>
      <c r="AC43">
        <f t="shared" si="10"/>
        <v>2468.6173559548802</v>
      </c>
      <c r="AD43" s="3">
        <v>0.2</v>
      </c>
      <c r="AE43">
        <f t="shared" si="2"/>
        <v>493.72347119097606</v>
      </c>
      <c r="AF43">
        <f t="shared" si="3"/>
        <v>1</v>
      </c>
    </row>
    <row r="44" spans="1:32" x14ac:dyDescent="0.25">
      <c r="A44" s="2">
        <v>43</v>
      </c>
      <c r="B44">
        <f t="shared" si="4"/>
        <v>25.339481873867342</v>
      </c>
      <c r="C44" s="3">
        <v>0.08</v>
      </c>
      <c r="D44">
        <f t="shared" si="5"/>
        <v>178.89674202950343</v>
      </c>
      <c r="Q44">
        <f t="shared" si="9"/>
        <v>178.89674202950374</v>
      </c>
      <c r="R44">
        <f t="shared" si="6"/>
        <v>86.445135838979681</v>
      </c>
      <c r="S44">
        <f t="shared" si="7"/>
        <v>999.0492594128292</v>
      </c>
      <c r="T44" s="3">
        <v>0.08</v>
      </c>
      <c r="V44">
        <f>SUM($R$2:R44)</f>
        <v>2402.7034513327408</v>
      </c>
      <c r="W44">
        <f t="shared" si="8"/>
        <v>5.0662156861905725</v>
      </c>
      <c r="Z44">
        <f t="shared" si="11"/>
        <v>0.47471132732607862</v>
      </c>
      <c r="AA44" s="3">
        <v>0.3</v>
      </c>
      <c r="AB44">
        <f t="shared" si="1"/>
        <v>3330.1641980427639</v>
      </c>
      <c r="AC44">
        <f t="shared" si="10"/>
        <v>2616.7343973121733</v>
      </c>
      <c r="AD44" s="3">
        <v>0.2</v>
      </c>
      <c r="AE44">
        <f t="shared" si="2"/>
        <v>523.34687946243469</v>
      </c>
      <c r="AF44">
        <f t="shared" si="3"/>
        <v>1</v>
      </c>
    </row>
    <row r="45" spans="1:32" x14ac:dyDescent="0.25">
      <c r="A45" s="2">
        <v>44</v>
      </c>
      <c r="B45">
        <f t="shared" si="4"/>
        <v>27.36664042377673</v>
      </c>
      <c r="C45" s="3">
        <v>0.08</v>
      </c>
      <c r="D45">
        <f t="shared" si="5"/>
        <v>193.2084813918637</v>
      </c>
      <c r="Q45">
        <f t="shared" si="9"/>
        <v>193.20848139186404</v>
      </c>
      <c r="R45">
        <f t="shared" si="6"/>
        <v>88.076176137828355</v>
      </c>
      <c r="S45">
        <f t="shared" si="7"/>
        <v>1078.9732001658556</v>
      </c>
      <c r="T45" s="3">
        <v>0.08</v>
      </c>
      <c r="V45">
        <f>SUM($R$2:R45)</f>
        <v>2490.7796274705693</v>
      </c>
      <c r="W45">
        <f t="shared" si="8"/>
        <v>5.2519285359730299</v>
      </c>
      <c r="Z45">
        <f t="shared" si="11"/>
        <v>0.43954752530192465</v>
      </c>
      <c r="AA45" s="3">
        <v>0.3</v>
      </c>
      <c r="AB45">
        <f t="shared" si="1"/>
        <v>3596.5773338861854</v>
      </c>
      <c r="AC45">
        <f t="shared" si="10"/>
        <v>2773.7384611509037</v>
      </c>
      <c r="AD45" s="3">
        <v>0.2</v>
      </c>
      <c r="AE45">
        <f t="shared" si="2"/>
        <v>554.74769223018075</v>
      </c>
      <c r="AF45">
        <f t="shared" si="3"/>
        <v>1</v>
      </c>
    </row>
    <row r="46" spans="1:32" x14ac:dyDescent="0.25">
      <c r="A46" s="2">
        <v>45</v>
      </c>
      <c r="B46">
        <f t="shared" si="4"/>
        <v>29.555971657678867</v>
      </c>
      <c r="C46" s="3">
        <v>0.08</v>
      </c>
      <c r="D46">
        <f t="shared" si="5"/>
        <v>208.66515990321278</v>
      </c>
      <c r="Q46">
        <f t="shared" si="9"/>
        <v>208.66515990321321</v>
      </c>
      <c r="R46">
        <f t="shared" si="6"/>
        <v>89.737990781938322</v>
      </c>
      <c r="S46">
        <f t="shared" si="7"/>
        <v>1165.2910561791241</v>
      </c>
      <c r="T46" s="3">
        <v>0.08</v>
      </c>
      <c r="V46">
        <f>SUM($R$2:R46)</f>
        <v>2580.5176182525074</v>
      </c>
      <c r="W46">
        <f t="shared" si="8"/>
        <v>5.441145401789119</v>
      </c>
      <c r="Z46">
        <f t="shared" si="11"/>
        <v>0.40698844935363387</v>
      </c>
      <c r="AA46" s="3">
        <v>0.3</v>
      </c>
      <c r="AB46">
        <f t="shared" si="1"/>
        <v>3884.3035205970805</v>
      </c>
      <c r="AC46">
        <f t="shared" si="10"/>
        <v>2940.1627688199583</v>
      </c>
      <c r="AD46" s="3">
        <v>0.2</v>
      </c>
      <c r="AE46">
        <f t="shared" si="2"/>
        <v>588.0325537639917</v>
      </c>
      <c r="AF46">
        <f t="shared" si="3"/>
        <v>1</v>
      </c>
    </row>
    <row r="47" spans="1:32" x14ac:dyDescent="0.25">
      <c r="A47" s="2">
        <v>46</v>
      </c>
      <c r="B47">
        <f t="shared" si="4"/>
        <v>31.920449390293179</v>
      </c>
      <c r="C47" s="3">
        <v>0.08</v>
      </c>
      <c r="D47">
        <f t="shared" si="5"/>
        <v>225.3583726954698</v>
      </c>
      <c r="Q47">
        <f t="shared" si="9"/>
        <v>225.35837269547025</v>
      </c>
      <c r="R47">
        <f t="shared" si="6"/>
        <v>91.431160419333395</v>
      </c>
      <c r="S47">
        <f t="shared" si="7"/>
        <v>1258.5143406734542</v>
      </c>
      <c r="T47" s="3">
        <v>0.08</v>
      </c>
      <c r="V47">
        <f>SUM($R$2:R47)</f>
        <v>2671.948778671841</v>
      </c>
      <c r="W47">
        <f t="shared" si="8"/>
        <v>5.6339323971489081</v>
      </c>
      <c r="Z47">
        <f t="shared" si="11"/>
        <v>0.37684115680892022</v>
      </c>
      <c r="AA47" s="3">
        <v>0.3</v>
      </c>
      <c r="AB47">
        <f t="shared" si="1"/>
        <v>4195.0478022448478</v>
      </c>
      <c r="AC47">
        <f t="shared" si="10"/>
        <v>3116.5725349491559</v>
      </c>
      <c r="AD47" s="3">
        <v>0.2</v>
      </c>
      <c r="AE47">
        <f t="shared" si="2"/>
        <v>623.31450698983122</v>
      </c>
      <c r="AF47">
        <f t="shared" si="3"/>
        <v>1</v>
      </c>
    </row>
    <row r="48" spans="1:32" x14ac:dyDescent="0.25">
      <c r="A48" s="2">
        <v>47</v>
      </c>
      <c r="B48">
        <f t="shared" si="4"/>
        <v>34.474085341516634</v>
      </c>
      <c r="C48" s="3">
        <v>0.08</v>
      </c>
      <c r="D48">
        <f t="shared" si="5"/>
        <v>243.38704251110738</v>
      </c>
      <c r="Q48">
        <f t="shared" si="9"/>
        <v>243.38704251110792</v>
      </c>
      <c r="R48">
        <f t="shared" si="6"/>
        <v>93.156276653660441</v>
      </c>
      <c r="S48">
        <f t="shared" si="7"/>
        <v>1359.1954879273305</v>
      </c>
      <c r="T48" s="3">
        <v>0.08</v>
      </c>
      <c r="V48">
        <f>SUM($R$2:R48)</f>
        <v>2765.1050553255013</v>
      </c>
      <c r="W48">
        <f t="shared" si="8"/>
        <v>5.830356882987183</v>
      </c>
      <c r="Z48">
        <f t="shared" si="11"/>
        <v>0.34892699704529651</v>
      </c>
      <c r="AA48" s="3">
        <v>0.3</v>
      </c>
      <c r="AB48">
        <f t="shared" si="1"/>
        <v>4530.6516264244356</v>
      </c>
      <c r="AC48">
        <f t="shared" si="10"/>
        <v>3303.5668870461054</v>
      </c>
      <c r="AD48" s="3">
        <v>0.2</v>
      </c>
      <c r="AE48">
        <f t="shared" si="2"/>
        <v>660.71337740922115</v>
      </c>
      <c r="AF48">
        <f t="shared" si="3"/>
        <v>1</v>
      </c>
    </row>
    <row r="49" spans="1:32" x14ac:dyDescent="0.25">
      <c r="A49" s="2">
        <v>48</v>
      </c>
      <c r="B49">
        <f t="shared" si="4"/>
        <v>37.232012168837969</v>
      </c>
      <c r="C49" s="3">
        <v>0.08</v>
      </c>
      <c r="D49">
        <f t="shared" si="5"/>
        <v>262.85800591199597</v>
      </c>
      <c r="Q49">
        <f t="shared" si="9"/>
        <v>262.8580059119966</v>
      </c>
      <c r="R49">
        <f t="shared" si="6"/>
        <v>94.913942250899282</v>
      </c>
      <c r="S49">
        <f t="shared" si="7"/>
        <v>1467.9311269615171</v>
      </c>
      <c r="T49" s="3">
        <v>0.08</v>
      </c>
      <c r="V49" s="1">
        <f>SUM($R$2:R49)</f>
        <v>2860.0189975764006</v>
      </c>
      <c r="W49">
        <f t="shared" si="8"/>
        <v>6.0304874911997652</v>
      </c>
      <c r="Z49">
        <f t="shared" si="11"/>
        <v>0.32308055281971898</v>
      </c>
      <c r="AA49" s="3">
        <v>0.3</v>
      </c>
      <c r="AB49">
        <f t="shared" si="1"/>
        <v>4893.1037565383904</v>
      </c>
      <c r="AC49">
        <f t="shared" si="10"/>
        <v>3501.7809002688718</v>
      </c>
      <c r="AD49" s="3">
        <v>0.2</v>
      </c>
      <c r="AE49">
        <f t="shared" si="2"/>
        <v>700.35618005377444</v>
      </c>
      <c r="AF49">
        <f t="shared" si="3"/>
        <v>1</v>
      </c>
    </row>
    <row r="50" spans="1:32" x14ac:dyDescent="0.25">
      <c r="A50" s="2">
        <v>49</v>
      </c>
      <c r="B50">
        <f t="shared" si="4"/>
        <v>40.210573142345005</v>
      </c>
      <c r="C50" s="3">
        <v>0.08</v>
      </c>
      <c r="D50">
        <f t="shared" si="5"/>
        <v>283.88664638495567</v>
      </c>
      <c r="Q50">
        <f t="shared" si="9"/>
        <v>283.88664638495629</v>
      </c>
      <c r="R50">
        <f t="shared" si="6"/>
        <v>96.704771349972873</v>
      </c>
      <c r="S50">
        <f t="shared" si="7"/>
        <v>1585.3656171184384</v>
      </c>
      <c r="T50" s="3">
        <v>0.08</v>
      </c>
      <c r="V50">
        <f>SUM($R$2:R50)</f>
        <v>2956.7237689263734</v>
      </c>
      <c r="W50">
        <f t="shared" si="8"/>
        <v>6.2343941486239052</v>
      </c>
      <c r="Z50">
        <f t="shared" si="11"/>
        <v>0.29914866001825829</v>
      </c>
      <c r="AA50" s="3">
        <v>0.3</v>
      </c>
      <c r="AB50">
        <f t="shared" si="1"/>
        <v>5284.5520570614617</v>
      </c>
      <c r="AC50">
        <f t="shared" si="10"/>
        <v>3711.8877542850041</v>
      </c>
      <c r="AD50" s="3">
        <v>0.2</v>
      </c>
      <c r="AE50">
        <f t="shared" si="2"/>
        <v>742.37755085700087</v>
      </c>
      <c r="AF50">
        <f t="shared" si="3"/>
        <v>1</v>
      </c>
    </row>
    <row r="51" spans="1:32" x14ac:dyDescent="0.25">
      <c r="A51" s="2">
        <v>50</v>
      </c>
      <c r="B51">
        <f t="shared" si="4"/>
        <v>43.427418993732608</v>
      </c>
      <c r="C51" s="3">
        <v>0.08</v>
      </c>
      <c r="D51">
        <f t="shared" si="5"/>
        <v>306.59757809575211</v>
      </c>
      <c r="Q51">
        <f t="shared" si="9"/>
        <v>306.59757809575279</v>
      </c>
      <c r="R51">
        <f t="shared" si="6"/>
        <v>98.529389677330869</v>
      </c>
      <c r="S51">
        <f t="shared" si="7"/>
        <v>1712.1948664879137</v>
      </c>
      <c r="T51" s="3">
        <v>0.08</v>
      </c>
      <c r="V51">
        <f>SUM($R$2:R51)</f>
        <v>3055.2531586037044</v>
      </c>
      <c r="W51">
        <f t="shared" si="8"/>
        <v>6.442148101471143</v>
      </c>
      <c r="Z51">
        <f t="shared" si="11"/>
        <v>0.27698950001690581</v>
      </c>
      <c r="AA51" s="3">
        <v>0.3</v>
      </c>
      <c r="AB51">
        <f t="shared" si="1"/>
        <v>5707.316221626379</v>
      </c>
      <c r="AC51">
        <f t="shared" si="10"/>
        <v>3934.6010195421045</v>
      </c>
      <c r="AD51" s="3">
        <v>0.2</v>
      </c>
      <c r="AE51">
        <f t="shared" si="2"/>
        <v>786.92020390842094</v>
      </c>
      <c r="AF51">
        <f t="shared" si="3"/>
        <v>1</v>
      </c>
    </row>
    <row r="52" spans="1:32" x14ac:dyDescent="0.25">
      <c r="A52" s="2">
        <v>51</v>
      </c>
      <c r="B52">
        <f t="shared" ref="B52:B101" si="12">B51+B51*C51</f>
        <v>46.901612513231214</v>
      </c>
      <c r="C52" s="3">
        <v>0.08</v>
      </c>
      <c r="D52">
        <f t="shared" ref="D52:D101" si="13">D51+D51*C51</f>
        <v>331.12538434341229</v>
      </c>
      <c r="Q52">
        <f t="shared" ref="Q52:Q101" si="14">$D$2*((1+$C$2)^A51)</f>
        <v>331.12538434341303</v>
      </c>
      <c r="R52">
        <f t="shared" si="6"/>
        <v>100.3884347655824</v>
      </c>
      <c r="S52">
        <f t="shared" si="7"/>
        <v>1849.1704558069468</v>
      </c>
      <c r="T52" s="3">
        <v>0.08</v>
      </c>
      <c r="V52">
        <f>SUM($R$2:R52)</f>
        <v>3155.641593369287</v>
      </c>
      <c r="W52">
        <f t="shared" si="8"/>
        <v>6.6538219402211594</v>
      </c>
      <c r="Z52">
        <f t="shared" si="11"/>
        <v>0.25647175927491278</v>
      </c>
      <c r="AA52" s="3">
        <v>0.3</v>
      </c>
      <c r="AB52">
        <f t="shared" si="1"/>
        <v>6163.9015193564901</v>
      </c>
      <c r="AC52">
        <f t="shared" si="10"/>
        <v>4170.6770807146313</v>
      </c>
      <c r="AD52" s="3">
        <v>0.2</v>
      </c>
      <c r="AE52">
        <f t="shared" si="2"/>
        <v>834.13541614292626</v>
      </c>
      <c r="AF52">
        <f t="shared" si="3"/>
        <v>1</v>
      </c>
    </row>
    <row r="53" spans="1:32" x14ac:dyDescent="0.25">
      <c r="A53" s="2">
        <v>52</v>
      </c>
      <c r="B53">
        <f t="shared" si="12"/>
        <v>50.653741514289713</v>
      </c>
      <c r="C53" s="3">
        <v>0.08</v>
      </c>
      <c r="D53">
        <f t="shared" si="13"/>
        <v>357.61541509088528</v>
      </c>
      <c r="Q53">
        <f t="shared" si="14"/>
        <v>357.61541509088613</v>
      </c>
      <c r="R53">
        <f t="shared" si="6"/>
        <v>102.28255617625375</v>
      </c>
      <c r="S53">
        <f t="shared" si="7"/>
        <v>1997.1040922715026</v>
      </c>
      <c r="T53" s="3">
        <v>0.08</v>
      </c>
      <c r="V53">
        <f>SUM($R$2:R53)</f>
        <v>3257.9241495455408</v>
      </c>
      <c r="W53">
        <f t="shared" si="8"/>
        <v>6.8694896249853263</v>
      </c>
      <c r="Z53">
        <f t="shared" si="11"/>
        <v>0.23747385118047479</v>
      </c>
      <c r="AA53" s="3">
        <v>0.3</v>
      </c>
      <c r="AB53">
        <f t="shared" si="1"/>
        <v>6657.0136409050092</v>
      </c>
      <c r="AC53">
        <f t="shared" si="10"/>
        <v>4420.9177055575092</v>
      </c>
      <c r="AD53" s="3">
        <v>0.2</v>
      </c>
      <c r="AE53">
        <f t="shared" si="2"/>
        <v>884.18354111150188</v>
      </c>
      <c r="AF53">
        <f t="shared" si="3"/>
        <v>1</v>
      </c>
    </row>
    <row r="54" spans="1:32" x14ac:dyDescent="0.25">
      <c r="A54" s="2">
        <v>53</v>
      </c>
      <c r="B54">
        <f t="shared" si="12"/>
        <v>54.706040835432887</v>
      </c>
      <c r="C54" s="3">
        <v>0.08</v>
      </c>
      <c r="D54">
        <f t="shared" si="13"/>
        <v>386.22464829815613</v>
      </c>
      <c r="Q54">
        <f t="shared" si="14"/>
        <v>386.22464829815704</v>
      </c>
      <c r="R54">
        <f t="shared" si="6"/>
        <v>104.21241572674911</v>
      </c>
      <c r="S54">
        <f t="shared" si="7"/>
        <v>2156.872419653223</v>
      </c>
      <c r="T54" s="3">
        <v>0.08</v>
      </c>
      <c r="V54">
        <f>SUM($R$2:R54)</f>
        <v>3362.1365652722898</v>
      </c>
      <c r="W54">
        <f t="shared" si="8"/>
        <v>7.0892265113488167</v>
      </c>
      <c r="Z54">
        <f t="shared" si="11"/>
        <v>0.21988319553747662</v>
      </c>
      <c r="AA54" s="3">
        <v>0.3</v>
      </c>
      <c r="AB54">
        <f t="shared" si="1"/>
        <v>7189.5747321774106</v>
      </c>
      <c r="AC54">
        <f t="shared" si="10"/>
        <v>4686.1727678909601</v>
      </c>
      <c r="AD54" s="3">
        <v>0.2</v>
      </c>
      <c r="AE54">
        <f t="shared" si="2"/>
        <v>937.23455357819205</v>
      </c>
      <c r="AF54">
        <f t="shared" si="3"/>
        <v>1</v>
      </c>
    </row>
    <row r="55" spans="1:32" x14ac:dyDescent="0.25">
      <c r="A55" s="2">
        <v>54</v>
      </c>
      <c r="B55">
        <f t="shared" si="12"/>
        <v>59.08252410226752</v>
      </c>
      <c r="C55" s="3">
        <v>0.08</v>
      </c>
      <c r="D55">
        <f t="shared" si="13"/>
        <v>417.12262016200862</v>
      </c>
      <c r="Q55">
        <f t="shared" si="14"/>
        <v>417.12262016200958</v>
      </c>
      <c r="R55">
        <f t="shared" si="6"/>
        <v>106.17868772159341</v>
      </c>
      <c r="S55">
        <f t="shared" si="7"/>
        <v>2329.4222132254808</v>
      </c>
      <c r="T55" s="3">
        <v>0.08</v>
      </c>
      <c r="V55">
        <f>SUM($R$2:R55)</f>
        <v>3468.3152529938834</v>
      </c>
      <c r="W55">
        <f t="shared" si="8"/>
        <v>7.3131093767002984</v>
      </c>
      <c r="Z55">
        <f t="shared" si="11"/>
        <v>0.20359555142358948</v>
      </c>
      <c r="AA55" s="3">
        <v>0.3</v>
      </c>
      <c r="AB55">
        <f t="shared" si="1"/>
        <v>7764.7407107516028</v>
      </c>
      <c r="AC55">
        <f t="shared" si="10"/>
        <v>4967.3431339644176</v>
      </c>
      <c r="AD55" s="3">
        <v>0.2</v>
      </c>
      <c r="AE55">
        <f t="shared" si="2"/>
        <v>993.46862679288358</v>
      </c>
      <c r="AF55">
        <f t="shared" si="3"/>
        <v>1</v>
      </c>
    </row>
    <row r="56" spans="1:32" x14ac:dyDescent="0.25">
      <c r="A56" s="2">
        <v>55</v>
      </c>
      <c r="B56">
        <f t="shared" si="12"/>
        <v>63.809126030448923</v>
      </c>
      <c r="C56" s="3">
        <v>0.08</v>
      </c>
      <c r="D56">
        <f t="shared" si="13"/>
        <v>450.49242977496931</v>
      </c>
      <c r="Q56">
        <f t="shared" si="14"/>
        <v>450.49242977497045</v>
      </c>
      <c r="R56">
        <f t="shared" si="6"/>
        <v>108.18205918803858</v>
      </c>
      <c r="S56">
        <f t="shared" si="7"/>
        <v>2515.7759902835196</v>
      </c>
      <c r="T56" s="3">
        <v>0.08</v>
      </c>
      <c r="V56">
        <f>SUM($R$2:R56)</f>
        <v>3576.4973121819221</v>
      </c>
      <c r="W56">
        <f t="shared" si="8"/>
        <v>7.5412164470584111</v>
      </c>
      <c r="Z56">
        <f t="shared" si="11"/>
        <v>0.18851439946628654</v>
      </c>
      <c r="AA56" s="3">
        <v>0.3</v>
      </c>
      <c r="AB56">
        <f t="shared" si="1"/>
        <v>8385.9199676117332</v>
      </c>
      <c r="AC56">
        <f t="shared" si="10"/>
        <v>5265.3837220022833</v>
      </c>
      <c r="AD56" s="3">
        <v>0.2</v>
      </c>
      <c r="AE56">
        <f t="shared" si="2"/>
        <v>1053.0767444004566</v>
      </c>
      <c r="AF56">
        <f t="shared" si="3"/>
        <v>1</v>
      </c>
    </row>
    <row r="57" spans="1:32" x14ac:dyDescent="0.25">
      <c r="A57" s="2">
        <v>56</v>
      </c>
      <c r="B57">
        <f t="shared" si="12"/>
        <v>68.913856112884844</v>
      </c>
      <c r="C57" s="3">
        <v>0.08</v>
      </c>
      <c r="D57">
        <f t="shared" si="13"/>
        <v>486.53182415696688</v>
      </c>
      <c r="Q57">
        <f t="shared" si="14"/>
        <v>486.53182415696807</v>
      </c>
      <c r="R57">
        <f t="shared" si="6"/>
        <v>110.22323011611476</v>
      </c>
      <c r="S57">
        <f t="shared" si="7"/>
        <v>2717.0380695062013</v>
      </c>
      <c r="T57" s="3">
        <v>0.08</v>
      </c>
      <c r="V57">
        <f>SUM($R$2:R57)</f>
        <v>3686.7205422980369</v>
      </c>
      <c r="W57">
        <f t="shared" si="8"/>
        <v>7.7736274244044132</v>
      </c>
      <c r="Z57">
        <f t="shared" si="11"/>
        <v>0.17455036987619121</v>
      </c>
      <c r="AA57" s="3">
        <v>0.3</v>
      </c>
      <c r="AB57">
        <f t="shared" si="1"/>
        <v>9056.7935650206709</v>
      </c>
      <c r="AC57">
        <f t="shared" si="10"/>
        <v>5581.3067453224203</v>
      </c>
      <c r="AD57" s="3">
        <v>0.2</v>
      </c>
      <c r="AE57">
        <f t="shared" si="2"/>
        <v>1116.2613490644842</v>
      </c>
      <c r="AF57">
        <f t="shared" si="3"/>
        <v>1</v>
      </c>
    </row>
    <row r="58" spans="1:32" x14ac:dyDescent="0.25">
      <c r="A58" s="2">
        <v>57</v>
      </c>
      <c r="B58">
        <f t="shared" si="12"/>
        <v>74.426964601915628</v>
      </c>
      <c r="C58" s="3">
        <v>0.08</v>
      </c>
      <c r="D58">
        <f t="shared" si="13"/>
        <v>525.45437008952422</v>
      </c>
      <c r="Q58">
        <f t="shared" si="14"/>
        <v>525.45437008952547</v>
      </c>
      <c r="R58">
        <f t="shared" si="6"/>
        <v>112.3029137032113</v>
      </c>
      <c r="S58">
        <f t="shared" si="7"/>
        <v>2934.4011150666975</v>
      </c>
      <c r="T58" s="3">
        <v>0.08</v>
      </c>
      <c r="V58">
        <f>SUM($R$2:R58)</f>
        <v>3799.0234560012482</v>
      </c>
      <c r="W58">
        <f t="shared" si="8"/>
        <v>8.0104235145305278</v>
      </c>
      <c r="Z58">
        <f t="shared" si="11"/>
        <v>0.16162071284832522</v>
      </c>
      <c r="AA58" s="3">
        <v>0.3</v>
      </c>
      <c r="AB58">
        <f t="shared" si="1"/>
        <v>9781.3370502223261</v>
      </c>
      <c r="AC58">
        <f t="shared" si="10"/>
        <v>5916.1851500417661</v>
      </c>
      <c r="AD58" s="3">
        <v>0.2</v>
      </c>
      <c r="AE58">
        <f t="shared" si="2"/>
        <v>1183.2370300083533</v>
      </c>
      <c r="AF58">
        <f t="shared" si="3"/>
        <v>1</v>
      </c>
    </row>
    <row r="59" spans="1:32" x14ac:dyDescent="0.25">
      <c r="A59" s="2">
        <v>58</v>
      </c>
      <c r="B59">
        <f t="shared" si="12"/>
        <v>80.381121770068873</v>
      </c>
      <c r="C59" s="3">
        <v>0.08</v>
      </c>
      <c r="D59">
        <f t="shared" si="13"/>
        <v>567.49071969668614</v>
      </c>
      <c r="Q59">
        <f t="shared" si="14"/>
        <v>567.49071969668762</v>
      </c>
      <c r="R59">
        <f t="shared" si="6"/>
        <v>114.42183660327188</v>
      </c>
      <c r="S59">
        <f t="shared" si="7"/>
        <v>3169.1532042720332</v>
      </c>
      <c r="T59" s="3">
        <v>0.08</v>
      </c>
      <c r="V59">
        <f>SUM($R$2:R59)</f>
        <v>3913.4452926045201</v>
      </c>
      <c r="W59">
        <f t="shared" si="8"/>
        <v>8.2516874554137392</v>
      </c>
      <c r="Z59">
        <f t="shared" si="11"/>
        <v>0.1496488081928937</v>
      </c>
      <c r="AA59" s="3">
        <v>0.3</v>
      </c>
      <c r="AB59">
        <f t="shared" si="1"/>
        <v>10563.84401424011</v>
      </c>
      <c r="AC59">
        <f t="shared" si="10"/>
        <v>6271.1562590442727</v>
      </c>
      <c r="AD59" s="3">
        <v>0.2</v>
      </c>
      <c r="AE59">
        <f t="shared" si="2"/>
        <v>1254.2312518088547</v>
      </c>
      <c r="AF59">
        <f t="shared" si="3"/>
        <v>1</v>
      </c>
    </row>
    <row r="60" spans="1:32" x14ac:dyDescent="0.25">
      <c r="A60" s="2">
        <v>59</v>
      </c>
      <c r="B60">
        <f t="shared" si="12"/>
        <v>86.811611511674386</v>
      </c>
      <c r="C60" s="3">
        <v>0.08</v>
      </c>
      <c r="D60">
        <f t="shared" si="13"/>
        <v>612.88997727242099</v>
      </c>
      <c r="Q60">
        <f t="shared" si="14"/>
        <v>612.88997727242258</v>
      </c>
      <c r="R60">
        <f t="shared" si="6"/>
        <v>116.58073918069212</v>
      </c>
      <c r="S60">
        <f t="shared" si="7"/>
        <v>3422.6854606137963</v>
      </c>
      <c r="T60" s="3">
        <v>0.08</v>
      </c>
      <c r="V60">
        <f>SUM($R$2:R60)</f>
        <v>4030.0260317852121</v>
      </c>
      <c r="W60">
        <f t="shared" si="8"/>
        <v>8.4975035461249355</v>
      </c>
      <c r="Z60">
        <f t="shared" si="11"/>
        <v>0.13856371128971637</v>
      </c>
      <c r="AA60" s="3">
        <v>0.3</v>
      </c>
      <c r="AB60">
        <f t="shared" si="1"/>
        <v>11408.951535379321</v>
      </c>
      <c r="AC60">
        <f t="shared" si="10"/>
        <v>6647.4256345869298</v>
      </c>
      <c r="AD60" s="3">
        <v>0.2</v>
      </c>
      <c r="AE60">
        <f t="shared" si="2"/>
        <v>1329.485126917386</v>
      </c>
      <c r="AF60">
        <f t="shared" si="3"/>
        <v>1</v>
      </c>
    </row>
    <row r="61" spans="1:32" x14ac:dyDescent="0.25">
      <c r="A61" s="2">
        <v>60</v>
      </c>
      <c r="B61">
        <f t="shared" si="12"/>
        <v>93.756540432608332</v>
      </c>
      <c r="C61" s="3">
        <v>0.08</v>
      </c>
      <c r="D61">
        <f t="shared" si="13"/>
        <v>661.92117545421468</v>
      </c>
      <c r="Q61">
        <f t="shared" si="14"/>
        <v>661.92117545421638</v>
      </c>
      <c r="R61">
        <f t="shared" si="6"/>
        <v>118.78037576900705</v>
      </c>
      <c r="S61">
        <f t="shared" si="7"/>
        <v>3696.5002974629001</v>
      </c>
      <c r="T61" s="3">
        <v>0.08</v>
      </c>
      <c r="V61">
        <f>SUM($R$2:R61)</f>
        <v>4148.8064075542188</v>
      </c>
      <c r="W61">
        <f t="shared" si="8"/>
        <v>8.7479576762835123</v>
      </c>
      <c r="Z61">
        <f t="shared" si="11"/>
        <v>0.1282997326756633</v>
      </c>
      <c r="AA61" s="3">
        <v>0.3</v>
      </c>
      <c r="AB61">
        <f t="shared" si="1"/>
        <v>12321.667658209668</v>
      </c>
      <c r="AC61">
        <f t="shared" si="10"/>
        <v>7046.2711726621455</v>
      </c>
      <c r="AD61" s="3">
        <v>0.2</v>
      </c>
      <c r="AE61">
        <f t="shared" si="2"/>
        <v>1409.2542345324291</v>
      </c>
      <c r="AF61">
        <f t="shared" si="3"/>
        <v>1</v>
      </c>
    </row>
    <row r="62" spans="1:32" x14ac:dyDescent="0.25">
      <c r="A62" s="2">
        <v>61</v>
      </c>
      <c r="B62">
        <f t="shared" si="12"/>
        <v>101.257063667217</v>
      </c>
      <c r="C62" s="3">
        <v>0.08</v>
      </c>
      <c r="D62">
        <f t="shared" si="13"/>
        <v>714.87486949055187</v>
      </c>
      <c r="Q62">
        <f t="shared" si="14"/>
        <v>714.87486949055381</v>
      </c>
      <c r="R62">
        <f t="shared" si="6"/>
        <v>121.02151493446003</v>
      </c>
      <c r="S62">
        <f t="shared" si="7"/>
        <v>3992.2203212599325</v>
      </c>
      <c r="T62" s="3">
        <v>0.08</v>
      </c>
      <c r="V62">
        <f>SUM($R$2:R62)</f>
        <v>4269.8279224886792</v>
      </c>
      <c r="W62">
        <f t="shared" si="8"/>
        <v>9.0031373560677252</v>
      </c>
      <c r="Z62">
        <f t="shared" si="11"/>
        <v>0.11879604877376232</v>
      </c>
      <c r="AA62" s="3">
        <v>0.3</v>
      </c>
      <c r="AB62">
        <f t="shared" si="1"/>
        <v>13307.401070866443</v>
      </c>
      <c r="AC62">
        <f t="shared" si="10"/>
        <v>7469.0474430218746</v>
      </c>
      <c r="AD62" s="3">
        <v>0.2</v>
      </c>
      <c r="AE62">
        <f t="shared" si="2"/>
        <v>1493.809488604375</v>
      </c>
      <c r="AF62">
        <f t="shared" si="3"/>
        <v>1</v>
      </c>
    </row>
    <row r="63" spans="1:32" x14ac:dyDescent="0.25">
      <c r="A63" s="2">
        <v>62</v>
      </c>
      <c r="B63">
        <f t="shared" si="12"/>
        <v>109.35762876059435</v>
      </c>
      <c r="C63" s="3">
        <v>0.08</v>
      </c>
      <c r="D63">
        <f t="shared" si="13"/>
        <v>772.06485904979604</v>
      </c>
      <c r="Q63">
        <f t="shared" si="14"/>
        <v>772.06485904979809</v>
      </c>
      <c r="R63">
        <f t="shared" si="6"/>
        <v>123.30493974454416</v>
      </c>
      <c r="S63">
        <f t="shared" si="7"/>
        <v>4311.5979469607273</v>
      </c>
      <c r="T63" s="3">
        <v>0.08</v>
      </c>
      <c r="V63">
        <f>SUM($R$2:R63)</f>
        <v>4393.132862233223</v>
      </c>
      <c r="W63">
        <f t="shared" si="8"/>
        <v>9.2631317467912595</v>
      </c>
      <c r="Z63">
        <f t="shared" si="11"/>
        <v>0.10999634145718733</v>
      </c>
      <c r="AA63" s="3">
        <v>0.3</v>
      </c>
      <c r="AB63">
        <f t="shared" si="1"/>
        <v>14371.993156535758</v>
      </c>
      <c r="AC63">
        <f t="shared" si="10"/>
        <v>7917.1902896031879</v>
      </c>
      <c r="AD63" s="3">
        <v>0.2</v>
      </c>
      <c r="AE63">
        <f t="shared" si="2"/>
        <v>1583.4380579206377</v>
      </c>
      <c r="AF63">
        <f t="shared" si="3"/>
        <v>1</v>
      </c>
    </row>
    <row r="64" spans="1:32" x14ac:dyDescent="0.25">
      <c r="A64" s="2">
        <v>63</v>
      </c>
      <c r="B64">
        <f t="shared" si="12"/>
        <v>118.1062390614419</v>
      </c>
      <c r="C64" s="3">
        <v>0.08</v>
      </c>
      <c r="D64">
        <f t="shared" si="13"/>
        <v>833.83004777377971</v>
      </c>
      <c r="Q64">
        <f t="shared" si="14"/>
        <v>833.8300477737821</v>
      </c>
      <c r="R64">
        <f t="shared" si="6"/>
        <v>125.63144804161102</v>
      </c>
      <c r="S64">
        <f t="shared" si="7"/>
        <v>4656.5257827175856</v>
      </c>
      <c r="T64" s="3">
        <v>0.08</v>
      </c>
      <c r="V64">
        <f>SUM($R$2:R64)</f>
        <v>4518.7643102748343</v>
      </c>
      <c r="W64">
        <f t="shared" si="8"/>
        <v>9.52803169205675</v>
      </c>
      <c r="Z64">
        <f t="shared" si="11"/>
        <v>0.10184846431221048</v>
      </c>
      <c r="AA64" s="3">
        <v>0.3</v>
      </c>
      <c r="AB64">
        <f t="shared" si="1"/>
        <v>15521.75260905862</v>
      </c>
      <c r="AC64">
        <f t="shared" si="10"/>
        <v>8392.2217069793787</v>
      </c>
      <c r="AD64" s="3">
        <v>0.2</v>
      </c>
      <c r="AE64">
        <f t="shared" si="2"/>
        <v>1678.4443413958759</v>
      </c>
      <c r="AF64">
        <f t="shared" si="3"/>
        <v>1</v>
      </c>
    </row>
    <row r="65" spans="1:32" x14ac:dyDescent="0.25">
      <c r="A65" s="2">
        <v>64</v>
      </c>
      <c r="B65">
        <f t="shared" si="12"/>
        <v>127.55473818635726</v>
      </c>
      <c r="C65" s="3">
        <v>0.08</v>
      </c>
      <c r="D65">
        <f t="shared" si="13"/>
        <v>900.53645159568214</v>
      </c>
      <c r="Q65">
        <f t="shared" si="14"/>
        <v>900.53645159568475</v>
      </c>
      <c r="R65">
        <f t="shared" si="6"/>
        <v>128.0018527216414</v>
      </c>
      <c r="S65">
        <f t="shared" si="7"/>
        <v>5029.0478453349924</v>
      </c>
      <c r="T65" s="3">
        <v>0.08</v>
      </c>
      <c r="V65">
        <f>SUM($R$2:R65)</f>
        <v>4646.7661629964759</v>
      </c>
      <c r="W65">
        <f t="shared" si="8"/>
        <v>9.7979297494970616</v>
      </c>
      <c r="Z65">
        <f t="shared" si="11"/>
        <v>9.4304133622417116E-2</v>
      </c>
      <c r="AA65" s="3">
        <v>0.3</v>
      </c>
      <c r="AB65">
        <f t="shared" si="1"/>
        <v>16763.49281778331</v>
      </c>
      <c r="AC65">
        <f t="shared" si="10"/>
        <v>8895.7550093981426</v>
      </c>
      <c r="AD65" s="3">
        <v>0.2</v>
      </c>
      <c r="AE65">
        <f t="shared" si="2"/>
        <v>1779.1510018796287</v>
      </c>
      <c r="AF65">
        <f t="shared" si="3"/>
        <v>1</v>
      </c>
    </row>
    <row r="66" spans="1:32" x14ac:dyDescent="0.25">
      <c r="A66" s="2">
        <v>65</v>
      </c>
      <c r="B66">
        <f t="shared" si="12"/>
        <v>137.75911724126584</v>
      </c>
      <c r="C66" s="3">
        <v>0.08</v>
      </c>
      <c r="D66">
        <f t="shared" si="13"/>
        <v>972.57936772333676</v>
      </c>
      <c r="Q66">
        <f t="shared" si="14"/>
        <v>972.5793677233396</v>
      </c>
      <c r="R66">
        <f t="shared" si="6"/>
        <v>130.41698201827617</v>
      </c>
      <c r="S66">
        <f t="shared" si="7"/>
        <v>5431.3716729617918</v>
      </c>
      <c r="T66" s="3">
        <v>0.08</v>
      </c>
      <c r="V66">
        <f>SUM($R$2:R66)</f>
        <v>4777.183145014752</v>
      </c>
      <c r="W66">
        <f t="shared" si="8"/>
        <v>10.07292022311549</v>
      </c>
      <c r="Z66">
        <f t="shared" si="11"/>
        <v>8.7318642242978806E-2</v>
      </c>
      <c r="AA66" s="3">
        <v>0.3</v>
      </c>
      <c r="AB66">
        <f t="shared" si="1"/>
        <v>18104.572243205974</v>
      </c>
      <c r="AC66">
        <f t="shared" si="10"/>
        <v>9429.5003099620317</v>
      </c>
      <c r="AD66" s="3">
        <v>0.2</v>
      </c>
      <c r="AE66">
        <f t="shared" si="2"/>
        <v>1885.9000619924063</v>
      </c>
      <c r="AF66">
        <f t="shared" si="3"/>
        <v>1</v>
      </c>
    </row>
    <row r="67" spans="1:32" x14ac:dyDescent="0.25">
      <c r="A67" s="2">
        <v>66</v>
      </c>
      <c r="B67">
        <f t="shared" si="12"/>
        <v>148.7798466205671</v>
      </c>
      <c r="C67" s="3">
        <v>0.08</v>
      </c>
      <c r="D67">
        <f t="shared" si="13"/>
        <v>1050.3857171412037</v>
      </c>
      <c r="Q67">
        <f t="shared" si="14"/>
        <v>1050.3857171412069</v>
      </c>
      <c r="R67">
        <f t="shared" si="6"/>
        <v>132.87767979220592</v>
      </c>
      <c r="S67">
        <f t="shared" si="7"/>
        <v>5865.881406798736</v>
      </c>
      <c r="T67" s="3">
        <v>0.08</v>
      </c>
      <c r="V67">
        <f>SUM($R$2:R67)</f>
        <v>4910.0608248069575</v>
      </c>
      <c r="W67">
        <f t="shared" si="8"/>
        <v>10.353099196236153</v>
      </c>
      <c r="Z67">
        <f t="shared" si="11"/>
        <v>8.0850594669424805E-2</v>
      </c>
      <c r="AA67" s="3">
        <v>0.3</v>
      </c>
      <c r="AB67">
        <f t="shared" ref="AB67:AB130" si="15">S67/AA67</f>
        <v>19552.938022662453</v>
      </c>
      <c r="AC67">
        <f t="shared" si="10"/>
        <v>9995.2703285597545</v>
      </c>
      <c r="AD67" s="3">
        <v>0.2</v>
      </c>
      <c r="AE67">
        <f t="shared" ref="AE67:AE130" si="16">AC67*AD67</f>
        <v>1999.0540657119509</v>
      </c>
      <c r="AF67">
        <f t="shared" ref="AF67:AF130" si="17">IF(AB67&gt;AE67, 1, 0)</f>
        <v>1</v>
      </c>
    </row>
    <row r="68" spans="1:32" x14ac:dyDescent="0.25">
      <c r="A68" s="2">
        <v>67</v>
      </c>
      <c r="B68">
        <f t="shared" si="12"/>
        <v>160.68223435021247</v>
      </c>
      <c r="C68" s="3">
        <v>0.08</v>
      </c>
      <c r="D68">
        <f t="shared" si="13"/>
        <v>1134.4165745125001</v>
      </c>
      <c r="Q68">
        <f t="shared" si="14"/>
        <v>1134.4165745125033</v>
      </c>
      <c r="R68">
        <f t="shared" ref="R68:R101" si="18">S68/((1+$U$2)^A67)</f>
        <v>135.38480582602116</v>
      </c>
      <c r="S68">
        <f t="shared" ref="S68:S101" si="19">S67*(1+T67)</f>
        <v>6335.1519193426357</v>
      </c>
      <c r="T68" s="3">
        <v>0.08</v>
      </c>
      <c r="V68">
        <f>SUM($R$2:R68)</f>
        <v>5045.4456306329785</v>
      </c>
      <c r="W68">
        <f t="shared" ref="W68:W101" si="20">V68/$W$2</f>
        <v>10.638564565076074</v>
      </c>
      <c r="Z68">
        <f t="shared" si="11"/>
        <v>7.4861661730948895E-2</v>
      </c>
      <c r="AA68" s="3">
        <v>0.3</v>
      </c>
      <c r="AB68">
        <f t="shared" si="15"/>
        <v>21117.173064475453</v>
      </c>
      <c r="AC68">
        <f t="shared" ref="AC68:AC131" si="21">AC67*(1+$U$2)</f>
        <v>10594.98654827334</v>
      </c>
      <c r="AD68" s="3">
        <v>0.2</v>
      </c>
      <c r="AE68">
        <f t="shared" si="16"/>
        <v>2118.9973096546682</v>
      </c>
      <c r="AF68">
        <f t="shared" si="17"/>
        <v>1</v>
      </c>
    </row>
    <row r="69" spans="1:32" x14ac:dyDescent="0.25">
      <c r="A69" s="2">
        <v>68</v>
      </c>
      <c r="B69">
        <f t="shared" si="12"/>
        <v>173.53681309822946</v>
      </c>
      <c r="C69" s="3">
        <v>0.08</v>
      </c>
      <c r="D69">
        <f t="shared" si="13"/>
        <v>1225.1699004735001</v>
      </c>
      <c r="Q69">
        <f t="shared" si="14"/>
        <v>1225.1699004735037</v>
      </c>
      <c r="R69">
        <f t="shared" si="18"/>
        <v>137.93923612462532</v>
      </c>
      <c r="S69">
        <f t="shared" si="19"/>
        <v>6841.9640728900467</v>
      </c>
      <c r="T69" s="3">
        <v>0.08</v>
      </c>
      <c r="V69">
        <f>SUM($R$2:R69)</f>
        <v>5183.384866757604</v>
      </c>
      <c r="W69">
        <f t="shared" si="20"/>
        <v>10.92941607295071</v>
      </c>
      <c r="Z69">
        <f t="shared" si="11"/>
        <v>6.93163534545823E-2</v>
      </c>
      <c r="AA69" s="3">
        <v>0.3</v>
      </c>
      <c r="AB69">
        <f t="shared" si="15"/>
        <v>22806.546909633489</v>
      </c>
      <c r="AC69">
        <f t="shared" si="21"/>
        <v>11230.685741169742</v>
      </c>
      <c r="AD69" s="3">
        <v>0.2</v>
      </c>
      <c r="AE69">
        <f t="shared" si="16"/>
        <v>2246.1371482339487</v>
      </c>
      <c r="AF69">
        <f t="shared" si="17"/>
        <v>1</v>
      </c>
    </row>
    <row r="70" spans="1:32" x14ac:dyDescent="0.25">
      <c r="A70" s="2">
        <v>69</v>
      </c>
      <c r="B70">
        <f t="shared" si="12"/>
        <v>187.41975814608782</v>
      </c>
      <c r="C70" s="3">
        <v>0.08</v>
      </c>
      <c r="D70">
        <f t="shared" si="13"/>
        <v>1323.1834925113801</v>
      </c>
      <c r="Q70">
        <f t="shared" si="14"/>
        <v>1323.1834925113842</v>
      </c>
      <c r="R70">
        <f t="shared" si="18"/>
        <v>140.54186322131633</v>
      </c>
      <c r="S70">
        <f t="shared" si="19"/>
        <v>7389.3211987212508</v>
      </c>
      <c r="T70" s="3">
        <v>0.08</v>
      </c>
      <c r="V70">
        <f>SUM($R$2:R70)</f>
        <v>5323.9267299789199</v>
      </c>
      <c r="W70">
        <f t="shared" si="20"/>
        <v>11.225755345124869</v>
      </c>
      <c r="Z70">
        <f t="shared" si="11"/>
        <v>6.4181808754242869E-2</v>
      </c>
      <c r="AA70" s="3">
        <v>0.3</v>
      </c>
      <c r="AB70">
        <f t="shared" si="15"/>
        <v>24631.07066240417</v>
      </c>
      <c r="AC70">
        <f t="shared" si="21"/>
        <v>11904.526885639927</v>
      </c>
      <c r="AD70" s="3">
        <v>0.2</v>
      </c>
      <c r="AE70">
        <f t="shared" si="16"/>
        <v>2380.9053771279855</v>
      </c>
      <c r="AF70">
        <f t="shared" si="17"/>
        <v>1</v>
      </c>
    </row>
    <row r="71" spans="1:32" x14ac:dyDescent="0.25">
      <c r="A71" s="2">
        <v>70</v>
      </c>
      <c r="B71">
        <f t="shared" si="12"/>
        <v>202.41333879777483</v>
      </c>
      <c r="C71" s="3">
        <v>0.08</v>
      </c>
      <c r="D71">
        <f t="shared" si="13"/>
        <v>1429.0381719122906</v>
      </c>
      <c r="Q71">
        <f t="shared" si="14"/>
        <v>1429.0381719122947</v>
      </c>
      <c r="R71">
        <f t="shared" si="18"/>
        <v>143.19359648964306</v>
      </c>
      <c r="S71">
        <f t="shared" si="19"/>
        <v>7980.4668946189513</v>
      </c>
      <c r="T71" s="3">
        <v>0.08</v>
      </c>
      <c r="V71">
        <f>SUM($R$2:R71)</f>
        <v>5467.1203264685628</v>
      </c>
      <c r="W71">
        <f t="shared" si="20"/>
        <v>11.52768592432118</v>
      </c>
      <c r="Z71">
        <f t="shared" si="11"/>
        <v>5.9427600698373023E-2</v>
      </c>
      <c r="AA71" s="3">
        <v>0.3</v>
      </c>
      <c r="AB71">
        <f t="shared" si="15"/>
        <v>26601.556315396505</v>
      </c>
      <c r="AC71">
        <f t="shared" si="21"/>
        <v>12618.798498778324</v>
      </c>
      <c r="AD71" s="3">
        <v>0.2</v>
      </c>
      <c r="AE71">
        <f t="shared" si="16"/>
        <v>2523.7596997556648</v>
      </c>
      <c r="AF71">
        <f t="shared" si="17"/>
        <v>1</v>
      </c>
    </row>
    <row r="72" spans="1:32" x14ac:dyDescent="0.25">
      <c r="A72" s="2">
        <v>71</v>
      </c>
      <c r="B72">
        <f t="shared" si="12"/>
        <v>218.60640590159682</v>
      </c>
      <c r="C72" s="3">
        <v>0.08</v>
      </c>
      <c r="D72">
        <f t="shared" si="13"/>
        <v>1543.3612256652739</v>
      </c>
      <c r="Q72">
        <f t="shared" si="14"/>
        <v>1543.3612256652787</v>
      </c>
      <c r="R72">
        <f t="shared" si="18"/>
        <v>145.89536246114577</v>
      </c>
      <c r="S72">
        <f t="shared" si="19"/>
        <v>8618.9042461884674</v>
      </c>
      <c r="T72" s="3">
        <v>0.08</v>
      </c>
      <c r="V72">
        <f>SUM($R$2:R72)</f>
        <v>5613.0156889297086</v>
      </c>
      <c r="W72">
        <f t="shared" si="20"/>
        <v>11.835313306898556</v>
      </c>
      <c r="Z72">
        <f t="shared" si="11"/>
        <v>5.5025556202197248E-2</v>
      </c>
      <c r="AA72" s="3">
        <v>0.3</v>
      </c>
      <c r="AB72">
        <f t="shared" si="15"/>
        <v>28729.680820628226</v>
      </c>
      <c r="AC72">
        <f t="shared" si="21"/>
        <v>13375.926408705023</v>
      </c>
      <c r="AD72" s="3">
        <v>0.2</v>
      </c>
      <c r="AE72">
        <f t="shared" si="16"/>
        <v>2675.1852817410049</v>
      </c>
      <c r="AF72">
        <f t="shared" si="17"/>
        <v>1</v>
      </c>
    </row>
    <row r="73" spans="1:32" x14ac:dyDescent="0.25">
      <c r="A73" s="2">
        <v>72</v>
      </c>
      <c r="B73">
        <f t="shared" si="12"/>
        <v>236.09491837372457</v>
      </c>
      <c r="C73" s="3">
        <v>0.08</v>
      </c>
      <c r="D73">
        <f t="shared" si="13"/>
        <v>1666.8301237184958</v>
      </c>
      <c r="Q73">
        <f t="shared" si="14"/>
        <v>1666.830123718501</v>
      </c>
      <c r="R73">
        <f t="shared" si="18"/>
        <v>148.64810514909189</v>
      </c>
      <c r="S73">
        <f t="shared" si="19"/>
        <v>9308.4165858835458</v>
      </c>
      <c r="T73" s="3">
        <v>0.08</v>
      </c>
      <c r="V73">
        <f>SUM($R$2:R73)</f>
        <v>5761.6637940788005</v>
      </c>
      <c r="W73">
        <f t="shared" si="20"/>
        <v>12.148744979713239</v>
      </c>
      <c r="Z73">
        <f t="shared" si="11"/>
        <v>5.0949589076108553E-2</v>
      </c>
      <c r="AA73" s="3">
        <v>0.3</v>
      </c>
      <c r="AB73">
        <f t="shared" si="15"/>
        <v>31028.055286278486</v>
      </c>
      <c r="AC73">
        <f t="shared" si="21"/>
        <v>14178.481993227326</v>
      </c>
      <c r="AD73" s="3">
        <v>0.2</v>
      </c>
      <c r="AE73">
        <f t="shared" si="16"/>
        <v>2835.6963986454653</v>
      </c>
      <c r="AF73">
        <f t="shared" si="17"/>
        <v>1</v>
      </c>
    </row>
    <row r="74" spans="1:32" x14ac:dyDescent="0.25">
      <c r="A74" s="2">
        <v>73</v>
      </c>
      <c r="B74">
        <f t="shared" si="12"/>
        <v>254.98251184362255</v>
      </c>
      <c r="C74" s="3">
        <v>0.08</v>
      </c>
      <c r="D74">
        <f t="shared" si="13"/>
        <v>1800.1765336159754</v>
      </c>
      <c r="Q74">
        <f t="shared" si="14"/>
        <v>1800.176533615981</v>
      </c>
      <c r="R74">
        <f t="shared" si="18"/>
        <v>151.45278637832007</v>
      </c>
      <c r="S74">
        <f t="shared" si="19"/>
        <v>10053.089912754231</v>
      </c>
      <c r="T74" s="3">
        <v>0.08</v>
      </c>
      <c r="V74">
        <f>SUM($R$2:R74)</f>
        <v>5913.116580457121</v>
      </c>
      <c r="W74">
        <f t="shared" si="20"/>
        <v>12.46809045767537</v>
      </c>
      <c r="Z74">
        <f t="shared" si="11"/>
        <v>4.7175545440841252E-2</v>
      </c>
      <c r="AA74" s="3">
        <v>0.3</v>
      </c>
      <c r="AB74">
        <f t="shared" si="15"/>
        <v>33510.29970918077</v>
      </c>
      <c r="AC74">
        <f t="shared" si="21"/>
        <v>15029.190912820966</v>
      </c>
      <c r="AD74" s="3">
        <v>0.2</v>
      </c>
      <c r="AE74">
        <f t="shared" si="16"/>
        <v>3005.8381825641936</v>
      </c>
      <c r="AF74">
        <f t="shared" si="17"/>
        <v>1</v>
      </c>
    </row>
    <row r="75" spans="1:32" x14ac:dyDescent="0.25">
      <c r="A75" s="2">
        <v>74</v>
      </c>
      <c r="B75">
        <f t="shared" si="12"/>
        <v>275.38111279111234</v>
      </c>
      <c r="C75" s="3">
        <v>0.08</v>
      </c>
      <c r="D75">
        <f t="shared" si="13"/>
        <v>1944.1906563052535</v>
      </c>
      <c r="Q75">
        <f t="shared" si="14"/>
        <v>1944.1906563052598</v>
      </c>
      <c r="R75">
        <f t="shared" si="18"/>
        <v>154.31038612130729</v>
      </c>
      <c r="S75">
        <f t="shared" si="19"/>
        <v>10857.33710577457</v>
      </c>
      <c r="T75" s="3">
        <v>0.08</v>
      </c>
      <c r="V75">
        <f>SUM($R$2:R75)</f>
        <v>6067.4269665784286</v>
      </c>
      <c r="W75">
        <f t="shared" si="20"/>
        <v>12.793461322014146</v>
      </c>
      <c r="Z75">
        <f t="shared" si="11"/>
        <v>4.3681060593371526E-2</v>
      </c>
      <c r="AA75" s="3">
        <v>0.3</v>
      </c>
      <c r="AB75">
        <f t="shared" si="15"/>
        <v>36191.123685915234</v>
      </c>
      <c r="AC75">
        <f t="shared" si="21"/>
        <v>15930.942367590225</v>
      </c>
      <c r="AD75" s="3">
        <v>0.2</v>
      </c>
      <c r="AE75">
        <f t="shared" si="16"/>
        <v>3186.1884735180452</v>
      </c>
      <c r="AF75">
        <f t="shared" si="17"/>
        <v>1</v>
      </c>
    </row>
    <row r="76" spans="1:32" x14ac:dyDescent="0.25">
      <c r="A76" s="2">
        <v>75</v>
      </c>
      <c r="B76">
        <f t="shared" si="12"/>
        <v>297.41160181440131</v>
      </c>
      <c r="C76" s="3">
        <v>0.08</v>
      </c>
      <c r="D76">
        <f t="shared" si="13"/>
        <v>2099.7259088096739</v>
      </c>
      <c r="Q76">
        <f t="shared" si="14"/>
        <v>2099.7259088096807</v>
      </c>
      <c r="R76">
        <f t="shared" si="18"/>
        <v>157.22190284057723</v>
      </c>
      <c r="S76">
        <f t="shared" si="19"/>
        <v>11725.924074236536</v>
      </c>
      <c r="T76" s="3">
        <v>0.08</v>
      </c>
      <c r="V76">
        <f>SUM($R$2:R76)</f>
        <v>6224.6488694190057</v>
      </c>
      <c r="W76">
        <f t="shared" si="20"/>
        <v>13.124971259264973</v>
      </c>
      <c r="Z76">
        <f t="shared" si="11"/>
        <v>4.0445426475344E-2</v>
      </c>
      <c r="AA76" s="3">
        <v>0.3</v>
      </c>
      <c r="AB76">
        <f t="shared" si="15"/>
        <v>39086.41358078846</v>
      </c>
      <c r="AC76">
        <f t="shared" si="21"/>
        <v>16886.79890964564</v>
      </c>
      <c r="AD76" s="3">
        <v>0.2</v>
      </c>
      <c r="AE76">
        <f t="shared" si="16"/>
        <v>3377.3597819291281</v>
      </c>
      <c r="AF76">
        <f t="shared" si="17"/>
        <v>1</v>
      </c>
    </row>
    <row r="77" spans="1:32" x14ac:dyDescent="0.25">
      <c r="A77" s="2">
        <v>76</v>
      </c>
      <c r="B77">
        <f t="shared" si="12"/>
        <v>321.20452995955338</v>
      </c>
      <c r="C77" s="3">
        <v>0.08</v>
      </c>
      <c r="D77">
        <f t="shared" si="13"/>
        <v>2267.7039815144481</v>
      </c>
      <c r="Q77">
        <f t="shared" si="14"/>
        <v>2267.7039815144553</v>
      </c>
      <c r="R77">
        <f t="shared" si="18"/>
        <v>160.18835383756922</v>
      </c>
      <c r="S77">
        <f t="shared" si="19"/>
        <v>12663.998000175459</v>
      </c>
      <c r="T77" s="3">
        <v>0.08</v>
      </c>
      <c r="V77">
        <f>SUM($R$2:R77)</f>
        <v>6384.8372232565753</v>
      </c>
      <c r="W77">
        <f t="shared" si="20"/>
        <v>13.462736100992231</v>
      </c>
      <c r="Z77">
        <f t="shared" si="11"/>
        <v>3.7449468958651852E-2</v>
      </c>
      <c r="AA77" s="3">
        <v>0.3</v>
      </c>
      <c r="AB77">
        <f t="shared" si="15"/>
        <v>42213.326667251531</v>
      </c>
      <c r="AC77">
        <f t="shared" si="21"/>
        <v>17900.006844224379</v>
      </c>
      <c r="AD77" s="3">
        <v>0.2</v>
      </c>
      <c r="AE77">
        <f t="shared" si="16"/>
        <v>3580.0013688448762</v>
      </c>
      <c r="AF77">
        <f t="shared" si="17"/>
        <v>1</v>
      </c>
    </row>
    <row r="78" spans="1:32" x14ac:dyDescent="0.25">
      <c r="A78" s="2">
        <v>77</v>
      </c>
      <c r="B78">
        <f t="shared" si="12"/>
        <v>346.90089235631763</v>
      </c>
      <c r="C78" s="3">
        <v>0.08</v>
      </c>
      <c r="D78">
        <f t="shared" si="13"/>
        <v>2449.120300035604</v>
      </c>
      <c r="Q78">
        <f t="shared" si="14"/>
        <v>2449.1203000356118</v>
      </c>
      <c r="R78">
        <f t="shared" si="18"/>
        <v>163.21077560808939</v>
      </c>
      <c r="S78">
        <f t="shared" si="19"/>
        <v>13677.117840189498</v>
      </c>
      <c r="T78" s="3">
        <v>0.08</v>
      </c>
      <c r="V78">
        <f>SUM($R$2:R78)</f>
        <v>6548.0479988646648</v>
      </c>
      <c r="W78">
        <f t="shared" si="20"/>
        <v>13.806873864261512</v>
      </c>
      <c r="Z78">
        <f t="shared" si="11"/>
        <v>3.4675434220973932E-2</v>
      </c>
      <c r="AA78" s="3">
        <v>0.3</v>
      </c>
      <c r="AB78">
        <f t="shared" si="15"/>
        <v>45590.392800631664</v>
      </c>
      <c r="AC78">
        <f t="shared" si="21"/>
        <v>18974.007254877844</v>
      </c>
      <c r="AD78" s="3">
        <v>0.2</v>
      </c>
      <c r="AE78">
        <f t="shared" si="16"/>
        <v>3794.801450975569</v>
      </c>
      <c r="AF78">
        <f t="shared" si="17"/>
        <v>1</v>
      </c>
    </row>
    <row r="79" spans="1:32" x14ac:dyDescent="0.25">
      <c r="A79" s="2">
        <v>78</v>
      </c>
      <c r="B79">
        <f t="shared" si="12"/>
        <v>374.65296374482301</v>
      </c>
      <c r="C79" s="3">
        <v>0.08</v>
      </c>
      <c r="D79">
        <f t="shared" si="13"/>
        <v>2645.0499240384524</v>
      </c>
      <c r="Q79">
        <f t="shared" si="14"/>
        <v>2645.0499240384602</v>
      </c>
      <c r="R79">
        <f t="shared" si="18"/>
        <v>166.29022420446842</v>
      </c>
      <c r="S79">
        <f t="shared" si="19"/>
        <v>14771.287267404658</v>
      </c>
      <c r="T79" s="3">
        <v>0.08</v>
      </c>
      <c r="V79">
        <f>SUM($R$2:R79)</f>
        <v>6714.3382230691332</v>
      </c>
      <c r="W79">
        <f t="shared" si="20"/>
        <v>14.157504792875498</v>
      </c>
      <c r="Z79">
        <f t="shared" ref="Z79:Z142" si="22">$W$2/S79</f>
        <v>3.2106883537938828E-2</v>
      </c>
      <c r="AA79" s="3">
        <v>0.3</v>
      </c>
      <c r="AB79">
        <f t="shared" si="15"/>
        <v>49237.624224682193</v>
      </c>
      <c r="AC79">
        <f t="shared" si="21"/>
        <v>20112.447690170517</v>
      </c>
      <c r="AD79" s="3">
        <v>0.2</v>
      </c>
      <c r="AE79">
        <f t="shared" si="16"/>
        <v>4022.4895380341036</v>
      </c>
      <c r="AF79">
        <f t="shared" si="17"/>
        <v>1</v>
      </c>
    </row>
    <row r="80" spans="1:32" x14ac:dyDescent="0.25">
      <c r="A80" s="2">
        <v>79</v>
      </c>
      <c r="B80">
        <f t="shared" si="12"/>
        <v>404.62520084440882</v>
      </c>
      <c r="C80" s="3">
        <v>0.08</v>
      </c>
      <c r="D80">
        <f t="shared" si="13"/>
        <v>2856.6539179615288</v>
      </c>
      <c r="Q80">
        <f t="shared" si="14"/>
        <v>2856.6539179615379</v>
      </c>
      <c r="R80">
        <f t="shared" si="18"/>
        <v>169.42777560455275</v>
      </c>
      <c r="S80">
        <f t="shared" si="19"/>
        <v>15952.99024879703</v>
      </c>
      <c r="T80" s="3">
        <v>0.08</v>
      </c>
      <c r="V80">
        <f>SUM($R$2:R80)</f>
        <v>6883.7659986736862</v>
      </c>
      <c r="W80">
        <f t="shared" si="20"/>
        <v>14.51475139938786</v>
      </c>
      <c r="Z80">
        <f t="shared" si="22"/>
        <v>2.9728595868461875E-2</v>
      </c>
      <c r="AA80" s="3">
        <v>0.3</v>
      </c>
      <c r="AB80">
        <f t="shared" si="15"/>
        <v>53176.634162656766</v>
      </c>
      <c r="AC80">
        <f t="shared" si="21"/>
        <v>21319.194551580749</v>
      </c>
      <c r="AD80" s="3">
        <v>0.2</v>
      </c>
      <c r="AE80">
        <f t="shared" si="16"/>
        <v>4263.8389103161498</v>
      </c>
      <c r="AF80">
        <f t="shared" si="17"/>
        <v>1</v>
      </c>
    </row>
    <row r="81" spans="1:32" x14ac:dyDescent="0.25">
      <c r="A81" s="2">
        <v>80</v>
      </c>
      <c r="B81">
        <f t="shared" si="12"/>
        <v>436.99521691196151</v>
      </c>
      <c r="C81" s="3">
        <v>0.08</v>
      </c>
      <c r="D81">
        <f t="shared" si="13"/>
        <v>3085.1862313984511</v>
      </c>
      <c r="Q81">
        <f t="shared" si="14"/>
        <v>3085.1862313984611</v>
      </c>
      <c r="R81">
        <f t="shared" si="18"/>
        <v>172.62452608765747</v>
      </c>
      <c r="S81">
        <f t="shared" si="19"/>
        <v>17229.229468700792</v>
      </c>
      <c r="T81" s="3">
        <v>0.08</v>
      </c>
      <c r="V81">
        <f>SUM($R$2:R81)</f>
        <v>7056.3905247613438</v>
      </c>
      <c r="W81">
        <f t="shared" si="20"/>
        <v>14.878738507909889</v>
      </c>
      <c r="Z81">
        <f t="shared" si="22"/>
        <v>2.752647765598322E-2</v>
      </c>
      <c r="AA81" s="3">
        <v>0.3</v>
      </c>
      <c r="AB81">
        <f t="shared" si="15"/>
        <v>57430.764895669308</v>
      </c>
      <c r="AC81">
        <f t="shared" si="21"/>
        <v>22598.346224675595</v>
      </c>
      <c r="AD81" s="3">
        <v>0.2</v>
      </c>
      <c r="AE81">
        <f t="shared" si="16"/>
        <v>4519.6692449351194</v>
      </c>
      <c r="AF81">
        <f t="shared" si="17"/>
        <v>1</v>
      </c>
    </row>
    <row r="82" spans="1:32" x14ac:dyDescent="0.25">
      <c r="A82" s="2">
        <v>81</v>
      </c>
      <c r="B82">
        <f t="shared" si="12"/>
        <v>471.95483426491842</v>
      </c>
      <c r="C82" s="3">
        <v>0.08</v>
      </c>
      <c r="D82">
        <f t="shared" si="13"/>
        <v>3332.0011299103271</v>
      </c>
      <c r="Q82">
        <f t="shared" si="14"/>
        <v>3332.001129910338</v>
      </c>
      <c r="R82">
        <f t="shared" si="18"/>
        <v>175.88159261761334</v>
      </c>
      <c r="S82">
        <f t="shared" si="19"/>
        <v>18607.567826196857</v>
      </c>
      <c r="T82" s="3">
        <v>0.08</v>
      </c>
      <c r="V82">
        <f>SUM($R$2:R82)</f>
        <v>7232.2721173789569</v>
      </c>
      <c r="W82">
        <f t="shared" si="20"/>
        <v>15.249593297724786</v>
      </c>
      <c r="Z82">
        <f t="shared" si="22"/>
        <v>2.5487479311095573E-2</v>
      </c>
      <c r="AA82" s="3">
        <v>0.3</v>
      </c>
      <c r="AB82">
        <f t="shared" si="15"/>
        <v>62025.226087322859</v>
      </c>
      <c r="AC82">
        <f t="shared" si="21"/>
        <v>23954.246998156133</v>
      </c>
      <c r="AD82" s="3">
        <v>0.2</v>
      </c>
      <c r="AE82">
        <f t="shared" si="16"/>
        <v>4790.8493996312272</v>
      </c>
      <c r="AF82">
        <f t="shared" si="17"/>
        <v>1</v>
      </c>
    </row>
    <row r="83" spans="1:32" x14ac:dyDescent="0.25">
      <c r="A83" s="2">
        <v>82</v>
      </c>
      <c r="B83">
        <f t="shared" si="12"/>
        <v>509.71122100611188</v>
      </c>
      <c r="C83" s="3">
        <v>0.08</v>
      </c>
      <c r="D83">
        <f t="shared" si="13"/>
        <v>3598.5612203031533</v>
      </c>
      <c r="Q83">
        <f t="shared" si="14"/>
        <v>3598.5612203031651</v>
      </c>
      <c r="R83">
        <f t="shared" si="18"/>
        <v>179.20011323303999</v>
      </c>
      <c r="S83">
        <f t="shared" si="19"/>
        <v>20096.173252292607</v>
      </c>
      <c r="T83" s="3">
        <v>0.08</v>
      </c>
      <c r="V83">
        <f>SUM($R$2:R83)</f>
        <v>7411.4722306119966</v>
      </c>
      <c r="W83">
        <f t="shared" si="20"/>
        <v>15.627445347724869</v>
      </c>
      <c r="Z83">
        <f t="shared" si="22"/>
        <v>2.3599517880644048E-2</v>
      </c>
      <c r="AA83" s="3">
        <v>0.3</v>
      </c>
      <c r="AB83">
        <f t="shared" si="15"/>
        <v>66987.244174308697</v>
      </c>
      <c r="AC83">
        <f t="shared" si="21"/>
        <v>25391.501818045504</v>
      </c>
      <c r="AD83" s="3">
        <v>0.2</v>
      </c>
      <c r="AE83">
        <f t="shared" si="16"/>
        <v>5078.3003636091016</v>
      </c>
      <c r="AF83">
        <f t="shared" si="17"/>
        <v>1</v>
      </c>
    </row>
    <row r="84" spans="1:32" x14ac:dyDescent="0.25">
      <c r="A84" s="2">
        <v>83</v>
      </c>
      <c r="B84">
        <f t="shared" si="12"/>
        <v>550.48811868660084</v>
      </c>
      <c r="C84" s="3">
        <v>0.08</v>
      </c>
      <c r="D84">
        <f t="shared" si="13"/>
        <v>3886.4461179274058</v>
      </c>
      <c r="Q84">
        <f t="shared" si="14"/>
        <v>3886.4461179274185</v>
      </c>
      <c r="R84">
        <f t="shared" si="18"/>
        <v>182.58124744498417</v>
      </c>
      <c r="S84">
        <f t="shared" si="19"/>
        <v>21703.867112476019</v>
      </c>
      <c r="T84" s="3">
        <v>0.08</v>
      </c>
      <c r="V84">
        <f>SUM($R$2:R84)</f>
        <v>7594.0534780569806</v>
      </c>
      <c r="W84">
        <f t="shared" si="20"/>
        <v>16.01242668168722</v>
      </c>
      <c r="Z84">
        <f t="shared" si="22"/>
        <v>2.1851405445040779E-2</v>
      </c>
      <c r="AA84" s="3">
        <v>0.3</v>
      </c>
      <c r="AB84">
        <f t="shared" si="15"/>
        <v>72346.223708253397</v>
      </c>
      <c r="AC84">
        <f t="shared" si="21"/>
        <v>26914.991927128238</v>
      </c>
      <c r="AD84" s="3">
        <v>0.2</v>
      </c>
      <c r="AE84">
        <f t="shared" si="16"/>
        <v>5382.9983854256479</v>
      </c>
      <c r="AF84">
        <f t="shared" si="17"/>
        <v>1</v>
      </c>
    </row>
    <row r="85" spans="1:32" x14ac:dyDescent="0.25">
      <c r="A85" s="2">
        <v>84</v>
      </c>
      <c r="B85">
        <f t="shared" si="12"/>
        <v>594.52716818152885</v>
      </c>
      <c r="C85" s="3">
        <v>0.08</v>
      </c>
      <c r="D85">
        <f t="shared" si="13"/>
        <v>4197.361807361598</v>
      </c>
      <c r="Q85">
        <f t="shared" si="14"/>
        <v>4197.3618073616126</v>
      </c>
      <c r="R85">
        <f t="shared" si="18"/>
        <v>186.02617664205931</v>
      </c>
      <c r="S85">
        <f t="shared" si="19"/>
        <v>23440.1764814741</v>
      </c>
      <c r="T85" s="3">
        <v>0.08</v>
      </c>
      <c r="V85">
        <f>SUM($R$2:R85)</f>
        <v>7780.0796546990396</v>
      </c>
      <c r="W85">
        <f t="shared" si="20"/>
        <v>16.404671814403574</v>
      </c>
      <c r="Z85">
        <f t="shared" si="22"/>
        <v>2.0232782819482206E-2</v>
      </c>
      <c r="AA85" s="3">
        <v>0.3</v>
      </c>
      <c r="AB85">
        <f t="shared" si="15"/>
        <v>78133.921604913674</v>
      </c>
      <c r="AC85">
        <f t="shared" si="21"/>
        <v>28529.891442755932</v>
      </c>
      <c r="AD85" s="3">
        <v>0.2</v>
      </c>
      <c r="AE85">
        <f t="shared" si="16"/>
        <v>5705.9782885511868</v>
      </c>
      <c r="AF85">
        <f t="shared" si="17"/>
        <v>1</v>
      </c>
    </row>
    <row r="86" spans="1:32" x14ac:dyDescent="0.25">
      <c r="A86" s="2">
        <v>85</v>
      </c>
      <c r="B86">
        <f t="shared" si="12"/>
        <v>642.08934163605113</v>
      </c>
      <c r="C86" s="3">
        <v>0.08</v>
      </c>
      <c r="D86">
        <f t="shared" si="13"/>
        <v>4533.1507519505258</v>
      </c>
      <c r="Q86">
        <f t="shared" si="14"/>
        <v>4533.1507519505412</v>
      </c>
      <c r="R86">
        <f t="shared" si="18"/>
        <v>189.53610450323023</v>
      </c>
      <c r="S86">
        <f t="shared" si="19"/>
        <v>25315.390599992028</v>
      </c>
      <c r="T86" s="3">
        <v>0.08</v>
      </c>
      <c r="V86">
        <f>SUM($R$2:R86)</f>
        <v>7969.6157592022701</v>
      </c>
      <c r="W86">
        <f t="shared" si="20"/>
        <v>16.804317798680618</v>
      </c>
      <c r="Z86">
        <f t="shared" si="22"/>
        <v>1.8734058166187225E-2</v>
      </c>
      <c r="AA86" s="3">
        <v>0.3</v>
      </c>
      <c r="AB86">
        <f t="shared" si="15"/>
        <v>84384.635333306767</v>
      </c>
      <c r="AC86">
        <f t="shared" si="21"/>
        <v>30241.684929321291</v>
      </c>
      <c r="AD86" s="3">
        <v>0.2</v>
      </c>
      <c r="AE86">
        <f t="shared" si="16"/>
        <v>6048.3369858642582</v>
      </c>
      <c r="AF86">
        <f t="shared" si="17"/>
        <v>1</v>
      </c>
    </row>
    <row r="87" spans="1:32" x14ac:dyDescent="0.25">
      <c r="A87" s="2">
        <v>86</v>
      </c>
      <c r="B87">
        <f t="shared" si="12"/>
        <v>693.45648896693524</v>
      </c>
      <c r="C87" s="3">
        <v>0.08</v>
      </c>
      <c r="D87">
        <f t="shared" si="13"/>
        <v>4895.8028121065681</v>
      </c>
      <c r="Q87">
        <f t="shared" si="14"/>
        <v>4895.8028121065854</v>
      </c>
      <c r="R87">
        <f t="shared" si="18"/>
        <v>193.1122574183855</v>
      </c>
      <c r="S87">
        <f t="shared" si="19"/>
        <v>27340.621847991391</v>
      </c>
      <c r="T87" s="3">
        <v>0.08</v>
      </c>
      <c r="V87">
        <f>SUM($R$2:R87)</f>
        <v>8162.7280166206556</v>
      </c>
      <c r="W87">
        <f t="shared" si="20"/>
        <v>17.211504273227039</v>
      </c>
      <c r="Z87">
        <f t="shared" si="22"/>
        <v>1.734635015387706E-2</v>
      </c>
      <c r="AA87" s="3">
        <v>0.3</v>
      </c>
      <c r="AB87">
        <f t="shared" si="15"/>
        <v>91135.406159971302</v>
      </c>
      <c r="AC87">
        <f t="shared" si="21"/>
        <v>32056.186025080569</v>
      </c>
      <c r="AD87" s="3">
        <v>0.2</v>
      </c>
      <c r="AE87">
        <f t="shared" si="16"/>
        <v>6411.2372050161139</v>
      </c>
      <c r="AF87">
        <f t="shared" si="17"/>
        <v>1</v>
      </c>
    </row>
    <row r="88" spans="1:32" x14ac:dyDescent="0.25">
      <c r="A88" s="2">
        <v>87</v>
      </c>
      <c r="B88">
        <f t="shared" si="12"/>
        <v>748.93300808429001</v>
      </c>
      <c r="C88" s="3">
        <v>0.08</v>
      </c>
      <c r="D88">
        <f t="shared" si="13"/>
        <v>5287.4670370750937</v>
      </c>
      <c r="Q88">
        <f t="shared" si="14"/>
        <v>5287.4670370751119</v>
      </c>
      <c r="R88">
        <f t="shared" si="18"/>
        <v>196.75588491684559</v>
      </c>
      <c r="S88">
        <f t="shared" si="19"/>
        <v>29527.871595830704</v>
      </c>
      <c r="T88" s="3">
        <v>0.08</v>
      </c>
      <c r="V88">
        <f>SUM($R$2:R88)</f>
        <v>8359.4839015375019</v>
      </c>
      <c r="W88">
        <f t="shared" si="20"/>
        <v>17.62637351144415</v>
      </c>
      <c r="Z88">
        <f t="shared" si="22"/>
        <v>1.6061435327663943E-2</v>
      </c>
      <c r="AA88" s="3">
        <v>0.3</v>
      </c>
      <c r="AB88">
        <f t="shared" si="15"/>
        <v>98426.238652769011</v>
      </c>
      <c r="AC88">
        <f t="shared" si="21"/>
        <v>33979.557186585407</v>
      </c>
      <c r="AD88" s="3">
        <v>0.2</v>
      </c>
      <c r="AE88">
        <f t="shared" si="16"/>
        <v>6795.9114373170814</v>
      </c>
      <c r="AF88">
        <f t="shared" si="17"/>
        <v>1</v>
      </c>
    </row>
    <row r="89" spans="1:32" x14ac:dyDescent="0.25">
      <c r="A89" s="2">
        <v>88</v>
      </c>
      <c r="B89">
        <f t="shared" si="12"/>
        <v>808.84764873103325</v>
      </c>
      <c r="C89" s="3">
        <v>0.08</v>
      </c>
      <c r="D89">
        <f t="shared" si="13"/>
        <v>5710.4644000411008</v>
      </c>
      <c r="Q89">
        <f t="shared" si="14"/>
        <v>5710.4644000411217</v>
      </c>
      <c r="R89">
        <f t="shared" si="18"/>
        <v>200.46826010395588</v>
      </c>
      <c r="S89">
        <f t="shared" si="19"/>
        <v>31890.101323497162</v>
      </c>
      <c r="T89" s="3">
        <v>0.08</v>
      </c>
      <c r="V89">
        <f>SUM($R$2:R89)</f>
        <v>8559.9521616414586</v>
      </c>
      <c r="W89">
        <f t="shared" si="20"/>
        <v>18.049070471137053</v>
      </c>
      <c r="Z89">
        <f t="shared" si="22"/>
        <v>1.4871699377466614E-2</v>
      </c>
      <c r="AA89" s="3">
        <v>0.3</v>
      </c>
      <c r="AB89">
        <f t="shared" si="15"/>
        <v>106300.33774499054</v>
      </c>
      <c r="AC89">
        <f t="shared" si="21"/>
        <v>36018.330617780535</v>
      </c>
      <c r="AD89" s="3">
        <v>0.2</v>
      </c>
      <c r="AE89">
        <f t="shared" si="16"/>
        <v>7203.6661235561078</v>
      </c>
      <c r="AF89">
        <f t="shared" si="17"/>
        <v>1</v>
      </c>
    </row>
    <row r="90" spans="1:32" x14ac:dyDescent="0.25">
      <c r="A90" s="2">
        <v>89</v>
      </c>
      <c r="B90">
        <f t="shared" si="12"/>
        <v>873.55546062951589</v>
      </c>
      <c r="C90" s="3">
        <v>0.08</v>
      </c>
      <c r="D90">
        <f t="shared" si="13"/>
        <v>6167.3015520443887</v>
      </c>
      <c r="Q90">
        <f t="shared" si="14"/>
        <v>6167.3015520444114</v>
      </c>
      <c r="R90">
        <f t="shared" si="18"/>
        <v>204.25068010591735</v>
      </c>
      <c r="S90">
        <f t="shared" si="19"/>
        <v>34441.309429376939</v>
      </c>
      <c r="T90" s="3">
        <v>0.08</v>
      </c>
      <c r="V90">
        <f>SUM($R$2:R90)</f>
        <v>8764.2028417473757</v>
      </c>
      <c r="W90">
        <f t="shared" si="20"/>
        <v>18.479742845163784</v>
      </c>
      <c r="Z90">
        <f t="shared" si="22"/>
        <v>1.377009201617279E-2</v>
      </c>
      <c r="AA90" s="3">
        <v>0.3</v>
      </c>
      <c r="AB90">
        <f t="shared" si="15"/>
        <v>114804.3647645898</v>
      </c>
      <c r="AC90">
        <f t="shared" si="21"/>
        <v>38179.430454847366</v>
      </c>
      <c r="AD90" s="3">
        <v>0.2</v>
      </c>
      <c r="AE90">
        <f t="shared" si="16"/>
        <v>7635.886090969474</v>
      </c>
      <c r="AF90">
        <f t="shared" si="17"/>
        <v>1</v>
      </c>
    </row>
    <row r="91" spans="1:32" x14ac:dyDescent="0.25">
      <c r="A91" s="2">
        <v>90</v>
      </c>
      <c r="B91">
        <f t="shared" si="12"/>
        <v>943.43989747987712</v>
      </c>
      <c r="C91" s="3">
        <v>0.08</v>
      </c>
      <c r="D91">
        <f t="shared" si="13"/>
        <v>6660.6856762079397</v>
      </c>
      <c r="Q91">
        <f t="shared" si="14"/>
        <v>6660.6856762079651</v>
      </c>
      <c r="R91">
        <f t="shared" si="18"/>
        <v>208.10446652301019</v>
      </c>
      <c r="S91">
        <f t="shared" si="19"/>
        <v>37196.614183727099</v>
      </c>
      <c r="T91" s="3">
        <v>0.08</v>
      </c>
      <c r="V91">
        <f>SUM($R$2:R91)</f>
        <v>8972.3073082703868</v>
      </c>
      <c r="W91">
        <f t="shared" si="20"/>
        <v>18.918541113040078</v>
      </c>
      <c r="Z91">
        <f t="shared" si="22"/>
        <v>1.2750085200159989E-2</v>
      </c>
      <c r="AA91" s="3">
        <v>0.3</v>
      </c>
      <c r="AB91">
        <f t="shared" si="15"/>
        <v>123988.713945757</v>
      </c>
      <c r="AC91">
        <f t="shared" si="21"/>
        <v>40470.196282138211</v>
      </c>
      <c r="AD91" s="3">
        <v>0.2</v>
      </c>
      <c r="AE91">
        <f t="shared" si="16"/>
        <v>8094.0392564276426</v>
      </c>
      <c r="AF91">
        <f t="shared" si="17"/>
        <v>1</v>
      </c>
    </row>
    <row r="92" spans="1:32" x14ac:dyDescent="0.25">
      <c r="A92" s="2">
        <v>91</v>
      </c>
      <c r="B92">
        <f t="shared" si="12"/>
        <v>1018.9150892782673</v>
      </c>
      <c r="C92" s="3">
        <v>0.08</v>
      </c>
      <c r="D92">
        <f t="shared" si="13"/>
        <v>7193.5405303045745</v>
      </c>
      <c r="Q92">
        <f t="shared" si="14"/>
        <v>7193.5405303046018</v>
      </c>
      <c r="R92">
        <f t="shared" si="18"/>
        <v>212.03096589136888</v>
      </c>
      <c r="S92">
        <f t="shared" si="19"/>
        <v>40172.343318425272</v>
      </c>
      <c r="T92" s="3">
        <v>0.08</v>
      </c>
      <c r="V92">
        <f>SUM($R$2:R92)</f>
        <v>9184.3382741617552</v>
      </c>
      <c r="W92">
        <f t="shared" si="20"/>
        <v>19.365618593517809</v>
      </c>
      <c r="Z92">
        <f t="shared" si="22"/>
        <v>1.180563444459258E-2</v>
      </c>
      <c r="AA92" s="3">
        <v>0.3</v>
      </c>
      <c r="AB92">
        <f t="shared" si="15"/>
        <v>133907.81106141757</v>
      </c>
      <c r="AC92">
        <f t="shared" si="21"/>
        <v>42898.408059066503</v>
      </c>
      <c r="AD92" s="3">
        <v>0.2</v>
      </c>
      <c r="AE92">
        <f t="shared" si="16"/>
        <v>8579.6816118133011</v>
      </c>
      <c r="AF92">
        <f t="shared" si="17"/>
        <v>1</v>
      </c>
    </row>
    <row r="93" spans="1:32" x14ac:dyDescent="0.25">
      <c r="A93" s="2">
        <v>92</v>
      </c>
      <c r="B93">
        <f t="shared" si="12"/>
        <v>1100.4282964205286</v>
      </c>
      <c r="C93" s="3">
        <v>0.08</v>
      </c>
      <c r="D93">
        <f t="shared" si="13"/>
        <v>7769.0237727289405</v>
      </c>
      <c r="Q93">
        <f t="shared" si="14"/>
        <v>7769.0237727289696</v>
      </c>
      <c r="R93">
        <f t="shared" si="18"/>
        <v>216.03155015347014</v>
      </c>
      <c r="S93">
        <f t="shared" si="19"/>
        <v>43386.130783899294</v>
      </c>
      <c r="T93" s="3">
        <v>0.08</v>
      </c>
      <c r="V93">
        <f>SUM($R$2:R93)</f>
        <v>9400.3698243152248</v>
      </c>
      <c r="W93">
        <f t="shared" si="20"/>
        <v>19.821131498155495</v>
      </c>
      <c r="Z93">
        <f t="shared" si="22"/>
        <v>1.0931143004252389E-2</v>
      </c>
      <c r="AA93" s="3">
        <v>0.3</v>
      </c>
      <c r="AB93">
        <f t="shared" si="15"/>
        <v>144620.43594633098</v>
      </c>
      <c r="AC93">
        <f t="shared" si="21"/>
        <v>45472.312542610496</v>
      </c>
      <c r="AD93" s="3">
        <v>0.2</v>
      </c>
      <c r="AE93">
        <f t="shared" si="16"/>
        <v>9094.4625085220996</v>
      </c>
      <c r="AF93">
        <f t="shared" si="17"/>
        <v>1</v>
      </c>
    </row>
    <row r="94" spans="1:32" x14ac:dyDescent="0.25">
      <c r="A94" s="2">
        <v>93</v>
      </c>
      <c r="B94">
        <f t="shared" si="12"/>
        <v>1188.4625601341709</v>
      </c>
      <c r="C94" s="3">
        <v>0.08</v>
      </c>
      <c r="D94">
        <f t="shared" si="13"/>
        <v>8390.5456745472547</v>
      </c>
      <c r="Q94">
        <f t="shared" si="14"/>
        <v>8390.5456745472875</v>
      </c>
      <c r="R94">
        <f t="shared" si="18"/>
        <v>220.1076171374979</v>
      </c>
      <c r="S94">
        <f t="shared" si="19"/>
        <v>46857.021246611243</v>
      </c>
      <c r="T94" s="3">
        <v>0.08</v>
      </c>
      <c r="V94">
        <f>SUM($R$2:R94)</f>
        <v>9620.4774414527219</v>
      </c>
      <c r="W94">
        <f t="shared" si="20"/>
        <v>20.285238985899554</v>
      </c>
      <c r="Z94">
        <f t="shared" si="22"/>
        <v>1.01214287076411E-2</v>
      </c>
      <c r="AA94" s="3">
        <v>0.3</v>
      </c>
      <c r="AB94">
        <f t="shared" si="15"/>
        <v>156190.07082203749</v>
      </c>
      <c r="AC94">
        <f t="shared" si="21"/>
        <v>48200.651295167125</v>
      </c>
      <c r="AD94" s="3">
        <v>0.2</v>
      </c>
      <c r="AE94">
        <f t="shared" si="16"/>
        <v>9640.1302590334253</v>
      </c>
      <c r="AF94">
        <f t="shared" si="17"/>
        <v>1</v>
      </c>
    </row>
    <row r="95" spans="1:32" x14ac:dyDescent="0.25">
      <c r="A95" s="2">
        <v>94</v>
      </c>
      <c r="B95">
        <f t="shared" si="12"/>
        <v>1283.5395649449044</v>
      </c>
      <c r="C95" s="3">
        <v>0.08</v>
      </c>
      <c r="D95">
        <f t="shared" si="13"/>
        <v>9061.7893285110349</v>
      </c>
      <c r="Q95">
        <f t="shared" si="14"/>
        <v>9061.7893285110713</v>
      </c>
      <c r="R95">
        <f t="shared" si="18"/>
        <v>224.26059104575256</v>
      </c>
      <c r="S95">
        <f t="shared" si="19"/>
        <v>50605.582946340146</v>
      </c>
      <c r="T95" s="3">
        <v>0.08</v>
      </c>
      <c r="V95">
        <f>SUM($R$2:R95)</f>
        <v>9844.7380324984751</v>
      </c>
      <c r="W95">
        <f t="shared" si="20"/>
        <v>20.758103218695389</v>
      </c>
      <c r="Z95">
        <f t="shared" si="22"/>
        <v>9.3716932478158325E-3</v>
      </c>
      <c r="AA95" s="3">
        <v>0.3</v>
      </c>
      <c r="AB95">
        <f t="shared" si="15"/>
        <v>168685.2764878005</v>
      </c>
      <c r="AC95">
        <f t="shared" si="21"/>
        <v>51092.690372877158</v>
      </c>
      <c r="AD95" s="3">
        <v>0.2</v>
      </c>
      <c r="AE95">
        <f t="shared" si="16"/>
        <v>10218.538074575432</v>
      </c>
      <c r="AF95">
        <f t="shared" si="17"/>
        <v>1</v>
      </c>
    </row>
    <row r="96" spans="1:32" x14ac:dyDescent="0.25">
      <c r="A96" s="2">
        <v>95</v>
      </c>
      <c r="B96">
        <f t="shared" si="12"/>
        <v>1386.2227301404969</v>
      </c>
      <c r="C96" s="3">
        <v>0.08</v>
      </c>
      <c r="D96">
        <f t="shared" si="13"/>
        <v>9786.7324747919174</v>
      </c>
      <c r="Q96">
        <f t="shared" si="14"/>
        <v>9786.7324747919592</v>
      </c>
      <c r="R96">
        <f t="shared" si="18"/>
        <v>228.49192295227621</v>
      </c>
      <c r="S96">
        <f t="shared" si="19"/>
        <v>54654.029582047362</v>
      </c>
      <c r="T96" s="3">
        <v>0.08</v>
      </c>
      <c r="V96">
        <f>SUM($R$2:R96)</f>
        <v>10073.229955450752</v>
      </c>
      <c r="W96">
        <f t="shared" si="20"/>
        <v>21.239889418147751</v>
      </c>
      <c r="Z96">
        <f t="shared" si="22"/>
        <v>8.6774937479776222E-3</v>
      </c>
      <c r="AA96" s="3">
        <v>0.3</v>
      </c>
      <c r="AB96">
        <f t="shared" si="15"/>
        <v>182180.09860682455</v>
      </c>
      <c r="AC96">
        <f t="shared" si="21"/>
        <v>54158.251795249787</v>
      </c>
      <c r="AD96" s="3">
        <v>0.2</v>
      </c>
      <c r="AE96">
        <f t="shared" si="16"/>
        <v>10831.650359049958</v>
      </c>
      <c r="AF96">
        <f t="shared" si="17"/>
        <v>1</v>
      </c>
    </row>
    <row r="97" spans="1:32" x14ac:dyDescent="0.25">
      <c r="A97" s="2">
        <v>96</v>
      </c>
      <c r="B97">
        <f t="shared" si="12"/>
        <v>1497.1205485517366</v>
      </c>
      <c r="C97" s="3">
        <v>0.08</v>
      </c>
      <c r="D97">
        <f t="shared" si="13"/>
        <v>10569.671072775271</v>
      </c>
      <c r="Q97">
        <f t="shared" si="14"/>
        <v>10569.671072775316</v>
      </c>
      <c r="R97">
        <f t="shared" si="18"/>
        <v>232.80309130986629</v>
      </c>
      <c r="S97">
        <f t="shared" si="19"/>
        <v>59026.351948611155</v>
      </c>
      <c r="T97" s="3">
        <v>0.08</v>
      </c>
      <c r="V97">
        <f>SUM($R$2:R97)</f>
        <v>10306.033046760618</v>
      </c>
      <c r="W97">
        <f t="shared" si="20"/>
        <v>21.730765923250154</v>
      </c>
      <c r="Z97">
        <f t="shared" si="22"/>
        <v>8.0347164333126123E-3</v>
      </c>
      <c r="AA97" s="3">
        <v>0.3</v>
      </c>
      <c r="AB97">
        <f t="shared" si="15"/>
        <v>196754.50649537053</v>
      </c>
      <c r="AC97">
        <f t="shared" si="21"/>
        <v>57407.746902964776</v>
      </c>
      <c r="AD97" s="3">
        <v>0.2</v>
      </c>
      <c r="AE97">
        <f t="shared" si="16"/>
        <v>11481.549380592956</v>
      </c>
      <c r="AF97">
        <f t="shared" si="17"/>
        <v>1</v>
      </c>
    </row>
    <row r="98" spans="1:32" x14ac:dyDescent="0.25">
      <c r="A98" s="2">
        <v>97</v>
      </c>
      <c r="B98">
        <f t="shared" si="12"/>
        <v>1616.8901924358756</v>
      </c>
      <c r="C98" s="3">
        <v>0.08</v>
      </c>
      <c r="D98">
        <f t="shared" si="13"/>
        <v>11415.244758597291</v>
      </c>
      <c r="Q98">
        <f t="shared" si="14"/>
        <v>11415.244758597342</v>
      </c>
      <c r="R98">
        <f t="shared" si="18"/>
        <v>237.19560246665628</v>
      </c>
      <c r="S98">
        <f t="shared" si="19"/>
        <v>63748.460104500053</v>
      </c>
      <c r="T98" s="3">
        <v>0.08</v>
      </c>
      <c r="V98">
        <f>SUM($R$2:R98)</f>
        <v>10543.228649227274</v>
      </c>
      <c r="W98">
        <f t="shared" si="20"/>
        <v>22.230904249203547</v>
      </c>
      <c r="Z98">
        <f t="shared" si="22"/>
        <v>7.4395522530672333E-3</v>
      </c>
      <c r="AA98" s="3">
        <v>0.3</v>
      </c>
      <c r="AB98">
        <f t="shared" si="15"/>
        <v>212494.86701500017</v>
      </c>
      <c r="AC98">
        <f t="shared" si="21"/>
        <v>60852.211717142665</v>
      </c>
      <c r="AD98" s="3">
        <v>0.2</v>
      </c>
      <c r="AE98">
        <f t="shared" si="16"/>
        <v>12170.442343428535</v>
      </c>
      <c r="AF98">
        <f t="shared" si="17"/>
        <v>1</v>
      </c>
    </row>
    <row r="99" spans="1:32" x14ac:dyDescent="0.25">
      <c r="A99" s="2">
        <v>98</v>
      </c>
      <c r="B99">
        <f t="shared" si="12"/>
        <v>1746.2414078307456</v>
      </c>
      <c r="C99" s="3">
        <v>0.08</v>
      </c>
      <c r="D99">
        <f t="shared" si="13"/>
        <v>12328.464339285074</v>
      </c>
      <c r="Q99">
        <f t="shared" si="14"/>
        <v>12328.464339285129</v>
      </c>
      <c r="R99">
        <f t="shared" si="18"/>
        <v>241.67099119244227</v>
      </c>
      <c r="S99">
        <f t="shared" si="19"/>
        <v>68848.336912860061</v>
      </c>
      <c r="T99" s="3">
        <v>0.08</v>
      </c>
      <c r="V99">
        <f>SUM($R$2:R99)</f>
        <v>10784.899640419717</v>
      </c>
      <c r="W99">
        <f t="shared" si="20"/>
        <v>22.740479147344743</v>
      </c>
      <c r="Z99">
        <f t="shared" si="22"/>
        <v>6.8884743083955854E-3</v>
      </c>
      <c r="AA99" s="3">
        <v>0.3</v>
      </c>
      <c r="AB99">
        <f t="shared" si="15"/>
        <v>229494.45637620022</v>
      </c>
      <c r="AC99">
        <f t="shared" si="21"/>
        <v>64503.344420171226</v>
      </c>
      <c r="AD99" s="3">
        <v>0.2</v>
      </c>
      <c r="AE99">
        <f t="shared" si="16"/>
        <v>12900.668884034247</v>
      </c>
      <c r="AF99">
        <f t="shared" si="17"/>
        <v>1</v>
      </c>
    </row>
    <row r="100" spans="1:32" x14ac:dyDescent="0.25">
      <c r="A100" s="2">
        <v>99</v>
      </c>
      <c r="B100">
        <f t="shared" si="12"/>
        <v>1885.9407204572053</v>
      </c>
      <c r="C100" s="3">
        <v>0.08</v>
      </c>
      <c r="D100">
        <f t="shared" si="13"/>
        <v>13314.74148642788</v>
      </c>
      <c r="Q100">
        <f t="shared" si="14"/>
        <v>13314.74148642794</v>
      </c>
      <c r="R100">
        <f t="shared" si="18"/>
        <v>246.23082121494116</v>
      </c>
      <c r="S100">
        <f t="shared" si="19"/>
        <v>74356.203865888863</v>
      </c>
      <c r="T100" s="3">
        <v>0.08</v>
      </c>
      <c r="V100">
        <f>SUM($R$2:R100)</f>
        <v>11031.130461634659</v>
      </c>
      <c r="W100">
        <f t="shared" si="20"/>
        <v>23.259668666205581</v>
      </c>
      <c r="Z100">
        <f t="shared" si="22"/>
        <v>6.378216952218135E-3</v>
      </c>
      <c r="AA100" s="3">
        <v>0.3</v>
      </c>
      <c r="AB100">
        <f t="shared" si="15"/>
        <v>247854.01288629623</v>
      </c>
      <c r="AC100">
        <f t="shared" si="21"/>
        <v>68373.545085381498</v>
      </c>
      <c r="AD100" s="3">
        <v>0.2</v>
      </c>
      <c r="AE100">
        <f t="shared" si="16"/>
        <v>13674.7090170763</v>
      </c>
      <c r="AF100">
        <f t="shared" si="17"/>
        <v>1</v>
      </c>
    </row>
    <row r="101" spans="1:32" x14ac:dyDescent="0.25">
      <c r="A101" s="2">
        <v>100</v>
      </c>
      <c r="B101">
        <f t="shared" si="12"/>
        <v>2036.8159780937817</v>
      </c>
      <c r="C101" s="3">
        <v>0.08</v>
      </c>
      <c r="D101">
        <f t="shared" si="13"/>
        <v>14379.92080534211</v>
      </c>
      <c r="Q101">
        <f t="shared" si="14"/>
        <v>14379.920805342177</v>
      </c>
      <c r="R101">
        <f t="shared" si="18"/>
        <v>250.87668576616642</v>
      </c>
      <c r="S101">
        <f t="shared" si="19"/>
        <v>80304.700175159975</v>
      </c>
      <c r="T101" s="3">
        <v>0.08</v>
      </c>
      <c r="V101">
        <f>SUM($R$2:R101)</f>
        <v>11282.007147400825</v>
      </c>
      <c r="W101">
        <f t="shared" si="20"/>
        <v>23.788654213724172</v>
      </c>
      <c r="Z101">
        <f t="shared" si="22"/>
        <v>5.9057564372390139E-3</v>
      </c>
      <c r="AA101" s="3">
        <v>0.3</v>
      </c>
      <c r="AB101">
        <f t="shared" si="15"/>
        <v>267682.33391719993</v>
      </c>
      <c r="AC101">
        <f t="shared" si="21"/>
        <v>72475.957790504399</v>
      </c>
      <c r="AD101" s="3">
        <v>0.2</v>
      </c>
      <c r="AE101">
        <f t="shared" si="16"/>
        <v>14495.19155810088</v>
      </c>
      <c r="AF101">
        <f t="shared" si="17"/>
        <v>1</v>
      </c>
    </row>
    <row r="102" spans="1:32" x14ac:dyDescent="0.25">
      <c r="A102" s="2">
        <v>101</v>
      </c>
      <c r="B102">
        <f t="shared" ref="B102:B165" si="23">B101+B101*C101</f>
        <v>2199.761256341284</v>
      </c>
      <c r="C102" s="3">
        <v>0.08</v>
      </c>
      <c r="D102">
        <f t="shared" ref="D102:D165" si="24">D101+D101*C101</f>
        <v>15530.314469769479</v>
      </c>
      <c r="Q102">
        <f t="shared" ref="Q102:Q165" si="25">$D$2*((1+$C$2)^A101)</f>
        <v>15530.314469769553</v>
      </c>
      <c r="R102">
        <f t="shared" ref="R102:R165" si="26">S102/((1+$U$2)^A101)</f>
        <v>255.61020813911296</v>
      </c>
      <c r="S102">
        <f t="shared" ref="S102:S165" si="27">S101*(1+T101)</f>
        <v>86729.076189172774</v>
      </c>
      <c r="T102" s="3">
        <v>0.08</v>
      </c>
      <c r="V102">
        <f>SUM($R$2:R102)</f>
        <v>11537.617355539938</v>
      </c>
      <c r="W102">
        <f t="shared" ref="W102:W165" si="28">V102/$W$2</f>
        <v>24.327620620629904</v>
      </c>
      <c r="Z102">
        <f t="shared" si="22"/>
        <v>5.468292997443531E-3</v>
      </c>
      <c r="AA102" s="3">
        <v>0.3</v>
      </c>
      <c r="AB102">
        <f t="shared" si="15"/>
        <v>289096.92063057591</v>
      </c>
      <c r="AC102">
        <f t="shared" si="21"/>
        <v>76824.515257934661</v>
      </c>
      <c r="AD102" s="3">
        <v>0.2</v>
      </c>
      <c r="AE102">
        <f t="shared" si="16"/>
        <v>15364.903051586933</v>
      </c>
      <c r="AF102">
        <f t="shared" si="17"/>
        <v>1</v>
      </c>
    </row>
    <row r="103" spans="1:32" x14ac:dyDescent="0.25">
      <c r="A103" s="2">
        <v>102</v>
      </c>
      <c r="B103">
        <f t="shared" si="23"/>
        <v>2375.7421568485865</v>
      </c>
      <c r="C103" s="3">
        <v>0.08</v>
      </c>
      <c r="D103">
        <f t="shared" si="24"/>
        <v>16772.739627351039</v>
      </c>
      <c r="Q103">
        <f t="shared" si="25"/>
        <v>16772.739627351115</v>
      </c>
      <c r="R103">
        <f t="shared" si="26"/>
        <v>260.43304225494529</v>
      </c>
      <c r="S103">
        <f t="shared" si="27"/>
        <v>93667.402284306605</v>
      </c>
      <c r="T103" s="3">
        <v>0.08</v>
      </c>
      <c r="V103">
        <f>SUM($R$2:R103)</f>
        <v>11798.050397794883</v>
      </c>
      <c r="W103">
        <f t="shared" si="28"/>
        <v>24.876756205024424</v>
      </c>
      <c r="Z103">
        <f t="shared" si="22"/>
        <v>5.0632342568921584E-3</v>
      </c>
      <c r="AA103" s="3">
        <v>0.3</v>
      </c>
      <c r="AB103">
        <f t="shared" si="15"/>
        <v>312224.67428102205</v>
      </c>
      <c r="AC103">
        <f t="shared" si="21"/>
        <v>81433.98617341074</v>
      </c>
      <c r="AD103" s="3">
        <v>0.2</v>
      </c>
      <c r="AE103">
        <f t="shared" si="16"/>
        <v>16286.797234682148</v>
      </c>
      <c r="AF103">
        <f t="shared" si="17"/>
        <v>1</v>
      </c>
    </row>
    <row r="104" spans="1:32" x14ac:dyDescent="0.25">
      <c r="A104" s="2">
        <v>103</v>
      </c>
      <c r="B104">
        <f t="shared" si="23"/>
        <v>2565.8015293964736</v>
      </c>
      <c r="C104" s="3">
        <v>0.08</v>
      </c>
      <c r="D104">
        <f t="shared" si="24"/>
        <v>18114.558797539121</v>
      </c>
      <c r="Q104">
        <f t="shared" si="25"/>
        <v>18114.558797539208</v>
      </c>
      <c r="R104">
        <f t="shared" si="26"/>
        <v>265.34687324088759</v>
      </c>
      <c r="S104">
        <f t="shared" si="27"/>
        <v>101160.79446705114</v>
      </c>
      <c r="T104" s="3">
        <v>0.08</v>
      </c>
      <c r="V104">
        <f>SUM($R$2:R104)</f>
        <v>12063.39727103577</v>
      </c>
      <c r="W104">
        <f t="shared" si="28"/>
        <v>25.436252838181105</v>
      </c>
      <c r="Z104">
        <f t="shared" si="22"/>
        <v>4.6881798674927389E-3</v>
      </c>
      <c r="AA104" s="3">
        <v>0.3</v>
      </c>
      <c r="AB104">
        <f t="shared" si="15"/>
        <v>337202.64822350378</v>
      </c>
      <c r="AC104">
        <f t="shared" si="21"/>
        <v>86320.025343815389</v>
      </c>
      <c r="AD104" s="3">
        <v>0.2</v>
      </c>
      <c r="AE104">
        <f t="shared" si="16"/>
        <v>17264.005068763079</v>
      </c>
      <c r="AF104">
        <f t="shared" si="17"/>
        <v>1</v>
      </c>
    </row>
    <row r="105" spans="1:32" x14ac:dyDescent="0.25">
      <c r="A105" s="2">
        <v>104</v>
      </c>
      <c r="B105">
        <f t="shared" si="23"/>
        <v>2771.0656517481916</v>
      </c>
      <c r="C105" s="3">
        <v>0.08</v>
      </c>
      <c r="D105">
        <f t="shared" si="24"/>
        <v>19563.723501342251</v>
      </c>
      <c r="Q105">
        <f t="shared" si="25"/>
        <v>19563.723501342345</v>
      </c>
      <c r="R105">
        <f t="shared" si="26"/>
        <v>270.35341801901751</v>
      </c>
      <c r="S105">
        <f t="shared" si="27"/>
        <v>109253.65802441523</v>
      </c>
      <c r="T105" s="3">
        <v>0.08</v>
      </c>
      <c r="V105">
        <f>SUM($R$2:R105)</f>
        <v>12333.750689054788</v>
      </c>
      <c r="W105">
        <f t="shared" si="28"/>
        <v>26.006306011586027</v>
      </c>
      <c r="Z105">
        <f t="shared" si="22"/>
        <v>4.3409072847154992E-3</v>
      </c>
      <c r="AA105" s="3">
        <v>0.3</v>
      </c>
      <c r="AB105">
        <f t="shared" si="15"/>
        <v>364178.86008138413</v>
      </c>
      <c r="AC105">
        <f t="shared" si="21"/>
        <v>91499.22686444431</v>
      </c>
      <c r="AD105" s="3">
        <v>0.2</v>
      </c>
      <c r="AE105">
        <f t="shared" si="16"/>
        <v>18299.845372888863</v>
      </c>
      <c r="AF105">
        <f t="shared" si="17"/>
        <v>1</v>
      </c>
    </row>
    <row r="106" spans="1:32" x14ac:dyDescent="0.25">
      <c r="A106" s="2">
        <v>105</v>
      </c>
      <c r="B106">
        <f t="shared" si="23"/>
        <v>2992.7509038880471</v>
      </c>
      <c r="C106" s="3">
        <v>0.08</v>
      </c>
      <c r="D106">
        <f t="shared" si="24"/>
        <v>21128.82138144963</v>
      </c>
      <c r="Q106">
        <f t="shared" si="25"/>
        <v>21128.821381449732</v>
      </c>
      <c r="R106">
        <f t="shared" si="26"/>
        <v>275.45442590616886</v>
      </c>
      <c r="S106">
        <f t="shared" si="27"/>
        <v>117993.95066636846</v>
      </c>
      <c r="T106" s="3">
        <v>0.08</v>
      </c>
      <c r="V106">
        <f>SUM($R$2:R106)</f>
        <v>12609.205114960958</v>
      </c>
      <c r="W106">
        <f t="shared" si="28"/>
        <v>26.587114905243872</v>
      </c>
      <c r="Z106">
        <f t="shared" si="22"/>
        <v>4.0193585969587947E-3</v>
      </c>
      <c r="AA106" s="3">
        <v>0.3</v>
      </c>
      <c r="AB106">
        <f t="shared" si="15"/>
        <v>393313.16888789489</v>
      </c>
      <c r="AC106">
        <f t="shared" si="21"/>
        <v>96989.180476310969</v>
      </c>
      <c r="AD106" s="3">
        <v>0.2</v>
      </c>
      <c r="AE106">
        <f t="shared" si="16"/>
        <v>19397.836095262195</v>
      </c>
      <c r="AF106">
        <f t="shared" si="17"/>
        <v>1</v>
      </c>
    </row>
    <row r="107" spans="1:32" x14ac:dyDescent="0.25">
      <c r="A107" s="2">
        <v>106</v>
      </c>
      <c r="B107">
        <f t="shared" si="23"/>
        <v>3232.170976199091</v>
      </c>
      <c r="C107" s="3">
        <v>0.08</v>
      </c>
      <c r="D107">
        <f t="shared" si="24"/>
        <v>22819.127091965602</v>
      </c>
      <c r="Q107">
        <f t="shared" si="25"/>
        <v>22819.127091965714</v>
      </c>
      <c r="R107">
        <f t="shared" si="26"/>
        <v>280.65167922515326</v>
      </c>
      <c r="S107">
        <f t="shared" si="27"/>
        <v>127433.46671967795</v>
      </c>
      <c r="T107" s="3">
        <v>0.08</v>
      </c>
      <c r="V107">
        <f>SUM($R$2:R107)</f>
        <v>12889.856794186111</v>
      </c>
      <c r="W107">
        <f t="shared" si="28"/>
        <v>27.178882457272618</v>
      </c>
      <c r="Z107">
        <f t="shared" si="22"/>
        <v>3.7216283305174023E-3</v>
      </c>
      <c r="AA107" s="3">
        <v>0.3</v>
      </c>
      <c r="AB107">
        <f t="shared" si="15"/>
        <v>424778.2223989265</v>
      </c>
      <c r="AC107">
        <f t="shared" si="21"/>
        <v>102808.53130488964</v>
      </c>
      <c r="AD107" s="3">
        <v>0.2</v>
      </c>
      <c r="AE107">
        <f t="shared" si="16"/>
        <v>20561.706260977928</v>
      </c>
      <c r="AF107">
        <f t="shared" si="17"/>
        <v>1</v>
      </c>
    </row>
    <row r="108" spans="1:32" x14ac:dyDescent="0.25">
      <c r="A108" s="2">
        <v>107</v>
      </c>
      <c r="B108">
        <f t="shared" si="23"/>
        <v>3490.7446542950183</v>
      </c>
      <c r="C108" s="3">
        <v>0.08</v>
      </c>
      <c r="D108">
        <f t="shared" si="24"/>
        <v>24644.657259322848</v>
      </c>
      <c r="Q108">
        <f t="shared" si="25"/>
        <v>24644.657259322968</v>
      </c>
      <c r="R108">
        <f t="shared" si="26"/>
        <v>285.9469939275146</v>
      </c>
      <c r="S108">
        <f t="shared" si="27"/>
        <v>137628.14405725218</v>
      </c>
      <c r="T108" s="3">
        <v>0.08</v>
      </c>
      <c r="V108">
        <f>SUM($R$2:R108)</f>
        <v>13175.803788113626</v>
      </c>
      <c r="W108">
        <f t="shared" si="28"/>
        <v>27.781815434811339</v>
      </c>
      <c r="Z108">
        <f t="shared" si="22"/>
        <v>3.4459521578864838E-3</v>
      </c>
      <c r="AA108" s="3">
        <v>0.3</v>
      </c>
      <c r="AB108">
        <f t="shared" si="15"/>
        <v>458760.48019084061</v>
      </c>
      <c r="AC108">
        <f t="shared" si="21"/>
        <v>108977.04318318302</v>
      </c>
      <c r="AD108" s="3">
        <v>0.2</v>
      </c>
      <c r="AE108">
        <f t="shared" si="16"/>
        <v>21795.408636636606</v>
      </c>
      <c r="AF108">
        <f t="shared" si="17"/>
        <v>1</v>
      </c>
    </row>
    <row r="109" spans="1:32" x14ac:dyDescent="0.25">
      <c r="A109" s="2">
        <v>108</v>
      </c>
      <c r="B109">
        <f t="shared" si="23"/>
        <v>3770.0042266386199</v>
      </c>
      <c r="C109" s="3">
        <v>0.08</v>
      </c>
      <c r="D109">
        <f t="shared" si="24"/>
        <v>26616.229840068678</v>
      </c>
      <c r="Q109">
        <f t="shared" si="25"/>
        <v>26616.229840068805</v>
      </c>
      <c r="R109">
        <f t="shared" si="26"/>
        <v>291.34222022803368</v>
      </c>
      <c r="S109">
        <f t="shared" si="27"/>
        <v>148638.39558183236</v>
      </c>
      <c r="T109" s="3">
        <v>0.08</v>
      </c>
      <c r="V109">
        <f>SUM($R$2:R109)</f>
        <v>13467.14600834166</v>
      </c>
      <c r="W109">
        <f t="shared" si="28"/>
        <v>28.396124506265888</v>
      </c>
      <c r="Z109">
        <f t="shared" si="22"/>
        <v>3.1906964424874848E-3</v>
      </c>
      <c r="AA109" s="3">
        <v>0.3</v>
      </c>
      <c r="AB109">
        <f t="shared" si="15"/>
        <v>495461.3186061079</v>
      </c>
      <c r="AC109">
        <f t="shared" si="21"/>
        <v>115515.66577417401</v>
      </c>
      <c r="AD109" s="3">
        <v>0.2</v>
      </c>
      <c r="AE109">
        <f t="shared" si="16"/>
        <v>23103.133154834803</v>
      </c>
      <c r="AF109">
        <f t="shared" si="17"/>
        <v>1</v>
      </c>
    </row>
    <row r="110" spans="1:32" x14ac:dyDescent="0.25">
      <c r="A110" s="2">
        <v>109</v>
      </c>
      <c r="B110">
        <f t="shared" si="23"/>
        <v>4071.6045647697097</v>
      </c>
      <c r="C110" s="3">
        <v>0.08</v>
      </c>
      <c r="D110">
        <f t="shared" si="24"/>
        <v>28745.528227274172</v>
      </c>
      <c r="Q110">
        <f t="shared" si="25"/>
        <v>28745.528227274317</v>
      </c>
      <c r="R110">
        <f t="shared" si="26"/>
        <v>296.83924325120415</v>
      </c>
      <c r="S110">
        <f t="shared" si="27"/>
        <v>160529.46722837896</v>
      </c>
      <c r="T110" s="3">
        <v>0.08</v>
      </c>
      <c r="V110">
        <f>SUM($R$2:R110)</f>
        <v>13763.985251592865</v>
      </c>
      <c r="W110">
        <f t="shared" si="28"/>
        <v>29.022024314917694</v>
      </c>
      <c r="Z110">
        <f t="shared" si="22"/>
        <v>2.954348557858782E-3</v>
      </c>
      <c r="AA110" s="3">
        <v>0.3</v>
      </c>
      <c r="AB110">
        <f t="shared" si="15"/>
        <v>535098.22409459658</v>
      </c>
      <c r="AC110">
        <f t="shared" si="21"/>
        <v>122446.60572062446</v>
      </c>
      <c r="AD110" s="3">
        <v>0.2</v>
      </c>
      <c r="AE110">
        <f t="shared" si="16"/>
        <v>24489.321144124893</v>
      </c>
      <c r="AF110">
        <f t="shared" si="17"/>
        <v>1</v>
      </c>
    </row>
    <row r="111" spans="1:32" x14ac:dyDescent="0.25">
      <c r="A111" s="2">
        <v>110</v>
      </c>
      <c r="B111">
        <f t="shared" si="23"/>
        <v>4397.3329299512861</v>
      </c>
      <c r="C111" s="3">
        <v>0.08</v>
      </c>
      <c r="D111">
        <f t="shared" si="24"/>
        <v>31045.170485456107</v>
      </c>
      <c r="Q111">
        <f t="shared" si="25"/>
        <v>31045.170485456259</v>
      </c>
      <c r="R111">
        <f t="shared" si="26"/>
        <v>302.43998368990606</v>
      </c>
      <c r="S111">
        <f t="shared" si="27"/>
        <v>173371.82460664929</v>
      </c>
      <c r="T111" s="3">
        <v>0.08</v>
      </c>
      <c r="V111">
        <f>SUM($R$2:R111)</f>
        <v>14066.425235282772</v>
      </c>
      <c r="W111">
        <f t="shared" si="28"/>
        <v>29.65973355392142</v>
      </c>
      <c r="Z111">
        <f t="shared" si="22"/>
        <v>2.7355079239433167E-3</v>
      </c>
      <c r="AA111" s="3">
        <v>0.3</v>
      </c>
      <c r="AB111">
        <f t="shared" si="15"/>
        <v>577906.08202216437</v>
      </c>
      <c r="AC111">
        <f t="shared" si="21"/>
        <v>129793.40206386193</v>
      </c>
      <c r="AD111" s="3">
        <v>0.2</v>
      </c>
      <c r="AE111">
        <f t="shared" si="16"/>
        <v>25958.680412772388</v>
      </c>
      <c r="AF111">
        <f t="shared" si="17"/>
        <v>1</v>
      </c>
    </row>
    <row r="112" spans="1:32" x14ac:dyDescent="0.25">
      <c r="A112" s="2">
        <v>111</v>
      </c>
      <c r="B112">
        <f t="shared" si="23"/>
        <v>4749.1195643473893</v>
      </c>
      <c r="C112" s="3">
        <v>0.08</v>
      </c>
      <c r="D112">
        <f t="shared" si="24"/>
        <v>33528.784124292593</v>
      </c>
      <c r="Q112">
        <f t="shared" si="25"/>
        <v>33528.784124292768</v>
      </c>
      <c r="R112">
        <f t="shared" si="26"/>
        <v>308.14639847650812</v>
      </c>
      <c r="S112">
        <f t="shared" si="27"/>
        <v>187241.57057518125</v>
      </c>
      <c r="T112" s="3">
        <v>0.08</v>
      </c>
      <c r="V112">
        <f>SUM($R$2:R112)</f>
        <v>14374.57163375928</v>
      </c>
      <c r="W112">
        <f t="shared" si="28"/>
        <v>30.309475042717665</v>
      </c>
      <c r="Z112">
        <f t="shared" si="22"/>
        <v>2.5328777073549223E-3</v>
      </c>
      <c r="AA112" s="3">
        <v>0.3</v>
      </c>
      <c r="AB112">
        <f t="shared" si="15"/>
        <v>624138.56858393748</v>
      </c>
      <c r="AC112">
        <f t="shared" si="21"/>
        <v>137581.00618769365</v>
      </c>
      <c r="AD112" s="3">
        <v>0.2</v>
      </c>
      <c r="AE112">
        <f t="shared" si="16"/>
        <v>27516.201237538731</v>
      </c>
      <c r="AF112">
        <f t="shared" si="17"/>
        <v>1</v>
      </c>
    </row>
    <row r="113" spans="1:32" x14ac:dyDescent="0.25">
      <c r="A113" s="2">
        <v>112</v>
      </c>
      <c r="B113">
        <f t="shared" si="23"/>
        <v>5129.0491294951808</v>
      </c>
      <c r="C113" s="3">
        <v>0.08</v>
      </c>
      <c r="D113">
        <f t="shared" si="24"/>
        <v>36211.086854236004</v>
      </c>
      <c r="Q113">
        <f t="shared" si="25"/>
        <v>36211.086854236193</v>
      </c>
      <c r="R113">
        <f t="shared" si="26"/>
        <v>313.96048146663088</v>
      </c>
      <c r="S113">
        <f t="shared" si="27"/>
        <v>202220.89622119576</v>
      </c>
      <c r="T113" s="3">
        <v>0.08</v>
      </c>
      <c r="V113">
        <f>SUM($R$2:R113)</f>
        <v>14688.532115225911</v>
      </c>
      <c r="W113">
        <f t="shared" si="28"/>
        <v>30.971475804887429</v>
      </c>
      <c r="Z113">
        <f t="shared" si="22"/>
        <v>2.3452571364397431E-3</v>
      </c>
      <c r="AA113" s="3">
        <v>0.3</v>
      </c>
      <c r="AB113">
        <f t="shared" si="15"/>
        <v>674069.65407065256</v>
      </c>
      <c r="AC113">
        <f t="shared" si="21"/>
        <v>145835.86655895528</v>
      </c>
      <c r="AD113" s="3">
        <v>0.2</v>
      </c>
      <c r="AE113">
        <f t="shared" si="16"/>
        <v>29167.173311791059</v>
      </c>
      <c r="AF113">
        <f t="shared" si="17"/>
        <v>1</v>
      </c>
    </row>
    <row r="114" spans="1:32" x14ac:dyDescent="0.25">
      <c r="A114" s="2">
        <v>113</v>
      </c>
      <c r="B114">
        <f t="shared" si="23"/>
        <v>5539.3730598547954</v>
      </c>
      <c r="C114" s="3">
        <v>0.08</v>
      </c>
      <c r="D114">
        <f t="shared" si="24"/>
        <v>39107.973802574881</v>
      </c>
      <c r="Q114">
        <f t="shared" si="25"/>
        <v>39107.973802575085</v>
      </c>
      <c r="R114">
        <f t="shared" si="26"/>
        <v>319.88426413581266</v>
      </c>
      <c r="S114">
        <f t="shared" si="27"/>
        <v>218398.56791889144</v>
      </c>
      <c r="T114" s="3">
        <v>0.08</v>
      </c>
      <c r="V114">
        <f>SUM($R$2:R114)</f>
        <v>15008.416379361724</v>
      </c>
      <c r="W114">
        <f t="shared" si="28"/>
        <v>31.645967147475488</v>
      </c>
      <c r="Z114">
        <f t="shared" si="22"/>
        <v>2.1715343855923542E-3</v>
      </c>
      <c r="AA114" s="3">
        <v>0.3</v>
      </c>
      <c r="AB114">
        <f t="shared" si="15"/>
        <v>727995.22639630479</v>
      </c>
      <c r="AC114">
        <f t="shared" si="21"/>
        <v>154586.01855249261</v>
      </c>
      <c r="AD114" s="3">
        <v>0.2</v>
      </c>
      <c r="AE114">
        <f t="shared" si="16"/>
        <v>30917.203710498521</v>
      </c>
      <c r="AF114">
        <f t="shared" si="17"/>
        <v>1</v>
      </c>
    </row>
    <row r="115" spans="1:32" x14ac:dyDescent="0.25">
      <c r="A115" s="2">
        <v>114</v>
      </c>
      <c r="B115">
        <f t="shared" si="23"/>
        <v>5982.5229046431787</v>
      </c>
      <c r="C115" s="3">
        <v>0.08</v>
      </c>
      <c r="D115">
        <f t="shared" si="24"/>
        <v>42236.611706780874</v>
      </c>
      <c r="Q115">
        <f t="shared" si="25"/>
        <v>42236.611706781092</v>
      </c>
      <c r="R115">
        <f t="shared" si="26"/>
        <v>325.91981628931853</v>
      </c>
      <c r="S115">
        <f t="shared" si="27"/>
        <v>235870.45335240278</v>
      </c>
      <c r="T115" s="3">
        <v>0.08</v>
      </c>
      <c r="V115">
        <f>SUM($R$2:R115)</f>
        <v>15334.336195651043</v>
      </c>
      <c r="W115">
        <f t="shared" si="28"/>
        <v>32.333184741810491</v>
      </c>
      <c r="Z115">
        <f t="shared" si="22"/>
        <v>2.010679986659587E-3</v>
      </c>
      <c r="AA115" s="3">
        <v>0.3</v>
      </c>
      <c r="AB115">
        <f t="shared" si="15"/>
        <v>786234.84450800926</v>
      </c>
      <c r="AC115">
        <f t="shared" si="21"/>
        <v>163861.17966564218</v>
      </c>
      <c r="AD115" s="3">
        <v>0.2</v>
      </c>
      <c r="AE115">
        <f t="shared" si="16"/>
        <v>32772.235933128439</v>
      </c>
      <c r="AF115">
        <f t="shared" si="17"/>
        <v>1</v>
      </c>
    </row>
    <row r="116" spans="1:32" x14ac:dyDescent="0.25">
      <c r="A116" s="2">
        <v>115</v>
      </c>
      <c r="B116">
        <f t="shared" si="23"/>
        <v>6461.124737014633</v>
      </c>
      <c r="C116" s="3">
        <v>0.08</v>
      </c>
      <c r="D116">
        <f t="shared" si="24"/>
        <v>45615.540643323344</v>
      </c>
      <c r="Q116">
        <f t="shared" si="25"/>
        <v>45615.540643323584</v>
      </c>
      <c r="R116">
        <f t="shared" si="26"/>
        <v>332.06924678534347</v>
      </c>
      <c r="S116">
        <f t="shared" si="27"/>
        <v>254740.08962059501</v>
      </c>
      <c r="T116" s="3">
        <v>0.08</v>
      </c>
      <c r="V116">
        <f>SUM($R$2:R116)</f>
        <v>15666.405442436388</v>
      </c>
      <c r="W116">
        <f t="shared" si="28"/>
        <v>33.033368705849931</v>
      </c>
      <c r="Z116">
        <f t="shared" si="22"/>
        <v>1.8617407283885066E-3</v>
      </c>
      <c r="AA116" s="3">
        <v>0.3</v>
      </c>
      <c r="AB116">
        <f t="shared" si="15"/>
        <v>849133.6320686501</v>
      </c>
      <c r="AC116">
        <f t="shared" si="21"/>
        <v>173692.85044558073</v>
      </c>
      <c r="AD116" s="3">
        <v>0.2</v>
      </c>
      <c r="AE116">
        <f t="shared" si="16"/>
        <v>34738.570089116147</v>
      </c>
      <c r="AF116">
        <f t="shared" si="17"/>
        <v>1</v>
      </c>
    </row>
    <row r="117" spans="1:32" x14ac:dyDescent="0.25">
      <c r="A117" s="2">
        <v>116</v>
      </c>
      <c r="B117">
        <f t="shared" si="23"/>
        <v>6978.0147159758035</v>
      </c>
      <c r="C117" s="3">
        <v>0.08</v>
      </c>
      <c r="D117">
        <f t="shared" si="24"/>
        <v>49264.783894789209</v>
      </c>
      <c r="Q117">
        <f t="shared" si="25"/>
        <v>49264.783894789478</v>
      </c>
      <c r="R117">
        <f t="shared" si="26"/>
        <v>338.33470427185938</v>
      </c>
      <c r="S117">
        <f t="shared" si="27"/>
        <v>275119.2967902426</v>
      </c>
      <c r="T117" s="3">
        <v>0.08</v>
      </c>
      <c r="V117">
        <f>SUM($R$2:R117)</f>
        <v>16004.740146708247</v>
      </c>
      <c r="W117">
        <f t="shared" si="28"/>
        <v>33.746763688078794</v>
      </c>
      <c r="Z117">
        <f t="shared" si="22"/>
        <v>1.7238340077671357E-3</v>
      </c>
      <c r="AA117" s="3">
        <v>0.3</v>
      </c>
      <c r="AB117">
        <f t="shared" si="15"/>
        <v>917064.32263414201</v>
      </c>
      <c r="AC117">
        <f t="shared" si="21"/>
        <v>184114.42147231559</v>
      </c>
      <c r="AD117" s="3">
        <v>0.2</v>
      </c>
      <c r="AE117">
        <f t="shared" si="16"/>
        <v>36822.884294463118</v>
      </c>
      <c r="AF117">
        <f t="shared" si="17"/>
        <v>1</v>
      </c>
    </row>
    <row r="118" spans="1:32" x14ac:dyDescent="0.25">
      <c r="A118" s="2">
        <v>117</v>
      </c>
      <c r="B118">
        <f t="shared" si="23"/>
        <v>7536.2558932538677</v>
      </c>
      <c r="C118" s="3">
        <v>0.08</v>
      </c>
      <c r="D118">
        <f t="shared" si="24"/>
        <v>53205.966606372349</v>
      </c>
      <c r="Q118">
        <f t="shared" si="25"/>
        <v>53205.966606372633</v>
      </c>
      <c r="R118">
        <f t="shared" si="26"/>
        <v>344.71837793736609</v>
      </c>
      <c r="S118">
        <f t="shared" si="27"/>
        <v>297128.840533462</v>
      </c>
      <c r="T118" s="3">
        <v>0.08</v>
      </c>
      <c r="V118">
        <f>SUM($R$2:R118)</f>
        <v>16349.458524645614</v>
      </c>
      <c r="W118">
        <f t="shared" si="28"/>
        <v>34.473618952991217</v>
      </c>
      <c r="Z118">
        <f t="shared" si="22"/>
        <v>1.596142599784385E-3</v>
      </c>
      <c r="AA118" s="3">
        <v>0.3</v>
      </c>
      <c r="AB118">
        <f t="shared" si="15"/>
        <v>990429.46844487335</v>
      </c>
      <c r="AC118">
        <f t="shared" si="21"/>
        <v>195161.28676065453</v>
      </c>
      <c r="AD118" s="3">
        <v>0.2</v>
      </c>
      <c r="AE118">
        <f t="shared" si="16"/>
        <v>39032.25735213091</v>
      </c>
      <c r="AF118">
        <f t="shared" si="17"/>
        <v>1</v>
      </c>
    </row>
    <row r="119" spans="1:32" x14ac:dyDescent="0.25">
      <c r="A119" s="2">
        <v>118</v>
      </c>
      <c r="B119">
        <f t="shared" si="23"/>
        <v>8139.1563647141775</v>
      </c>
      <c r="C119" s="3">
        <v>0.08</v>
      </c>
      <c r="D119">
        <f t="shared" si="24"/>
        <v>57462.44393488214</v>
      </c>
      <c r="Q119">
        <f t="shared" si="25"/>
        <v>57462.443934882445</v>
      </c>
      <c r="R119">
        <f t="shared" si="26"/>
        <v>351.22249827580691</v>
      </c>
      <c r="S119">
        <f t="shared" si="27"/>
        <v>320899.14777613897</v>
      </c>
      <c r="T119" s="3">
        <v>0.08</v>
      </c>
      <c r="V119">
        <f>SUM($R$2:R119)</f>
        <v>16700.681022921421</v>
      </c>
      <c r="W119">
        <f t="shared" si="28"/>
        <v>35.214188468185007</v>
      </c>
      <c r="Z119">
        <f t="shared" si="22"/>
        <v>1.4779098146151712E-3</v>
      </c>
      <c r="AA119" s="3">
        <v>0.3</v>
      </c>
      <c r="AB119">
        <f t="shared" si="15"/>
        <v>1069663.8259204633</v>
      </c>
      <c r="AC119">
        <f t="shared" si="21"/>
        <v>206870.96396629381</v>
      </c>
      <c r="AD119" s="3">
        <v>0.2</v>
      </c>
      <c r="AE119">
        <f t="shared" si="16"/>
        <v>41374.192793258764</v>
      </c>
      <c r="AF119">
        <f t="shared" si="17"/>
        <v>1</v>
      </c>
    </row>
    <row r="120" spans="1:32" x14ac:dyDescent="0.25">
      <c r="A120" s="2">
        <v>119</v>
      </c>
      <c r="B120">
        <f t="shared" si="23"/>
        <v>8790.2888738913116</v>
      </c>
      <c r="C120" s="3">
        <v>0.08</v>
      </c>
      <c r="D120">
        <f t="shared" si="24"/>
        <v>62059.439449672711</v>
      </c>
      <c r="Q120">
        <f t="shared" si="25"/>
        <v>62059.439449673038</v>
      </c>
      <c r="R120">
        <f t="shared" si="26"/>
        <v>357.84933786591654</v>
      </c>
      <c r="S120">
        <f t="shared" si="27"/>
        <v>346571.07959823014</v>
      </c>
      <c r="T120" s="3">
        <v>0.08</v>
      </c>
      <c r="V120">
        <f>SUM($R$2:R120)</f>
        <v>17058.530360787336</v>
      </c>
      <c r="W120">
        <f t="shared" si="28"/>
        <v>35.968730993099427</v>
      </c>
      <c r="Z120">
        <f t="shared" si="22"/>
        <v>1.3684350135325658E-3</v>
      </c>
      <c r="AA120" s="3">
        <v>0.3</v>
      </c>
      <c r="AB120">
        <f t="shared" si="15"/>
        <v>1155236.9319941006</v>
      </c>
      <c r="AC120">
        <f t="shared" si="21"/>
        <v>219283.22180427145</v>
      </c>
      <c r="AD120" s="3">
        <v>0.2</v>
      </c>
      <c r="AE120">
        <f t="shared" si="16"/>
        <v>43856.64436085429</v>
      </c>
      <c r="AF120">
        <f t="shared" si="17"/>
        <v>1</v>
      </c>
    </row>
    <row r="121" spans="1:32" x14ac:dyDescent="0.25">
      <c r="A121" s="2">
        <v>120</v>
      </c>
      <c r="B121">
        <f t="shared" si="23"/>
        <v>9493.5119838026167</v>
      </c>
      <c r="C121" s="3">
        <v>0.08</v>
      </c>
      <c r="D121">
        <f t="shared" si="24"/>
        <v>67024.194605646524</v>
      </c>
      <c r="Q121">
        <f t="shared" si="25"/>
        <v>67024.194605646888</v>
      </c>
      <c r="R121">
        <f t="shared" si="26"/>
        <v>364.60121216527341</v>
      </c>
      <c r="S121">
        <f t="shared" si="27"/>
        <v>374296.76596608857</v>
      </c>
      <c r="T121" s="3">
        <v>0.08</v>
      </c>
      <c r="V121">
        <f>SUM($R$2:R121)</f>
        <v>17423.13157295261</v>
      </c>
      <c r="W121">
        <f t="shared" si="28"/>
        <v>36.737510169427338</v>
      </c>
      <c r="Z121">
        <f t="shared" si="22"/>
        <v>1.2670694569745979E-3</v>
      </c>
      <c r="AA121" s="3">
        <v>0.3</v>
      </c>
      <c r="AB121">
        <f t="shared" si="15"/>
        <v>1247655.8865536286</v>
      </c>
      <c r="AC121">
        <f t="shared" si="21"/>
        <v>232440.21511252775</v>
      </c>
      <c r="AD121" s="3">
        <v>0.2</v>
      </c>
      <c r="AE121">
        <f t="shared" si="16"/>
        <v>46488.043022505553</v>
      </c>
      <c r="AF121">
        <f t="shared" si="17"/>
        <v>1</v>
      </c>
    </row>
    <row r="122" spans="1:32" x14ac:dyDescent="0.25">
      <c r="A122" s="2">
        <v>121</v>
      </c>
      <c r="B122">
        <f t="shared" si="23"/>
        <v>10252.992942506826</v>
      </c>
      <c r="C122" s="3">
        <v>0.08</v>
      </c>
      <c r="D122">
        <f t="shared" si="24"/>
        <v>72386.130174098245</v>
      </c>
      <c r="Q122">
        <f t="shared" si="25"/>
        <v>72386.130174098653</v>
      </c>
      <c r="R122">
        <f t="shared" si="26"/>
        <v>371.4804803193353</v>
      </c>
      <c r="S122">
        <f t="shared" si="27"/>
        <v>404240.5072433757</v>
      </c>
      <c r="T122" s="3">
        <v>0.08</v>
      </c>
      <c r="V122">
        <f>SUM($R$2:R122)</f>
        <v>17794.612053271947</v>
      </c>
      <c r="W122">
        <f t="shared" si="28"/>
        <v>37.520794613233136</v>
      </c>
      <c r="Z122">
        <f t="shared" si="22"/>
        <v>1.1732124601616645E-3</v>
      </c>
      <c r="AA122" s="3">
        <v>0.3</v>
      </c>
      <c r="AB122">
        <f t="shared" si="15"/>
        <v>1347468.357477919</v>
      </c>
      <c r="AC122">
        <f t="shared" si="21"/>
        <v>246386.62801927942</v>
      </c>
      <c r="AD122" s="3">
        <v>0.2</v>
      </c>
      <c r="AE122">
        <f t="shared" si="16"/>
        <v>49277.32560385589</v>
      </c>
      <c r="AF122">
        <f t="shared" si="17"/>
        <v>1</v>
      </c>
    </row>
    <row r="123" spans="1:32" x14ac:dyDescent="0.25">
      <c r="A123" s="2">
        <v>122</v>
      </c>
      <c r="B123">
        <f t="shared" si="23"/>
        <v>11073.232377907372</v>
      </c>
      <c r="C123" s="3">
        <v>0.08</v>
      </c>
      <c r="D123">
        <f t="shared" si="24"/>
        <v>78177.020588026106</v>
      </c>
      <c r="Q123">
        <f t="shared" si="25"/>
        <v>78177.020588026542</v>
      </c>
      <c r="R123">
        <f t="shared" si="26"/>
        <v>378.48954598573783</v>
      </c>
      <c r="S123">
        <f t="shared" si="27"/>
        <v>436579.74782284576</v>
      </c>
      <c r="T123" s="3">
        <v>0.08</v>
      </c>
      <c r="V123">
        <f>SUM($R$2:R123)</f>
        <v>18173.101599257683</v>
      </c>
      <c r="W123">
        <f t="shared" si="28"/>
        <v>38.318858008808846</v>
      </c>
      <c r="Z123">
        <f t="shared" si="22"/>
        <v>1.0863078334830227E-3</v>
      </c>
      <c r="AA123" s="3">
        <v>0.3</v>
      </c>
      <c r="AB123">
        <f t="shared" si="15"/>
        <v>1455265.8260761525</v>
      </c>
      <c r="AC123">
        <f t="shared" si="21"/>
        <v>261169.82570043619</v>
      </c>
      <c r="AD123" s="3">
        <v>0.2</v>
      </c>
      <c r="AE123">
        <f t="shared" si="16"/>
        <v>52233.965140087239</v>
      </c>
      <c r="AF123">
        <f t="shared" si="17"/>
        <v>1</v>
      </c>
    </row>
    <row r="124" spans="1:32" x14ac:dyDescent="0.25">
      <c r="A124" s="2">
        <v>123</v>
      </c>
      <c r="B124">
        <f t="shared" si="23"/>
        <v>11959.090968139963</v>
      </c>
      <c r="C124" s="3">
        <v>0.08</v>
      </c>
      <c r="D124">
        <f t="shared" si="24"/>
        <v>84431.18223506819</v>
      </c>
      <c r="Q124">
        <f t="shared" si="25"/>
        <v>84431.182235068671</v>
      </c>
      <c r="R124">
        <f t="shared" si="26"/>
        <v>385.63085817414793</v>
      </c>
      <c r="S124">
        <f t="shared" si="27"/>
        <v>471506.12764867343</v>
      </c>
      <c r="T124" s="3">
        <v>0.08</v>
      </c>
      <c r="V124">
        <f>SUM($R$2:R124)</f>
        <v>18558.73245743183</v>
      </c>
      <c r="W124">
        <f t="shared" si="28"/>
        <v>39.131979204301082</v>
      </c>
      <c r="Z124">
        <f t="shared" si="22"/>
        <v>1.0058405865583544E-3</v>
      </c>
      <c r="AA124" s="3">
        <v>0.3</v>
      </c>
      <c r="AB124">
        <f t="shared" si="15"/>
        <v>1571687.0921622447</v>
      </c>
      <c r="AC124">
        <f t="shared" si="21"/>
        <v>276840.0152424624</v>
      </c>
      <c r="AD124" s="3">
        <v>0.2</v>
      </c>
      <c r="AE124">
        <f t="shared" si="16"/>
        <v>55368.003048492479</v>
      </c>
      <c r="AF124">
        <f t="shared" si="17"/>
        <v>1</v>
      </c>
    </row>
    <row r="125" spans="1:32" x14ac:dyDescent="0.25">
      <c r="A125" s="2">
        <v>124</v>
      </c>
      <c r="B125">
        <f t="shared" si="23"/>
        <v>12915.818245591159</v>
      </c>
      <c r="C125" s="3">
        <v>0.08</v>
      </c>
      <c r="D125">
        <f t="shared" si="24"/>
        <v>91185.676813873652</v>
      </c>
      <c r="Q125">
        <f t="shared" si="25"/>
        <v>91185.676813874161</v>
      </c>
      <c r="R125">
        <f t="shared" si="26"/>
        <v>392.90691210196206</v>
      </c>
      <c r="S125">
        <f t="shared" si="27"/>
        <v>509226.61786056735</v>
      </c>
      <c r="T125" s="3">
        <v>0.08</v>
      </c>
      <c r="V125">
        <f>SUM($R$2:R125)</f>
        <v>18951.639369533794</v>
      </c>
      <c r="W125">
        <f t="shared" si="28"/>
        <v>39.96044230914223</v>
      </c>
      <c r="Z125">
        <f t="shared" si="22"/>
        <v>9.3133387644292063E-4</v>
      </c>
      <c r="AA125" s="3">
        <v>0.3</v>
      </c>
      <c r="AB125">
        <f t="shared" si="15"/>
        <v>1697422.0595352245</v>
      </c>
      <c r="AC125">
        <f t="shared" si="21"/>
        <v>293450.41615701013</v>
      </c>
      <c r="AD125" s="3">
        <v>0.2</v>
      </c>
      <c r="AE125">
        <f t="shared" si="16"/>
        <v>58690.08323140203</v>
      </c>
      <c r="AF125">
        <f t="shared" si="17"/>
        <v>1</v>
      </c>
    </row>
    <row r="126" spans="1:32" x14ac:dyDescent="0.25">
      <c r="A126" s="2">
        <v>125</v>
      </c>
      <c r="B126">
        <f t="shared" si="23"/>
        <v>13949.083705238452</v>
      </c>
      <c r="C126" s="3">
        <v>0.08</v>
      </c>
      <c r="D126">
        <f t="shared" si="24"/>
        <v>98480.530958983538</v>
      </c>
      <c r="Q126">
        <f t="shared" si="25"/>
        <v>98480.530958984091</v>
      </c>
      <c r="R126">
        <f t="shared" si="26"/>
        <v>400.32025006615009</v>
      </c>
      <c r="S126">
        <f t="shared" si="27"/>
        <v>549964.74728941277</v>
      </c>
      <c r="T126" s="3">
        <v>0.08</v>
      </c>
      <c r="V126">
        <f>SUM($R$2:R126)</f>
        <v>19351.959619599944</v>
      </c>
      <c r="W126">
        <f t="shared" si="28"/>
        <v>40.804536793320004</v>
      </c>
      <c r="Z126">
        <f t="shared" si="22"/>
        <v>8.623461818915931E-4</v>
      </c>
      <c r="AA126" s="3">
        <v>0.3</v>
      </c>
      <c r="AB126">
        <f t="shared" si="15"/>
        <v>1833215.8242980426</v>
      </c>
      <c r="AC126">
        <f t="shared" si="21"/>
        <v>311057.44112643076</v>
      </c>
      <c r="AD126" s="3">
        <v>0.2</v>
      </c>
      <c r="AE126">
        <f t="shared" si="16"/>
        <v>62211.488225286157</v>
      </c>
      <c r="AF126">
        <f t="shared" si="17"/>
        <v>1</v>
      </c>
    </row>
    <row r="127" spans="1:32" x14ac:dyDescent="0.25">
      <c r="A127" s="2">
        <v>126</v>
      </c>
      <c r="B127">
        <f t="shared" si="23"/>
        <v>15065.010401657528</v>
      </c>
      <c r="C127" s="3">
        <v>0.08</v>
      </c>
      <c r="D127">
        <f t="shared" si="24"/>
        <v>106358.97343570222</v>
      </c>
      <c r="Q127">
        <f t="shared" si="25"/>
        <v>106358.97343570284</v>
      </c>
      <c r="R127">
        <f t="shared" si="26"/>
        <v>407.87346233154904</v>
      </c>
      <c r="S127">
        <f t="shared" si="27"/>
        <v>593961.92707256589</v>
      </c>
      <c r="T127" s="3">
        <v>0.08</v>
      </c>
      <c r="V127">
        <f>SUM($R$2:R127)</f>
        <v>19759.833081931494</v>
      </c>
      <c r="W127">
        <f t="shared" si="28"/>
        <v>41.664557588519997</v>
      </c>
      <c r="Z127">
        <f t="shared" si="22"/>
        <v>7.9846868693666021E-4</v>
      </c>
      <c r="AA127" s="3">
        <v>0.3</v>
      </c>
      <c r="AB127">
        <f t="shared" si="15"/>
        <v>1979873.0902418864</v>
      </c>
      <c r="AC127">
        <f t="shared" si="21"/>
        <v>329720.88759401662</v>
      </c>
      <c r="AD127" s="3">
        <v>0.2</v>
      </c>
      <c r="AE127">
        <f t="shared" si="16"/>
        <v>65944.177518803321</v>
      </c>
      <c r="AF127">
        <f t="shared" si="17"/>
        <v>1</v>
      </c>
    </row>
    <row r="128" spans="1:32" x14ac:dyDescent="0.25">
      <c r="A128" s="2">
        <v>127</v>
      </c>
      <c r="B128">
        <f t="shared" si="23"/>
        <v>16270.211233790131</v>
      </c>
      <c r="C128" s="3">
        <v>0.08</v>
      </c>
      <c r="D128">
        <f t="shared" si="24"/>
        <v>114867.69131055841</v>
      </c>
      <c r="Q128">
        <f t="shared" si="25"/>
        <v>114867.69131055908</v>
      </c>
      <c r="R128">
        <f t="shared" si="26"/>
        <v>415.56918803591799</v>
      </c>
      <c r="S128">
        <f t="shared" si="27"/>
        <v>641478.88123837125</v>
      </c>
      <c r="T128" s="3">
        <v>0.08</v>
      </c>
      <c r="V128">
        <f>SUM($R$2:R128)</f>
        <v>20175.402269967413</v>
      </c>
      <c r="W128">
        <f t="shared" si="28"/>
        <v>42.540805191176595</v>
      </c>
      <c r="Z128">
        <f t="shared" si="22"/>
        <v>7.393228582746852E-4</v>
      </c>
      <c r="AA128" s="3">
        <v>0.3</v>
      </c>
      <c r="AB128">
        <f t="shared" si="15"/>
        <v>2138262.9374612374</v>
      </c>
      <c r="AC128">
        <f t="shared" si="21"/>
        <v>349504.14084965765</v>
      </c>
      <c r="AD128" s="3">
        <v>0.2</v>
      </c>
      <c r="AE128">
        <f t="shared" si="16"/>
        <v>69900.828169931527</v>
      </c>
      <c r="AF128">
        <f t="shared" si="17"/>
        <v>1</v>
      </c>
    </row>
    <row r="129" spans="1:32" x14ac:dyDescent="0.25">
      <c r="A129" s="2">
        <v>128</v>
      </c>
      <c r="B129">
        <f t="shared" si="23"/>
        <v>17571.828132493341</v>
      </c>
      <c r="C129" s="3">
        <v>0.08</v>
      </c>
      <c r="D129">
        <f t="shared" si="24"/>
        <v>124057.10661540309</v>
      </c>
      <c r="Q129">
        <f t="shared" si="25"/>
        <v>124057.10661540383</v>
      </c>
      <c r="R129">
        <f t="shared" si="26"/>
        <v>423.41011611206733</v>
      </c>
      <c r="S129">
        <f t="shared" si="27"/>
        <v>692797.191737441</v>
      </c>
      <c r="T129" s="3">
        <v>0.08</v>
      </c>
      <c r="V129">
        <f>SUM($R$2:R129)</f>
        <v>20598.81238607948</v>
      </c>
      <c r="W129">
        <f t="shared" si="28"/>
        <v>43.433585767468223</v>
      </c>
      <c r="Z129">
        <f t="shared" si="22"/>
        <v>6.8455820210619001E-4</v>
      </c>
      <c r="AA129" s="3">
        <v>0.3</v>
      </c>
      <c r="AB129">
        <f t="shared" si="15"/>
        <v>2309323.9724581367</v>
      </c>
      <c r="AC129">
        <f t="shared" si="21"/>
        <v>370474.38930063712</v>
      </c>
      <c r="AD129" s="3">
        <v>0.2</v>
      </c>
      <c r="AE129">
        <f t="shared" si="16"/>
        <v>74094.877860127424</v>
      </c>
      <c r="AF129">
        <f t="shared" si="17"/>
        <v>1</v>
      </c>
    </row>
    <row r="130" spans="1:32" x14ac:dyDescent="0.25">
      <c r="A130" s="2">
        <v>129</v>
      </c>
      <c r="B130">
        <f t="shared" si="23"/>
        <v>18977.574383092808</v>
      </c>
      <c r="C130" s="3">
        <v>0.08</v>
      </c>
      <c r="D130">
        <f t="shared" si="24"/>
        <v>133981.67514463534</v>
      </c>
      <c r="Q130">
        <f t="shared" si="25"/>
        <v>133981.67514463613</v>
      </c>
      <c r="R130">
        <f t="shared" si="26"/>
        <v>431.39898622738957</v>
      </c>
      <c r="S130">
        <f t="shared" si="27"/>
        <v>748220.96707643638</v>
      </c>
      <c r="T130" s="3">
        <v>0.08</v>
      </c>
      <c r="V130">
        <f>SUM($R$2:R130)</f>
        <v>21030.211372306869</v>
      </c>
      <c r="W130">
        <f t="shared" si="28"/>
        <v>44.343211260293657</v>
      </c>
      <c r="Z130">
        <f t="shared" si="22"/>
        <v>6.3385018713536096E-4</v>
      </c>
      <c r="AA130" s="3">
        <v>0.3</v>
      </c>
      <c r="AB130">
        <f t="shared" si="15"/>
        <v>2494069.8902547881</v>
      </c>
      <c r="AC130">
        <f t="shared" si="21"/>
        <v>392702.85265867534</v>
      </c>
      <c r="AD130" s="3">
        <v>0.2</v>
      </c>
      <c r="AE130">
        <f t="shared" si="16"/>
        <v>78540.570531735066</v>
      </c>
      <c r="AF130">
        <f t="shared" si="17"/>
        <v>1</v>
      </c>
    </row>
    <row r="131" spans="1:32" x14ac:dyDescent="0.25">
      <c r="A131" s="2">
        <v>130</v>
      </c>
      <c r="B131">
        <f t="shared" si="23"/>
        <v>20495.780333740233</v>
      </c>
      <c r="C131" s="3">
        <v>0.08</v>
      </c>
      <c r="D131">
        <f t="shared" si="24"/>
        <v>144700.20915620617</v>
      </c>
      <c r="Q131">
        <f t="shared" si="25"/>
        <v>144700.20915620704</v>
      </c>
      <c r="R131">
        <f t="shared" si="26"/>
        <v>439.53858974111381</v>
      </c>
      <c r="S131">
        <f t="shared" si="27"/>
        <v>808078.6444425513</v>
      </c>
      <c r="T131" s="3">
        <v>0.08</v>
      </c>
      <c r="V131">
        <f>SUM($R$2:R131)</f>
        <v>21469.749962047983</v>
      </c>
      <c r="W131">
        <f t="shared" si="28"/>
        <v>45.269999498266742</v>
      </c>
      <c r="Z131">
        <f t="shared" si="22"/>
        <v>5.8689832142163061E-4</v>
      </c>
      <c r="AA131" s="3">
        <v>0.3</v>
      </c>
      <c r="AB131">
        <f t="shared" ref="AB131:AB194" si="29">S131/AA131</f>
        <v>2693595.4814751712</v>
      </c>
      <c r="AC131">
        <f t="shared" si="21"/>
        <v>416265.02381819586</v>
      </c>
      <c r="AD131" s="3">
        <v>0.2</v>
      </c>
      <c r="AE131">
        <f t="shared" ref="AE131:AE194" si="30">AC131*AD131</f>
        <v>83253.004763639183</v>
      </c>
      <c r="AF131">
        <f t="shared" ref="AF131:AF194" si="31">IF(AB131&gt;AE131, 1, 0)</f>
        <v>1</v>
      </c>
    </row>
    <row r="132" spans="1:32" x14ac:dyDescent="0.25">
      <c r="A132" s="2">
        <v>131</v>
      </c>
      <c r="B132">
        <f t="shared" si="23"/>
        <v>22135.442760439451</v>
      </c>
      <c r="C132" s="3">
        <v>0.08</v>
      </c>
      <c r="D132">
        <f t="shared" si="24"/>
        <v>156276.22588870267</v>
      </c>
      <c r="Q132">
        <f t="shared" si="25"/>
        <v>156276.2258887036</v>
      </c>
      <c r="R132">
        <f t="shared" si="26"/>
        <v>447.83177067962544</v>
      </c>
      <c r="S132">
        <f t="shared" si="27"/>
        <v>872724.9359979555</v>
      </c>
      <c r="T132" s="3">
        <v>0.08</v>
      </c>
      <c r="V132">
        <f>SUM($R$2:R132)</f>
        <v>21917.581732727609</v>
      </c>
      <c r="W132">
        <f t="shared" si="28"/>
        <v>46.214274306767614</v>
      </c>
      <c r="Z132">
        <f t="shared" si="22"/>
        <v>5.4342437168669491E-4</v>
      </c>
      <c r="AA132" s="3">
        <v>0.3</v>
      </c>
      <c r="AB132">
        <f t="shared" si="29"/>
        <v>2909083.1199931852</v>
      </c>
      <c r="AC132">
        <f t="shared" ref="AC132:AC195" si="32">AC131*(1+$U$2)</f>
        <v>441240.92524728761</v>
      </c>
      <c r="AD132" s="3">
        <v>0.2</v>
      </c>
      <c r="AE132">
        <f t="shared" si="30"/>
        <v>88248.185049457534</v>
      </c>
      <c r="AF132">
        <f t="shared" si="31"/>
        <v>1</v>
      </c>
    </row>
    <row r="133" spans="1:32" x14ac:dyDescent="0.25">
      <c r="A133" s="2">
        <v>132</v>
      </c>
      <c r="B133">
        <f t="shared" si="23"/>
        <v>23906.278181274607</v>
      </c>
      <c r="C133" s="3">
        <v>0.08</v>
      </c>
      <c r="D133">
        <f t="shared" si="24"/>
        <v>168778.32395979887</v>
      </c>
      <c r="Q133">
        <f t="shared" si="25"/>
        <v>168778.32395979989</v>
      </c>
      <c r="R133">
        <f t="shared" si="26"/>
        <v>456.28142673018436</v>
      </c>
      <c r="S133">
        <f t="shared" si="27"/>
        <v>942542.93087779195</v>
      </c>
      <c r="T133" s="3">
        <v>0.08</v>
      </c>
      <c r="V133">
        <f>SUM($R$2:R133)</f>
        <v>22373.863159457793</v>
      </c>
      <c r="W133">
        <f t="shared" si="28"/>
        <v>47.176365621089261</v>
      </c>
      <c r="Z133">
        <f t="shared" si="22"/>
        <v>5.0317071452471755E-4</v>
      </c>
      <c r="AA133" s="3">
        <v>0.3</v>
      </c>
      <c r="AB133">
        <f t="shared" si="29"/>
        <v>3141809.76959264</v>
      </c>
      <c r="AC133">
        <f t="shared" si="32"/>
        <v>467715.3807621249</v>
      </c>
      <c r="AD133" s="3">
        <v>0.2</v>
      </c>
      <c r="AE133">
        <f t="shared" si="30"/>
        <v>93543.076152424983</v>
      </c>
      <c r="AF133">
        <f t="shared" si="31"/>
        <v>1</v>
      </c>
    </row>
    <row r="134" spans="1:32" x14ac:dyDescent="0.25">
      <c r="A134" s="2">
        <v>133</v>
      </c>
      <c r="B134">
        <f t="shared" si="23"/>
        <v>25818.780435776574</v>
      </c>
      <c r="C134" s="3">
        <v>0.08</v>
      </c>
      <c r="D134">
        <f t="shared" si="24"/>
        <v>182280.58987658279</v>
      </c>
      <c r="Q134">
        <f t="shared" si="25"/>
        <v>182280.58987658392</v>
      </c>
      <c r="R134">
        <f t="shared" si="26"/>
        <v>464.89051025339541</v>
      </c>
      <c r="S134">
        <f t="shared" si="27"/>
        <v>1017946.3653480153</v>
      </c>
      <c r="T134" s="3">
        <v>0.08</v>
      </c>
      <c r="V134">
        <f>SUM($R$2:R134)</f>
        <v>22838.753669711186</v>
      </c>
      <c r="W134">
        <f t="shared" si="28"/>
        <v>48.156609601718863</v>
      </c>
      <c r="Z134">
        <f t="shared" si="22"/>
        <v>4.6589880974510876E-4</v>
      </c>
      <c r="AA134" s="3">
        <v>0.3</v>
      </c>
      <c r="AB134">
        <f t="shared" si="29"/>
        <v>3393154.551160051</v>
      </c>
      <c r="AC134">
        <f t="shared" si="32"/>
        <v>495778.30360785243</v>
      </c>
      <c r="AD134" s="3">
        <v>0.2</v>
      </c>
      <c r="AE134">
        <f t="shared" si="30"/>
        <v>99155.660721570486</v>
      </c>
      <c r="AF134">
        <f t="shared" si="31"/>
        <v>1</v>
      </c>
    </row>
    <row r="135" spans="1:32" x14ac:dyDescent="0.25">
      <c r="A135" s="2">
        <v>134</v>
      </c>
      <c r="B135">
        <f t="shared" si="23"/>
        <v>27884.282870638701</v>
      </c>
      <c r="C135" s="3">
        <v>0.08</v>
      </c>
      <c r="D135">
        <f t="shared" si="24"/>
        <v>196863.03706670942</v>
      </c>
      <c r="Q135">
        <f t="shared" si="25"/>
        <v>196863.03706671062</v>
      </c>
      <c r="R135">
        <f t="shared" si="26"/>
        <v>473.66202931478023</v>
      </c>
      <c r="S135">
        <f t="shared" si="27"/>
        <v>1099382.0745758566</v>
      </c>
      <c r="T135" s="3">
        <v>0.08</v>
      </c>
      <c r="V135">
        <f>SUM($R$2:R135)</f>
        <v>23312.415699025965</v>
      </c>
      <c r="W135">
        <f t="shared" si="28"/>
        <v>49.1553487517943</v>
      </c>
      <c r="Z135">
        <f t="shared" si="22"/>
        <v>4.3138778680102666E-4</v>
      </c>
      <c r="AA135" s="3">
        <v>0.3</v>
      </c>
      <c r="AB135">
        <f t="shared" si="29"/>
        <v>3664606.9152528555</v>
      </c>
      <c r="AC135">
        <f t="shared" si="32"/>
        <v>525525.00182432355</v>
      </c>
      <c r="AD135" s="3">
        <v>0.2</v>
      </c>
      <c r="AE135">
        <f t="shared" si="30"/>
        <v>105105.00036486471</v>
      </c>
      <c r="AF135">
        <f t="shared" si="31"/>
        <v>1</v>
      </c>
    </row>
    <row r="136" spans="1:32" x14ac:dyDescent="0.25">
      <c r="A136" s="2">
        <v>135</v>
      </c>
      <c r="B136">
        <f t="shared" si="23"/>
        <v>30115.025500289797</v>
      </c>
      <c r="C136" s="3">
        <v>0.08</v>
      </c>
      <c r="D136">
        <f t="shared" si="24"/>
        <v>212612.08003204619</v>
      </c>
      <c r="Q136">
        <f t="shared" si="25"/>
        <v>212612.0800320475</v>
      </c>
      <c r="R136">
        <f t="shared" si="26"/>
        <v>482.59904873581371</v>
      </c>
      <c r="S136">
        <f t="shared" si="27"/>
        <v>1187332.6405419251</v>
      </c>
      <c r="T136" s="3">
        <v>0.08</v>
      </c>
      <c r="V136">
        <f>SUM($R$2:R136)</f>
        <v>23795.014747761779</v>
      </c>
      <c r="W136">
        <f t="shared" si="28"/>
        <v>50.172932036776828</v>
      </c>
      <c r="Z136">
        <f t="shared" si="22"/>
        <v>3.9943313592687651E-4</v>
      </c>
      <c r="AA136" s="3">
        <v>0.3</v>
      </c>
      <c r="AB136">
        <f t="shared" si="29"/>
        <v>3957775.4684730838</v>
      </c>
      <c r="AC136">
        <f t="shared" si="32"/>
        <v>557056.50193378294</v>
      </c>
      <c r="AD136" s="3">
        <v>0.2</v>
      </c>
      <c r="AE136">
        <f t="shared" si="30"/>
        <v>111411.3003867566</v>
      </c>
      <c r="AF136">
        <f t="shared" si="31"/>
        <v>1</v>
      </c>
    </row>
    <row r="137" spans="1:32" x14ac:dyDescent="0.25">
      <c r="A137" s="2">
        <v>136</v>
      </c>
      <c r="B137">
        <f t="shared" si="23"/>
        <v>32524.227540312982</v>
      </c>
      <c r="C137" s="3">
        <v>0.08</v>
      </c>
      <c r="D137">
        <f t="shared" si="24"/>
        <v>229621.04643460989</v>
      </c>
      <c r="Q137">
        <f t="shared" si="25"/>
        <v>229621.04643461131</v>
      </c>
      <c r="R137">
        <f t="shared" si="26"/>
        <v>491.70469116479137</v>
      </c>
      <c r="S137">
        <f t="shared" si="27"/>
        <v>1282319.2517852793</v>
      </c>
      <c r="T137" s="3">
        <v>0.08</v>
      </c>
      <c r="V137">
        <f>SUM($R$2:R137)</f>
        <v>24286.719438926571</v>
      </c>
      <c r="W137">
        <f t="shared" si="28"/>
        <v>51.209715006381671</v>
      </c>
      <c r="Z137">
        <f t="shared" si="22"/>
        <v>3.6984549622858935E-4</v>
      </c>
      <c r="AA137" s="3">
        <v>0.3</v>
      </c>
      <c r="AB137">
        <f t="shared" si="29"/>
        <v>4274397.5059509315</v>
      </c>
      <c r="AC137">
        <f t="shared" si="32"/>
        <v>590479.89204980992</v>
      </c>
      <c r="AD137" s="3">
        <v>0.2</v>
      </c>
      <c r="AE137">
        <f t="shared" si="30"/>
        <v>118095.97840996199</v>
      </c>
      <c r="AF137">
        <f t="shared" si="31"/>
        <v>1</v>
      </c>
    </row>
    <row r="138" spans="1:32" x14ac:dyDescent="0.25">
      <c r="A138" s="2">
        <v>137</v>
      </c>
      <c r="B138">
        <f t="shared" si="23"/>
        <v>35126.165743538018</v>
      </c>
      <c r="C138" s="3">
        <v>0.08</v>
      </c>
      <c r="D138">
        <f t="shared" si="24"/>
        <v>247990.73014937868</v>
      </c>
      <c r="Q138">
        <f t="shared" si="25"/>
        <v>247990.73014938019</v>
      </c>
      <c r="R138">
        <f t="shared" si="26"/>
        <v>500.98213816790076</v>
      </c>
      <c r="S138">
        <f t="shared" si="27"/>
        <v>1384904.7919281018</v>
      </c>
      <c r="T138" s="3">
        <v>0.08</v>
      </c>
      <c r="V138">
        <f>SUM($R$2:R138)</f>
        <v>24787.701577094471</v>
      </c>
      <c r="W138">
        <f t="shared" si="28"/>
        <v>52.266059918809241</v>
      </c>
      <c r="Z138">
        <f t="shared" si="22"/>
        <v>3.4244953354499008E-4</v>
      </c>
      <c r="AA138" s="3">
        <v>0.3</v>
      </c>
      <c r="AB138">
        <f t="shared" si="29"/>
        <v>4616349.3064270066</v>
      </c>
      <c r="AC138">
        <f t="shared" si="32"/>
        <v>625908.6855727986</v>
      </c>
      <c r="AD138" s="3">
        <v>0.2</v>
      </c>
      <c r="AE138">
        <f t="shared" si="30"/>
        <v>125181.73711455973</v>
      </c>
      <c r="AF138">
        <f t="shared" si="31"/>
        <v>1</v>
      </c>
    </row>
    <row r="139" spans="1:32" x14ac:dyDescent="0.25">
      <c r="A139" s="2">
        <v>138</v>
      </c>
      <c r="B139">
        <f t="shared" si="23"/>
        <v>37936.259003021063</v>
      </c>
      <c r="C139" s="3">
        <v>0.08</v>
      </c>
      <c r="D139">
        <f t="shared" si="24"/>
        <v>267829.98856132897</v>
      </c>
      <c r="Q139">
        <f t="shared" si="25"/>
        <v>267829.98856133065</v>
      </c>
      <c r="R139">
        <f t="shared" si="26"/>
        <v>510.43463134088006</v>
      </c>
      <c r="S139">
        <f t="shared" si="27"/>
        <v>1495697.17528235</v>
      </c>
      <c r="T139" s="3">
        <v>0.08</v>
      </c>
      <c r="V139">
        <f>SUM($R$2:R139)</f>
        <v>25298.13620843535</v>
      </c>
      <c r="W139">
        <f t="shared" si="28"/>
        <v>53.342335867320351</v>
      </c>
      <c r="Z139">
        <f t="shared" si="22"/>
        <v>3.1708290143054636E-4</v>
      </c>
      <c r="AA139" s="3">
        <v>0.3</v>
      </c>
      <c r="AB139">
        <f t="shared" si="29"/>
        <v>4985657.2509411667</v>
      </c>
      <c r="AC139">
        <f t="shared" si="32"/>
        <v>663463.20670716651</v>
      </c>
      <c r="AD139" s="3">
        <v>0.2</v>
      </c>
      <c r="AE139">
        <f t="shared" si="30"/>
        <v>132692.64134143331</v>
      </c>
      <c r="AF139">
        <f t="shared" si="31"/>
        <v>1</v>
      </c>
    </row>
    <row r="140" spans="1:32" x14ac:dyDescent="0.25">
      <c r="A140" s="2">
        <v>139</v>
      </c>
      <c r="B140">
        <f t="shared" si="23"/>
        <v>40971.159723262746</v>
      </c>
      <c r="C140" s="3">
        <v>0.08</v>
      </c>
      <c r="D140">
        <f t="shared" si="24"/>
        <v>289256.38764623529</v>
      </c>
      <c r="Q140">
        <f t="shared" si="25"/>
        <v>289256.38764623716</v>
      </c>
      <c r="R140">
        <f t="shared" si="26"/>
        <v>520.06547344165131</v>
      </c>
      <c r="S140">
        <f t="shared" si="27"/>
        <v>1615352.9493049381</v>
      </c>
      <c r="T140" s="3">
        <v>0.08</v>
      </c>
      <c r="V140">
        <f>SUM($R$2:R140)</f>
        <v>25818.201681877003</v>
      </c>
      <c r="W140">
        <f t="shared" si="28"/>
        <v>54.4389189091996</v>
      </c>
      <c r="Z140">
        <f t="shared" si="22"/>
        <v>2.9359527910235772E-4</v>
      </c>
      <c r="AA140" s="3">
        <v>0.3</v>
      </c>
      <c r="AB140">
        <f t="shared" si="29"/>
        <v>5384509.8310164604</v>
      </c>
      <c r="AC140">
        <f t="shared" si="32"/>
        <v>703270.99910959648</v>
      </c>
      <c r="AD140" s="3">
        <v>0.2</v>
      </c>
      <c r="AE140">
        <f t="shared" si="30"/>
        <v>140654.19982191929</v>
      </c>
      <c r="AF140">
        <f t="shared" si="31"/>
        <v>1</v>
      </c>
    </row>
    <row r="141" spans="1:32" x14ac:dyDescent="0.25">
      <c r="A141" s="2">
        <v>140</v>
      </c>
      <c r="B141">
        <f t="shared" si="23"/>
        <v>44248.852501123765</v>
      </c>
      <c r="C141" s="3">
        <v>0.08</v>
      </c>
      <c r="D141">
        <f t="shared" si="24"/>
        <v>312396.8986579341</v>
      </c>
      <c r="Q141">
        <f t="shared" si="25"/>
        <v>312396.89865793608</v>
      </c>
      <c r="R141">
        <f t="shared" si="26"/>
        <v>529.87802954432402</v>
      </c>
      <c r="S141">
        <f t="shared" si="27"/>
        <v>1744581.1852493333</v>
      </c>
      <c r="T141" s="3">
        <v>0.08</v>
      </c>
      <c r="V141">
        <f>SUM($R$2:R141)</f>
        <v>26348.079711421327</v>
      </c>
      <c r="W141">
        <f t="shared" si="28"/>
        <v>55.556192197152043</v>
      </c>
      <c r="Z141">
        <f t="shared" si="22"/>
        <v>2.718474806503312E-4</v>
      </c>
      <c r="AA141" s="3">
        <v>0.3</v>
      </c>
      <c r="AB141">
        <f t="shared" si="29"/>
        <v>5815270.6174977776</v>
      </c>
      <c r="AC141">
        <f t="shared" si="32"/>
        <v>745467.25905617233</v>
      </c>
      <c r="AD141" s="3">
        <v>0.2</v>
      </c>
      <c r="AE141">
        <f t="shared" si="30"/>
        <v>149093.45181123447</v>
      </c>
      <c r="AF141">
        <f t="shared" si="31"/>
        <v>1</v>
      </c>
    </row>
    <row r="142" spans="1:32" x14ac:dyDescent="0.25">
      <c r="A142" s="2">
        <v>141</v>
      </c>
      <c r="B142">
        <f t="shared" si="23"/>
        <v>47788.760701213665</v>
      </c>
      <c r="C142" s="3">
        <v>0.08</v>
      </c>
      <c r="D142">
        <f t="shared" si="24"/>
        <v>337388.65055056883</v>
      </c>
      <c r="Q142">
        <f t="shared" si="25"/>
        <v>337388.65055057098</v>
      </c>
      <c r="R142">
        <f t="shared" si="26"/>
        <v>539.87572821497156</v>
      </c>
      <c r="S142">
        <f t="shared" si="27"/>
        <v>1884147.6800692801</v>
      </c>
      <c r="T142" s="3">
        <v>0.08</v>
      </c>
      <c r="V142">
        <f>SUM($R$2:R142)</f>
        <v>26887.955439636298</v>
      </c>
      <c r="W142">
        <f t="shared" si="28"/>
        <v>56.694546113179058</v>
      </c>
      <c r="Z142">
        <f t="shared" si="22"/>
        <v>2.5171063023178813E-4</v>
      </c>
      <c r="AA142" s="3">
        <v>0.3</v>
      </c>
      <c r="AB142">
        <f t="shared" si="29"/>
        <v>6280492.2668976001</v>
      </c>
      <c r="AC142">
        <f t="shared" si="32"/>
        <v>790195.29459954274</v>
      </c>
      <c r="AD142" s="3">
        <v>0.2</v>
      </c>
      <c r="AE142">
        <f t="shared" si="30"/>
        <v>158039.05891990857</v>
      </c>
      <c r="AF142">
        <f t="shared" si="31"/>
        <v>1</v>
      </c>
    </row>
    <row r="143" spans="1:32" x14ac:dyDescent="0.25">
      <c r="A143" s="2">
        <v>142</v>
      </c>
      <c r="B143">
        <f t="shared" si="23"/>
        <v>51611.86155731076</v>
      </c>
      <c r="C143" s="3">
        <v>0.08</v>
      </c>
      <c r="D143">
        <f t="shared" si="24"/>
        <v>364379.74259461433</v>
      </c>
      <c r="Q143">
        <f t="shared" si="25"/>
        <v>364379.74259461666</v>
      </c>
      <c r="R143">
        <f t="shared" si="26"/>
        <v>550.06206270959376</v>
      </c>
      <c r="S143">
        <f t="shared" si="27"/>
        <v>2034879.4944748227</v>
      </c>
      <c r="T143" s="3">
        <v>0.08</v>
      </c>
      <c r="V143">
        <f>SUM($R$2:R143)</f>
        <v>27438.017502345891</v>
      </c>
      <c r="W143">
        <f t="shared" si="28"/>
        <v>57.85437840498016</v>
      </c>
      <c r="Z143">
        <f t="shared" ref="Z143:Z201" si="33">$W$2/S143</f>
        <v>2.3306539836276676E-4</v>
      </c>
      <c r="AA143" s="3">
        <v>0.3</v>
      </c>
      <c r="AB143">
        <f t="shared" si="29"/>
        <v>6782931.6482494092</v>
      </c>
      <c r="AC143">
        <f t="shared" si="32"/>
        <v>837607.01227551536</v>
      </c>
      <c r="AD143" s="3">
        <v>0.2</v>
      </c>
      <c r="AE143">
        <f t="shared" si="30"/>
        <v>167521.40245510309</v>
      </c>
      <c r="AF143">
        <f t="shared" si="31"/>
        <v>1</v>
      </c>
    </row>
    <row r="144" spans="1:32" x14ac:dyDescent="0.25">
      <c r="A144" s="2">
        <v>143</v>
      </c>
      <c r="B144">
        <f t="shared" si="23"/>
        <v>55740.81048189562</v>
      </c>
      <c r="C144" s="3">
        <v>0.08</v>
      </c>
      <c r="D144">
        <f t="shared" si="24"/>
        <v>393530.12200218346</v>
      </c>
      <c r="Q144">
        <f t="shared" si="25"/>
        <v>393530.12200218608</v>
      </c>
      <c r="R144">
        <f t="shared" si="26"/>
        <v>560.44059219468033</v>
      </c>
      <c r="S144">
        <f t="shared" si="27"/>
        <v>2197669.8540328084</v>
      </c>
      <c r="T144" s="3">
        <v>0.08</v>
      </c>
      <c r="V144">
        <f>SUM($R$2:R144)</f>
        <v>27998.458094540572</v>
      </c>
      <c r="W144">
        <f t="shared" si="28"/>
        <v>59.036094324928463</v>
      </c>
      <c r="Z144">
        <f t="shared" si="33"/>
        <v>2.158012947803396E-4</v>
      </c>
      <c r="AA144" s="3">
        <v>0.3</v>
      </c>
      <c r="AB144">
        <f t="shared" si="29"/>
        <v>7325566.1801093621</v>
      </c>
      <c r="AC144">
        <f t="shared" si="32"/>
        <v>887863.43301204627</v>
      </c>
      <c r="AD144" s="3">
        <v>0.2</v>
      </c>
      <c r="AE144">
        <f t="shared" si="30"/>
        <v>177572.68660240926</v>
      </c>
      <c r="AF144">
        <f t="shared" si="31"/>
        <v>1</v>
      </c>
    </row>
    <row r="145" spans="1:32" x14ac:dyDescent="0.25">
      <c r="A145" s="2">
        <v>144</v>
      </c>
      <c r="B145">
        <f t="shared" si="23"/>
        <v>60200.075320447271</v>
      </c>
      <c r="C145" s="3">
        <v>0.08</v>
      </c>
      <c r="D145">
        <f t="shared" si="24"/>
        <v>425012.53176235815</v>
      </c>
      <c r="Q145">
        <f t="shared" si="25"/>
        <v>425012.531762361</v>
      </c>
      <c r="R145">
        <f t="shared" si="26"/>
        <v>571.01494299080628</v>
      </c>
      <c r="S145">
        <f t="shared" si="27"/>
        <v>2373483.4423554335</v>
      </c>
      <c r="T145" s="3">
        <v>0.08</v>
      </c>
      <c r="V145">
        <f>SUM($R$2:R145)</f>
        <v>28569.473037531377</v>
      </c>
      <c r="W145">
        <f t="shared" si="28"/>
        <v>60.240106771668238</v>
      </c>
      <c r="Z145">
        <f t="shared" si="33"/>
        <v>1.9981601368549961E-4</v>
      </c>
      <c r="AA145" s="3">
        <v>0.3</v>
      </c>
      <c r="AB145">
        <f t="shared" si="29"/>
        <v>7911611.4745181119</v>
      </c>
      <c r="AC145">
        <f t="shared" si="32"/>
        <v>941135.23899276904</v>
      </c>
      <c r="AD145" s="3">
        <v>0.2</v>
      </c>
      <c r="AE145">
        <f t="shared" si="30"/>
        <v>188227.04779855383</v>
      </c>
      <c r="AF145">
        <f t="shared" si="31"/>
        <v>1</v>
      </c>
    </row>
    <row r="146" spans="1:32" x14ac:dyDescent="0.25">
      <c r="A146" s="2">
        <v>145</v>
      </c>
      <c r="B146">
        <f t="shared" si="23"/>
        <v>65016.081346083054</v>
      </c>
      <c r="C146" s="3">
        <v>0.08</v>
      </c>
      <c r="D146">
        <f t="shared" si="24"/>
        <v>459013.53430334682</v>
      </c>
      <c r="Q146">
        <f t="shared" si="25"/>
        <v>459013.53430334991</v>
      </c>
      <c r="R146">
        <f t="shared" si="26"/>
        <v>581.78880983968975</v>
      </c>
      <c r="S146">
        <f t="shared" si="27"/>
        <v>2563362.1177438684</v>
      </c>
      <c r="T146" s="3">
        <v>0.08</v>
      </c>
      <c r="V146">
        <f>SUM($R$2:R146)</f>
        <v>29151.261847371068</v>
      </c>
      <c r="W146">
        <f t="shared" si="28"/>
        <v>61.466836434384241</v>
      </c>
      <c r="Z146">
        <f t="shared" si="33"/>
        <v>1.8501482748657368E-4</v>
      </c>
      <c r="AA146" s="3">
        <v>0.3</v>
      </c>
      <c r="AB146">
        <f t="shared" si="29"/>
        <v>8544540.3924795613</v>
      </c>
      <c r="AC146">
        <f t="shared" si="32"/>
        <v>997603.35333233525</v>
      </c>
      <c r="AD146" s="3">
        <v>0.2</v>
      </c>
      <c r="AE146">
        <f t="shared" si="30"/>
        <v>199520.67066646705</v>
      </c>
      <c r="AF146">
        <f t="shared" si="31"/>
        <v>1</v>
      </c>
    </row>
    <row r="147" spans="1:32" x14ac:dyDescent="0.25">
      <c r="A147" s="2">
        <v>146</v>
      </c>
      <c r="B147">
        <f t="shared" si="23"/>
        <v>70217.367853769698</v>
      </c>
      <c r="C147" s="3">
        <v>0.08</v>
      </c>
      <c r="D147">
        <f t="shared" si="24"/>
        <v>495734.61704761459</v>
      </c>
      <c r="Q147">
        <f t="shared" si="25"/>
        <v>495734.61704761785</v>
      </c>
      <c r="R147">
        <f t="shared" si="26"/>
        <v>592.76595719515547</v>
      </c>
      <c r="S147">
        <f t="shared" si="27"/>
        <v>2768431.087163378</v>
      </c>
      <c r="T147" s="3">
        <v>0.08</v>
      </c>
      <c r="V147">
        <f>SUM($R$2:R147)</f>
        <v>29744.027804566223</v>
      </c>
      <c r="W147">
        <f t="shared" si="28"/>
        <v>62.716711939792994</v>
      </c>
      <c r="Z147">
        <f t="shared" si="33"/>
        <v>1.7131002545053118E-4</v>
      </c>
      <c r="AA147" s="3">
        <v>0.3</v>
      </c>
      <c r="AB147">
        <f t="shared" si="29"/>
        <v>9228103.6238779277</v>
      </c>
      <c r="AC147">
        <f t="shared" si="32"/>
        <v>1057459.5545322753</v>
      </c>
      <c r="AD147" s="3">
        <v>0.2</v>
      </c>
      <c r="AE147">
        <f t="shared" si="30"/>
        <v>211491.91090645507</v>
      </c>
      <c r="AF147">
        <f t="shared" si="31"/>
        <v>1</v>
      </c>
    </row>
    <row r="148" spans="1:32" x14ac:dyDescent="0.25">
      <c r="A148" s="2">
        <v>147</v>
      </c>
      <c r="B148">
        <f t="shared" si="23"/>
        <v>75834.757282071281</v>
      </c>
      <c r="C148" s="3">
        <v>0.08</v>
      </c>
      <c r="D148">
        <f t="shared" si="24"/>
        <v>535393.38641142379</v>
      </c>
      <c r="Q148">
        <f t="shared" si="25"/>
        <v>535393.38641142729</v>
      </c>
      <c r="R148">
        <f t="shared" si="26"/>
        <v>603.95022053846037</v>
      </c>
      <c r="S148">
        <f t="shared" si="27"/>
        <v>2989905.5741364486</v>
      </c>
      <c r="T148" s="3">
        <v>0.08</v>
      </c>
      <c r="V148">
        <f>SUM($R$2:R148)</f>
        <v>30347.978025104683</v>
      </c>
      <c r="W148">
        <f t="shared" si="28"/>
        <v>63.990170001907572</v>
      </c>
      <c r="Z148">
        <f t="shared" si="33"/>
        <v>1.5862039393567699E-4</v>
      </c>
      <c r="AA148" s="3">
        <v>0.3</v>
      </c>
      <c r="AB148">
        <f t="shared" si="29"/>
        <v>9966351.9137881622</v>
      </c>
      <c r="AC148">
        <f t="shared" si="32"/>
        <v>1120907.1278042118</v>
      </c>
      <c r="AD148" s="3">
        <v>0.2</v>
      </c>
      <c r="AE148">
        <f t="shared" si="30"/>
        <v>224181.42556084238</v>
      </c>
      <c r="AF148">
        <f t="shared" si="31"/>
        <v>1</v>
      </c>
    </row>
    <row r="149" spans="1:32" x14ac:dyDescent="0.25">
      <c r="A149" s="2">
        <v>148</v>
      </c>
      <c r="B149">
        <f t="shared" si="23"/>
        <v>81901.537864636979</v>
      </c>
      <c r="C149" s="3">
        <v>0.08</v>
      </c>
      <c r="D149">
        <f t="shared" si="24"/>
        <v>578224.8573243377</v>
      </c>
      <c r="Q149">
        <f t="shared" si="25"/>
        <v>578224.85732434154</v>
      </c>
      <c r="R149">
        <f t="shared" si="26"/>
        <v>615.34550771843124</v>
      </c>
      <c r="S149">
        <f t="shared" si="27"/>
        <v>3229098.0200673644</v>
      </c>
      <c r="T149" s="3">
        <v>0.08</v>
      </c>
      <c r="V149">
        <f>SUM($R$2:R149)</f>
        <v>30963.323532823113</v>
      </c>
      <c r="W149">
        <f t="shared" si="28"/>
        <v>65.287655574628076</v>
      </c>
      <c r="Z149">
        <f t="shared" si="33"/>
        <v>1.4687073512562686E-4</v>
      </c>
      <c r="AA149" s="3">
        <v>0.3</v>
      </c>
      <c r="AB149">
        <f t="shared" si="29"/>
        <v>10763660.066891216</v>
      </c>
      <c r="AC149">
        <f t="shared" si="32"/>
        <v>1188161.5554724645</v>
      </c>
      <c r="AD149" s="3">
        <v>0.2</v>
      </c>
      <c r="AE149">
        <f t="shared" si="30"/>
        <v>237632.31109449291</v>
      </c>
      <c r="AF149">
        <f t="shared" si="31"/>
        <v>1</v>
      </c>
    </row>
    <row r="150" spans="1:32" x14ac:dyDescent="0.25">
      <c r="A150" s="2">
        <v>149</v>
      </c>
      <c r="B150">
        <f t="shared" si="23"/>
        <v>88453.660893807944</v>
      </c>
      <c r="C150" s="3">
        <v>0.08</v>
      </c>
      <c r="D150">
        <f t="shared" si="24"/>
        <v>624482.84591028467</v>
      </c>
      <c r="Q150">
        <f t="shared" si="25"/>
        <v>624482.84591028886</v>
      </c>
      <c r="R150">
        <f t="shared" si="26"/>
        <v>626.95580031689224</v>
      </c>
      <c r="S150">
        <f t="shared" si="27"/>
        <v>3487425.8616727539</v>
      </c>
      <c r="T150" s="3">
        <v>0.08</v>
      </c>
      <c r="V150">
        <f>SUM($R$2:R150)</f>
        <v>31590.279333140006</v>
      </c>
      <c r="W150">
        <f t="shared" si="28"/>
        <v>66.609622007211243</v>
      </c>
      <c r="Z150">
        <f t="shared" si="33"/>
        <v>1.3599142141261744E-4</v>
      </c>
      <c r="AA150" s="3">
        <v>0.3</v>
      </c>
      <c r="AB150">
        <f t="shared" si="29"/>
        <v>11624752.872242514</v>
      </c>
      <c r="AC150">
        <f t="shared" si="32"/>
        <v>1259451.2488008125</v>
      </c>
      <c r="AD150" s="3">
        <v>0.2</v>
      </c>
      <c r="AE150">
        <f t="shared" si="30"/>
        <v>251890.24976016252</v>
      </c>
      <c r="AF150">
        <f t="shared" si="31"/>
        <v>1</v>
      </c>
    </row>
    <row r="151" spans="1:32" x14ac:dyDescent="0.25">
      <c r="A151" s="2">
        <v>150</v>
      </c>
      <c r="B151">
        <f t="shared" si="23"/>
        <v>95529.953765312574</v>
      </c>
      <c r="C151" s="3">
        <v>0.08</v>
      </c>
      <c r="D151">
        <f t="shared" si="24"/>
        <v>674441.47358310746</v>
      </c>
      <c r="Q151">
        <f t="shared" si="25"/>
        <v>674441.47358311201</v>
      </c>
      <c r="R151">
        <f t="shared" si="26"/>
        <v>638.78515503985238</v>
      </c>
      <c r="S151">
        <f t="shared" si="27"/>
        <v>3766419.9306065743</v>
      </c>
      <c r="T151" s="3">
        <v>0.08</v>
      </c>
      <c r="V151">
        <f>SUM($R$2:R151)</f>
        <v>32229.064488179858</v>
      </c>
      <c r="W151">
        <f t="shared" si="28"/>
        <v>67.956531202673347</v>
      </c>
      <c r="Z151">
        <f t="shared" si="33"/>
        <v>1.2591798278946059E-4</v>
      </c>
      <c r="AA151" s="3">
        <v>0.3</v>
      </c>
      <c r="AB151">
        <f t="shared" si="29"/>
        <v>12554733.102021914</v>
      </c>
      <c r="AC151">
        <f t="shared" si="32"/>
        <v>1335018.3237288613</v>
      </c>
      <c r="AD151" s="3">
        <v>0.2</v>
      </c>
      <c r="AE151">
        <f t="shared" si="30"/>
        <v>267003.66474577226</v>
      </c>
      <c r="AF151">
        <f t="shared" si="31"/>
        <v>1</v>
      </c>
    </row>
    <row r="152" spans="1:32" x14ac:dyDescent="0.25">
      <c r="A152" s="2">
        <v>151</v>
      </c>
      <c r="B152">
        <f t="shared" si="23"/>
        <v>103172.35006653758</v>
      </c>
      <c r="C152" s="3">
        <v>0.08</v>
      </c>
      <c r="D152">
        <f t="shared" si="24"/>
        <v>728396.79146975605</v>
      </c>
      <c r="Q152">
        <f t="shared" si="25"/>
        <v>728396.79146976105</v>
      </c>
      <c r="R152">
        <f t="shared" si="26"/>
        <v>650.83770513494403</v>
      </c>
      <c r="S152">
        <f t="shared" si="27"/>
        <v>4067733.5250551007</v>
      </c>
      <c r="T152" s="3">
        <v>0.08</v>
      </c>
      <c r="V152">
        <f>SUM($R$2:R152)</f>
        <v>32879.902193314803</v>
      </c>
      <c r="W152">
        <f t="shared" si="28"/>
        <v>69.328853779181898</v>
      </c>
      <c r="Z152">
        <f t="shared" si="33"/>
        <v>1.165907248050561E-4</v>
      </c>
      <c r="AA152" s="3">
        <v>0.3</v>
      </c>
      <c r="AB152">
        <f t="shared" si="29"/>
        <v>13559111.75018367</v>
      </c>
      <c r="AC152">
        <f t="shared" si="32"/>
        <v>1415119.423152593</v>
      </c>
      <c r="AD152" s="3">
        <v>0.2</v>
      </c>
      <c r="AE152">
        <f t="shared" si="30"/>
        <v>283023.88463051862</v>
      </c>
      <c r="AF152">
        <f t="shared" si="31"/>
        <v>1</v>
      </c>
    </row>
    <row r="153" spans="1:32" x14ac:dyDescent="0.25">
      <c r="A153" s="2">
        <v>152</v>
      </c>
      <c r="B153">
        <f t="shared" si="23"/>
        <v>111426.13807186058</v>
      </c>
      <c r="C153" s="3">
        <v>0.08</v>
      </c>
      <c r="D153">
        <f t="shared" si="24"/>
        <v>786668.53478733648</v>
      </c>
      <c r="Q153">
        <f t="shared" si="25"/>
        <v>786668.53478734207</v>
      </c>
      <c r="R153">
        <f t="shared" si="26"/>
        <v>663.11766183560326</v>
      </c>
      <c r="S153">
        <f t="shared" si="27"/>
        <v>4393152.2070595091</v>
      </c>
      <c r="T153" s="3">
        <v>0.08</v>
      </c>
      <c r="V153">
        <f>SUM($R$2:R153)</f>
        <v>33543.019855150407</v>
      </c>
      <c r="W153">
        <f t="shared" si="28"/>
        <v>70.72706923449249</v>
      </c>
      <c r="Z153">
        <f t="shared" si="33"/>
        <v>1.0795437481949638E-4</v>
      </c>
      <c r="AA153" s="3">
        <v>0.3</v>
      </c>
      <c r="AB153">
        <f t="shared" si="29"/>
        <v>14643840.690198364</v>
      </c>
      <c r="AC153">
        <f t="shared" si="32"/>
        <v>1500026.5885417487</v>
      </c>
      <c r="AD153" s="3">
        <v>0.2</v>
      </c>
      <c r="AE153">
        <f t="shared" si="30"/>
        <v>300005.31770834973</v>
      </c>
      <c r="AF153">
        <f t="shared" si="31"/>
        <v>1</v>
      </c>
    </row>
    <row r="154" spans="1:32" x14ac:dyDescent="0.25">
      <c r="A154" s="2">
        <v>153</v>
      </c>
      <c r="B154">
        <f t="shared" si="23"/>
        <v>120340.22911760943</v>
      </c>
      <c r="C154" s="3">
        <v>0.08</v>
      </c>
      <c r="D154">
        <f t="shared" si="24"/>
        <v>849602.01757032343</v>
      </c>
      <c r="Q154">
        <f t="shared" si="25"/>
        <v>849602.01757032925</v>
      </c>
      <c r="R154">
        <f t="shared" si="26"/>
        <v>675.62931583250167</v>
      </c>
      <c r="S154">
        <f t="shared" si="27"/>
        <v>4744604.3836242706</v>
      </c>
      <c r="T154" s="3">
        <v>0.08</v>
      </c>
      <c r="V154">
        <f>SUM($R$2:R154)</f>
        <v>34218.649170982906</v>
      </c>
      <c r="W154">
        <f t="shared" si="28"/>
        <v>72.15166611348819</v>
      </c>
      <c r="Z154">
        <f t="shared" si="33"/>
        <v>9.9957754462496633E-5</v>
      </c>
      <c r="AA154" s="3">
        <v>0.3</v>
      </c>
      <c r="AB154">
        <f t="shared" si="29"/>
        <v>15815347.945414236</v>
      </c>
      <c r="AC154">
        <f t="shared" si="32"/>
        <v>1590028.1838542537</v>
      </c>
      <c r="AD154" s="3">
        <v>0.2</v>
      </c>
      <c r="AE154">
        <f t="shared" si="30"/>
        <v>318005.63677085075</v>
      </c>
      <c r="AF154">
        <f t="shared" si="31"/>
        <v>1</v>
      </c>
    </row>
    <row r="155" spans="1:32" x14ac:dyDescent="0.25">
      <c r="A155" s="2">
        <v>154</v>
      </c>
      <c r="B155">
        <f t="shared" si="23"/>
        <v>129967.44744701819</v>
      </c>
      <c r="C155" s="3">
        <v>0.08</v>
      </c>
      <c r="D155">
        <f t="shared" si="24"/>
        <v>917570.1789759493</v>
      </c>
      <c r="Q155">
        <f t="shared" si="25"/>
        <v>917570.17897595582</v>
      </c>
      <c r="R155">
        <f t="shared" si="26"/>
        <v>688.37703877273759</v>
      </c>
      <c r="S155">
        <f t="shared" si="27"/>
        <v>5124172.7343142126</v>
      </c>
      <c r="T155" s="3">
        <v>0.08</v>
      </c>
      <c r="V155">
        <f>SUM($R$2:R155)</f>
        <v>34907.026209755641</v>
      </c>
      <c r="W155">
        <f t="shared" si="28"/>
        <v>73.60314217888002</v>
      </c>
      <c r="Z155">
        <f t="shared" si="33"/>
        <v>9.2553476354163532E-5</v>
      </c>
      <c r="AA155" s="3">
        <v>0.3</v>
      </c>
      <c r="AB155">
        <f t="shared" si="29"/>
        <v>17080575.781047378</v>
      </c>
      <c r="AC155">
        <f t="shared" si="32"/>
        <v>1685429.874885509</v>
      </c>
      <c r="AD155" s="3">
        <v>0.2</v>
      </c>
      <c r="AE155">
        <f t="shared" si="30"/>
        <v>337085.97497710184</v>
      </c>
      <c r="AF155">
        <f t="shared" si="31"/>
        <v>1</v>
      </c>
    </row>
    <row r="156" spans="1:32" x14ac:dyDescent="0.25">
      <c r="A156" s="2">
        <v>155</v>
      </c>
      <c r="B156">
        <f t="shared" si="23"/>
        <v>140364.84324277964</v>
      </c>
      <c r="C156" s="3">
        <v>0.08</v>
      </c>
      <c r="D156">
        <f t="shared" si="24"/>
        <v>990975.79329402524</v>
      </c>
      <c r="Q156">
        <f t="shared" si="25"/>
        <v>990975.79329403222</v>
      </c>
      <c r="R156">
        <f t="shared" si="26"/>
        <v>701.36528478731759</v>
      </c>
      <c r="S156">
        <f t="shared" si="27"/>
        <v>5534106.5530593498</v>
      </c>
      <c r="T156" s="3">
        <v>0.08</v>
      </c>
      <c r="V156">
        <f>SUM($R$2:R156)</f>
        <v>35608.391494542957</v>
      </c>
      <c r="W156">
        <f t="shared" si="28"/>
        <v>75.082004585128317</v>
      </c>
      <c r="Z156">
        <f t="shared" si="33"/>
        <v>8.5697663290892158E-5</v>
      </c>
      <c r="AA156" s="3">
        <v>0.3</v>
      </c>
      <c r="AB156">
        <f t="shared" si="29"/>
        <v>18447021.843531165</v>
      </c>
      <c r="AC156">
        <f t="shared" si="32"/>
        <v>1786555.6673786396</v>
      </c>
      <c r="AD156" s="3">
        <v>0.2</v>
      </c>
      <c r="AE156">
        <f t="shared" si="30"/>
        <v>357311.13347572793</v>
      </c>
      <c r="AF156">
        <f t="shared" si="31"/>
        <v>1</v>
      </c>
    </row>
    <row r="157" spans="1:32" x14ac:dyDescent="0.25">
      <c r="A157" s="2">
        <v>156</v>
      </c>
      <c r="B157">
        <f t="shared" si="23"/>
        <v>151594.030702202</v>
      </c>
      <c r="C157" s="3">
        <v>0.08</v>
      </c>
      <c r="D157">
        <f t="shared" si="24"/>
        <v>1070253.8567575472</v>
      </c>
      <c r="Q157">
        <f t="shared" si="25"/>
        <v>1070253.8567575549</v>
      </c>
      <c r="R157">
        <f t="shared" si="26"/>
        <v>714.59859204745555</v>
      </c>
      <c r="S157">
        <f t="shared" si="27"/>
        <v>5976835.0773040978</v>
      </c>
      <c r="T157" s="3">
        <v>0.08</v>
      </c>
      <c r="V157">
        <f>SUM($R$2:R157)</f>
        <v>36322.990086590413</v>
      </c>
      <c r="W157">
        <f t="shared" si="28"/>
        <v>76.588770055645455</v>
      </c>
      <c r="Z157">
        <f t="shared" si="33"/>
        <v>7.9349688232307558E-5</v>
      </c>
      <c r="AA157" s="3">
        <v>0.3</v>
      </c>
      <c r="AB157">
        <f t="shared" si="29"/>
        <v>19922783.591013659</v>
      </c>
      <c r="AC157">
        <f t="shared" si="32"/>
        <v>1893749.007421358</v>
      </c>
      <c r="AD157" s="3">
        <v>0.2</v>
      </c>
      <c r="AE157">
        <f t="shared" si="30"/>
        <v>378749.80148427165</v>
      </c>
      <c r="AF157">
        <f t="shared" si="31"/>
        <v>1</v>
      </c>
    </row>
    <row r="158" spans="1:32" x14ac:dyDescent="0.25">
      <c r="A158" s="2">
        <v>157</v>
      </c>
      <c r="B158">
        <f t="shared" si="23"/>
        <v>163721.55315837817</v>
      </c>
      <c r="C158" s="3">
        <v>0.08</v>
      </c>
      <c r="D158">
        <f t="shared" si="24"/>
        <v>1155874.1652981511</v>
      </c>
      <c r="Q158">
        <f t="shared" si="25"/>
        <v>1155874.1652981592</v>
      </c>
      <c r="R158">
        <f t="shared" si="26"/>
        <v>728.08158435023768</v>
      </c>
      <c r="S158">
        <f t="shared" si="27"/>
        <v>6454981.883488426</v>
      </c>
      <c r="T158" s="3">
        <v>0.08</v>
      </c>
      <c r="V158">
        <f>SUM($R$2:R158)</f>
        <v>37051.071670940648</v>
      </c>
      <c r="W158">
        <f t="shared" si="28"/>
        <v>78.123965063342155</v>
      </c>
      <c r="Z158">
        <f t="shared" si="33"/>
        <v>7.3471933548432922E-5</v>
      </c>
      <c r="AA158" s="3">
        <v>0.3</v>
      </c>
      <c r="AB158">
        <f t="shared" si="29"/>
        <v>21516606.278294753</v>
      </c>
      <c r="AC158">
        <f t="shared" si="32"/>
        <v>2007373.9478666396</v>
      </c>
      <c r="AD158" s="3">
        <v>0.2</v>
      </c>
      <c r="AE158">
        <f t="shared" si="30"/>
        <v>401474.78957332793</v>
      </c>
      <c r="AF158">
        <f t="shared" si="31"/>
        <v>1</v>
      </c>
    </row>
    <row r="159" spans="1:32" x14ac:dyDescent="0.25">
      <c r="A159" s="2">
        <v>158</v>
      </c>
      <c r="B159">
        <f t="shared" si="23"/>
        <v>176819.27741104842</v>
      </c>
      <c r="C159" s="3">
        <v>0.08</v>
      </c>
      <c r="D159">
        <f t="shared" si="24"/>
        <v>1248344.0985220033</v>
      </c>
      <c r="Q159">
        <f t="shared" si="25"/>
        <v>1248344.0985220121</v>
      </c>
      <c r="R159">
        <f t="shared" si="26"/>
        <v>741.81897273420441</v>
      </c>
      <c r="S159">
        <f t="shared" si="27"/>
        <v>6971380.4341675006</v>
      </c>
      <c r="T159" s="3">
        <v>0.08</v>
      </c>
      <c r="V159">
        <f>SUM($R$2:R159)</f>
        <v>37792.890643674851</v>
      </c>
      <c r="W159">
        <f t="shared" si="28"/>
        <v>79.688126014580291</v>
      </c>
      <c r="Z159">
        <f t="shared" si="33"/>
        <v>6.8029568100400851E-5</v>
      </c>
      <c r="AA159" s="3">
        <v>0.3</v>
      </c>
      <c r="AB159">
        <f t="shared" si="29"/>
        <v>23237934.780558337</v>
      </c>
      <c r="AC159">
        <f t="shared" si="32"/>
        <v>2127816.3847386381</v>
      </c>
      <c r="AD159" s="3">
        <v>0.2</v>
      </c>
      <c r="AE159">
        <f t="shared" si="30"/>
        <v>425563.27694772766</v>
      </c>
      <c r="AF159">
        <f t="shared" si="31"/>
        <v>1</v>
      </c>
    </row>
    <row r="160" spans="1:32" x14ac:dyDescent="0.25">
      <c r="A160" s="2">
        <v>159</v>
      </c>
      <c r="B160">
        <f t="shared" si="23"/>
        <v>190964.81960393229</v>
      </c>
      <c r="C160" s="3">
        <v>0.08</v>
      </c>
      <c r="D160">
        <f t="shared" si="24"/>
        <v>1348211.6264037634</v>
      </c>
      <c r="Q160">
        <f t="shared" si="25"/>
        <v>1348211.6264037732</v>
      </c>
      <c r="R160">
        <f t="shared" si="26"/>
        <v>755.81555712541581</v>
      </c>
      <c r="S160">
        <f t="shared" si="27"/>
        <v>7529090.8689009007</v>
      </c>
      <c r="T160" s="3">
        <v>0.08</v>
      </c>
      <c r="V160">
        <f>SUM($R$2:R160)</f>
        <v>38548.706200800269</v>
      </c>
      <c r="W160">
        <f t="shared" si="28"/>
        <v>81.281799436596529</v>
      </c>
      <c r="Z160">
        <f t="shared" si="33"/>
        <v>6.2990340833704486E-5</v>
      </c>
      <c r="AA160" s="3">
        <v>0.3</v>
      </c>
      <c r="AB160">
        <f t="shared" si="29"/>
        <v>25096969.563003004</v>
      </c>
      <c r="AC160">
        <f t="shared" si="32"/>
        <v>2255485.3678229563</v>
      </c>
      <c r="AD160" s="3">
        <v>0.2</v>
      </c>
      <c r="AE160">
        <f t="shared" si="30"/>
        <v>451097.07356459129</v>
      </c>
      <c r="AF160">
        <f t="shared" si="31"/>
        <v>1</v>
      </c>
    </row>
    <row r="161" spans="1:32" x14ac:dyDescent="0.25">
      <c r="A161" s="2">
        <v>160</v>
      </c>
      <c r="B161">
        <f t="shared" si="23"/>
        <v>206242.00517224689</v>
      </c>
      <c r="C161" s="3">
        <v>0.08</v>
      </c>
      <c r="D161">
        <f t="shared" si="24"/>
        <v>1456068.5565160646</v>
      </c>
      <c r="Q161">
        <f t="shared" si="25"/>
        <v>1456068.5565160753</v>
      </c>
      <c r="R161">
        <f t="shared" si="26"/>
        <v>770.07622801457444</v>
      </c>
      <c r="S161">
        <f t="shared" si="27"/>
        <v>8131418.1384129729</v>
      </c>
      <c r="T161" s="3">
        <v>0.08</v>
      </c>
      <c r="V161">
        <f>SUM($R$2:R161)</f>
        <v>39318.78242881484</v>
      </c>
      <c r="W161">
        <f t="shared" si="28"/>
        <v>82.905542168462105</v>
      </c>
      <c r="Z161">
        <f t="shared" si="33"/>
        <v>5.8324389660837484E-5</v>
      </c>
      <c r="AA161" s="3">
        <v>0.3</v>
      </c>
      <c r="AB161">
        <f t="shared" si="29"/>
        <v>27104727.128043246</v>
      </c>
      <c r="AC161">
        <f t="shared" si="32"/>
        <v>2390814.4898923337</v>
      </c>
      <c r="AD161" s="3">
        <v>0.2</v>
      </c>
      <c r="AE161">
        <f t="shared" si="30"/>
        <v>478162.89797846676</v>
      </c>
      <c r="AF161">
        <f t="shared" si="31"/>
        <v>1</v>
      </c>
    </row>
    <row r="162" spans="1:32" x14ac:dyDescent="0.25">
      <c r="A162" s="2">
        <v>161</v>
      </c>
      <c r="B162">
        <f t="shared" si="23"/>
        <v>222741.36558602663</v>
      </c>
      <c r="C162" s="3">
        <v>0.08</v>
      </c>
      <c r="D162">
        <f t="shared" si="24"/>
        <v>1572554.0410373497</v>
      </c>
      <c r="Q162">
        <f t="shared" si="25"/>
        <v>1572554.0410373614</v>
      </c>
      <c r="R162">
        <f t="shared" si="26"/>
        <v>784.60596816579323</v>
      </c>
      <c r="S162">
        <f t="shared" si="27"/>
        <v>8781931.5894860122</v>
      </c>
      <c r="T162" s="3">
        <v>0.08</v>
      </c>
      <c r="V162">
        <f>SUM($R$2:R162)</f>
        <v>40103.388396980634</v>
      </c>
      <c r="W162">
        <f t="shared" si="28"/>
        <v>84.559921555645914</v>
      </c>
      <c r="Z162">
        <f t="shared" si="33"/>
        <v>5.4004064500775441E-5</v>
      </c>
      <c r="AA162" s="3">
        <v>0.3</v>
      </c>
      <c r="AB162">
        <f t="shared" si="29"/>
        <v>29273105.29828671</v>
      </c>
      <c r="AC162">
        <f t="shared" si="32"/>
        <v>2534263.3592858738</v>
      </c>
      <c r="AD162" s="3">
        <v>0.2</v>
      </c>
      <c r="AE162">
        <f t="shared" si="30"/>
        <v>506852.67185717478</v>
      </c>
      <c r="AF162">
        <f t="shared" si="31"/>
        <v>1</v>
      </c>
    </row>
    <row r="163" spans="1:32" x14ac:dyDescent="0.25">
      <c r="A163" s="2">
        <v>162</v>
      </c>
      <c r="B163">
        <f t="shared" si="23"/>
        <v>240560.67483290876</v>
      </c>
      <c r="C163" s="3">
        <v>0.08</v>
      </c>
      <c r="D163">
        <f t="shared" si="24"/>
        <v>1698358.3643203378</v>
      </c>
      <c r="Q163">
        <f t="shared" si="25"/>
        <v>1698358.3643203501</v>
      </c>
      <c r="R163">
        <f t="shared" si="26"/>
        <v>799.40985435760069</v>
      </c>
      <c r="S163">
        <f t="shared" si="27"/>
        <v>9484486.1166448947</v>
      </c>
      <c r="T163" s="3">
        <v>0.08</v>
      </c>
      <c r="V163">
        <f>SUM($R$2:R163)</f>
        <v>40902.798251338238</v>
      </c>
      <c r="W163">
        <f t="shared" si="28"/>
        <v>86.245515648248301</v>
      </c>
      <c r="Z163">
        <f t="shared" si="33"/>
        <v>5.0003763426643918E-5</v>
      </c>
      <c r="AA163" s="3">
        <v>0.3</v>
      </c>
      <c r="AB163">
        <f t="shared" si="29"/>
        <v>31614953.722149651</v>
      </c>
      <c r="AC163">
        <f t="shared" si="32"/>
        <v>2686319.1608430264</v>
      </c>
      <c r="AD163" s="3">
        <v>0.2</v>
      </c>
      <c r="AE163">
        <f t="shared" si="30"/>
        <v>537263.8321686053</v>
      </c>
      <c r="AF163">
        <f t="shared" si="31"/>
        <v>1</v>
      </c>
    </row>
    <row r="164" spans="1:32" x14ac:dyDescent="0.25">
      <c r="A164" s="2">
        <v>163</v>
      </c>
      <c r="B164">
        <f t="shared" si="23"/>
        <v>259805.52881954145</v>
      </c>
      <c r="C164" s="3">
        <v>0.08</v>
      </c>
      <c r="D164">
        <f t="shared" si="24"/>
        <v>1834227.0334659647</v>
      </c>
      <c r="Q164">
        <f t="shared" si="25"/>
        <v>1834227.0334659782</v>
      </c>
      <c r="R164">
        <f t="shared" si="26"/>
        <v>814.49305915680065</v>
      </c>
      <c r="S164">
        <f t="shared" si="27"/>
        <v>10243245.005976487</v>
      </c>
      <c r="T164" s="3">
        <v>0.08</v>
      </c>
      <c r="V164">
        <f>SUM($R$2:R164)</f>
        <v>41717.291310495035</v>
      </c>
      <c r="W164">
        <f t="shared" si="28"/>
        <v>87.962913402975232</v>
      </c>
      <c r="Z164">
        <f t="shared" si="33"/>
        <v>4.6299780950596215E-5</v>
      </c>
      <c r="AA164" s="3">
        <v>0.3</v>
      </c>
      <c r="AB164">
        <f t="shared" si="29"/>
        <v>34144150.019921623</v>
      </c>
      <c r="AC164">
        <f t="shared" si="32"/>
        <v>2847498.310493608</v>
      </c>
      <c r="AD164" s="3">
        <v>0.2</v>
      </c>
      <c r="AE164">
        <f t="shared" si="30"/>
        <v>569499.6620987216</v>
      </c>
      <c r="AF164">
        <f t="shared" si="31"/>
        <v>1</v>
      </c>
    </row>
    <row r="165" spans="1:32" x14ac:dyDescent="0.25">
      <c r="A165" s="2">
        <v>164</v>
      </c>
      <c r="B165">
        <f t="shared" si="23"/>
        <v>280589.97112510476</v>
      </c>
      <c r="C165" s="3">
        <v>0.08</v>
      </c>
      <c r="D165">
        <f t="shared" si="24"/>
        <v>1980965.1961432418</v>
      </c>
      <c r="Q165">
        <f t="shared" si="25"/>
        <v>1980965.1961432567</v>
      </c>
      <c r="R165">
        <f t="shared" si="26"/>
        <v>829.8608527257968</v>
      </c>
      <c r="S165">
        <f t="shared" si="27"/>
        <v>11062704.606454607</v>
      </c>
      <c r="T165" s="3">
        <v>0.08</v>
      </c>
      <c r="V165">
        <f>SUM($R$2:R165)</f>
        <v>42547.152163220831</v>
      </c>
      <c r="W165">
        <f t="shared" si="28"/>
        <v>89.712714888923443</v>
      </c>
      <c r="Z165">
        <f t="shared" si="33"/>
        <v>4.2870167546848345E-5</v>
      </c>
      <c r="AA165" s="3">
        <v>0.3</v>
      </c>
      <c r="AB165">
        <f t="shared" si="29"/>
        <v>36875682.021515362</v>
      </c>
      <c r="AC165">
        <f t="shared" si="32"/>
        <v>3018348.2091232245</v>
      </c>
      <c r="AD165" s="3">
        <v>0.2</v>
      </c>
      <c r="AE165">
        <f t="shared" si="30"/>
        <v>603669.64182464487</v>
      </c>
      <c r="AF165">
        <f t="shared" si="31"/>
        <v>1</v>
      </c>
    </row>
    <row r="166" spans="1:32" x14ac:dyDescent="0.25">
      <c r="A166" s="2">
        <v>165</v>
      </c>
      <c r="B166">
        <f t="shared" ref="B166:B200" si="34">B165+B165*C165</f>
        <v>303037.16881511314</v>
      </c>
      <c r="C166" s="3">
        <v>0.08</v>
      </c>
      <c r="D166">
        <f t="shared" ref="D166:D200" si="35">D165+D165*C165</f>
        <v>2139442.411834701</v>
      </c>
      <c r="Q166">
        <f t="shared" ref="Q166:Q200" si="36">$D$2*((1+$C$2)^A165)</f>
        <v>2139442.4118347177</v>
      </c>
      <c r="R166">
        <f t="shared" ref="R166:R200" si="37">S166/((1+$U$2)^A165)</f>
        <v>845.51860466401945</v>
      </c>
      <c r="S166">
        <f t="shared" ref="S166:S200" si="38">S165*(1+T165)</f>
        <v>11947720.974970976</v>
      </c>
      <c r="T166" s="3">
        <v>0.08</v>
      </c>
      <c r="V166">
        <f>SUM($R$2:R166)</f>
        <v>43392.670767884854</v>
      </c>
      <c r="W166">
        <f t="shared" ref="W166:W200" si="39">V166/$W$2</f>
        <v>91.495531497248038</v>
      </c>
      <c r="Z166">
        <f t="shared" si="33"/>
        <v>3.9694599580415133E-5</v>
      </c>
      <c r="AA166" s="3">
        <v>0.3</v>
      </c>
      <c r="AB166">
        <f t="shared" si="29"/>
        <v>39825736.58323659</v>
      </c>
      <c r="AC166">
        <f t="shared" si="32"/>
        <v>3199449.1016706182</v>
      </c>
      <c r="AD166" s="3">
        <v>0.2</v>
      </c>
      <c r="AE166">
        <f t="shared" si="30"/>
        <v>639889.82033412368</v>
      </c>
      <c r="AF166">
        <f t="shared" si="31"/>
        <v>1</v>
      </c>
    </row>
    <row r="167" spans="1:32" x14ac:dyDescent="0.25">
      <c r="A167" s="2">
        <v>166</v>
      </c>
      <c r="B167">
        <f t="shared" si="34"/>
        <v>327280.14232032216</v>
      </c>
      <c r="C167" s="3">
        <v>0.08</v>
      </c>
      <c r="D167">
        <f t="shared" si="35"/>
        <v>2310597.804781477</v>
      </c>
      <c r="Q167">
        <f t="shared" si="36"/>
        <v>2310597.8047814951</v>
      </c>
      <c r="R167">
        <f t="shared" si="37"/>
        <v>861.47178588409531</v>
      </c>
      <c r="S167">
        <f t="shared" si="38"/>
        <v>12903538.652968654</v>
      </c>
      <c r="T167" s="3">
        <v>0.08</v>
      </c>
      <c r="V167">
        <f>SUM($R$2:R167)</f>
        <v>44254.14255376895</v>
      </c>
      <c r="W167">
        <f t="shared" si="39"/>
        <v>93.311986154786297</v>
      </c>
      <c r="Z167">
        <f t="shared" si="33"/>
        <v>3.6754258870754755E-5</v>
      </c>
      <c r="AA167" s="3">
        <v>0.3</v>
      </c>
      <c r="AB167">
        <f t="shared" si="29"/>
        <v>43011795.509895518</v>
      </c>
      <c r="AC167">
        <f t="shared" si="32"/>
        <v>3391416.0477708555</v>
      </c>
      <c r="AD167" s="3">
        <v>0.2</v>
      </c>
      <c r="AE167">
        <f t="shared" si="30"/>
        <v>678283.20955417119</v>
      </c>
      <c r="AF167">
        <f t="shared" si="31"/>
        <v>1</v>
      </c>
    </row>
    <row r="168" spans="1:32" x14ac:dyDescent="0.25">
      <c r="A168" s="2">
        <v>167</v>
      </c>
      <c r="B168">
        <f t="shared" si="34"/>
        <v>353462.55370594794</v>
      </c>
      <c r="C168" s="3">
        <v>0.08</v>
      </c>
      <c r="D168">
        <f t="shared" si="35"/>
        <v>2495445.6291639949</v>
      </c>
      <c r="Q168">
        <f t="shared" si="36"/>
        <v>2495445.6291640149</v>
      </c>
      <c r="R168">
        <f t="shared" si="37"/>
        <v>877.72597052341769</v>
      </c>
      <c r="S168">
        <f t="shared" si="38"/>
        <v>13935821.745206147</v>
      </c>
      <c r="T168" s="3">
        <v>0.08</v>
      </c>
      <c r="V168">
        <f>SUM($R$2:R168)</f>
        <v>45131.868524292368</v>
      </c>
      <c r="W168">
        <f t="shared" si="39"/>
        <v>95.16271354171208</v>
      </c>
      <c r="Z168">
        <f t="shared" si="33"/>
        <v>3.4031721176624766E-5</v>
      </c>
      <c r="AA168" s="3">
        <v>0.3</v>
      </c>
      <c r="AB168">
        <f t="shared" si="29"/>
        <v>46452739.150687158</v>
      </c>
      <c r="AC168">
        <f t="shared" si="32"/>
        <v>3594901.0106371068</v>
      </c>
      <c r="AD168" s="3">
        <v>0.2</v>
      </c>
      <c r="AE168">
        <f t="shared" si="30"/>
        <v>718980.20212742139</v>
      </c>
      <c r="AF168">
        <f t="shared" si="31"/>
        <v>1</v>
      </c>
    </row>
    <row r="169" spans="1:32" x14ac:dyDescent="0.25">
      <c r="A169" s="2">
        <v>168</v>
      </c>
      <c r="B169">
        <f t="shared" si="34"/>
        <v>381739.55800242379</v>
      </c>
      <c r="C169" s="3">
        <v>0.08</v>
      </c>
      <c r="D169">
        <f t="shared" si="35"/>
        <v>2695081.2794971145</v>
      </c>
      <c r="Q169">
        <f t="shared" si="36"/>
        <v>2695081.2794971359</v>
      </c>
      <c r="R169">
        <f t="shared" si="37"/>
        <v>894.28683789178399</v>
      </c>
      <c r="S169">
        <f t="shared" si="38"/>
        <v>15050687.48482264</v>
      </c>
      <c r="T169" s="3">
        <v>0.08</v>
      </c>
      <c r="V169">
        <f>SUM($R$2:R169)</f>
        <v>46026.155362184152</v>
      </c>
      <c r="W169">
        <f t="shared" si="39"/>
        <v>97.048360313296826</v>
      </c>
      <c r="Z169">
        <f t="shared" si="33"/>
        <v>3.1510852941319226E-5</v>
      </c>
      <c r="AA169" s="3">
        <v>0.3</v>
      </c>
      <c r="AB169">
        <f t="shared" si="29"/>
        <v>50168958.282742135</v>
      </c>
      <c r="AC169">
        <f t="shared" si="32"/>
        <v>3810595.0712753334</v>
      </c>
      <c r="AD169" s="3">
        <v>0.2</v>
      </c>
      <c r="AE169">
        <f t="shared" si="30"/>
        <v>762119.01425506675</v>
      </c>
      <c r="AF169">
        <f t="shared" si="31"/>
        <v>1</v>
      </c>
    </row>
    <row r="170" spans="1:32" x14ac:dyDescent="0.25">
      <c r="A170" s="2">
        <v>169</v>
      </c>
      <c r="B170">
        <f t="shared" si="34"/>
        <v>412278.72264261771</v>
      </c>
      <c r="C170" s="3">
        <v>0.08</v>
      </c>
      <c r="D170">
        <f t="shared" si="35"/>
        <v>2910687.7818568838</v>
      </c>
      <c r="Q170">
        <f t="shared" si="36"/>
        <v>2910687.7818569071</v>
      </c>
      <c r="R170">
        <f t="shared" si="37"/>
        <v>911.16017445578018</v>
      </c>
      <c r="S170">
        <f t="shared" si="38"/>
        <v>16254742.483608453</v>
      </c>
      <c r="T170" s="3">
        <v>0.08</v>
      </c>
      <c r="V170">
        <f>SUM($R$2:R170)</f>
        <v>46937.31553663993</v>
      </c>
      <c r="W170">
        <f t="shared" si="39"/>
        <v>98.969585325854865</v>
      </c>
      <c r="Z170">
        <f t="shared" si="33"/>
        <v>2.917671568640669E-5</v>
      </c>
      <c r="AA170" s="3">
        <v>0.3</v>
      </c>
      <c r="AB170">
        <f t="shared" si="29"/>
        <v>54182474.94536151</v>
      </c>
      <c r="AC170">
        <f t="shared" si="32"/>
        <v>4039230.7755518537</v>
      </c>
      <c r="AD170" s="3">
        <v>0.2</v>
      </c>
      <c r="AE170">
        <f t="shared" si="30"/>
        <v>807846.15511037083</v>
      </c>
      <c r="AF170">
        <f t="shared" si="31"/>
        <v>1</v>
      </c>
    </row>
    <row r="171" spans="1:32" x14ac:dyDescent="0.25">
      <c r="A171" s="2">
        <v>170</v>
      </c>
      <c r="B171">
        <f t="shared" si="34"/>
        <v>445261.02045402711</v>
      </c>
      <c r="C171" s="3">
        <v>0.08</v>
      </c>
      <c r="D171">
        <f t="shared" si="35"/>
        <v>3143542.8044054345</v>
      </c>
      <c r="Q171">
        <f t="shared" si="36"/>
        <v>3143542.8044054601</v>
      </c>
      <c r="R171">
        <f t="shared" si="37"/>
        <v>928.35187586060624</v>
      </c>
      <c r="S171">
        <f t="shared" si="38"/>
        <v>17555121.882297128</v>
      </c>
      <c r="T171" s="3">
        <v>0.08</v>
      </c>
      <c r="V171">
        <f>SUM($R$2:R171)</f>
        <v>47865.667412500537</v>
      </c>
      <c r="W171">
        <f t="shared" si="39"/>
        <v>100.92705986695175</v>
      </c>
      <c r="Z171">
        <f t="shared" si="33"/>
        <v>2.7015477487413603E-5</v>
      </c>
      <c r="AA171" s="3">
        <v>0.3</v>
      </c>
      <c r="AB171">
        <f t="shared" si="29"/>
        <v>58517072.940990433</v>
      </c>
      <c r="AC171">
        <f t="shared" si="32"/>
        <v>4281584.622084965</v>
      </c>
      <c r="AD171" s="3">
        <v>0.2</v>
      </c>
      <c r="AE171">
        <f t="shared" si="30"/>
        <v>856316.92441699305</v>
      </c>
      <c r="AF171">
        <f t="shared" si="31"/>
        <v>1</v>
      </c>
    </row>
    <row r="172" spans="1:32" x14ac:dyDescent="0.25">
      <c r="A172" s="2">
        <v>171</v>
      </c>
      <c r="B172">
        <f t="shared" si="34"/>
        <v>480881.90209034929</v>
      </c>
      <c r="C172" s="3">
        <v>0.08</v>
      </c>
      <c r="D172">
        <f t="shared" si="35"/>
        <v>3395026.2287578695</v>
      </c>
      <c r="Q172">
        <f t="shared" si="36"/>
        <v>3395026.2287578965</v>
      </c>
      <c r="R172">
        <f t="shared" si="37"/>
        <v>945.86794899005145</v>
      </c>
      <c r="S172">
        <f t="shared" si="38"/>
        <v>18959531.6328809</v>
      </c>
      <c r="T172" s="3">
        <v>0.08</v>
      </c>
      <c r="V172">
        <f>SUM($R$2:R172)</f>
        <v>48811.535361490591</v>
      </c>
      <c r="W172">
        <f t="shared" si="39"/>
        <v>102.92146788995612</v>
      </c>
      <c r="Z172">
        <f t="shared" si="33"/>
        <v>2.5014331006864447E-5</v>
      </c>
      <c r="AA172" s="3">
        <v>0.3</v>
      </c>
      <c r="AB172">
        <f t="shared" si="29"/>
        <v>63198438.776269667</v>
      </c>
      <c r="AC172">
        <f t="shared" si="32"/>
        <v>4538479.6994100632</v>
      </c>
      <c r="AD172" s="3">
        <v>0.2</v>
      </c>
      <c r="AE172">
        <f t="shared" si="30"/>
        <v>907695.93988201267</v>
      </c>
      <c r="AF172">
        <f t="shared" si="31"/>
        <v>1</v>
      </c>
    </row>
    <row r="173" spans="1:32" x14ac:dyDescent="0.25">
      <c r="A173" s="2">
        <v>172</v>
      </c>
      <c r="B173">
        <f t="shared" si="34"/>
        <v>519352.45425757725</v>
      </c>
      <c r="C173" s="3">
        <v>0.08</v>
      </c>
      <c r="D173">
        <f t="shared" si="35"/>
        <v>3666628.3270584992</v>
      </c>
      <c r="Q173">
        <f t="shared" si="36"/>
        <v>3666628.3270585281</v>
      </c>
      <c r="R173">
        <f t="shared" si="37"/>
        <v>963.71451406533538</v>
      </c>
      <c r="S173">
        <f t="shared" si="38"/>
        <v>20476294.163511373</v>
      </c>
      <c r="T173" s="3">
        <v>0.08</v>
      </c>
      <c r="V173">
        <f>SUM($R$2:R173)</f>
        <v>49775.249875555928</v>
      </c>
      <c r="W173">
        <f t="shared" si="39"/>
        <v>104.95350625301718</v>
      </c>
      <c r="Z173">
        <f t="shared" si="33"/>
        <v>2.3161417598948559E-5</v>
      </c>
      <c r="AA173" s="3">
        <v>0.3</v>
      </c>
      <c r="AB173">
        <f t="shared" si="29"/>
        <v>68254313.878371254</v>
      </c>
      <c r="AC173">
        <f t="shared" si="32"/>
        <v>4810788.481374667</v>
      </c>
      <c r="AD173" s="3">
        <v>0.2</v>
      </c>
      <c r="AE173">
        <f t="shared" si="30"/>
        <v>962157.69627493341</v>
      </c>
      <c r="AF173">
        <f t="shared" si="31"/>
        <v>1</v>
      </c>
    </row>
    <row r="174" spans="1:32" x14ac:dyDescent="0.25">
      <c r="A174" s="2">
        <v>173</v>
      </c>
      <c r="B174">
        <f t="shared" si="34"/>
        <v>560900.65059818339</v>
      </c>
      <c r="C174" s="3">
        <v>0.08</v>
      </c>
      <c r="D174">
        <f t="shared" si="35"/>
        <v>3959958.5932231792</v>
      </c>
      <c r="Q174">
        <f t="shared" si="36"/>
        <v>3959958.5932232109</v>
      </c>
      <c r="R174">
        <f t="shared" si="37"/>
        <v>981.89780678354941</v>
      </c>
      <c r="S174">
        <f t="shared" si="38"/>
        <v>22114397.696592286</v>
      </c>
      <c r="T174" s="3">
        <v>0.08</v>
      </c>
      <c r="V174">
        <f>SUM($R$2:R174)</f>
        <v>50757.147682339477</v>
      </c>
      <c r="W174">
        <f t="shared" si="39"/>
        <v>107.02388496255108</v>
      </c>
      <c r="Z174">
        <f t="shared" si="33"/>
        <v>2.1445757036063478E-5</v>
      </c>
      <c r="AA174" s="3">
        <v>0.3</v>
      </c>
      <c r="AB174">
        <f t="shared" si="29"/>
        <v>73714658.988640964</v>
      </c>
      <c r="AC174">
        <f t="shared" si="32"/>
        <v>5099435.7902571475</v>
      </c>
      <c r="AD174" s="3">
        <v>0.2</v>
      </c>
      <c r="AE174">
        <f t="shared" si="30"/>
        <v>1019887.1580514295</v>
      </c>
      <c r="AF174">
        <f t="shared" si="31"/>
        <v>1</v>
      </c>
    </row>
    <row r="175" spans="1:32" x14ac:dyDescent="0.25">
      <c r="A175" s="2">
        <v>174</v>
      </c>
      <c r="B175">
        <f t="shared" si="34"/>
        <v>605772.70264603803</v>
      </c>
      <c r="C175" s="3">
        <v>0.08</v>
      </c>
      <c r="D175">
        <f t="shared" si="35"/>
        <v>4276755.2806810336</v>
      </c>
      <c r="Q175">
        <f t="shared" si="36"/>
        <v>4276755.2806810681</v>
      </c>
      <c r="R175">
        <f t="shared" si="37"/>
        <v>1000.4241804964466</v>
      </c>
      <c r="S175">
        <f t="shared" si="38"/>
        <v>23883549.512319669</v>
      </c>
      <c r="T175" s="3">
        <v>0.08</v>
      </c>
      <c r="V175">
        <f>SUM($R$2:R175)</f>
        <v>51757.571862835925</v>
      </c>
      <c r="W175">
        <f t="shared" si="39"/>
        <v>109.13332742132148</v>
      </c>
      <c r="Z175">
        <f t="shared" si="33"/>
        <v>1.9857182440799518E-5</v>
      </c>
      <c r="AA175" s="3">
        <v>0.3</v>
      </c>
      <c r="AB175">
        <f t="shared" si="29"/>
        <v>79611831.70773223</v>
      </c>
      <c r="AC175">
        <f t="shared" si="32"/>
        <v>5405401.9376725769</v>
      </c>
      <c r="AD175" s="3">
        <v>0.2</v>
      </c>
      <c r="AE175">
        <f t="shared" si="30"/>
        <v>1081080.3875345155</v>
      </c>
      <c r="AF175">
        <f t="shared" si="31"/>
        <v>1</v>
      </c>
    </row>
    <row r="176" spans="1:32" x14ac:dyDescent="0.25">
      <c r="A176" s="2">
        <v>175</v>
      </c>
      <c r="B176">
        <f t="shared" si="34"/>
        <v>654234.51885772112</v>
      </c>
      <c r="C176" s="3">
        <v>0.08</v>
      </c>
      <c r="D176">
        <f t="shared" si="35"/>
        <v>4618895.7031355165</v>
      </c>
      <c r="Q176">
        <f t="shared" si="36"/>
        <v>4618895.7031355537</v>
      </c>
      <c r="R176">
        <f t="shared" si="37"/>
        <v>1019.3001084303418</v>
      </c>
      <c r="S176">
        <f t="shared" si="38"/>
        <v>25794233.473305244</v>
      </c>
      <c r="T176" s="3">
        <v>0.08</v>
      </c>
      <c r="V176">
        <f>SUM($R$2:R176)</f>
        <v>52776.871971266264</v>
      </c>
      <c r="W176">
        <f t="shared" si="39"/>
        <v>111.28257068120074</v>
      </c>
      <c r="Z176">
        <f t="shared" si="33"/>
        <v>1.838628003777733E-5</v>
      </c>
      <c r="AA176" s="3">
        <v>0.3</v>
      </c>
      <c r="AB176">
        <f t="shared" si="29"/>
        <v>85980778.244350821</v>
      </c>
      <c r="AC176">
        <f t="shared" si="32"/>
        <v>5729726.0539329322</v>
      </c>
      <c r="AD176" s="3">
        <v>0.2</v>
      </c>
      <c r="AE176">
        <f t="shared" si="30"/>
        <v>1145945.2107865864</v>
      </c>
      <c r="AF176">
        <f t="shared" si="31"/>
        <v>1</v>
      </c>
    </row>
    <row r="177" spans="1:32" x14ac:dyDescent="0.25">
      <c r="A177" s="2">
        <v>176</v>
      </c>
      <c r="B177">
        <f t="shared" si="34"/>
        <v>706573.28036633879</v>
      </c>
      <c r="C177" s="3">
        <v>0.08</v>
      </c>
      <c r="D177">
        <f t="shared" si="35"/>
        <v>4988407.3593863575</v>
      </c>
      <c r="Q177">
        <f t="shared" si="36"/>
        <v>4988407.3593863985</v>
      </c>
      <c r="R177">
        <f t="shared" si="37"/>
        <v>1038.5321859478952</v>
      </c>
      <c r="S177">
        <f t="shared" si="38"/>
        <v>27857772.151169665</v>
      </c>
      <c r="T177" s="3">
        <v>0.08</v>
      </c>
      <c r="V177">
        <f>SUM($R$2:R177)</f>
        <v>53815.404157214158</v>
      </c>
      <c r="W177">
        <f t="shared" si="39"/>
        <v>113.47236570070038</v>
      </c>
      <c r="Z177">
        <f t="shared" si="33"/>
        <v>1.7024333368312341E-5</v>
      </c>
      <c r="AA177" s="3">
        <v>0.3</v>
      </c>
      <c r="AB177">
        <f t="shared" si="29"/>
        <v>92859240.503898889</v>
      </c>
      <c r="AC177">
        <f t="shared" si="32"/>
        <v>6073509.617168908</v>
      </c>
      <c r="AD177" s="3">
        <v>0.2</v>
      </c>
      <c r="AE177">
        <f t="shared" si="30"/>
        <v>1214701.9234337816</v>
      </c>
      <c r="AF177">
        <f t="shared" si="31"/>
        <v>1</v>
      </c>
    </row>
    <row r="178" spans="1:32" x14ac:dyDescent="0.25">
      <c r="A178" s="2">
        <v>177</v>
      </c>
      <c r="B178">
        <f t="shared" si="34"/>
        <v>763099.14279564586</v>
      </c>
      <c r="C178" s="3">
        <v>0.08</v>
      </c>
      <c r="D178">
        <f t="shared" si="35"/>
        <v>5387479.9481372666</v>
      </c>
      <c r="Q178">
        <f t="shared" si="36"/>
        <v>5387479.9481373094</v>
      </c>
      <c r="R178">
        <f t="shared" si="37"/>
        <v>1058.1271328525727</v>
      </c>
      <c r="S178">
        <f t="shared" si="38"/>
        <v>30086393.923263241</v>
      </c>
      <c r="T178" s="3">
        <v>0.08</v>
      </c>
      <c r="V178">
        <f>SUM($R$2:R178)</f>
        <v>54873.531290066734</v>
      </c>
      <c r="W178">
        <f t="shared" si="39"/>
        <v>115.70347760736038</v>
      </c>
      <c r="Z178">
        <f t="shared" si="33"/>
        <v>1.5763271637326241E-5</v>
      </c>
      <c r="AA178" s="3">
        <v>0.3</v>
      </c>
      <c r="AB178">
        <f t="shared" si="29"/>
        <v>100287979.74421081</v>
      </c>
      <c r="AC178">
        <f t="shared" si="32"/>
        <v>6437920.1941990424</v>
      </c>
      <c r="AD178" s="3">
        <v>0.2</v>
      </c>
      <c r="AE178">
        <f t="shared" si="30"/>
        <v>1287584.0388398087</v>
      </c>
      <c r="AF178">
        <f t="shared" si="31"/>
        <v>1</v>
      </c>
    </row>
    <row r="179" spans="1:32" x14ac:dyDescent="0.25">
      <c r="A179" s="2">
        <v>178</v>
      </c>
      <c r="B179">
        <f t="shared" si="34"/>
        <v>824147.0742192975</v>
      </c>
      <c r="C179" s="3">
        <v>0.08</v>
      </c>
      <c r="D179">
        <f t="shared" si="35"/>
        <v>5818478.3439882481</v>
      </c>
      <c r="Q179">
        <f t="shared" si="36"/>
        <v>5818478.3439882947</v>
      </c>
      <c r="R179">
        <f t="shared" si="37"/>
        <v>1078.0917957365834</v>
      </c>
      <c r="S179">
        <f t="shared" si="38"/>
        <v>32493305.437124301</v>
      </c>
      <c r="T179" s="3">
        <v>0.08</v>
      </c>
      <c r="V179">
        <f>SUM($R$2:R179)</f>
        <v>55951.623085803316</v>
      </c>
      <c r="W179">
        <f t="shared" si="39"/>
        <v>117.97668596508944</v>
      </c>
      <c r="Z179">
        <f t="shared" si="33"/>
        <v>1.4595621886413185E-5</v>
      </c>
      <c r="AA179" s="3">
        <v>0.3</v>
      </c>
      <c r="AB179">
        <f t="shared" si="29"/>
        <v>108311018.12374768</v>
      </c>
      <c r="AC179">
        <f t="shared" si="32"/>
        <v>6824195.4058509851</v>
      </c>
      <c r="AD179" s="3">
        <v>0.2</v>
      </c>
      <c r="AE179">
        <f t="shared" si="30"/>
        <v>1364839.0811701971</v>
      </c>
      <c r="AF179">
        <f t="shared" si="31"/>
        <v>1</v>
      </c>
    </row>
    <row r="180" spans="1:32" x14ac:dyDescent="0.25">
      <c r="A180" s="2">
        <v>179</v>
      </c>
      <c r="B180">
        <f t="shared" si="34"/>
        <v>890078.84015684132</v>
      </c>
      <c r="C180" s="3">
        <v>0.08</v>
      </c>
      <c r="D180">
        <f t="shared" si="35"/>
        <v>6283956.6115073077</v>
      </c>
      <c r="Q180">
        <f t="shared" si="36"/>
        <v>6283956.611507359</v>
      </c>
      <c r="R180">
        <f t="shared" si="37"/>
        <v>1098.433150373123</v>
      </c>
      <c r="S180">
        <f t="shared" si="38"/>
        <v>35092769.872094244</v>
      </c>
      <c r="T180" s="3">
        <v>0.08</v>
      </c>
      <c r="V180">
        <f>SUM($R$2:R180)</f>
        <v>57050.056236176439</v>
      </c>
      <c r="W180">
        <f t="shared" si="39"/>
        <v>120.29278504654924</v>
      </c>
      <c r="Z180">
        <f t="shared" si="33"/>
        <v>1.3514464709641839E-5</v>
      </c>
      <c r="AA180" s="3">
        <v>0.3</v>
      </c>
      <c r="AB180">
        <f t="shared" si="29"/>
        <v>116975899.57364748</v>
      </c>
      <c r="AC180">
        <f t="shared" si="32"/>
        <v>7233647.1302020447</v>
      </c>
      <c r="AD180" s="3">
        <v>0.2</v>
      </c>
      <c r="AE180">
        <f t="shared" si="30"/>
        <v>1446729.4260404091</v>
      </c>
      <c r="AF180">
        <f t="shared" si="31"/>
        <v>1</v>
      </c>
    </row>
    <row r="181" spans="1:32" x14ac:dyDescent="0.25">
      <c r="A181" s="2">
        <v>180</v>
      </c>
      <c r="B181">
        <f t="shared" si="34"/>
        <v>961285.14736938861</v>
      </c>
      <c r="C181" s="3">
        <v>0.08</v>
      </c>
      <c r="D181">
        <f t="shared" si="35"/>
        <v>6786673.1404278921</v>
      </c>
      <c r="Q181">
        <f t="shared" si="36"/>
        <v>6786673.1404279489</v>
      </c>
      <c r="R181">
        <f t="shared" si="37"/>
        <v>1119.1583041537478</v>
      </c>
      <c r="S181">
        <f t="shared" si="38"/>
        <v>37900191.461861789</v>
      </c>
      <c r="T181" s="3">
        <v>0.08</v>
      </c>
      <c r="V181">
        <f>SUM($R$2:R181)</f>
        <v>58169.214540330184</v>
      </c>
      <c r="W181">
        <f t="shared" si="39"/>
        <v>122.65258411067808</v>
      </c>
      <c r="Z181">
        <f t="shared" si="33"/>
        <v>1.2513393249668367E-5</v>
      </c>
      <c r="AA181" s="3">
        <v>0.3</v>
      </c>
      <c r="AB181">
        <f t="shared" si="29"/>
        <v>126333971.53953931</v>
      </c>
      <c r="AC181">
        <f t="shared" si="32"/>
        <v>7667665.9580141678</v>
      </c>
      <c r="AD181" s="3">
        <v>0.2</v>
      </c>
      <c r="AE181">
        <f t="shared" si="30"/>
        <v>1533533.1916028336</v>
      </c>
      <c r="AF181">
        <f t="shared" si="31"/>
        <v>1</v>
      </c>
    </row>
    <row r="182" spans="1:32" x14ac:dyDescent="0.25">
      <c r="A182" s="2">
        <v>181</v>
      </c>
      <c r="B182">
        <f t="shared" si="34"/>
        <v>1038187.9591589397</v>
      </c>
      <c r="C182" s="3">
        <v>0.08</v>
      </c>
      <c r="D182">
        <f t="shared" si="35"/>
        <v>7329606.9916621232</v>
      </c>
      <c r="Q182">
        <f t="shared" si="36"/>
        <v>7329606.9916621847</v>
      </c>
      <c r="R182">
        <f t="shared" si="37"/>
        <v>1140.2744985717432</v>
      </c>
      <c r="S182">
        <f t="shared" si="38"/>
        <v>40932206.778810732</v>
      </c>
      <c r="T182" s="3">
        <v>0.08</v>
      </c>
      <c r="V182">
        <f>SUM($R$2:R182)</f>
        <v>59309.489038901927</v>
      </c>
      <c r="W182">
        <f t="shared" si="39"/>
        <v>125.05690768545087</v>
      </c>
      <c r="Z182">
        <f t="shared" si="33"/>
        <v>1.1586475231174414E-5</v>
      </c>
      <c r="AA182" s="3">
        <v>0.3</v>
      </c>
      <c r="AB182">
        <f t="shared" si="29"/>
        <v>136440689.26270244</v>
      </c>
      <c r="AC182">
        <f t="shared" si="32"/>
        <v>8127725.9154950185</v>
      </c>
      <c r="AD182" s="3">
        <v>0.2</v>
      </c>
      <c r="AE182">
        <f t="shared" si="30"/>
        <v>1625545.1830990037</v>
      </c>
      <c r="AF182">
        <f t="shared" si="31"/>
        <v>1</v>
      </c>
    </row>
    <row r="183" spans="1:32" x14ac:dyDescent="0.25">
      <c r="A183" s="2">
        <v>182</v>
      </c>
      <c r="B183">
        <f t="shared" si="34"/>
        <v>1121242.9958916549</v>
      </c>
      <c r="C183" s="3">
        <v>0.08</v>
      </c>
      <c r="D183">
        <f t="shared" si="35"/>
        <v>7915975.5509950928</v>
      </c>
      <c r="Q183">
        <f t="shared" si="36"/>
        <v>7915975.550995159</v>
      </c>
      <c r="R183">
        <f t="shared" si="37"/>
        <v>1161.7891117523416</v>
      </c>
      <c r="S183">
        <f t="shared" si="38"/>
        <v>44206783.321115591</v>
      </c>
      <c r="T183" s="3">
        <v>0.08</v>
      </c>
      <c r="V183">
        <f>SUM($R$2:R183)</f>
        <v>60471.278150654267</v>
      </c>
      <c r="W183">
        <f t="shared" si="39"/>
        <v>127.50659585597408</v>
      </c>
      <c r="Z183">
        <f t="shared" si="33"/>
        <v>1.0728217806642976E-5</v>
      </c>
      <c r="AA183" s="3">
        <v>0.3</v>
      </c>
      <c r="AB183">
        <f t="shared" si="29"/>
        <v>147355944.40371865</v>
      </c>
      <c r="AC183">
        <f t="shared" si="32"/>
        <v>8615389.4704247192</v>
      </c>
      <c r="AD183" s="3">
        <v>0.2</v>
      </c>
      <c r="AE183">
        <f t="shared" si="30"/>
        <v>1723077.8940849439</v>
      </c>
      <c r="AF183">
        <f t="shared" si="31"/>
        <v>1</v>
      </c>
    </row>
    <row r="184" spans="1:32" x14ac:dyDescent="0.25">
      <c r="A184" s="2">
        <v>183</v>
      </c>
      <c r="B184">
        <f t="shared" si="34"/>
        <v>1210942.4355629873</v>
      </c>
      <c r="C184" s="3">
        <v>0.08</v>
      </c>
      <c r="D184">
        <f t="shared" si="35"/>
        <v>8549253.5950747002</v>
      </c>
      <c r="Q184">
        <f t="shared" si="36"/>
        <v>8549253.5950747747</v>
      </c>
      <c r="R184">
        <f t="shared" si="37"/>
        <v>1183.7096610306878</v>
      </c>
      <c r="S184">
        <f t="shared" si="38"/>
        <v>47743325.986804843</v>
      </c>
      <c r="T184" s="3">
        <v>0.08</v>
      </c>
      <c r="V184">
        <f>SUM($R$2:R184)</f>
        <v>61654.987811684958</v>
      </c>
      <c r="W184">
        <f t="shared" si="39"/>
        <v>130.00250455801662</v>
      </c>
      <c r="Z184">
        <f t="shared" si="33"/>
        <v>9.9335350061509023E-6</v>
      </c>
      <c r="AA184" s="3">
        <v>0.3</v>
      </c>
      <c r="AB184">
        <f t="shared" si="29"/>
        <v>159144419.95601615</v>
      </c>
      <c r="AC184">
        <f t="shared" si="32"/>
        <v>9132312.8386502024</v>
      </c>
      <c r="AD184" s="3">
        <v>0.2</v>
      </c>
      <c r="AE184">
        <f t="shared" si="30"/>
        <v>1826462.5677300405</v>
      </c>
      <c r="AF184">
        <f t="shared" si="31"/>
        <v>1</v>
      </c>
    </row>
    <row r="185" spans="1:32" x14ac:dyDescent="0.25">
      <c r="A185" s="2">
        <v>184</v>
      </c>
      <c r="B185">
        <f t="shared" si="34"/>
        <v>1307817.8304080262</v>
      </c>
      <c r="C185" s="3">
        <v>0.08</v>
      </c>
      <c r="D185">
        <f t="shared" si="35"/>
        <v>9233193.8826806769</v>
      </c>
      <c r="Q185">
        <f t="shared" si="36"/>
        <v>9233193.8826807551</v>
      </c>
      <c r="R185">
        <f t="shared" si="37"/>
        <v>1206.0438055784366</v>
      </c>
      <c r="S185">
        <f t="shared" si="38"/>
        <v>51562792.065749235</v>
      </c>
      <c r="T185" s="3">
        <v>0.08</v>
      </c>
      <c r="V185">
        <f>SUM($R$2:R185)</f>
        <v>62861.031617263397</v>
      </c>
      <c r="W185">
        <f t="shared" si="39"/>
        <v>132.54550587707882</v>
      </c>
      <c r="Z185">
        <f t="shared" si="33"/>
        <v>9.1977175982878715E-6</v>
      </c>
      <c r="AA185" s="3">
        <v>0.3</v>
      </c>
      <c r="AB185">
        <f t="shared" si="29"/>
        <v>171875973.55249745</v>
      </c>
      <c r="AC185">
        <f t="shared" si="32"/>
        <v>9680251.6089692153</v>
      </c>
      <c r="AD185" s="3">
        <v>0.2</v>
      </c>
      <c r="AE185">
        <f t="shared" si="30"/>
        <v>1936050.3217938431</v>
      </c>
      <c r="AF185">
        <f t="shared" si="31"/>
        <v>1</v>
      </c>
    </row>
    <row r="186" spans="1:32" x14ac:dyDescent="0.25">
      <c r="A186" s="2">
        <v>185</v>
      </c>
      <c r="B186">
        <f t="shared" si="34"/>
        <v>1412443.2568406684</v>
      </c>
      <c r="C186" s="3">
        <v>0.08</v>
      </c>
      <c r="D186">
        <f t="shared" si="35"/>
        <v>9971849.3932951316</v>
      </c>
      <c r="Q186">
        <f t="shared" si="36"/>
        <v>9971849.3932952154</v>
      </c>
      <c r="R186">
        <f t="shared" si="37"/>
        <v>1228.799349079917</v>
      </c>
      <c r="S186">
        <f t="shared" si="38"/>
        <v>55687815.431009181</v>
      </c>
      <c r="T186" s="3">
        <v>0.08</v>
      </c>
      <c r="V186">
        <f>SUM($R$2:R186)</f>
        <v>64089.830966343317</v>
      </c>
      <c r="W186">
        <f t="shared" si="39"/>
        <v>135.13648835310445</v>
      </c>
      <c r="Z186">
        <f t="shared" si="33"/>
        <v>8.5164051835998808E-6</v>
      </c>
      <c r="AA186" s="3">
        <v>0.3</v>
      </c>
      <c r="AB186">
        <f t="shared" si="29"/>
        <v>185626051.43669727</v>
      </c>
      <c r="AC186">
        <f t="shared" si="32"/>
        <v>10261066.705507368</v>
      </c>
      <c r="AD186" s="3">
        <v>0.2</v>
      </c>
      <c r="AE186">
        <f t="shared" si="30"/>
        <v>2052213.3411014737</v>
      </c>
      <c r="AF186">
        <f t="shared" si="31"/>
        <v>1</v>
      </c>
    </row>
    <row r="187" spans="1:32" x14ac:dyDescent="0.25">
      <c r="A187" s="2">
        <v>186</v>
      </c>
      <c r="B187">
        <f t="shared" si="34"/>
        <v>1525438.7173879219</v>
      </c>
      <c r="C187" s="3">
        <v>0.08</v>
      </c>
      <c r="D187">
        <f t="shared" si="35"/>
        <v>10769597.344758742</v>
      </c>
      <c r="Q187">
        <f t="shared" si="36"/>
        <v>10769597.344758835</v>
      </c>
      <c r="R187">
        <f t="shared" si="37"/>
        <v>1251.9842424587835</v>
      </c>
      <c r="S187">
        <f t="shared" si="38"/>
        <v>60142840.665489919</v>
      </c>
      <c r="T187" s="3">
        <v>0.08</v>
      </c>
      <c r="V187">
        <f>SUM($R$2:R187)</f>
        <v>65341.815208802102</v>
      </c>
      <c r="W187">
        <f t="shared" si="39"/>
        <v>137.77635729094189</v>
      </c>
      <c r="Z187">
        <f t="shared" si="33"/>
        <v>7.885560355185074E-6</v>
      </c>
      <c r="AA187" s="3">
        <v>0.3</v>
      </c>
      <c r="AB187">
        <f t="shared" si="29"/>
        <v>200476135.55163306</v>
      </c>
      <c r="AC187">
        <f t="shared" si="32"/>
        <v>10876730.707837811</v>
      </c>
      <c r="AD187" s="3">
        <v>0.2</v>
      </c>
      <c r="AE187">
        <f t="shared" si="30"/>
        <v>2175346.1415675622</v>
      </c>
      <c r="AF187">
        <f t="shared" si="31"/>
        <v>1</v>
      </c>
    </row>
    <row r="188" spans="1:32" x14ac:dyDescent="0.25">
      <c r="A188" s="2">
        <v>187</v>
      </c>
      <c r="B188">
        <f t="shared" si="34"/>
        <v>1647473.8147789557</v>
      </c>
      <c r="C188" s="3">
        <v>0.08</v>
      </c>
      <c r="D188">
        <f t="shared" si="35"/>
        <v>11631165.13233944</v>
      </c>
      <c r="Q188">
        <f t="shared" si="36"/>
        <v>11631165.132339541</v>
      </c>
      <c r="R188">
        <f t="shared" si="37"/>
        <v>1275.6065866561191</v>
      </c>
      <c r="S188">
        <f t="shared" si="38"/>
        <v>64954267.918729119</v>
      </c>
      <c r="T188" s="3">
        <v>0.08</v>
      </c>
      <c r="V188">
        <f>SUM($R$2:R188)</f>
        <v>66617.421795458227</v>
      </c>
      <c r="W188">
        <f t="shared" si="39"/>
        <v>140.46603507666308</v>
      </c>
      <c r="Z188">
        <f t="shared" si="33"/>
        <v>7.3014447733195125E-6</v>
      </c>
      <c r="AA188" s="3">
        <v>0.3</v>
      </c>
      <c r="AB188">
        <f t="shared" si="29"/>
        <v>216514226.39576373</v>
      </c>
      <c r="AC188">
        <f t="shared" si="32"/>
        <v>11529334.55030808</v>
      </c>
      <c r="AD188" s="3">
        <v>0.2</v>
      </c>
      <c r="AE188">
        <f t="shared" si="30"/>
        <v>2305866.910061616</v>
      </c>
      <c r="AF188">
        <f t="shared" si="31"/>
        <v>1</v>
      </c>
    </row>
    <row r="189" spans="1:32" x14ac:dyDescent="0.25">
      <c r="A189" s="2">
        <v>188</v>
      </c>
      <c r="B189">
        <f t="shared" si="34"/>
        <v>1779271.7199612721</v>
      </c>
      <c r="C189" s="3">
        <v>0.08</v>
      </c>
      <c r="D189">
        <f t="shared" si="35"/>
        <v>12561658.342926595</v>
      </c>
      <c r="Q189">
        <f t="shared" si="36"/>
        <v>12561658.342926703</v>
      </c>
      <c r="R189">
        <f t="shared" si="37"/>
        <v>1299.6746354609513</v>
      </c>
      <c r="S189">
        <f t="shared" si="38"/>
        <v>70150609.352227449</v>
      </c>
      <c r="T189" s="3">
        <v>0.08</v>
      </c>
      <c r="V189">
        <f>SUM($R$2:R189)</f>
        <v>67917.096430919177</v>
      </c>
      <c r="W189">
        <f t="shared" si="39"/>
        <v>143.20646149985066</v>
      </c>
      <c r="Z189">
        <f t="shared" si="33"/>
        <v>6.7605970123328813E-6</v>
      </c>
      <c r="AA189" s="3">
        <v>0.3</v>
      </c>
      <c r="AB189">
        <f t="shared" si="29"/>
        <v>233835364.50742483</v>
      </c>
      <c r="AC189">
        <f t="shared" si="32"/>
        <v>12221094.623326566</v>
      </c>
      <c r="AD189" s="3">
        <v>0.2</v>
      </c>
      <c r="AE189">
        <f t="shared" si="30"/>
        <v>2444218.9246653132</v>
      </c>
      <c r="AF189">
        <f t="shared" si="31"/>
        <v>1</v>
      </c>
    </row>
    <row r="190" spans="1:32" x14ac:dyDescent="0.25">
      <c r="A190" s="2">
        <v>189</v>
      </c>
      <c r="B190">
        <f t="shared" si="34"/>
        <v>1921613.4575581739</v>
      </c>
      <c r="C190" s="3">
        <v>0.08</v>
      </c>
      <c r="D190">
        <f t="shared" si="35"/>
        <v>13566591.010360723</v>
      </c>
      <c r="Q190">
        <f t="shared" si="36"/>
        <v>13566591.010360841</v>
      </c>
      <c r="R190">
        <f t="shared" si="37"/>
        <v>1324.1967983941768</v>
      </c>
      <c r="S190">
        <f t="shared" si="38"/>
        <v>75762658.100405648</v>
      </c>
      <c r="T190" s="3">
        <v>0.08</v>
      </c>
      <c r="V190">
        <f>SUM($R$2:R190)</f>
        <v>69241.293229313349</v>
      </c>
      <c r="W190">
        <f t="shared" si="39"/>
        <v>145.99859408196633</v>
      </c>
      <c r="Z190">
        <f t="shared" si="33"/>
        <v>6.2598120484563715E-6</v>
      </c>
      <c r="AA190" s="3">
        <v>0.3</v>
      </c>
      <c r="AB190">
        <f t="shared" si="29"/>
        <v>252542193.66801885</v>
      </c>
      <c r="AC190">
        <f t="shared" si="32"/>
        <v>12954360.30072616</v>
      </c>
      <c r="AD190" s="3">
        <v>0.2</v>
      </c>
      <c r="AE190">
        <f t="shared" si="30"/>
        <v>2590872.0601452324</v>
      </c>
      <c r="AF190">
        <f t="shared" si="31"/>
        <v>1</v>
      </c>
    </row>
    <row r="191" spans="1:32" x14ac:dyDescent="0.25">
      <c r="A191" s="2">
        <v>190</v>
      </c>
      <c r="B191">
        <f t="shared" si="34"/>
        <v>2075342.5341628278</v>
      </c>
      <c r="C191" s="3">
        <v>0.08</v>
      </c>
      <c r="D191">
        <f t="shared" si="35"/>
        <v>14651918.291189581</v>
      </c>
      <c r="Q191">
        <f t="shared" si="36"/>
        <v>14651918.291189708</v>
      </c>
      <c r="R191">
        <f t="shared" si="37"/>
        <v>1349.1816436468969</v>
      </c>
      <c r="S191">
        <f t="shared" si="38"/>
        <v>81823670.748438105</v>
      </c>
      <c r="T191" s="3">
        <v>0.08</v>
      </c>
      <c r="V191">
        <f>SUM($R$2:R191)</f>
        <v>70590.474872960243</v>
      </c>
      <c r="W191">
        <f t="shared" si="39"/>
        <v>148.84340841091435</v>
      </c>
      <c r="Z191">
        <f t="shared" si="33"/>
        <v>5.7961222670892322E-6</v>
      </c>
      <c r="AA191" s="3">
        <v>0.3</v>
      </c>
      <c r="AB191">
        <f t="shared" si="29"/>
        <v>272745569.16146034</v>
      </c>
      <c r="AC191">
        <f t="shared" si="32"/>
        <v>13731621.91876973</v>
      </c>
      <c r="AD191" s="3">
        <v>0.2</v>
      </c>
      <c r="AE191">
        <f t="shared" si="30"/>
        <v>2746324.3837539461</v>
      </c>
      <c r="AF191">
        <f t="shared" si="31"/>
        <v>1</v>
      </c>
    </row>
    <row r="192" spans="1:32" x14ac:dyDescent="0.25">
      <c r="A192" s="2">
        <v>191</v>
      </c>
      <c r="B192">
        <f t="shared" si="34"/>
        <v>2241369.9368958538</v>
      </c>
      <c r="C192" s="3">
        <v>0.08</v>
      </c>
      <c r="D192">
        <f t="shared" si="35"/>
        <v>15824071.754484748</v>
      </c>
      <c r="Q192">
        <f t="shared" si="36"/>
        <v>15824071.754484888</v>
      </c>
      <c r="R192">
        <f t="shared" si="37"/>
        <v>1374.6379010741969</v>
      </c>
      <c r="S192">
        <f t="shared" si="38"/>
        <v>88369564.408313155</v>
      </c>
      <c r="T192" s="3">
        <v>0.08</v>
      </c>
      <c r="V192">
        <f>SUM($R$2:R192)</f>
        <v>71965.112774034438</v>
      </c>
      <c r="W192">
        <f t="shared" si="39"/>
        <v>151.74189848191801</v>
      </c>
      <c r="Z192">
        <f t="shared" si="33"/>
        <v>5.3667798769344741E-6</v>
      </c>
      <c r="AA192" s="3">
        <v>0.3</v>
      </c>
      <c r="AB192">
        <f t="shared" si="29"/>
        <v>294565214.69437718</v>
      </c>
      <c r="AC192">
        <f t="shared" si="32"/>
        <v>14555519.233895915</v>
      </c>
      <c r="AD192" s="3">
        <v>0.2</v>
      </c>
      <c r="AE192">
        <f t="shared" si="30"/>
        <v>2911103.846779183</v>
      </c>
      <c r="AF192">
        <f t="shared" si="31"/>
        <v>1</v>
      </c>
    </row>
    <row r="193" spans="1:32" x14ac:dyDescent="0.25">
      <c r="A193" s="2">
        <v>192</v>
      </c>
      <c r="B193">
        <f t="shared" si="34"/>
        <v>2420679.5318475221</v>
      </c>
      <c r="C193" s="3">
        <v>0.08</v>
      </c>
      <c r="D193">
        <f t="shared" si="35"/>
        <v>17089997.494843528</v>
      </c>
      <c r="Q193">
        <f t="shared" si="36"/>
        <v>17089997.494843684</v>
      </c>
      <c r="R193">
        <f t="shared" si="37"/>
        <v>1400.574465245408</v>
      </c>
      <c r="S193">
        <f t="shared" si="38"/>
        <v>95439129.560978219</v>
      </c>
      <c r="T193" s="3">
        <v>0.08</v>
      </c>
      <c r="V193">
        <f>SUM($R$2:R193)</f>
        <v>73365.68723927984</v>
      </c>
      <c r="W193">
        <f t="shared" si="39"/>
        <v>154.6950770448274</v>
      </c>
      <c r="Z193">
        <f t="shared" si="33"/>
        <v>4.9692406267911792E-6</v>
      </c>
      <c r="AA193" s="3">
        <v>0.3</v>
      </c>
      <c r="AB193">
        <f t="shared" si="29"/>
        <v>318130431.86992741</v>
      </c>
      <c r="AC193">
        <f t="shared" si="32"/>
        <v>15428850.387929671</v>
      </c>
      <c r="AD193" s="3">
        <v>0.2</v>
      </c>
      <c r="AE193">
        <f t="shared" si="30"/>
        <v>3085770.0775859342</v>
      </c>
      <c r="AF193">
        <f t="shared" si="31"/>
        <v>1</v>
      </c>
    </row>
    <row r="194" spans="1:32" x14ac:dyDescent="0.25">
      <c r="A194" s="2">
        <v>193</v>
      </c>
      <c r="B194">
        <f t="shared" si="34"/>
        <v>2614333.8943953239</v>
      </c>
      <c r="C194" s="3">
        <v>0.08</v>
      </c>
      <c r="D194">
        <f t="shared" si="35"/>
        <v>18457197.294431008</v>
      </c>
      <c r="Q194">
        <f t="shared" si="36"/>
        <v>18457197.294431176</v>
      </c>
      <c r="R194">
        <f t="shared" si="37"/>
        <v>1427.0003985519259</v>
      </c>
      <c r="S194">
        <f t="shared" si="38"/>
        <v>103074259.92585649</v>
      </c>
      <c r="T194" s="3">
        <v>0.08</v>
      </c>
      <c r="V194">
        <f>SUM($R$2:R194)</f>
        <v>74792.687637831768</v>
      </c>
      <c r="W194">
        <f t="shared" si="39"/>
        <v>157.70397595798036</v>
      </c>
      <c r="Z194">
        <f t="shared" si="33"/>
        <v>4.6011487285103514E-6</v>
      </c>
      <c r="AA194" s="3">
        <v>0.3</v>
      </c>
      <c r="AB194">
        <f t="shared" si="29"/>
        <v>343580866.41952163</v>
      </c>
      <c r="AC194">
        <f t="shared" si="32"/>
        <v>16354581.411205452</v>
      </c>
      <c r="AD194" s="3">
        <v>0.2</v>
      </c>
      <c r="AE194">
        <f t="shared" si="30"/>
        <v>3270916.2822410907</v>
      </c>
      <c r="AF194">
        <f t="shared" si="31"/>
        <v>1</v>
      </c>
    </row>
    <row r="195" spans="1:32" x14ac:dyDescent="0.25">
      <c r="A195" s="2">
        <v>194</v>
      </c>
      <c r="B195">
        <f t="shared" si="34"/>
        <v>2823480.6059469497</v>
      </c>
      <c r="C195" s="3">
        <v>0.08</v>
      </c>
      <c r="D195">
        <f t="shared" si="35"/>
        <v>19933773.077985488</v>
      </c>
      <c r="Q195">
        <f t="shared" si="36"/>
        <v>19933773.077985674</v>
      </c>
      <c r="R195">
        <f t="shared" si="37"/>
        <v>1453.9249343736603</v>
      </c>
      <c r="S195">
        <f t="shared" si="38"/>
        <v>111320200.71992502</v>
      </c>
      <c r="T195" s="3">
        <v>0.08</v>
      </c>
      <c r="V195">
        <f>SUM($R$2:R195)</f>
        <v>76246.612572205428</v>
      </c>
      <c r="W195">
        <f t="shared" si="39"/>
        <v>160.76964654873998</v>
      </c>
      <c r="Z195">
        <f t="shared" si="33"/>
        <v>4.2603228967688431E-6</v>
      </c>
      <c r="AA195" s="3">
        <v>0.3</v>
      </c>
      <c r="AB195">
        <f t="shared" ref="AB195:AB201" si="40">S195/AA195</f>
        <v>371067335.73308343</v>
      </c>
      <c r="AC195">
        <f t="shared" si="32"/>
        <v>17335856.295877781</v>
      </c>
      <c r="AD195" s="3">
        <v>0.2</v>
      </c>
      <c r="AE195">
        <f t="shared" ref="AE195:AE201" si="41">AC195*AD195</f>
        <v>3467171.2591755562</v>
      </c>
      <c r="AF195">
        <f t="shared" ref="AF195:AF201" si="42">IF(AB195&gt;AE195, 1, 0)</f>
        <v>1</v>
      </c>
    </row>
    <row r="196" spans="1:32" x14ac:dyDescent="0.25">
      <c r="A196" s="2">
        <v>195</v>
      </c>
      <c r="B196">
        <f t="shared" si="34"/>
        <v>3049359.0544227054</v>
      </c>
      <c r="C196" s="3">
        <v>0.08</v>
      </c>
      <c r="D196">
        <f t="shared" si="35"/>
        <v>21528474.924224328</v>
      </c>
      <c r="Q196">
        <f t="shared" si="36"/>
        <v>21528474.924224526</v>
      </c>
      <c r="R196">
        <f t="shared" si="37"/>
        <v>1481.3574803052388</v>
      </c>
      <c r="S196">
        <f t="shared" si="38"/>
        <v>120225816.77751903</v>
      </c>
      <c r="T196" s="3">
        <v>0.08</v>
      </c>
      <c r="V196">
        <f>SUM($R$2:R196)</f>
        <v>77727.97005251066</v>
      </c>
      <c r="W196">
        <f t="shared" si="39"/>
        <v>163.8931599808347</v>
      </c>
      <c r="Z196">
        <f t="shared" si="33"/>
        <v>3.9447434229341137E-6</v>
      </c>
      <c r="AA196" s="3">
        <v>0.3</v>
      </c>
      <c r="AB196">
        <f t="shared" si="40"/>
        <v>400752722.59173012</v>
      </c>
      <c r="AC196">
        <f t="shared" ref="AC196:AC201" si="43">AC195*(1+$U$2)</f>
        <v>18376007.67363045</v>
      </c>
      <c r="AD196" s="3">
        <v>0.2</v>
      </c>
      <c r="AE196">
        <f t="shared" si="41"/>
        <v>3675201.5347260903</v>
      </c>
      <c r="AF196">
        <f t="shared" si="42"/>
        <v>1</v>
      </c>
    </row>
    <row r="197" spans="1:32" x14ac:dyDescent="0.25">
      <c r="A197" s="2">
        <v>196</v>
      </c>
      <c r="B197">
        <f t="shared" si="34"/>
        <v>3293307.7787765218</v>
      </c>
      <c r="C197" s="3">
        <v>0.08</v>
      </c>
      <c r="D197">
        <f t="shared" si="35"/>
        <v>23250752.918162275</v>
      </c>
      <c r="Q197">
        <f t="shared" si="36"/>
        <v>23250752.918162487</v>
      </c>
      <c r="R197">
        <f t="shared" si="37"/>
        <v>1509.3076214430735</v>
      </c>
      <c r="S197">
        <f t="shared" si="38"/>
        <v>129843882.11972056</v>
      </c>
      <c r="T197" s="3">
        <v>0.08</v>
      </c>
      <c r="V197">
        <f>SUM($R$2:R197)</f>
        <v>79237.277673953737</v>
      </c>
      <c r="W197">
        <f t="shared" si="39"/>
        <v>167.07560762862931</v>
      </c>
      <c r="Z197">
        <f t="shared" si="33"/>
        <v>3.6525402064204753E-6</v>
      </c>
      <c r="AA197" s="3">
        <v>0.3</v>
      </c>
      <c r="AB197">
        <f t="shared" si="40"/>
        <v>432812940.39906853</v>
      </c>
      <c r="AC197">
        <f t="shared" si="43"/>
        <v>19478568.134048279</v>
      </c>
      <c r="AD197" s="3">
        <v>0.2</v>
      </c>
      <c r="AE197">
        <f t="shared" si="41"/>
        <v>3895713.6268096562</v>
      </c>
      <c r="AF197">
        <f t="shared" si="42"/>
        <v>1</v>
      </c>
    </row>
    <row r="198" spans="1:32" x14ac:dyDescent="0.25">
      <c r="A198" s="2">
        <v>197</v>
      </c>
      <c r="B198">
        <f t="shared" si="34"/>
        <v>3556772.4010786437</v>
      </c>
      <c r="C198" s="3">
        <v>0.08</v>
      </c>
      <c r="D198">
        <f t="shared" si="35"/>
        <v>25110813.151615258</v>
      </c>
      <c r="Q198">
        <f t="shared" si="36"/>
        <v>25110813.151615489</v>
      </c>
      <c r="R198">
        <f t="shared" si="37"/>
        <v>1537.7851237344521</v>
      </c>
      <c r="S198">
        <f t="shared" si="38"/>
        <v>140231392.68929821</v>
      </c>
      <c r="T198" s="3">
        <v>0.08</v>
      </c>
      <c r="V198">
        <f>SUM($R$2:R198)</f>
        <v>80775.062797688195</v>
      </c>
      <c r="W198">
        <f t="shared" si="39"/>
        <v>170.31810145845779</v>
      </c>
      <c r="Z198">
        <f t="shared" si="33"/>
        <v>3.381981672611551E-6</v>
      </c>
      <c r="AA198" s="3">
        <v>0.3</v>
      </c>
      <c r="AB198">
        <f t="shared" si="40"/>
        <v>467437975.63099408</v>
      </c>
      <c r="AC198">
        <f t="shared" si="43"/>
        <v>20647282.222091176</v>
      </c>
      <c r="AD198" s="3">
        <v>0.2</v>
      </c>
      <c r="AE198">
        <f t="shared" si="41"/>
        <v>4129456.4444182352</v>
      </c>
      <c r="AF198">
        <f t="shared" si="42"/>
        <v>1</v>
      </c>
    </row>
    <row r="199" spans="1:32" x14ac:dyDescent="0.25">
      <c r="A199" s="2">
        <v>198</v>
      </c>
      <c r="B199">
        <f t="shared" si="34"/>
        <v>3841314.1931649353</v>
      </c>
      <c r="C199" s="3">
        <v>0.08</v>
      </c>
      <c r="D199">
        <f t="shared" si="35"/>
        <v>27119678.203744479</v>
      </c>
      <c r="Q199">
        <f t="shared" si="36"/>
        <v>27119678.203744728</v>
      </c>
      <c r="R199">
        <f t="shared" si="37"/>
        <v>1566.7999373898194</v>
      </c>
      <c r="S199">
        <f t="shared" si="38"/>
        <v>151449904.10444209</v>
      </c>
      <c r="T199" s="3">
        <v>0.08</v>
      </c>
      <c r="V199">
        <f>SUM($R$2:R199)</f>
        <v>82341.862735078015</v>
      </c>
      <c r="W199">
        <f t="shared" si="39"/>
        <v>173.62177441715096</v>
      </c>
      <c r="Z199">
        <f t="shared" si="33"/>
        <v>3.1314645116773618E-6</v>
      </c>
      <c r="AA199" s="3">
        <v>0.3</v>
      </c>
      <c r="AB199">
        <f t="shared" si="40"/>
        <v>504833013.68147367</v>
      </c>
      <c r="AC199">
        <f t="shared" si="43"/>
        <v>21886119.155416649</v>
      </c>
      <c r="AD199" s="3">
        <v>0.2</v>
      </c>
      <c r="AE199">
        <f t="shared" si="41"/>
        <v>4377223.8310833303</v>
      </c>
      <c r="AF199">
        <f t="shared" si="42"/>
        <v>1</v>
      </c>
    </row>
    <row r="200" spans="1:32" x14ac:dyDescent="0.25">
      <c r="A200" s="2">
        <v>199</v>
      </c>
      <c r="B200">
        <f t="shared" si="34"/>
        <v>4148619.3286181302</v>
      </c>
      <c r="C200" s="3">
        <v>0.08</v>
      </c>
      <c r="D200">
        <f t="shared" si="35"/>
        <v>29289252.460044038</v>
      </c>
      <c r="Q200">
        <f t="shared" si="36"/>
        <v>29289252.460044313</v>
      </c>
      <c r="R200">
        <f t="shared" si="37"/>
        <v>1596.3622003594385</v>
      </c>
      <c r="S200">
        <f t="shared" si="38"/>
        <v>163565896.43279746</v>
      </c>
      <c r="T200" s="3">
        <v>0.08</v>
      </c>
      <c r="V200">
        <f>SUM($R$2:R200)</f>
        <v>83938.224935437451</v>
      </c>
      <c r="W200">
        <f t="shared" si="39"/>
        <v>176.98778082789494</v>
      </c>
      <c r="Z200">
        <f t="shared" si="33"/>
        <v>2.8995041774790384E-6</v>
      </c>
      <c r="AA200" s="3">
        <v>0.3</v>
      </c>
      <c r="AB200">
        <f t="shared" si="40"/>
        <v>545219654.77599156</v>
      </c>
      <c r="AC200">
        <f t="shared" si="43"/>
        <v>23199286.304741647</v>
      </c>
      <c r="AD200" s="3">
        <v>0.2</v>
      </c>
      <c r="AE200">
        <f t="shared" si="41"/>
        <v>4639857.2609483292</v>
      </c>
      <c r="AF200">
        <f t="shared" si="42"/>
        <v>1</v>
      </c>
    </row>
    <row r="201" spans="1:32" x14ac:dyDescent="0.25">
      <c r="A201" s="2">
        <v>200</v>
      </c>
      <c r="B201">
        <f>B200+B200*C200</f>
        <v>4480508.8749075802</v>
      </c>
      <c r="C201" s="3">
        <v>0.08</v>
      </c>
      <c r="D201">
        <f>D200+D200*C200</f>
        <v>31632392.656847559</v>
      </c>
      <c r="Q201">
        <f>$D$2*((1+$C$2)^A200)</f>
        <v>31632392.656847857</v>
      </c>
      <c r="R201">
        <f>S201/((1+$U$2)^A200)</f>
        <v>1626.4822418756539</v>
      </c>
      <c r="S201">
        <f>S200*(1+T200)</f>
        <v>176651168.14742127</v>
      </c>
      <c r="T201" s="3">
        <v>0.08</v>
      </c>
      <c r="V201">
        <f>SUM($R$2:R201)</f>
        <v>85564.707177313103</v>
      </c>
      <c r="W201">
        <f>V201/$W$2</f>
        <v>180.41729679355862</v>
      </c>
      <c r="Z201">
        <f t="shared" si="33"/>
        <v>2.6847260902583686E-6</v>
      </c>
      <c r="AA201" s="3">
        <v>0.3</v>
      </c>
      <c r="AB201">
        <f t="shared" si="40"/>
        <v>588837227.15807092</v>
      </c>
      <c r="AC201">
        <f t="shared" si="43"/>
        <v>24591243.483026147</v>
      </c>
      <c r="AD201" s="3">
        <v>0.2</v>
      </c>
      <c r="AE201">
        <f t="shared" si="41"/>
        <v>4918248.6966052298</v>
      </c>
      <c r="AF201">
        <f t="shared" si="42"/>
        <v>1</v>
      </c>
    </row>
  </sheetData>
  <dataConsolidate/>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C3"/>
  <sheetViews>
    <sheetView workbookViewId="0">
      <selection activeCell="A63" sqref="A63"/>
    </sheetView>
  </sheetViews>
  <sheetFormatPr defaultRowHeight="14.4" x14ac:dyDescent="0.25"/>
  <sheetData>
    <row r="3" spans="3:3" x14ac:dyDescent="0.25">
      <c r="C3">
        <v>55</v>
      </c>
    </row>
  </sheetData>
  <phoneticPr fontId="1" type="noConversion"/>
  <pageMargins left="0.7" right="0.7" top="0.75" bottom="0.75" header="0.3" footer="0.3"/>
  <pageSetup paperSize="9" orientation="portrait" horizontalDpi="0" verticalDpi="0" r:id="rId1"/>
  <drawing r:id="rId2"/>
  <legacyDrawing r:id="rId3"/>
  <oleObjects>
    <mc:AlternateContent xmlns:mc="http://schemas.openxmlformats.org/markup-compatibility/2006">
      <mc:Choice Requires="x14">
        <oleObject progId="Visio.Drawing.11" shapeId="8205" r:id="rId4">
          <objectPr defaultSize="0" autoPict="0" r:id="rId5">
            <anchor moveWithCells="1">
              <from>
                <xdr:col>0</xdr:col>
                <xdr:colOff>53340</xdr:colOff>
                <xdr:row>37</xdr:row>
                <xdr:rowOff>53340</xdr:rowOff>
              </from>
              <to>
                <xdr:col>15</xdr:col>
                <xdr:colOff>548640</xdr:colOff>
                <xdr:row>59</xdr:row>
                <xdr:rowOff>91440</xdr:rowOff>
              </to>
            </anchor>
          </objectPr>
        </oleObject>
      </mc:Choice>
      <mc:Fallback>
        <oleObject progId="Visio.Drawing.11" shapeId="8205" r:id="rId4"/>
      </mc:Fallback>
    </mc:AlternateContent>
    <mc:AlternateContent xmlns:mc="http://schemas.openxmlformats.org/markup-compatibility/2006">
      <mc:Choice Requires="x14">
        <oleObject progId="Visio.Drawing.11" shapeId="8206" r:id="rId6">
          <objectPr defaultSize="0" r:id="rId7">
            <anchor moveWithCells="1">
              <from>
                <xdr:col>0</xdr:col>
                <xdr:colOff>99060</xdr:colOff>
                <xdr:row>1</xdr:row>
                <xdr:rowOff>38100</xdr:rowOff>
              </from>
              <to>
                <xdr:col>25</xdr:col>
                <xdr:colOff>464820</xdr:colOff>
                <xdr:row>36</xdr:row>
                <xdr:rowOff>99060</xdr:rowOff>
              </to>
            </anchor>
          </objectPr>
        </oleObject>
      </mc:Choice>
      <mc:Fallback>
        <oleObject progId="Visio.Drawing.11" shapeId="8206" r:id="rId6"/>
      </mc:Fallback>
    </mc:AlternateContent>
    <mc:AlternateContent xmlns:mc="http://schemas.openxmlformats.org/markup-compatibility/2006">
      <mc:Choice Requires="x14">
        <oleObject progId="Visio.Drawing.11" shapeId="8207" r:id="rId8">
          <objectPr defaultSize="0" r:id="rId9">
            <anchor moveWithCells="1">
              <from>
                <xdr:col>0</xdr:col>
                <xdr:colOff>0</xdr:colOff>
                <xdr:row>62</xdr:row>
                <xdr:rowOff>0</xdr:rowOff>
              </from>
              <to>
                <xdr:col>14</xdr:col>
                <xdr:colOff>167640</xdr:colOff>
                <xdr:row>86</xdr:row>
                <xdr:rowOff>0</xdr:rowOff>
              </to>
            </anchor>
          </objectPr>
        </oleObject>
      </mc:Choice>
      <mc:Fallback>
        <oleObject progId="Visio.Drawing.11" shapeId="8207" r:id="rId8"/>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13</vt:i4>
      </vt:variant>
    </vt:vector>
  </HeadingPairs>
  <TitlesOfParts>
    <vt:vector size="13" baseType="lpstr">
      <vt:lpstr>化工合成材料综述</vt:lpstr>
      <vt:lpstr>氨纶(莱卡)</vt:lpstr>
      <vt:lpstr>涤纶(化纤)</vt:lpstr>
      <vt:lpstr>改性塑料</vt:lpstr>
      <vt:lpstr>合成树脂</vt:lpstr>
      <vt:lpstr>膜材料</vt:lpstr>
      <vt:lpstr>其他塑料制品</vt:lpstr>
      <vt:lpstr>其他纤维</vt:lpstr>
      <vt:lpstr>其他橡胶制品</vt:lpstr>
      <vt:lpstr>炭黑</vt:lpstr>
      <vt:lpstr>粘胶</vt:lpstr>
      <vt:lpstr>公司价值折现</vt:lpstr>
      <vt:lpstr>基本面模型</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Administrator</cp:lastModifiedBy>
  <dcterms:created xsi:type="dcterms:W3CDTF">2018-08-09T11:49:58Z</dcterms:created>
  <dcterms:modified xsi:type="dcterms:W3CDTF">2023-06-10T11:35:18Z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2019-07-31 20:56:09Z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