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001Xiaofeng\value-investment-backup\估值分析\"/>
    </mc:Choice>
  </mc:AlternateContent>
  <bookViews>
    <workbookView xWindow="-110" yWindow="-110" windowWidth="23260" windowHeight="13180" activeTab="4"/>
  </bookViews>
  <sheets>
    <sheet name="A股新申万一二三级" sheetId="17" r:id="rId1"/>
    <sheet name="申万一级" sheetId="18" r:id="rId2"/>
    <sheet name="申万二级" sheetId="19" r:id="rId3"/>
    <sheet name="申万三级" sheetId="20" r:id="rId4"/>
    <sheet name="ShenWan2Level" sheetId="16" r:id="rId5"/>
    <sheet name="估值-增速与年化收益" sheetId="14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4" l="1"/>
  <c r="A7" i="14" l="1"/>
  <c r="A1" i="14"/>
  <c r="A9" i="14" s="1"/>
  <c r="C282" i="17" l="1"/>
  <c r="B282" i="17"/>
  <c r="C270" i="17"/>
  <c r="B270" i="17"/>
  <c r="H270" i="17"/>
  <c r="I270" i="17"/>
  <c r="H271" i="17"/>
  <c r="I271" i="17"/>
  <c r="H272" i="17"/>
  <c r="I272" i="17"/>
  <c r="H273" i="17"/>
  <c r="I273" i="17"/>
  <c r="H274" i="17"/>
  <c r="I274" i="17"/>
  <c r="H275" i="17"/>
  <c r="I275" i="17"/>
  <c r="H276" i="17"/>
  <c r="I276" i="17"/>
  <c r="H277" i="17"/>
  <c r="I277" i="17"/>
  <c r="H278" i="17"/>
  <c r="I278" i="17"/>
  <c r="H279" i="17"/>
  <c r="I279" i="17"/>
  <c r="H280" i="17"/>
  <c r="I280" i="17"/>
  <c r="H281" i="17"/>
  <c r="I281" i="17"/>
  <c r="H282" i="17"/>
  <c r="I282" i="17"/>
  <c r="E271" i="17"/>
  <c r="F271" i="17"/>
  <c r="E272" i="17"/>
  <c r="F272" i="17"/>
  <c r="E273" i="17"/>
  <c r="F273" i="17"/>
  <c r="E274" i="17"/>
  <c r="F274" i="17"/>
  <c r="E275" i="17"/>
  <c r="F275" i="17"/>
  <c r="E276" i="17"/>
  <c r="F276" i="17"/>
  <c r="E277" i="17"/>
  <c r="F277" i="17"/>
  <c r="E278" i="17"/>
  <c r="F278" i="17"/>
  <c r="E279" i="17"/>
  <c r="F279" i="17"/>
  <c r="E280" i="17"/>
  <c r="F280" i="17"/>
  <c r="E281" i="17"/>
  <c r="F281" i="17"/>
  <c r="E282" i="17"/>
  <c r="F282" i="17"/>
  <c r="E270" i="17"/>
  <c r="F270" i="17"/>
  <c r="C265" i="17"/>
  <c r="B265" i="17"/>
  <c r="H265" i="17"/>
  <c r="I265" i="17"/>
  <c r="H266" i="17"/>
  <c r="I266" i="17"/>
  <c r="H267" i="17"/>
  <c r="I267" i="17"/>
  <c r="H268" i="17"/>
  <c r="I268" i="17"/>
  <c r="H269" i="17"/>
  <c r="I269" i="17"/>
  <c r="E265" i="17"/>
  <c r="F265" i="17"/>
  <c r="E266" i="17"/>
  <c r="F266" i="17"/>
  <c r="E267" i="17"/>
  <c r="F267" i="17"/>
  <c r="E268" i="17"/>
  <c r="F268" i="17"/>
  <c r="E269" i="17"/>
  <c r="F269" i="17"/>
  <c r="C249" i="17"/>
  <c r="B249" i="17"/>
  <c r="H248" i="17"/>
  <c r="I248" i="17"/>
  <c r="H249" i="17"/>
  <c r="I249" i="17"/>
  <c r="H250" i="17"/>
  <c r="I250" i="17"/>
  <c r="H251" i="17"/>
  <c r="I251" i="17"/>
  <c r="H252" i="17"/>
  <c r="I252" i="17"/>
  <c r="H253" i="17"/>
  <c r="I253" i="17"/>
  <c r="H254" i="17"/>
  <c r="I254" i="17"/>
  <c r="H255" i="17"/>
  <c r="I255" i="17"/>
  <c r="H256" i="17"/>
  <c r="I256" i="17"/>
  <c r="H257" i="17"/>
  <c r="I257" i="17"/>
  <c r="H258" i="17"/>
  <c r="I258" i="17"/>
  <c r="H259" i="17"/>
  <c r="I259" i="17"/>
  <c r="H260" i="17"/>
  <c r="I260" i="17"/>
  <c r="H261" i="17"/>
  <c r="I261" i="17"/>
  <c r="H262" i="17"/>
  <c r="I262" i="17"/>
  <c r="H263" i="17"/>
  <c r="I263" i="17"/>
  <c r="H264" i="17"/>
  <c r="I264" i="17"/>
  <c r="E249" i="17"/>
  <c r="F249" i="17"/>
  <c r="E250" i="17"/>
  <c r="F250" i="17"/>
  <c r="E251" i="17"/>
  <c r="F251" i="17"/>
  <c r="E252" i="17"/>
  <c r="F252" i="17"/>
  <c r="E253" i="17"/>
  <c r="F253" i="17"/>
  <c r="E254" i="17"/>
  <c r="F254" i="17"/>
  <c r="E255" i="17"/>
  <c r="F255" i="17"/>
  <c r="E256" i="17"/>
  <c r="F256" i="17"/>
  <c r="E257" i="17"/>
  <c r="F257" i="17"/>
  <c r="E258" i="17"/>
  <c r="F258" i="17"/>
  <c r="E259" i="17"/>
  <c r="F259" i="17"/>
  <c r="E260" i="17"/>
  <c r="F260" i="17"/>
  <c r="E261" i="17"/>
  <c r="F261" i="17"/>
  <c r="E262" i="17"/>
  <c r="F262" i="17"/>
  <c r="E263" i="17"/>
  <c r="F263" i="17"/>
  <c r="E264" i="17"/>
  <c r="F264" i="17"/>
  <c r="C243" i="17"/>
  <c r="B243" i="17"/>
  <c r="H243" i="17"/>
  <c r="I243" i="17"/>
  <c r="H244" i="17"/>
  <c r="I244" i="17"/>
  <c r="H245" i="17"/>
  <c r="I245" i="17"/>
  <c r="H246" i="17"/>
  <c r="I246" i="17"/>
  <c r="H247" i="17"/>
  <c r="I247" i="17"/>
  <c r="E243" i="17"/>
  <c r="F243" i="17"/>
  <c r="E244" i="17"/>
  <c r="F244" i="17"/>
  <c r="E245" i="17"/>
  <c r="F245" i="17"/>
  <c r="E246" i="17"/>
  <c r="F246" i="17"/>
  <c r="E247" i="17"/>
  <c r="F247" i="17"/>
  <c r="E248" i="17"/>
  <c r="F248" i="17"/>
  <c r="C232" i="17"/>
  <c r="B232" i="17"/>
  <c r="H232" i="17"/>
  <c r="I232" i="17"/>
  <c r="H233" i="17"/>
  <c r="I233" i="17"/>
  <c r="H234" i="17"/>
  <c r="I234" i="17"/>
  <c r="H235" i="17"/>
  <c r="I235" i="17"/>
  <c r="H236" i="17"/>
  <c r="I236" i="17"/>
  <c r="H237" i="17"/>
  <c r="I237" i="17"/>
  <c r="H238" i="17"/>
  <c r="I238" i="17"/>
  <c r="H239" i="17"/>
  <c r="I239" i="17"/>
  <c r="H240" i="17"/>
  <c r="I240" i="17"/>
  <c r="H241" i="17"/>
  <c r="I241" i="17"/>
  <c r="H242" i="17"/>
  <c r="I242" i="17"/>
  <c r="E232" i="17"/>
  <c r="F232" i="17"/>
  <c r="E233" i="17"/>
  <c r="F233" i="17"/>
  <c r="E234" i="17"/>
  <c r="F234" i="17"/>
  <c r="E235" i="17"/>
  <c r="F235" i="17"/>
  <c r="E236" i="17"/>
  <c r="F236" i="17"/>
  <c r="E237" i="17"/>
  <c r="F237" i="17"/>
  <c r="E238" i="17"/>
  <c r="F238" i="17"/>
  <c r="E239" i="17"/>
  <c r="F239" i="17"/>
  <c r="E240" i="17"/>
  <c r="F240" i="17"/>
  <c r="E241" i="17"/>
  <c r="F241" i="17"/>
  <c r="E242" i="17"/>
  <c r="F242" i="17"/>
  <c r="C226" i="17"/>
  <c r="B226" i="17"/>
  <c r="H226" i="17"/>
  <c r="I226" i="17"/>
  <c r="H227" i="17"/>
  <c r="I227" i="17"/>
  <c r="H228" i="17"/>
  <c r="I228" i="17"/>
  <c r="H229" i="17"/>
  <c r="I229" i="17"/>
  <c r="H230" i="17"/>
  <c r="I230" i="17"/>
  <c r="H231" i="17"/>
  <c r="I231" i="17"/>
  <c r="E226" i="17"/>
  <c r="F226" i="17"/>
  <c r="E227" i="17"/>
  <c r="F227" i="17"/>
  <c r="E228" i="17"/>
  <c r="F228" i="17"/>
  <c r="E229" i="17"/>
  <c r="F229" i="17"/>
  <c r="E230" i="17"/>
  <c r="F230" i="17"/>
  <c r="E231" i="17"/>
  <c r="F231" i="17"/>
  <c r="C215" i="17"/>
  <c r="B215" i="17"/>
  <c r="H214" i="17"/>
  <c r="I214" i="17"/>
  <c r="H215" i="17"/>
  <c r="I215" i="17"/>
  <c r="H216" i="17"/>
  <c r="I216" i="17"/>
  <c r="H217" i="17"/>
  <c r="I217" i="17"/>
  <c r="H218" i="17"/>
  <c r="I218" i="17"/>
  <c r="H219" i="17"/>
  <c r="I219" i="17"/>
  <c r="H220" i="17"/>
  <c r="I220" i="17"/>
  <c r="H221" i="17"/>
  <c r="I221" i="17"/>
  <c r="H222" i="17"/>
  <c r="I222" i="17"/>
  <c r="H223" i="17"/>
  <c r="I223" i="17"/>
  <c r="H224" i="17"/>
  <c r="I224" i="17"/>
  <c r="H225" i="17"/>
  <c r="I225" i="17"/>
  <c r="E215" i="17"/>
  <c r="F215" i="17"/>
  <c r="E216" i="17"/>
  <c r="F216" i="17"/>
  <c r="E217" i="17"/>
  <c r="F217" i="17"/>
  <c r="E218" i="17"/>
  <c r="F218" i="17"/>
  <c r="E219" i="17"/>
  <c r="F219" i="17"/>
  <c r="E220" i="17"/>
  <c r="F220" i="17"/>
  <c r="E221" i="17"/>
  <c r="F221" i="17"/>
  <c r="E222" i="17"/>
  <c r="F222" i="17"/>
  <c r="E223" i="17"/>
  <c r="F223" i="17"/>
  <c r="E224" i="17"/>
  <c r="F224" i="17"/>
  <c r="E225" i="17"/>
  <c r="F225" i="17"/>
  <c r="C208" i="17"/>
  <c r="B208" i="17"/>
  <c r="H208" i="17"/>
  <c r="I208" i="17"/>
  <c r="H209" i="17"/>
  <c r="I209" i="17"/>
  <c r="H210" i="17"/>
  <c r="I210" i="17"/>
  <c r="H211" i="17"/>
  <c r="I211" i="17"/>
  <c r="H212" i="17"/>
  <c r="I212" i="17"/>
  <c r="H213" i="17"/>
  <c r="I213" i="17"/>
  <c r="E208" i="17"/>
  <c r="F208" i="17"/>
  <c r="E209" i="17"/>
  <c r="F209" i="17"/>
  <c r="E210" i="17"/>
  <c r="F210" i="17"/>
  <c r="E211" i="17"/>
  <c r="F211" i="17"/>
  <c r="E212" i="17"/>
  <c r="F212" i="17"/>
  <c r="E213" i="17"/>
  <c r="F213" i="17"/>
  <c r="E214" i="17"/>
  <c r="F214" i="17"/>
  <c r="C198" i="17"/>
  <c r="B198" i="17"/>
  <c r="H198" i="17"/>
  <c r="I198" i="17"/>
  <c r="H199" i="17"/>
  <c r="I199" i="17"/>
  <c r="H200" i="17"/>
  <c r="I200" i="17"/>
  <c r="H201" i="17"/>
  <c r="I201" i="17"/>
  <c r="H202" i="17"/>
  <c r="I202" i="17"/>
  <c r="H203" i="17"/>
  <c r="I203" i="17"/>
  <c r="H204" i="17"/>
  <c r="I204" i="17"/>
  <c r="H205" i="17"/>
  <c r="I205" i="17"/>
  <c r="H206" i="17"/>
  <c r="I206" i="17"/>
  <c r="H207" i="17"/>
  <c r="I207" i="17"/>
  <c r="E198" i="17"/>
  <c r="F198" i="17"/>
  <c r="E199" i="17"/>
  <c r="F199" i="17"/>
  <c r="E200" i="17"/>
  <c r="F200" i="17"/>
  <c r="E201" i="17"/>
  <c r="F201" i="17"/>
  <c r="E202" i="17"/>
  <c r="F202" i="17"/>
  <c r="E203" i="17"/>
  <c r="F203" i="17"/>
  <c r="E204" i="17"/>
  <c r="F204" i="17"/>
  <c r="E205" i="17"/>
  <c r="F205" i="17"/>
  <c r="E206" i="17"/>
  <c r="F206" i="17"/>
  <c r="E207" i="17"/>
  <c r="F207" i="17"/>
  <c r="C192" i="17"/>
  <c r="B192" i="17"/>
  <c r="H192" i="17"/>
  <c r="I192" i="17"/>
  <c r="H193" i="17"/>
  <c r="I193" i="17"/>
  <c r="H194" i="17"/>
  <c r="I194" i="17"/>
  <c r="H195" i="17"/>
  <c r="I195" i="17"/>
  <c r="H196" i="17"/>
  <c r="I196" i="17"/>
  <c r="H197" i="17"/>
  <c r="I197" i="17"/>
  <c r="E192" i="17"/>
  <c r="F192" i="17"/>
  <c r="E193" i="17"/>
  <c r="F193" i="17"/>
  <c r="E194" i="17"/>
  <c r="F194" i="17"/>
  <c r="E195" i="17"/>
  <c r="F195" i="17"/>
  <c r="E196" i="17"/>
  <c r="F196" i="17"/>
  <c r="E197" i="17"/>
  <c r="F197" i="17"/>
  <c r="C175" i="17"/>
  <c r="B175" i="17"/>
  <c r="H175" i="17"/>
  <c r="I175" i="17"/>
  <c r="H176" i="17"/>
  <c r="I176" i="17"/>
  <c r="H177" i="17"/>
  <c r="I177" i="17"/>
  <c r="H178" i="17"/>
  <c r="I178" i="17"/>
  <c r="H179" i="17"/>
  <c r="I179" i="17"/>
  <c r="H180" i="17"/>
  <c r="I180" i="17"/>
  <c r="H181" i="17"/>
  <c r="I181" i="17"/>
  <c r="H182" i="17"/>
  <c r="I182" i="17"/>
  <c r="H183" i="17"/>
  <c r="I183" i="17"/>
  <c r="H184" i="17"/>
  <c r="I184" i="17"/>
  <c r="H185" i="17"/>
  <c r="I185" i="17"/>
  <c r="H186" i="17"/>
  <c r="I186" i="17"/>
  <c r="H187" i="17"/>
  <c r="I187" i="17"/>
  <c r="H188" i="17"/>
  <c r="I188" i="17"/>
  <c r="H189" i="17"/>
  <c r="I189" i="17"/>
  <c r="H190" i="17"/>
  <c r="I190" i="17"/>
  <c r="H191" i="17"/>
  <c r="I191" i="17"/>
  <c r="E175" i="17"/>
  <c r="F175" i="17"/>
  <c r="E176" i="17"/>
  <c r="F176" i="17"/>
  <c r="E177" i="17"/>
  <c r="F177" i="17"/>
  <c r="E178" i="17"/>
  <c r="F178" i="17"/>
  <c r="E179" i="17"/>
  <c r="F179" i="17"/>
  <c r="E180" i="17"/>
  <c r="F180" i="17"/>
  <c r="E181" i="17"/>
  <c r="F181" i="17"/>
  <c r="E182" i="17"/>
  <c r="F182" i="17"/>
  <c r="E183" i="17"/>
  <c r="F183" i="17"/>
  <c r="E184" i="17"/>
  <c r="F184" i="17"/>
  <c r="E185" i="17"/>
  <c r="F185" i="17"/>
  <c r="E186" i="17"/>
  <c r="F186" i="17"/>
  <c r="E187" i="17"/>
  <c r="F187" i="17"/>
  <c r="E188" i="17"/>
  <c r="F188" i="17"/>
  <c r="E189" i="17"/>
  <c r="F189" i="17"/>
  <c r="E190" i="17"/>
  <c r="F190" i="17"/>
  <c r="E191" i="17"/>
  <c r="F191" i="17"/>
  <c r="C171" i="17"/>
  <c r="B171" i="17"/>
  <c r="H171" i="17"/>
  <c r="I171" i="17"/>
  <c r="H172" i="17"/>
  <c r="I172" i="17"/>
  <c r="H173" i="17"/>
  <c r="I173" i="17"/>
  <c r="H174" i="17"/>
  <c r="I174" i="17"/>
  <c r="E171" i="17"/>
  <c r="F171" i="17"/>
  <c r="E172" i="17"/>
  <c r="F172" i="17"/>
  <c r="E173" i="17"/>
  <c r="F173" i="17"/>
  <c r="E174" i="17"/>
  <c r="F174" i="17"/>
  <c r="C168" i="17"/>
  <c r="B168" i="17"/>
  <c r="H168" i="17"/>
  <c r="I168" i="17"/>
  <c r="H169" i="17"/>
  <c r="I169" i="17"/>
  <c r="H170" i="17"/>
  <c r="I170" i="17"/>
  <c r="E168" i="17"/>
  <c r="F168" i="17"/>
  <c r="E169" i="17"/>
  <c r="F169" i="17"/>
  <c r="E170" i="17"/>
  <c r="F170" i="17"/>
  <c r="C157" i="17"/>
  <c r="B157" i="17"/>
  <c r="H157" i="17"/>
  <c r="I157" i="17"/>
  <c r="H158" i="17"/>
  <c r="I158" i="17"/>
  <c r="H159" i="17"/>
  <c r="I159" i="17"/>
  <c r="H160" i="17"/>
  <c r="I160" i="17"/>
  <c r="H161" i="17"/>
  <c r="I161" i="17"/>
  <c r="H162" i="17"/>
  <c r="I162" i="17"/>
  <c r="H163" i="17"/>
  <c r="I163" i="17"/>
  <c r="H164" i="17"/>
  <c r="I164" i="17"/>
  <c r="H165" i="17"/>
  <c r="I165" i="17"/>
  <c r="H166" i="17"/>
  <c r="I166" i="17"/>
  <c r="H167" i="17"/>
  <c r="I167" i="17"/>
  <c r="E157" i="17"/>
  <c r="F157" i="17"/>
  <c r="E158" i="17"/>
  <c r="F158" i="17"/>
  <c r="E159" i="17"/>
  <c r="F159" i="17"/>
  <c r="E160" i="17"/>
  <c r="F160" i="17"/>
  <c r="E161" i="17"/>
  <c r="F161" i="17"/>
  <c r="E162" i="17"/>
  <c r="F162" i="17"/>
  <c r="E163" i="17"/>
  <c r="F163" i="17"/>
  <c r="E164" i="17"/>
  <c r="F164" i="17"/>
  <c r="E165" i="17"/>
  <c r="F165" i="17"/>
  <c r="E166" i="17"/>
  <c r="F166" i="17"/>
  <c r="E167" i="17"/>
  <c r="F167" i="17"/>
  <c r="C151" i="17"/>
  <c r="B151" i="17"/>
  <c r="H151" i="17"/>
  <c r="I151" i="17"/>
  <c r="H152" i="17"/>
  <c r="I152" i="17"/>
  <c r="H153" i="17"/>
  <c r="I153" i="17"/>
  <c r="H154" i="17"/>
  <c r="I154" i="17"/>
  <c r="H155" i="17"/>
  <c r="I155" i="17"/>
  <c r="H156" i="17"/>
  <c r="I156" i="17"/>
  <c r="E151" i="17"/>
  <c r="F151" i="17"/>
  <c r="E152" i="17"/>
  <c r="F152" i="17"/>
  <c r="E153" i="17"/>
  <c r="F153" i="17"/>
  <c r="E154" i="17"/>
  <c r="F154" i="17"/>
  <c r="E155" i="17"/>
  <c r="F155" i="17"/>
  <c r="E156" i="17"/>
  <c r="F156" i="17"/>
  <c r="C145" i="17"/>
  <c r="B145" i="17"/>
  <c r="H145" i="17"/>
  <c r="I145" i="17"/>
  <c r="H146" i="17"/>
  <c r="I146" i="17"/>
  <c r="H147" i="17"/>
  <c r="I147" i="17"/>
  <c r="H148" i="17"/>
  <c r="I148" i="17"/>
  <c r="H149" i="17"/>
  <c r="I149" i="17"/>
  <c r="H150" i="17"/>
  <c r="I150" i="17"/>
  <c r="E145" i="17"/>
  <c r="F145" i="17"/>
  <c r="E146" i="17"/>
  <c r="F146" i="17"/>
  <c r="E147" i="17"/>
  <c r="F147" i="17"/>
  <c r="E148" i="17"/>
  <c r="F148" i="17"/>
  <c r="E149" i="17"/>
  <c r="F149" i="17"/>
  <c r="E150" i="17"/>
  <c r="F150" i="17"/>
  <c r="C18" i="17"/>
  <c r="B18" i="17"/>
  <c r="H35" i="17"/>
  <c r="I35" i="17"/>
  <c r="H132" i="17"/>
  <c r="I132" i="17"/>
  <c r="H133" i="17"/>
  <c r="I133" i="17"/>
  <c r="H134" i="17"/>
  <c r="I134" i="17"/>
  <c r="H135" i="17"/>
  <c r="I135" i="17"/>
  <c r="E132" i="17"/>
  <c r="F132" i="17"/>
  <c r="E133" i="17"/>
  <c r="F133" i="17"/>
  <c r="E134" i="17"/>
  <c r="F134" i="17"/>
  <c r="E135" i="17"/>
  <c r="F135" i="17"/>
  <c r="C132" i="17"/>
  <c r="B132" i="17"/>
  <c r="C100" i="17"/>
  <c r="B100" i="17"/>
  <c r="H100" i="17"/>
  <c r="I100" i="17"/>
  <c r="H101" i="17"/>
  <c r="I101" i="17"/>
  <c r="H102" i="17"/>
  <c r="I102" i="17"/>
  <c r="H103" i="17"/>
  <c r="I103" i="17"/>
  <c r="H104" i="17"/>
  <c r="I104" i="17"/>
  <c r="H105" i="17"/>
  <c r="I105" i="17"/>
  <c r="H106" i="17"/>
  <c r="I106" i="17"/>
  <c r="H107" i="17"/>
  <c r="I107" i="17"/>
  <c r="H108" i="17"/>
  <c r="I108" i="17"/>
  <c r="H109" i="17"/>
  <c r="I109" i="17"/>
  <c r="H110" i="17"/>
  <c r="I110" i="17"/>
  <c r="H111" i="17"/>
  <c r="I111" i="17"/>
  <c r="H112" i="17"/>
  <c r="I112" i="17"/>
  <c r="H113" i="17"/>
  <c r="I113" i="17"/>
  <c r="H114" i="17"/>
  <c r="I114" i="17"/>
  <c r="H115" i="17"/>
  <c r="I115" i="17"/>
  <c r="H116" i="17"/>
  <c r="I116" i="17"/>
  <c r="H117" i="17"/>
  <c r="I117" i="17"/>
  <c r="H118" i="17"/>
  <c r="I118" i="17"/>
  <c r="H119" i="17"/>
  <c r="I119" i="17"/>
  <c r="H120" i="17"/>
  <c r="I120" i="17"/>
  <c r="H121" i="17"/>
  <c r="I121" i="17"/>
  <c r="H122" i="17"/>
  <c r="I122" i="17"/>
  <c r="H123" i="17"/>
  <c r="I123" i="17"/>
  <c r="H124" i="17"/>
  <c r="I124" i="17"/>
  <c r="H125" i="17"/>
  <c r="I125" i="17"/>
  <c r="H126" i="17"/>
  <c r="I126" i="17"/>
  <c r="H127" i="17"/>
  <c r="I127" i="17"/>
  <c r="H128" i="17"/>
  <c r="I128" i="17"/>
  <c r="H129" i="17"/>
  <c r="I129" i="17"/>
  <c r="H130" i="17"/>
  <c r="I130" i="17"/>
  <c r="H131" i="17"/>
  <c r="I131" i="17"/>
  <c r="E100" i="17"/>
  <c r="F100" i="17"/>
  <c r="E101" i="17"/>
  <c r="F101" i="17"/>
  <c r="E102" i="17"/>
  <c r="F102" i="17"/>
  <c r="E103" i="17"/>
  <c r="F103" i="17"/>
  <c r="E104" i="17"/>
  <c r="F104" i="17"/>
  <c r="E105" i="17"/>
  <c r="F105" i="17"/>
  <c r="E106" i="17"/>
  <c r="F106" i="17"/>
  <c r="E107" i="17"/>
  <c r="F107" i="17"/>
  <c r="E108" i="17"/>
  <c r="F108" i="17"/>
  <c r="E109" i="17"/>
  <c r="F109" i="17"/>
  <c r="E110" i="17"/>
  <c r="F110" i="17"/>
  <c r="E111" i="17"/>
  <c r="F111" i="17"/>
  <c r="E112" i="17"/>
  <c r="F112" i="17"/>
  <c r="E113" i="17"/>
  <c r="F113" i="17"/>
  <c r="E114" i="17"/>
  <c r="F114" i="17"/>
  <c r="E115" i="17"/>
  <c r="F115" i="17"/>
  <c r="E116" i="17"/>
  <c r="F116" i="17"/>
  <c r="E117" i="17"/>
  <c r="F117" i="17"/>
  <c r="E118" i="17"/>
  <c r="F118" i="17"/>
  <c r="E119" i="17"/>
  <c r="F119" i="17"/>
  <c r="E120" i="17"/>
  <c r="F120" i="17"/>
  <c r="E121" i="17"/>
  <c r="F121" i="17"/>
  <c r="E122" i="17"/>
  <c r="F122" i="17"/>
  <c r="E123" i="17"/>
  <c r="F123" i="17"/>
  <c r="E124" i="17"/>
  <c r="F124" i="17"/>
  <c r="E125" i="17"/>
  <c r="F125" i="17"/>
  <c r="E126" i="17"/>
  <c r="F126" i="17"/>
  <c r="E127" i="17"/>
  <c r="F127" i="17"/>
  <c r="E128" i="17"/>
  <c r="F128" i="17"/>
  <c r="E129" i="17"/>
  <c r="F129" i="17"/>
  <c r="E130" i="17"/>
  <c r="F130" i="17"/>
  <c r="E131" i="17"/>
  <c r="F131" i="17"/>
  <c r="B136" i="17"/>
  <c r="C136" i="17"/>
  <c r="E136" i="17"/>
  <c r="F136" i="17"/>
  <c r="H136" i="17"/>
  <c r="I136" i="17"/>
  <c r="H77" i="17"/>
  <c r="I77" i="17"/>
  <c r="H78" i="17"/>
  <c r="I78" i="17"/>
  <c r="H79" i="17"/>
  <c r="I79" i="17"/>
  <c r="H80" i="17"/>
  <c r="I80" i="17"/>
  <c r="H81" i="17"/>
  <c r="I81" i="17"/>
  <c r="H82" i="17"/>
  <c r="I82" i="17"/>
  <c r="H83" i="17"/>
  <c r="I83" i="17"/>
  <c r="H84" i="17"/>
  <c r="I84" i="17"/>
  <c r="H85" i="17"/>
  <c r="I85" i="17"/>
  <c r="H86" i="17"/>
  <c r="I86" i="17"/>
  <c r="H87" i="17"/>
  <c r="I87" i="17"/>
  <c r="H88" i="17"/>
  <c r="I88" i="17"/>
  <c r="H89" i="17"/>
  <c r="I89" i="17"/>
  <c r="H90" i="17"/>
  <c r="I90" i="17"/>
  <c r="H91" i="17"/>
  <c r="I91" i="17"/>
  <c r="H92" i="17"/>
  <c r="I92" i="17"/>
  <c r="H93" i="17"/>
  <c r="I93" i="17"/>
  <c r="H94" i="17"/>
  <c r="I94" i="17"/>
  <c r="H95" i="17"/>
  <c r="I95" i="17"/>
  <c r="H96" i="17"/>
  <c r="I96" i="17"/>
  <c r="H97" i="17"/>
  <c r="I97" i="17"/>
  <c r="H98" i="17"/>
  <c r="I98" i="17"/>
  <c r="H99" i="17"/>
  <c r="I99" i="17"/>
  <c r="E77" i="17"/>
  <c r="F77" i="17"/>
  <c r="E78" i="17"/>
  <c r="F78" i="17"/>
  <c r="E79" i="17"/>
  <c r="F79" i="17"/>
  <c r="E80" i="17"/>
  <c r="F80" i="17"/>
  <c r="E81" i="17"/>
  <c r="F81" i="17"/>
  <c r="E82" i="17"/>
  <c r="F82" i="17"/>
  <c r="E83" i="17"/>
  <c r="F83" i="17"/>
  <c r="E84" i="17"/>
  <c r="F84" i="17"/>
  <c r="E85" i="17"/>
  <c r="F85" i="17"/>
  <c r="E86" i="17"/>
  <c r="F86" i="17"/>
  <c r="E87" i="17"/>
  <c r="F87" i="17"/>
  <c r="E88" i="17"/>
  <c r="F88" i="17"/>
  <c r="E89" i="17"/>
  <c r="F89" i="17"/>
  <c r="E90" i="17"/>
  <c r="F90" i="17"/>
  <c r="E91" i="17"/>
  <c r="F91" i="17"/>
  <c r="E92" i="17"/>
  <c r="F92" i="17"/>
  <c r="E93" i="17"/>
  <c r="F93" i="17"/>
  <c r="E94" i="17"/>
  <c r="F94" i="17"/>
  <c r="E95" i="17"/>
  <c r="F95" i="17"/>
  <c r="E96" i="17"/>
  <c r="F96" i="17"/>
  <c r="E97" i="17"/>
  <c r="F97" i="17"/>
  <c r="E98" i="17"/>
  <c r="F98" i="17"/>
  <c r="E99" i="17"/>
  <c r="F99" i="17"/>
  <c r="C77" i="17"/>
  <c r="B77" i="17"/>
  <c r="C71" i="17"/>
  <c r="B71" i="17"/>
  <c r="H71" i="17"/>
  <c r="I71" i="17"/>
  <c r="H72" i="17"/>
  <c r="I72" i="17"/>
  <c r="H73" i="17"/>
  <c r="I73" i="17"/>
  <c r="H74" i="17"/>
  <c r="I74" i="17"/>
  <c r="H75" i="17"/>
  <c r="I75" i="17"/>
  <c r="H76" i="17"/>
  <c r="I76" i="17"/>
  <c r="E71" i="17"/>
  <c r="F71" i="17"/>
  <c r="E72" i="17"/>
  <c r="F72" i="17"/>
  <c r="E73" i="17"/>
  <c r="F73" i="17"/>
  <c r="E74" i="17"/>
  <c r="F74" i="17"/>
  <c r="E75" i="17"/>
  <c r="F75" i="17"/>
  <c r="E76" i="17"/>
  <c r="F76" i="17"/>
  <c r="C65" i="17"/>
  <c r="B65" i="17"/>
  <c r="H65" i="17"/>
  <c r="I65" i="17"/>
  <c r="H66" i="17"/>
  <c r="I66" i="17"/>
  <c r="H67" i="17"/>
  <c r="I67" i="17"/>
  <c r="H68" i="17"/>
  <c r="I68" i="17"/>
  <c r="H69" i="17"/>
  <c r="I69" i="17"/>
  <c r="H70" i="17"/>
  <c r="I70" i="17"/>
  <c r="E65" i="17"/>
  <c r="F65" i="17"/>
  <c r="E66" i="17"/>
  <c r="F66" i="17"/>
  <c r="E67" i="17"/>
  <c r="F67" i="17"/>
  <c r="E68" i="17"/>
  <c r="F68" i="17"/>
  <c r="E69" i="17"/>
  <c r="F69" i="17"/>
  <c r="E70" i="17"/>
  <c r="F70" i="17"/>
  <c r="C58" i="17"/>
  <c r="B58" i="17"/>
  <c r="H58" i="17"/>
  <c r="I58" i="17"/>
  <c r="H59" i="17"/>
  <c r="I59" i="17"/>
  <c r="H60" i="17"/>
  <c r="I60" i="17"/>
  <c r="H61" i="17"/>
  <c r="I61" i="17"/>
  <c r="H62" i="17"/>
  <c r="I62" i="17"/>
  <c r="H63" i="17"/>
  <c r="I63" i="17"/>
  <c r="H64" i="17"/>
  <c r="I64" i="17"/>
  <c r="E58" i="17"/>
  <c r="F58" i="17"/>
  <c r="E59" i="17"/>
  <c r="F59" i="17"/>
  <c r="E60" i="17"/>
  <c r="F60" i="17"/>
  <c r="E61" i="17"/>
  <c r="F61" i="17"/>
  <c r="E62" i="17"/>
  <c r="F62" i="17"/>
  <c r="E63" i="17"/>
  <c r="F63" i="17"/>
  <c r="E64" i="17"/>
  <c r="F64" i="17"/>
  <c r="C54" i="17"/>
  <c r="B54" i="17"/>
  <c r="H54" i="17"/>
  <c r="I54" i="17"/>
  <c r="H55" i="17"/>
  <c r="I55" i="17"/>
  <c r="H56" i="17"/>
  <c r="I56" i="17"/>
  <c r="H57" i="17"/>
  <c r="I57" i="17"/>
  <c r="E54" i="17"/>
  <c r="F54" i="17"/>
  <c r="E55" i="17"/>
  <c r="F55" i="17"/>
  <c r="E56" i="17"/>
  <c r="F56" i="17"/>
  <c r="E57" i="17"/>
  <c r="F57" i="17"/>
  <c r="C50" i="17"/>
  <c r="B50" i="17"/>
  <c r="H50" i="17"/>
  <c r="I50" i="17"/>
  <c r="H51" i="17"/>
  <c r="I51" i="17"/>
  <c r="H52" i="17"/>
  <c r="I52" i="17"/>
  <c r="H53" i="17"/>
  <c r="I53" i="17"/>
  <c r="E50" i="17"/>
  <c r="F50" i="17"/>
  <c r="E51" i="17"/>
  <c r="F51" i="17"/>
  <c r="E52" i="17"/>
  <c r="F52" i="17"/>
  <c r="E53" i="17"/>
  <c r="F53" i="17"/>
  <c r="C41" i="17"/>
  <c r="B41" i="17"/>
  <c r="H40" i="17"/>
  <c r="I40" i="17"/>
  <c r="H41" i="17"/>
  <c r="I41" i="17"/>
  <c r="H42" i="17"/>
  <c r="I42" i="17"/>
  <c r="H43" i="17"/>
  <c r="I43" i="17"/>
  <c r="H44" i="17"/>
  <c r="I44" i="17"/>
  <c r="H45" i="17"/>
  <c r="I45" i="17"/>
  <c r="H46" i="17"/>
  <c r="I46" i="17"/>
  <c r="H47" i="17"/>
  <c r="I47" i="17"/>
  <c r="H48" i="17"/>
  <c r="I48" i="17"/>
  <c r="H49" i="17"/>
  <c r="I49" i="17"/>
  <c r="E41" i="17"/>
  <c r="F41" i="17"/>
  <c r="E42" i="17"/>
  <c r="F42" i="17"/>
  <c r="E43" i="17"/>
  <c r="F43" i="17"/>
  <c r="E44" i="17"/>
  <c r="F44" i="17"/>
  <c r="E45" i="17"/>
  <c r="F45" i="17"/>
  <c r="E46" i="17"/>
  <c r="F46" i="17"/>
  <c r="E47" i="17"/>
  <c r="F47" i="17"/>
  <c r="E48" i="17"/>
  <c r="F48" i="17"/>
  <c r="E49" i="17"/>
  <c r="F49" i="17"/>
  <c r="C36" i="17"/>
  <c r="B36" i="17"/>
  <c r="H36" i="17"/>
  <c r="I36" i="17"/>
  <c r="H37" i="17"/>
  <c r="I37" i="17"/>
  <c r="H38" i="17"/>
  <c r="I38" i="17"/>
  <c r="H39" i="17"/>
  <c r="I39" i="17"/>
  <c r="E36" i="17"/>
  <c r="F36" i="17"/>
  <c r="E37" i="17"/>
  <c r="F37" i="17"/>
  <c r="E38" i="17"/>
  <c r="F38" i="17"/>
  <c r="E39" i="17"/>
  <c r="F39" i="17"/>
  <c r="E40" i="17"/>
  <c r="F40" i="17"/>
  <c r="H3" i="17"/>
  <c r="I3" i="17"/>
  <c r="H4" i="17"/>
  <c r="I4" i="17"/>
  <c r="H5" i="17"/>
  <c r="I5" i="17"/>
  <c r="H6" i="17"/>
  <c r="I6" i="17"/>
  <c r="H7" i="17"/>
  <c r="I7" i="17"/>
  <c r="H8" i="17"/>
  <c r="I8" i="17"/>
  <c r="H9" i="17"/>
  <c r="I9" i="17"/>
  <c r="H10" i="17"/>
  <c r="I10" i="17"/>
  <c r="H11" i="17"/>
  <c r="I11" i="17"/>
  <c r="H12" i="17"/>
  <c r="I12" i="17"/>
  <c r="H13" i="17"/>
  <c r="I13" i="17"/>
  <c r="H14" i="17"/>
  <c r="I14" i="17"/>
  <c r="H15" i="17"/>
  <c r="I15" i="17"/>
  <c r="H16" i="17"/>
  <c r="I16" i="17"/>
  <c r="H17" i="17"/>
  <c r="I17" i="17"/>
  <c r="H18" i="17"/>
  <c r="I18" i="17"/>
  <c r="H19" i="17"/>
  <c r="I19" i="17"/>
  <c r="H20" i="17"/>
  <c r="I20" i="17"/>
  <c r="H21" i="17"/>
  <c r="I21" i="17"/>
  <c r="H22" i="17"/>
  <c r="I22" i="17"/>
  <c r="H23" i="17"/>
  <c r="I23" i="17"/>
  <c r="H24" i="17"/>
  <c r="I24" i="17"/>
  <c r="H25" i="17"/>
  <c r="I25" i="17"/>
  <c r="H26" i="17"/>
  <c r="I26" i="17"/>
  <c r="H27" i="17"/>
  <c r="I27" i="17"/>
  <c r="H28" i="17"/>
  <c r="I28" i="17"/>
  <c r="H29" i="17"/>
  <c r="I29" i="17"/>
  <c r="H30" i="17"/>
  <c r="I30" i="17"/>
  <c r="H31" i="17"/>
  <c r="I31" i="17"/>
  <c r="H32" i="17"/>
  <c r="I32" i="17"/>
  <c r="H33" i="17"/>
  <c r="I33" i="17"/>
  <c r="H34" i="17"/>
  <c r="I34" i="17"/>
  <c r="E3" i="17"/>
  <c r="F3" i="17"/>
  <c r="E4" i="17"/>
  <c r="F4" i="17"/>
  <c r="E5" i="17"/>
  <c r="F5" i="17"/>
  <c r="E6" i="17"/>
  <c r="F6" i="17"/>
  <c r="E7" i="17"/>
  <c r="F7" i="17"/>
  <c r="E8" i="17"/>
  <c r="F8" i="17"/>
  <c r="E9" i="17"/>
  <c r="F9" i="17"/>
  <c r="E10" i="17"/>
  <c r="F10" i="17"/>
  <c r="E11" i="17"/>
  <c r="F11" i="17"/>
  <c r="E12" i="17"/>
  <c r="F12" i="17"/>
  <c r="E13" i="17"/>
  <c r="F13" i="17"/>
  <c r="E14" i="17"/>
  <c r="F14" i="17"/>
  <c r="E15" i="17"/>
  <c r="F15" i="17"/>
  <c r="E16" i="17"/>
  <c r="F16" i="17"/>
  <c r="E17" i="17"/>
  <c r="F17" i="17"/>
  <c r="E18" i="17"/>
  <c r="F18" i="17"/>
  <c r="E19" i="17"/>
  <c r="F19" i="17"/>
  <c r="E20" i="17"/>
  <c r="F20" i="17"/>
  <c r="E21" i="17"/>
  <c r="F21" i="17"/>
  <c r="E22" i="17"/>
  <c r="F22" i="17"/>
  <c r="E23" i="17"/>
  <c r="F23" i="17"/>
  <c r="E24" i="17"/>
  <c r="F24" i="17"/>
  <c r="E25" i="17"/>
  <c r="F25" i="17"/>
  <c r="E26" i="17"/>
  <c r="F26" i="17"/>
  <c r="E27" i="17"/>
  <c r="F27" i="17"/>
  <c r="E28" i="17"/>
  <c r="F28" i="17"/>
  <c r="E29" i="17"/>
  <c r="F29" i="17"/>
  <c r="E30" i="17"/>
  <c r="F30" i="17"/>
  <c r="E31" i="17"/>
  <c r="F31" i="17"/>
  <c r="E32" i="17"/>
  <c r="F32" i="17"/>
  <c r="E33" i="17"/>
  <c r="F33" i="17"/>
  <c r="E34" i="17"/>
  <c r="F34" i="17"/>
  <c r="C9" i="17"/>
  <c r="B9" i="17"/>
  <c r="I137" i="17"/>
  <c r="I138" i="17"/>
  <c r="I139" i="17"/>
  <c r="I140" i="17"/>
  <c r="I141" i="17"/>
  <c r="I142" i="17"/>
  <c r="I143" i="17"/>
  <c r="I144" i="17"/>
  <c r="I2" i="17"/>
  <c r="F137" i="17"/>
  <c r="F138" i="17"/>
  <c r="F139" i="17"/>
  <c r="F140" i="17"/>
  <c r="F141" i="17"/>
  <c r="F142" i="17"/>
  <c r="F143" i="17"/>
  <c r="F144" i="17"/>
  <c r="F2" i="17"/>
  <c r="H137" i="17"/>
  <c r="H138" i="17"/>
  <c r="H139" i="17"/>
  <c r="H140" i="17"/>
  <c r="H141" i="17"/>
  <c r="H142" i="17"/>
  <c r="H143" i="17"/>
  <c r="H144" i="17"/>
  <c r="H2" i="17"/>
  <c r="E137" i="17"/>
  <c r="E138" i="17"/>
  <c r="E139" i="17"/>
  <c r="E140" i="17"/>
  <c r="E141" i="17"/>
  <c r="E142" i="17"/>
  <c r="E143" i="17"/>
  <c r="E144" i="17"/>
  <c r="E2" i="17"/>
  <c r="C2" i="17"/>
  <c r="B2" i="17"/>
  <c r="B5" i="14" l="1"/>
  <c r="B1" i="14"/>
  <c r="B7" i="14" l="1"/>
  <c r="B9" i="14" s="1"/>
  <c r="C1" i="14"/>
  <c r="C5" i="14"/>
  <c r="C7" i="14" s="1"/>
  <c r="D1" i="14" l="1"/>
  <c r="C9" i="14"/>
  <c r="D5" i="14"/>
  <c r="C13" i="14"/>
  <c r="D13" i="14" s="1"/>
  <c r="E13" i="14" s="1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Q13" i="14" s="1"/>
  <c r="R13" i="14" s="1"/>
  <c r="S13" i="14" s="1"/>
  <c r="T13" i="14" s="1"/>
  <c r="B12" i="14"/>
  <c r="C14" i="14"/>
  <c r="D14" i="14" s="1"/>
  <c r="E14" i="14" s="1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Q14" i="14" s="1"/>
  <c r="R14" i="14" s="1"/>
  <c r="S14" i="14" s="1"/>
  <c r="T14" i="14" s="1"/>
  <c r="D7" i="14" l="1"/>
  <c r="D9" i="14" s="1"/>
  <c r="E1" i="14"/>
  <c r="E5" i="14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C12" i="14"/>
  <c r="D12" i="14"/>
  <c r="Q7" i="14" l="1"/>
  <c r="E7" i="14"/>
  <c r="I7" i="14"/>
  <c r="F7" i="14"/>
  <c r="U7" i="14"/>
  <c r="J7" i="14"/>
  <c r="V7" i="14"/>
  <c r="R7" i="14"/>
  <c r="AA7" i="14"/>
  <c r="N7" i="14"/>
  <c r="AB7" i="14"/>
  <c r="AC7" i="14"/>
  <c r="P7" i="14"/>
  <c r="AD7" i="14"/>
  <c r="Z7" i="14"/>
  <c r="H7" i="14"/>
  <c r="L7" i="14"/>
  <c r="O7" i="14"/>
  <c r="Y7" i="14"/>
  <c r="G7" i="14"/>
  <c r="X7" i="14"/>
  <c r="T7" i="14"/>
  <c r="K7" i="14"/>
  <c r="S7" i="14"/>
  <c r="M7" i="14"/>
  <c r="W7" i="14"/>
  <c r="F1" i="14"/>
  <c r="E9" i="14"/>
  <c r="E12" i="14"/>
  <c r="G1" i="14" l="1"/>
  <c r="F9" i="14"/>
  <c r="F12" i="14"/>
  <c r="H1" i="14" l="1"/>
  <c r="G9" i="14"/>
  <c r="G12" i="14"/>
  <c r="I1" i="14" l="1"/>
  <c r="H9" i="14"/>
  <c r="H12" i="14"/>
  <c r="J1" i="14" l="1"/>
  <c r="I9" i="14"/>
  <c r="I12" i="14"/>
  <c r="K1" i="14" l="1"/>
  <c r="J9" i="14"/>
  <c r="J12" i="14"/>
  <c r="L1" i="14" l="1"/>
  <c r="K9" i="14"/>
  <c r="K12" i="14"/>
  <c r="M1" i="14" l="1"/>
  <c r="L9" i="14"/>
  <c r="L12" i="14"/>
  <c r="N1" i="14" l="1"/>
  <c r="M9" i="14"/>
  <c r="M12" i="14"/>
  <c r="O1" i="14" l="1"/>
  <c r="N9" i="14"/>
  <c r="N12" i="14"/>
  <c r="P1" i="14" l="1"/>
  <c r="O9" i="14"/>
  <c r="O12" i="14"/>
  <c r="Q1" i="14" l="1"/>
  <c r="P9" i="14"/>
  <c r="P12" i="14"/>
  <c r="R1" i="14" l="1"/>
  <c r="Q9" i="14"/>
  <c r="Q12" i="14"/>
  <c r="S1" i="14" l="1"/>
  <c r="R9" i="14"/>
  <c r="R12" i="14"/>
  <c r="T1" i="14" l="1"/>
  <c r="S9" i="14"/>
  <c r="T12" i="14"/>
  <c r="S12" i="14"/>
  <c r="U1" i="14" l="1"/>
  <c r="T9" i="14"/>
  <c r="V1" i="14" l="1"/>
  <c r="U9" i="14"/>
  <c r="W1" i="14" l="1"/>
  <c r="V9" i="14"/>
  <c r="X1" i="14" l="1"/>
  <c r="W9" i="14"/>
  <c r="Y1" i="14" l="1"/>
  <c r="X9" i="14"/>
  <c r="Z1" i="14" l="1"/>
  <c r="Y9" i="14"/>
  <c r="AA1" i="14" l="1"/>
  <c r="Z9" i="14"/>
  <c r="AB1" i="14" l="1"/>
  <c r="AA9" i="14"/>
  <c r="AC1" i="14" l="1"/>
  <c r="AB9" i="14"/>
  <c r="AD1" i="14" l="1"/>
  <c r="AD9" i="14" s="1"/>
  <c r="AC9" i="14"/>
</calcChain>
</file>

<file path=xl/sharedStrings.xml><?xml version="1.0" encoding="utf-8"?>
<sst xmlns="http://schemas.openxmlformats.org/spreadsheetml/2006/main" count="1468" uniqueCount="583">
  <si>
    <t>PE</t>
    <phoneticPr fontId="1" type="noConversion"/>
  </si>
  <si>
    <t>Price</t>
    <phoneticPr fontId="1" type="noConversion"/>
  </si>
  <si>
    <t>Earning</t>
    <phoneticPr fontId="1" type="noConversion"/>
  </si>
  <si>
    <t>E增速-&gt;</t>
    <phoneticPr fontId="1" type="noConversion"/>
  </si>
  <si>
    <t>P增速-&gt;</t>
    <phoneticPr fontId="1" type="noConversion"/>
  </si>
  <si>
    <t>&lt;-折合年化收益</t>
    <phoneticPr fontId="1" type="noConversion"/>
  </si>
  <si>
    <t>&lt;-增速</t>
    <phoneticPr fontId="1" type="noConversion"/>
  </si>
  <si>
    <t>&lt;-估值</t>
    <phoneticPr fontId="1" type="noConversion"/>
  </si>
  <si>
    <t>增速</t>
    <phoneticPr fontId="1" type="noConversion"/>
  </si>
  <si>
    <t>PE</t>
    <phoneticPr fontId="1" type="noConversion"/>
  </si>
  <si>
    <t>回本年限</t>
    <phoneticPr fontId="1" type="noConversion"/>
  </si>
  <si>
    <t>光学光电子</t>
    <phoneticPr fontId="1" type="noConversion"/>
  </si>
  <si>
    <t>电子-光学光电子.xlsm</t>
  </si>
  <si>
    <t>消费电子</t>
    <phoneticPr fontId="1" type="noConversion"/>
  </si>
  <si>
    <t>电子-消费电子.xlsm</t>
  </si>
  <si>
    <t>其他电子</t>
    <phoneticPr fontId="1" type="noConversion"/>
  </si>
  <si>
    <t>电子-其他电子.xlsm</t>
  </si>
  <si>
    <t>电子化学品</t>
    <phoneticPr fontId="1" type="noConversion"/>
  </si>
  <si>
    <t>电子-电子化学品.xlsm</t>
  </si>
  <si>
    <t>物流</t>
    <phoneticPr fontId="1" type="noConversion"/>
  </si>
  <si>
    <t>交通运输-物流.xlsm</t>
  </si>
  <si>
    <t>港口航运</t>
    <phoneticPr fontId="1" type="noConversion"/>
  </si>
  <si>
    <t>交通运输-港口航运.xlsm</t>
  </si>
  <si>
    <t>公路铁路运输</t>
    <phoneticPr fontId="1" type="noConversion"/>
  </si>
  <si>
    <t>交通运输-公路铁路运输.xlsm</t>
  </si>
  <si>
    <t>机场航运</t>
    <phoneticPr fontId="1" type="noConversion"/>
  </si>
  <si>
    <t>交通运输-机场航运.xlsm</t>
  </si>
  <si>
    <t>计算机设备</t>
    <phoneticPr fontId="1" type="noConversion"/>
  </si>
  <si>
    <t>计算机-计算机设备.xlsm</t>
  </si>
  <si>
    <t>通信设备</t>
    <phoneticPr fontId="1" type="noConversion"/>
  </si>
  <si>
    <t>通信-通信设备.xlsm</t>
  </si>
  <si>
    <t>通信服务</t>
    <phoneticPr fontId="1" type="noConversion"/>
  </si>
  <si>
    <t>通信-通信服务.xlsm</t>
  </si>
  <si>
    <t>医疗服务</t>
    <phoneticPr fontId="1" type="noConversion"/>
  </si>
  <si>
    <t>医药生物-医疗服务.xlsm</t>
  </si>
  <si>
    <t>化学制药</t>
    <phoneticPr fontId="1" type="noConversion"/>
  </si>
  <si>
    <t>医药生物-化学制药.xlsm</t>
  </si>
  <si>
    <t>医疗器械</t>
    <phoneticPr fontId="1" type="noConversion"/>
  </si>
  <si>
    <t>医药生物-医疗器械.xlsm</t>
  </si>
  <si>
    <t>中药</t>
    <phoneticPr fontId="1" type="noConversion"/>
  </si>
  <si>
    <t>医药生物-中药.xlsm</t>
  </si>
  <si>
    <t>医药生物-生物制品.xlsm</t>
  </si>
  <si>
    <t>生物制品</t>
    <phoneticPr fontId="1" type="noConversion"/>
  </si>
  <si>
    <t>医药商业</t>
    <phoneticPr fontId="1" type="noConversion"/>
  </si>
  <si>
    <t>医药生物-医药商业.xlsm</t>
  </si>
  <si>
    <t>厨卫电器</t>
    <phoneticPr fontId="1" type="noConversion"/>
  </si>
  <si>
    <t>家用电器-厨卫电器.xlsm</t>
  </si>
  <si>
    <t>小家电</t>
    <phoneticPr fontId="1" type="noConversion"/>
  </si>
  <si>
    <t>家用电器-小家电.xlsm</t>
  </si>
  <si>
    <t>黑色家电</t>
    <phoneticPr fontId="1" type="noConversion"/>
  </si>
  <si>
    <t>家用电器-黑色家电.xlsm</t>
  </si>
  <si>
    <t>白色家电</t>
    <phoneticPr fontId="1" type="noConversion"/>
  </si>
  <si>
    <t>家用电器-白色家电.xlsm</t>
  </si>
  <si>
    <t>食品加工制造</t>
    <phoneticPr fontId="1" type="noConversion"/>
  </si>
  <si>
    <t>食品饮料-食品加工制造.xlsm</t>
  </si>
  <si>
    <t>饮料制造</t>
    <phoneticPr fontId="1" type="noConversion"/>
  </si>
  <si>
    <t>食品饮料-饮料制造.xlsm</t>
  </si>
  <si>
    <t>汽车零部件</t>
    <phoneticPr fontId="1" type="noConversion"/>
  </si>
  <si>
    <t>汽车-汽车零部件.xlsm</t>
  </si>
  <si>
    <t>汽车整车</t>
    <phoneticPr fontId="1" type="noConversion"/>
  </si>
  <si>
    <t>汽车-汽车整车.xlsm</t>
  </si>
  <si>
    <t>证券</t>
    <phoneticPr fontId="1" type="noConversion"/>
  </si>
  <si>
    <t>非银金融-证券.xlsm</t>
  </si>
  <si>
    <t>银行</t>
    <phoneticPr fontId="1" type="noConversion"/>
  </si>
  <si>
    <t>银行-银行.xlsm</t>
  </si>
  <si>
    <t>电力</t>
    <phoneticPr fontId="1" type="noConversion"/>
  </si>
  <si>
    <t>公用事业-电力.xlsm</t>
  </si>
  <si>
    <t>燃气</t>
    <phoneticPr fontId="1" type="noConversion"/>
  </si>
  <si>
    <t>公用事业-燃气.xlsm</t>
  </si>
  <si>
    <t>零售</t>
    <phoneticPr fontId="1" type="noConversion"/>
  </si>
  <si>
    <t>商贸零售-零售.xlsm</t>
  </si>
  <si>
    <t>互联网电商</t>
    <phoneticPr fontId="1" type="noConversion"/>
  </si>
  <si>
    <t>商贸零售-互联网电商.xlsm</t>
  </si>
  <si>
    <t>贸易</t>
    <phoneticPr fontId="1" type="noConversion"/>
  </si>
  <si>
    <t>商贸零售-贸易.xlsm</t>
  </si>
  <si>
    <t>包装印刷</t>
    <phoneticPr fontId="1" type="noConversion"/>
  </si>
  <si>
    <t>轻工制造-包装印刷.xlsm</t>
  </si>
  <si>
    <t>造纸</t>
    <phoneticPr fontId="1" type="noConversion"/>
  </si>
  <si>
    <t>轻工制造-造纸.xlsm</t>
  </si>
  <si>
    <t>化学原料</t>
    <phoneticPr fontId="1" type="noConversion"/>
  </si>
  <si>
    <t>化学制品</t>
    <phoneticPr fontId="1" type="noConversion"/>
  </si>
  <si>
    <t>非金属材料</t>
    <phoneticPr fontId="1" type="noConversion"/>
  </si>
  <si>
    <t>教育</t>
    <phoneticPr fontId="1" type="noConversion"/>
  </si>
  <si>
    <t>社会服务-教育.xlsm</t>
  </si>
  <si>
    <t>其他社会服务</t>
    <phoneticPr fontId="1" type="noConversion"/>
  </si>
  <si>
    <t>服装家纺</t>
    <phoneticPr fontId="1" type="noConversion"/>
  </si>
  <si>
    <t>纺织服饰-服装家纺.xlsm</t>
  </si>
  <si>
    <t>纺织制造</t>
    <phoneticPr fontId="1" type="noConversion"/>
  </si>
  <si>
    <t>纺织服饰-纺织制造.xlsm</t>
  </si>
  <si>
    <t>综合</t>
    <phoneticPr fontId="1" type="noConversion"/>
  </si>
  <si>
    <t>综合-综合.xlsm</t>
  </si>
  <si>
    <t>种植业与林业</t>
    <phoneticPr fontId="1" type="noConversion"/>
  </si>
  <si>
    <t>农林牧渔-种植业与林业.xlsm</t>
  </si>
  <si>
    <t>农产品加工</t>
    <phoneticPr fontId="1" type="noConversion"/>
  </si>
  <si>
    <t>农林牧渔-农产品加工.xlsm</t>
  </si>
  <si>
    <t>养殖业</t>
    <phoneticPr fontId="1" type="noConversion"/>
  </si>
  <si>
    <t>农林牧渔-养殖业.xlsm</t>
  </si>
  <si>
    <t>通用设备</t>
    <phoneticPr fontId="1" type="noConversion"/>
  </si>
  <si>
    <t>机械设备-通用设备.xlsm</t>
  </si>
  <si>
    <t>专用设备</t>
    <phoneticPr fontId="1" type="noConversion"/>
  </si>
  <si>
    <t>机械设备-专用设备.xlsm</t>
  </si>
  <si>
    <t>自动化设备</t>
    <phoneticPr fontId="1" type="noConversion"/>
  </si>
  <si>
    <t>机械设备-自动化设备.xlsm</t>
  </si>
  <si>
    <t>建筑材料</t>
    <phoneticPr fontId="1" type="noConversion"/>
  </si>
  <si>
    <t>建筑材料-建筑材料.xlsm</t>
  </si>
  <si>
    <t>建筑装饰</t>
    <phoneticPr fontId="1" type="noConversion"/>
  </si>
  <si>
    <t>建筑装饰-建筑装饰.xlsm</t>
  </si>
  <si>
    <t>煤炭开采加工</t>
    <phoneticPr fontId="1" type="noConversion"/>
  </si>
  <si>
    <t>煤炭-煤炭开采加工.xlsm</t>
  </si>
  <si>
    <t>油气开采及服务</t>
    <phoneticPr fontId="1" type="noConversion"/>
  </si>
  <si>
    <t>石油石化-油气开采及服务.xlsm</t>
  </si>
  <si>
    <t>石油加工贸易</t>
    <phoneticPr fontId="1" type="noConversion"/>
  </si>
  <si>
    <t>石油石化-石油加工贸易.xlsm</t>
  </si>
  <si>
    <t>小金属</t>
    <phoneticPr fontId="1" type="noConversion"/>
  </si>
  <si>
    <t>有色金属-小金属.xlsm</t>
  </si>
  <si>
    <t>贵金属</t>
    <phoneticPr fontId="1" type="noConversion"/>
  </si>
  <si>
    <t>有色金属-贵金属.xlsm</t>
  </si>
  <si>
    <t>工业金属</t>
    <phoneticPr fontId="1" type="noConversion"/>
  </si>
  <si>
    <t>有色金属-工业金属.xlsm</t>
  </si>
  <si>
    <t>有色金属-金属新材料.xlsm</t>
  </si>
  <si>
    <t>金属新材料</t>
    <phoneticPr fontId="1" type="noConversion"/>
  </si>
  <si>
    <t>钢铁</t>
    <phoneticPr fontId="1" type="noConversion"/>
  </si>
  <si>
    <t>钢铁-钢铁.xlsm</t>
  </si>
  <si>
    <t>美容护理</t>
    <phoneticPr fontId="1" type="noConversion"/>
  </si>
  <si>
    <t>美容护理-美容护理.xlsm</t>
  </si>
  <si>
    <t>保险</t>
    <phoneticPr fontId="1" type="noConversion"/>
  </si>
  <si>
    <t>申万三级行业</t>
  </si>
  <si>
    <t>2/3分界线</t>
  </si>
  <si>
    <t>总市值</t>
  </si>
  <si>
    <t>白色家电</t>
  </si>
  <si>
    <t>冰洗</t>
  </si>
  <si>
    <t>空调</t>
  </si>
  <si>
    <t>其他白色家电</t>
  </si>
  <si>
    <t>半导体及元件</t>
  </si>
  <si>
    <t>半导体材料</t>
  </si>
  <si>
    <t>半导体设备</t>
  </si>
  <si>
    <t>被动元件</t>
  </si>
  <si>
    <t>分立器件</t>
  </si>
  <si>
    <t>集成电路封测</t>
  </si>
  <si>
    <t>集成电路设计</t>
  </si>
  <si>
    <t>集成电路制造</t>
  </si>
  <si>
    <t>印制电路板</t>
  </si>
  <si>
    <t>包装印刷</t>
  </si>
  <si>
    <t>包装</t>
  </si>
  <si>
    <t>印刷</t>
  </si>
  <si>
    <t>保险及其他</t>
  </si>
  <si>
    <t>保险</t>
  </si>
  <si>
    <t>多元金融</t>
  </si>
  <si>
    <t>厨卫电器</t>
  </si>
  <si>
    <t>传媒</t>
  </si>
  <si>
    <t>出版</t>
  </si>
  <si>
    <t>广告营销</t>
  </si>
  <si>
    <t>数字媒体</t>
  </si>
  <si>
    <t>影视院线</t>
  </si>
  <si>
    <t>游戏</t>
  </si>
  <si>
    <t>有线电视网络</t>
  </si>
  <si>
    <t>电力</t>
  </si>
  <si>
    <t>电能综合服务</t>
  </si>
  <si>
    <t>火电</t>
  </si>
  <si>
    <t>热力</t>
  </si>
  <si>
    <t>水电</t>
  </si>
  <si>
    <t>新能源发电</t>
  </si>
  <si>
    <t>电力设备</t>
  </si>
  <si>
    <t>电池</t>
  </si>
  <si>
    <t>电机</t>
  </si>
  <si>
    <t>电气自控设备</t>
  </si>
  <si>
    <t>风电设备</t>
  </si>
  <si>
    <t>光伏设备</t>
  </si>
  <si>
    <t>其他电源设备</t>
  </si>
  <si>
    <t>输变电设备</t>
  </si>
  <si>
    <t>线缆部件及其他</t>
  </si>
  <si>
    <t>电子化学品</t>
  </si>
  <si>
    <t>房地产服务</t>
  </si>
  <si>
    <t>房地产开发</t>
  </si>
  <si>
    <t>产业地产</t>
  </si>
  <si>
    <t>商业地产</t>
  </si>
  <si>
    <t>住宅开发</t>
  </si>
  <si>
    <t>纺织制造</t>
  </si>
  <si>
    <t>辅料</t>
  </si>
  <si>
    <t>棉纺</t>
  </si>
  <si>
    <t>其他纺织</t>
  </si>
  <si>
    <t>印染</t>
  </si>
  <si>
    <t>非金属材料</t>
  </si>
  <si>
    <t>非汽车交运</t>
  </si>
  <si>
    <t>轨交设备</t>
  </si>
  <si>
    <t>其他交运设备</t>
  </si>
  <si>
    <t>服装家纺</t>
  </si>
  <si>
    <t>服装</t>
  </si>
  <si>
    <t>家纺</t>
  </si>
  <si>
    <t>鞋帽及其他</t>
  </si>
  <si>
    <t>钢铁</t>
  </si>
  <si>
    <t>普钢</t>
  </si>
  <si>
    <t>特钢</t>
  </si>
  <si>
    <t>冶钢原料</t>
  </si>
  <si>
    <t>港口航运</t>
  </si>
  <si>
    <t>港口</t>
  </si>
  <si>
    <t>航运</t>
  </si>
  <si>
    <t>工业金属</t>
  </si>
  <si>
    <t>铝</t>
  </si>
  <si>
    <t>铅锌</t>
  </si>
  <si>
    <t>铜</t>
  </si>
  <si>
    <t>公路铁路运输</t>
  </si>
  <si>
    <t>高速公路</t>
  </si>
  <si>
    <t>公交</t>
  </si>
  <si>
    <t>铁路运输</t>
  </si>
  <si>
    <t>光学光电子</t>
  </si>
  <si>
    <t>LED</t>
  </si>
  <si>
    <t>光学元件</t>
  </si>
  <si>
    <t>面板</t>
  </si>
  <si>
    <t>贵金属</t>
  </si>
  <si>
    <t>国防军工</t>
  </si>
  <si>
    <t>地面兵装</t>
  </si>
  <si>
    <t>航海装备</t>
  </si>
  <si>
    <t>航空装备</t>
  </si>
  <si>
    <t>航天装备</t>
  </si>
  <si>
    <t>军工电子</t>
  </si>
  <si>
    <t>黑色家电</t>
  </si>
  <si>
    <t>彩电</t>
  </si>
  <si>
    <t>其他黑色家电</t>
  </si>
  <si>
    <t>互联网电商</t>
  </si>
  <si>
    <t>化工合成材料</t>
  </si>
  <si>
    <t>氨纶</t>
  </si>
  <si>
    <t>涤纶</t>
  </si>
  <si>
    <t>改性塑料</t>
  </si>
  <si>
    <t>合成树脂</t>
  </si>
  <si>
    <t>膜材料</t>
  </si>
  <si>
    <t>其他塑料制品</t>
  </si>
  <si>
    <t>其他纤维</t>
  </si>
  <si>
    <t>其他橡胶制品</t>
  </si>
  <si>
    <t>炭黑</t>
  </si>
  <si>
    <t>粘胶</t>
  </si>
  <si>
    <t>化学原料</t>
  </si>
  <si>
    <t>纯碱</t>
  </si>
  <si>
    <t>氯碱</t>
  </si>
  <si>
    <t>其他化学原料</t>
  </si>
  <si>
    <t>钛白粉</t>
  </si>
  <si>
    <t>无机盐</t>
  </si>
  <si>
    <t>化学制品</t>
  </si>
  <si>
    <t>氮肥</t>
  </si>
  <si>
    <t>纺织化学用品</t>
  </si>
  <si>
    <t>氟化工</t>
  </si>
  <si>
    <t>复合肥</t>
  </si>
  <si>
    <t>钾肥</t>
  </si>
  <si>
    <t>聚氨酯</t>
  </si>
  <si>
    <t>磷肥及磷化工</t>
  </si>
  <si>
    <t>民爆用品</t>
  </si>
  <si>
    <t>农药</t>
  </si>
  <si>
    <t>其他化学制品</t>
  </si>
  <si>
    <t>食品及饲料添加剂</t>
  </si>
  <si>
    <t>涂料油墨</t>
  </si>
  <si>
    <t>有机硅</t>
  </si>
  <si>
    <t>化学制药</t>
  </si>
  <si>
    <t>化学制剂</t>
  </si>
  <si>
    <t>原料药</t>
  </si>
  <si>
    <t>环保</t>
  </si>
  <si>
    <t>大气治理</t>
  </si>
  <si>
    <t>固废治理</t>
  </si>
  <si>
    <t>环保设备</t>
  </si>
  <si>
    <t>水务及水治理</t>
  </si>
  <si>
    <t>综合环境治理</t>
  </si>
  <si>
    <t>机场航运</t>
  </si>
  <si>
    <t>航空运输</t>
  </si>
  <si>
    <t>机场</t>
  </si>
  <si>
    <t>计算机设备</t>
  </si>
  <si>
    <t>计算机应用</t>
  </si>
  <si>
    <t>IT服务</t>
  </si>
  <si>
    <t>软件开发</t>
  </si>
  <si>
    <t>家用轻工</t>
  </si>
  <si>
    <t>瓷砖地板</t>
  </si>
  <si>
    <t>家具</t>
  </si>
  <si>
    <t>其他家用轻工</t>
  </si>
  <si>
    <t>饰品</t>
  </si>
  <si>
    <t>文娱用品</t>
  </si>
  <si>
    <t>建筑材料</t>
  </si>
  <si>
    <t>玻璃玻纤</t>
  </si>
  <si>
    <t>管材</t>
  </si>
  <si>
    <t>耐火材料</t>
  </si>
  <si>
    <t>其他建材</t>
  </si>
  <si>
    <t>水泥</t>
  </si>
  <si>
    <t>建筑装饰</t>
  </si>
  <si>
    <t>房屋建设</t>
  </si>
  <si>
    <t>工程咨询服务</t>
  </si>
  <si>
    <t>基础建设</t>
  </si>
  <si>
    <t>专业工程</t>
  </si>
  <si>
    <t>装饰园林</t>
  </si>
  <si>
    <t>教育</t>
  </si>
  <si>
    <t>金属新材料</t>
  </si>
  <si>
    <t>磁性材料</t>
  </si>
  <si>
    <t>其他金属新材料</t>
  </si>
  <si>
    <t>景点及旅游</t>
  </si>
  <si>
    <t>旅游综合</t>
  </si>
  <si>
    <t>人工景点</t>
  </si>
  <si>
    <t>自然景点</t>
  </si>
  <si>
    <t>酒店及餐饮</t>
  </si>
  <si>
    <t>餐饮</t>
  </si>
  <si>
    <t>酒店</t>
  </si>
  <si>
    <t>零售</t>
  </si>
  <si>
    <t>百货零售</t>
  </si>
  <si>
    <t>旅游零售</t>
  </si>
  <si>
    <t>商业物业经营</t>
  </si>
  <si>
    <t>专业连锁</t>
  </si>
  <si>
    <t>贸易</t>
  </si>
  <si>
    <t>煤炭开采加工</t>
  </si>
  <si>
    <t>焦炭加工</t>
  </si>
  <si>
    <t>煤炭开采</t>
  </si>
  <si>
    <t>美容护理</t>
  </si>
  <si>
    <t>个护用品</t>
  </si>
  <si>
    <t>化妆品</t>
  </si>
  <si>
    <t>医疗美容</t>
  </si>
  <si>
    <t>农产品加工</t>
  </si>
  <si>
    <t>果蔬加工</t>
  </si>
  <si>
    <t>粮油加工</t>
  </si>
  <si>
    <t>其他农产品加工</t>
  </si>
  <si>
    <t>饲料</t>
  </si>
  <si>
    <t>农业服务</t>
  </si>
  <si>
    <t>动物保健</t>
  </si>
  <si>
    <t>农业综合</t>
  </si>
  <si>
    <t>其他电子</t>
  </si>
  <si>
    <t>其他社会服务</t>
  </si>
  <si>
    <t>体育</t>
  </si>
  <si>
    <t>专业服务</t>
  </si>
  <si>
    <t>汽车服务</t>
  </si>
  <si>
    <t>汽车零部件</t>
  </si>
  <si>
    <t>汽车整车</t>
  </si>
  <si>
    <t>乘用车</t>
  </si>
  <si>
    <t>商用载货车</t>
  </si>
  <si>
    <t>商用载客车</t>
  </si>
  <si>
    <t>燃气</t>
  </si>
  <si>
    <t>生物制品</t>
  </si>
  <si>
    <t>其他生物制品</t>
  </si>
  <si>
    <t>血液制品</t>
  </si>
  <si>
    <t>疫苗</t>
  </si>
  <si>
    <t>石油加工贸易</t>
  </si>
  <si>
    <t>石油加工</t>
  </si>
  <si>
    <t>油品石化贸易</t>
  </si>
  <si>
    <t>食品加工制造</t>
  </si>
  <si>
    <t>调味发酵品</t>
  </si>
  <si>
    <t>其他食品</t>
  </si>
  <si>
    <t>肉制品</t>
  </si>
  <si>
    <t>乳品</t>
  </si>
  <si>
    <t>休闲食品</t>
  </si>
  <si>
    <t>通信服务</t>
  </si>
  <si>
    <t>通信设备</t>
  </si>
  <si>
    <t>其他通信设备</t>
  </si>
  <si>
    <t>通信网络设备及器件</t>
  </si>
  <si>
    <t>通信线缆及配套</t>
  </si>
  <si>
    <t>通信终端及配件</t>
  </si>
  <si>
    <t>通用设备</t>
  </si>
  <si>
    <t>机床工具</t>
  </si>
  <si>
    <t>金属制品</t>
  </si>
  <si>
    <t>磨具磨料</t>
  </si>
  <si>
    <t>其他通用设备</t>
  </si>
  <si>
    <t>制冷空调设备</t>
  </si>
  <si>
    <t>物流</t>
  </si>
  <si>
    <t>消费电子</t>
  </si>
  <si>
    <t>品牌消费电子</t>
  </si>
  <si>
    <t>消费电子零部件及组装</t>
  </si>
  <si>
    <t>小家电</t>
  </si>
  <si>
    <t>小金属</t>
  </si>
  <si>
    <t>能源金属</t>
  </si>
  <si>
    <t>其他小金属</t>
  </si>
  <si>
    <t>稀土</t>
  </si>
  <si>
    <t>养殖业</t>
  </si>
  <si>
    <t>畜禽养殖</t>
  </si>
  <si>
    <t>海洋捕捞</t>
  </si>
  <si>
    <t>水产养殖</t>
  </si>
  <si>
    <t>医疗服务</t>
  </si>
  <si>
    <t>其他医疗服务</t>
  </si>
  <si>
    <t>医疗研发外包</t>
  </si>
  <si>
    <t>医疗器械</t>
  </si>
  <si>
    <t>体外诊断</t>
  </si>
  <si>
    <t>医疗耗材</t>
  </si>
  <si>
    <t>医疗设备</t>
  </si>
  <si>
    <t>医药商业</t>
  </si>
  <si>
    <t>仪器仪表</t>
  </si>
  <si>
    <t>银行</t>
  </si>
  <si>
    <t>城商行</t>
  </si>
  <si>
    <t>股份制银行</t>
  </si>
  <si>
    <t>国有大型银行</t>
  </si>
  <si>
    <t>农商行</t>
  </si>
  <si>
    <t>饮料制造</t>
  </si>
  <si>
    <t>白酒</t>
  </si>
  <si>
    <t>啤酒</t>
  </si>
  <si>
    <t>其他酒类</t>
  </si>
  <si>
    <t>软饮料</t>
  </si>
  <si>
    <t>油气开采及服务</t>
  </si>
  <si>
    <t>油服工程</t>
  </si>
  <si>
    <t>油气开采</t>
  </si>
  <si>
    <t>造纸</t>
  </si>
  <si>
    <t>证券</t>
  </si>
  <si>
    <t>中药</t>
  </si>
  <si>
    <t>种植业与林业</t>
  </si>
  <si>
    <t>粮食种植</t>
  </si>
  <si>
    <t>林业</t>
  </si>
  <si>
    <t>其他种植业</t>
  </si>
  <si>
    <t>种子生产</t>
  </si>
  <si>
    <t>专用设备</t>
  </si>
  <si>
    <t>纺织服装设备</t>
  </si>
  <si>
    <t>工程机械</t>
  </si>
  <si>
    <t>楼宇设备</t>
  </si>
  <si>
    <t>能源及重型设备</t>
  </si>
  <si>
    <t>农用机械</t>
  </si>
  <si>
    <t>其他专用设备</t>
  </si>
  <si>
    <t>印刷包装机械</t>
  </si>
  <si>
    <t>自动化设备</t>
  </si>
  <si>
    <t>工控设备</t>
  </si>
  <si>
    <t>机器人</t>
  </si>
  <si>
    <t>激光设备</t>
  </si>
  <si>
    <t>其他自动化设备</t>
  </si>
  <si>
    <t>综合</t>
  </si>
  <si>
    <t>申万一级</t>
    <phoneticPr fontId="1" type="noConversion"/>
  </si>
  <si>
    <t>申万二级</t>
    <phoneticPr fontId="1" type="noConversion"/>
  </si>
  <si>
    <t>家用电器</t>
  </si>
  <si>
    <t>一级市值</t>
    <phoneticPr fontId="1" type="noConversion"/>
  </si>
  <si>
    <t>公司家数</t>
    <phoneticPr fontId="1" type="noConversion"/>
  </si>
  <si>
    <t>传媒</t>
    <phoneticPr fontId="1" type="noConversion"/>
  </si>
  <si>
    <t>一级家数</t>
    <phoneticPr fontId="1" type="noConversion"/>
  </si>
  <si>
    <t>二级市值</t>
    <phoneticPr fontId="1" type="noConversion"/>
  </si>
  <si>
    <t>三级市值</t>
    <phoneticPr fontId="1" type="noConversion"/>
  </si>
  <si>
    <t>二级家数</t>
    <phoneticPr fontId="1" type="noConversion"/>
  </si>
  <si>
    <t>三级家数</t>
    <phoneticPr fontId="1" type="noConversion"/>
  </si>
  <si>
    <t>电力设备</t>
    <phoneticPr fontId="1" type="noConversion"/>
  </si>
  <si>
    <t>电子</t>
    <phoneticPr fontId="1" type="noConversion"/>
  </si>
  <si>
    <t>房地产</t>
    <phoneticPr fontId="1" type="noConversion"/>
  </si>
  <si>
    <t>纺织服饰</t>
    <phoneticPr fontId="1" type="noConversion"/>
  </si>
  <si>
    <t>非银金融</t>
    <phoneticPr fontId="1" type="noConversion"/>
  </si>
  <si>
    <t>钢铁</t>
    <phoneticPr fontId="1" type="noConversion"/>
  </si>
  <si>
    <t>公用事业</t>
    <phoneticPr fontId="1" type="noConversion"/>
  </si>
  <si>
    <t>国防军工</t>
    <phoneticPr fontId="1" type="noConversion"/>
  </si>
  <si>
    <t>环保</t>
    <phoneticPr fontId="1" type="noConversion"/>
  </si>
  <si>
    <t>机械设备</t>
    <phoneticPr fontId="1" type="noConversion"/>
  </si>
  <si>
    <t>基础化工</t>
    <phoneticPr fontId="1" type="noConversion"/>
  </si>
  <si>
    <t>计算机</t>
    <phoneticPr fontId="1" type="noConversion"/>
  </si>
  <si>
    <t>建筑材料</t>
    <phoneticPr fontId="1" type="noConversion"/>
  </si>
  <si>
    <t>建筑装饰</t>
    <phoneticPr fontId="1" type="noConversion"/>
  </si>
  <si>
    <t>交通运输</t>
    <phoneticPr fontId="1" type="noConversion"/>
  </si>
  <si>
    <t>煤炭</t>
    <phoneticPr fontId="1" type="noConversion"/>
  </si>
  <si>
    <t>美容护理</t>
    <phoneticPr fontId="1" type="noConversion"/>
  </si>
  <si>
    <t>农林牧渔</t>
    <phoneticPr fontId="1" type="noConversion"/>
  </si>
  <si>
    <t>汽车</t>
    <phoneticPr fontId="1" type="noConversion"/>
  </si>
  <si>
    <t>轻工制造</t>
    <phoneticPr fontId="1" type="noConversion"/>
  </si>
  <si>
    <t>商贸零售</t>
    <phoneticPr fontId="1" type="noConversion"/>
  </si>
  <si>
    <t>社会服务</t>
    <phoneticPr fontId="1" type="noConversion"/>
  </si>
  <si>
    <t>石油石化</t>
    <phoneticPr fontId="1" type="noConversion"/>
  </si>
  <si>
    <t>食品饮料</t>
    <phoneticPr fontId="1" type="noConversion"/>
  </si>
  <si>
    <t>通信</t>
    <phoneticPr fontId="1" type="noConversion"/>
  </si>
  <si>
    <t>医药生物</t>
    <phoneticPr fontId="1" type="noConversion"/>
  </si>
  <si>
    <t>银行</t>
    <phoneticPr fontId="1" type="noConversion"/>
  </si>
  <si>
    <t>有色金属</t>
    <phoneticPr fontId="1" type="noConversion"/>
  </si>
  <si>
    <t>综合</t>
    <phoneticPr fontId="1" type="noConversion"/>
  </si>
  <si>
    <t>医药生物</t>
  </si>
  <si>
    <t>食品饮料</t>
  </si>
  <si>
    <t>电子</t>
  </si>
  <si>
    <t>非银金融</t>
  </si>
  <si>
    <t>基础化工</t>
  </si>
  <si>
    <t>机械设备</t>
  </si>
  <si>
    <t>计算机</t>
  </si>
  <si>
    <t>交通运输</t>
  </si>
  <si>
    <t>通信</t>
  </si>
  <si>
    <t>汽车</t>
  </si>
  <si>
    <t>石油石化</t>
  </si>
  <si>
    <t>有色金属</t>
  </si>
  <si>
    <t>公用事业</t>
  </si>
  <si>
    <t>煤炭</t>
  </si>
  <si>
    <t>农林牧渔</t>
  </si>
  <si>
    <t>房地产</t>
  </si>
  <si>
    <t>商贸零售</t>
  </si>
  <si>
    <t>轻工制造</t>
  </si>
  <si>
    <t>社会服务</t>
  </si>
  <si>
    <t>纺织服饰</t>
  </si>
  <si>
    <t>申万一级</t>
    <phoneticPr fontId="1" type="noConversion"/>
  </si>
  <si>
    <t>市值</t>
    <phoneticPr fontId="1" type="noConversion"/>
  </si>
  <si>
    <t>申万一级</t>
  </si>
  <si>
    <t>一级市值</t>
  </si>
  <si>
    <t>申万二级</t>
  </si>
  <si>
    <t>二级市值</t>
  </si>
  <si>
    <t>三级市值</t>
  </si>
  <si>
    <t>景点及旅游</t>
    <phoneticPr fontId="1" type="noConversion"/>
  </si>
  <si>
    <t>景点及旅游</t>
    <phoneticPr fontId="1" type="noConversion"/>
  </si>
  <si>
    <t>港股</t>
    <phoneticPr fontId="1" type="noConversion"/>
  </si>
  <si>
    <t>港股-港股.xlsm</t>
    <phoneticPr fontId="1" type="noConversion"/>
  </si>
  <si>
    <t>北交所</t>
    <phoneticPr fontId="1" type="noConversion"/>
  </si>
  <si>
    <t>北交所-北交所.xlsm</t>
    <phoneticPr fontId="1" type="noConversion"/>
  </si>
  <si>
    <t>&lt;-PEG</t>
    <phoneticPr fontId="1" type="noConversion"/>
  </si>
  <si>
    <t>白酒</t>
    <phoneticPr fontId="1" type="noConversion"/>
  </si>
  <si>
    <t>食品饮料-白酒.xlsm</t>
    <phoneticPr fontId="1" type="noConversion"/>
  </si>
  <si>
    <t>SW1L食品饮料</t>
    <phoneticPr fontId="1" type="noConversion"/>
  </si>
  <si>
    <t>IT服务</t>
    <phoneticPr fontId="1" type="noConversion"/>
  </si>
  <si>
    <t>软件开发</t>
    <phoneticPr fontId="1" type="noConversion"/>
  </si>
  <si>
    <t>SW1L计算机</t>
    <phoneticPr fontId="1" type="noConversion"/>
  </si>
  <si>
    <t>计算机-IT服务.xlsm</t>
    <phoneticPr fontId="1" type="noConversion"/>
  </si>
  <si>
    <t>计算机-软件开发.xlsm</t>
    <phoneticPr fontId="1" type="noConversion"/>
  </si>
  <si>
    <t>SW1L家用电器</t>
    <phoneticPr fontId="1" type="noConversion"/>
  </si>
  <si>
    <t>元件</t>
    <phoneticPr fontId="1" type="noConversion"/>
  </si>
  <si>
    <t>SW1L电子</t>
    <phoneticPr fontId="1" type="noConversion"/>
  </si>
  <si>
    <t>半导体</t>
    <phoneticPr fontId="1" type="noConversion"/>
  </si>
  <si>
    <t>电子-元件.xlsm</t>
    <phoneticPr fontId="1" type="noConversion"/>
  </si>
  <si>
    <t>电子-半导体.xlsm</t>
    <phoneticPr fontId="1" type="noConversion"/>
  </si>
  <si>
    <t>家居用品</t>
    <phoneticPr fontId="1" type="noConversion"/>
  </si>
  <si>
    <t>SW1L轻工制造</t>
    <phoneticPr fontId="1" type="noConversion"/>
  </si>
  <si>
    <t>轻工制造-家居用品.xlsm</t>
    <phoneticPr fontId="1" type="noConversion"/>
  </si>
  <si>
    <t>多元金融</t>
    <phoneticPr fontId="1" type="noConversion"/>
  </si>
  <si>
    <t>SW1L非银金融</t>
    <phoneticPr fontId="1" type="noConversion"/>
  </si>
  <si>
    <t>非银金融-保险.xlsm</t>
    <phoneticPr fontId="1" type="noConversion"/>
  </si>
  <si>
    <t>非银金融-多元金融.xlsm</t>
    <phoneticPr fontId="1" type="noConversion"/>
  </si>
  <si>
    <t>SW1L电力设备</t>
    <phoneticPr fontId="1" type="noConversion"/>
  </si>
  <si>
    <t>电池</t>
    <phoneticPr fontId="1" type="noConversion"/>
  </si>
  <si>
    <t>电机</t>
    <phoneticPr fontId="1" type="noConversion"/>
  </si>
  <si>
    <t>电网设备</t>
    <phoneticPr fontId="1" type="noConversion"/>
  </si>
  <si>
    <t>风电设备</t>
    <phoneticPr fontId="1" type="noConversion"/>
  </si>
  <si>
    <t>光伏设备</t>
    <phoneticPr fontId="1" type="noConversion"/>
  </si>
  <si>
    <t>其他电源设备</t>
    <phoneticPr fontId="1" type="noConversion"/>
  </si>
  <si>
    <t>电力设备-其他电源设备.xlsm</t>
    <phoneticPr fontId="1" type="noConversion"/>
  </si>
  <si>
    <t>电力设备-光伏设备.xlsm</t>
    <phoneticPr fontId="1" type="noConversion"/>
  </si>
  <si>
    <t>电力设备-风电设备.xlsm</t>
    <phoneticPr fontId="1" type="noConversion"/>
  </si>
  <si>
    <t>电力设备-电网设备.xlsm</t>
    <phoneticPr fontId="1" type="noConversion"/>
  </si>
  <si>
    <t>电力设备-电机.xlsm</t>
    <phoneticPr fontId="1" type="noConversion"/>
  </si>
  <si>
    <t>电力设备-电池.xlsm</t>
    <phoneticPr fontId="1" type="noConversion"/>
  </si>
  <si>
    <t>SW1L公用事业</t>
    <phoneticPr fontId="1" type="noConversion"/>
  </si>
  <si>
    <t>房地产</t>
    <phoneticPr fontId="1" type="noConversion"/>
  </si>
  <si>
    <t>SW1L房地产</t>
    <phoneticPr fontId="1" type="noConversion"/>
  </si>
  <si>
    <t>房地产-房地产.xlsm</t>
    <phoneticPr fontId="1" type="noConversion"/>
  </si>
  <si>
    <t>SW1L纺织服饰</t>
    <phoneticPr fontId="1" type="noConversion"/>
  </si>
  <si>
    <t>SW1L基础化工</t>
  </si>
  <si>
    <t>SW1L基础化工</t>
    <phoneticPr fontId="1" type="noConversion"/>
  </si>
  <si>
    <t>橡胶制品</t>
    <phoneticPr fontId="1" type="noConversion"/>
  </si>
  <si>
    <t>塑料制品</t>
    <phoneticPr fontId="1" type="noConversion"/>
  </si>
  <si>
    <t>农化制品</t>
    <phoneticPr fontId="1" type="noConversion"/>
  </si>
  <si>
    <t>化学纤维</t>
    <phoneticPr fontId="1" type="noConversion"/>
  </si>
  <si>
    <t>基础化工-橡胶制品.xlsm</t>
    <phoneticPr fontId="1" type="noConversion"/>
  </si>
  <si>
    <t>基础化工-塑料制品.xlsm</t>
    <phoneticPr fontId="1" type="noConversion"/>
  </si>
  <si>
    <t>基础化工-农化制品.xlsm</t>
    <phoneticPr fontId="1" type="noConversion"/>
  </si>
  <si>
    <t>基础化工-化学制品.xlsm</t>
    <phoneticPr fontId="1" type="noConversion"/>
  </si>
  <si>
    <t>基础化工-化学原料.xlsm</t>
    <phoneticPr fontId="1" type="noConversion"/>
  </si>
  <si>
    <t>基础化工-化学纤维.xlsm</t>
    <phoneticPr fontId="1" type="noConversion"/>
  </si>
  <si>
    <t>基础化工-非金属材料.xlsm</t>
    <phoneticPr fontId="1" type="noConversion"/>
  </si>
  <si>
    <t>SW1L钢铁</t>
    <phoneticPr fontId="1" type="noConversion"/>
  </si>
  <si>
    <t>SW1L交通运输</t>
    <phoneticPr fontId="1" type="noConversion"/>
  </si>
  <si>
    <t>SW1L港股</t>
    <phoneticPr fontId="1" type="noConversion"/>
  </si>
  <si>
    <t>SW1L北交所</t>
    <phoneticPr fontId="1" type="noConversion"/>
  </si>
  <si>
    <t>轨交设备</t>
    <phoneticPr fontId="1" type="noConversion"/>
  </si>
  <si>
    <t>机械设备-轨交设备.xlsm</t>
    <phoneticPr fontId="1" type="noConversion"/>
  </si>
  <si>
    <t>工程机械</t>
    <phoneticPr fontId="1" type="noConversion"/>
  </si>
  <si>
    <t>机械设备-工程机械.xlsm</t>
    <phoneticPr fontId="1" type="noConversion"/>
  </si>
  <si>
    <t>SW1L机械设备</t>
    <phoneticPr fontId="1" type="noConversion"/>
  </si>
  <si>
    <t>能源金属</t>
    <phoneticPr fontId="1" type="noConversion"/>
  </si>
  <si>
    <t>SW1L有色金属</t>
    <phoneticPr fontId="1" type="noConversion"/>
  </si>
  <si>
    <t>有色金属-能源金属.xlsm</t>
    <phoneticPr fontId="1" type="noConversion"/>
  </si>
  <si>
    <t>SW1L商贸零售</t>
    <phoneticPr fontId="1" type="noConversion"/>
  </si>
  <si>
    <t>SW1L医药生物</t>
    <phoneticPr fontId="1" type="noConversion"/>
  </si>
  <si>
    <t>SW1L环保</t>
    <phoneticPr fontId="1" type="noConversion"/>
  </si>
  <si>
    <t>环境治理</t>
    <phoneticPr fontId="1" type="noConversion"/>
  </si>
  <si>
    <t>环保设备</t>
    <phoneticPr fontId="1" type="noConversion"/>
  </si>
  <si>
    <t>环保-环保设备.xlsm</t>
    <phoneticPr fontId="1" type="noConversion"/>
  </si>
  <si>
    <t>环保-环境治理.xlsm</t>
    <phoneticPr fontId="1" type="noConversion"/>
  </si>
  <si>
    <t>SW1L建筑材料</t>
    <phoneticPr fontId="1" type="noConversion"/>
  </si>
  <si>
    <t>SW1L建筑装饰</t>
    <phoneticPr fontId="1" type="noConversion"/>
  </si>
  <si>
    <t>旅游及酒店</t>
    <phoneticPr fontId="1" type="noConversion"/>
  </si>
  <si>
    <t>SW1L社会服务</t>
    <phoneticPr fontId="1" type="noConversion"/>
  </si>
  <si>
    <t>社会服务-旅游及酒店.xlsm</t>
    <phoneticPr fontId="1" type="noConversion"/>
  </si>
  <si>
    <t>社会服务-其他社会服务.xlsm</t>
    <phoneticPr fontId="1" type="noConversion"/>
  </si>
  <si>
    <t>SW1L煤炭</t>
    <phoneticPr fontId="1" type="noConversion"/>
  </si>
  <si>
    <t>SW1L美容护理</t>
    <phoneticPr fontId="1" type="noConversion"/>
  </si>
  <si>
    <t>SW1L农林牧渔</t>
    <phoneticPr fontId="1" type="noConversion"/>
  </si>
  <si>
    <t>SW1L汽车</t>
    <phoneticPr fontId="1" type="noConversion"/>
  </si>
  <si>
    <t>汽车服务及其他</t>
    <phoneticPr fontId="1" type="noConversion"/>
  </si>
  <si>
    <t>汽车-汽车服务及其他.xlsm</t>
    <phoneticPr fontId="1" type="noConversion"/>
  </si>
  <si>
    <t>SW1L石油石化</t>
    <phoneticPr fontId="1" type="noConversion"/>
  </si>
  <si>
    <t>SW1L通信</t>
    <phoneticPr fontId="1" type="noConversion"/>
  </si>
  <si>
    <t>文化传媒</t>
    <phoneticPr fontId="1" type="noConversion"/>
  </si>
  <si>
    <t>游戏</t>
    <phoneticPr fontId="1" type="noConversion"/>
  </si>
  <si>
    <t>影视院线</t>
    <phoneticPr fontId="1" type="noConversion"/>
  </si>
  <si>
    <t>SW1L传媒</t>
    <phoneticPr fontId="1" type="noConversion"/>
  </si>
  <si>
    <t>传媒-文化传媒.xlsm</t>
    <phoneticPr fontId="1" type="noConversion"/>
  </si>
  <si>
    <t>传媒-游戏.xlsm</t>
    <phoneticPr fontId="1" type="noConversion"/>
  </si>
  <si>
    <t>传媒-影视院线.xlsm</t>
    <phoneticPr fontId="1" type="noConversion"/>
  </si>
  <si>
    <t>军工装备</t>
    <phoneticPr fontId="1" type="noConversion"/>
  </si>
  <si>
    <t>军工电子</t>
    <phoneticPr fontId="1" type="noConversion"/>
  </si>
  <si>
    <t>SW1L国防军工</t>
    <phoneticPr fontId="1" type="noConversion"/>
  </si>
  <si>
    <t>国防军工-军工装备.xlsm</t>
    <phoneticPr fontId="1" type="noConversion"/>
  </si>
  <si>
    <t>国防军工-军工电子.xlsm</t>
    <phoneticPr fontId="1" type="noConversion"/>
  </si>
  <si>
    <t>SW1L银行</t>
    <phoneticPr fontId="1" type="noConversion"/>
  </si>
  <si>
    <t>SW1L综合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</si>
</sst>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11" fontId="0" fillId="0" borderId="0" xfId="0" applyNumberFormat="1">
      <alignment vertical="center"/>
    </xf>
    <xf numFmtId="0" fontId="4" fillId="0" borderId="0" xfId="0" applyFont="1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'估值-增速与年化收益'!$C$17</c:f>
              <c:strCache>
                <c:ptCount val="1"/>
                <c:pt idx="0">
                  <c:v>回本年限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cat>
            <c:multiLvlStrRef>
              <c:f>'估值-增速与年化收益'!$A$18:$B$34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10</c:v>
                  </c:pt>
                  <c:pt idx="5">
                    <c:v>15</c:v>
                  </c:pt>
                  <c:pt idx="6">
                    <c:v>20</c:v>
                  </c:pt>
                  <c:pt idx="7">
                    <c:v>30</c:v>
                  </c:pt>
                  <c:pt idx="8">
                    <c:v>40</c:v>
                  </c:pt>
                  <c:pt idx="9">
                    <c:v>50</c:v>
                  </c:pt>
                  <c:pt idx="10">
                    <c:v>60</c:v>
                  </c:pt>
                  <c:pt idx="11">
                    <c:v>80</c:v>
                  </c:pt>
                  <c:pt idx="12">
                    <c:v>100</c:v>
                  </c:pt>
                  <c:pt idx="13">
                    <c:v>150</c:v>
                  </c:pt>
                  <c:pt idx="14">
                    <c:v>200</c:v>
                  </c:pt>
                  <c:pt idx="15">
                    <c:v>500</c:v>
                  </c:pt>
                  <c:pt idx="16">
                    <c:v>1000</c:v>
                  </c:pt>
                </c:lvl>
                <c:lvl>
                  <c:pt idx="0">
                    <c:v>0.01</c:v>
                  </c:pt>
                  <c:pt idx="1">
                    <c:v>0.02</c:v>
                  </c:pt>
                  <c:pt idx="2">
                    <c:v>0.03</c:v>
                  </c:pt>
                  <c:pt idx="3">
                    <c:v>0.05</c:v>
                  </c:pt>
                  <c:pt idx="4">
                    <c:v>0.1</c:v>
                  </c:pt>
                  <c:pt idx="5">
                    <c:v>0.15</c:v>
                  </c:pt>
                  <c:pt idx="6">
                    <c:v>0.2</c:v>
                  </c:pt>
                  <c:pt idx="7">
                    <c:v>0.3</c:v>
                  </c:pt>
                  <c:pt idx="8">
                    <c:v>0.4</c:v>
                  </c:pt>
                  <c:pt idx="9">
                    <c:v>0.5</c:v>
                  </c:pt>
                  <c:pt idx="10">
                    <c:v>0.6</c:v>
                  </c:pt>
                  <c:pt idx="11">
                    <c:v>0.8</c:v>
                  </c:pt>
                  <c:pt idx="12">
                    <c:v>1</c:v>
                  </c:pt>
                  <c:pt idx="13">
                    <c:v>1.5</c:v>
                  </c:pt>
                  <c:pt idx="14">
                    <c:v>2</c:v>
                  </c:pt>
                  <c:pt idx="15">
                    <c:v>5</c:v>
                  </c:pt>
                  <c:pt idx="16">
                    <c:v>10</c:v>
                  </c:pt>
                </c:lvl>
              </c:multiLvlStrCache>
            </c:multiLvlStrRef>
          </c:cat>
          <c:val>
            <c:numRef>
              <c:f>'估值-增速与年化收益'!$C$18:$C$34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94848"/>
        <c:axId val="115295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'估值-增速与年化收益'!$A$17</c15:sqref>
                        </c15:formulaRef>
                      </c:ext>
                    </c:extLst>
                    <c:strCache>
                      <c:ptCount val="1"/>
                      <c:pt idx="0">
                        <c:v>增速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'估值-增速与年化收益'!$A$18:$B$34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5</c:v>
                        </c:pt>
                        <c:pt idx="4">
                          <c:v>10</c:v>
                        </c:pt>
                        <c:pt idx="5">
                          <c:v>15</c:v>
                        </c:pt>
                        <c:pt idx="6">
                          <c:v>20</c:v>
                        </c:pt>
                        <c:pt idx="7">
                          <c:v>30</c:v>
                        </c:pt>
                        <c:pt idx="8">
                          <c:v>40</c:v>
                        </c:pt>
                        <c:pt idx="9">
                          <c:v>50</c:v>
                        </c:pt>
                        <c:pt idx="10">
                          <c:v>60</c:v>
                        </c:pt>
                        <c:pt idx="11">
                          <c:v>80</c:v>
                        </c:pt>
                        <c:pt idx="12">
                          <c:v>100</c:v>
                        </c:pt>
                        <c:pt idx="13">
                          <c:v>150</c:v>
                        </c:pt>
                        <c:pt idx="14">
                          <c:v>200</c:v>
                        </c:pt>
                        <c:pt idx="15">
                          <c:v>500</c:v>
                        </c:pt>
                        <c:pt idx="16">
                          <c:v>1000</c:v>
                        </c:pt>
                      </c:lvl>
                      <c:lvl>
                        <c:pt idx="0">
                          <c:v>0.01</c:v>
                        </c:pt>
                        <c:pt idx="1">
                          <c:v>0.02</c:v>
                        </c:pt>
                        <c:pt idx="2">
                          <c:v>0.03</c:v>
                        </c:pt>
                        <c:pt idx="3">
                          <c:v>0.05</c:v>
                        </c:pt>
                        <c:pt idx="4">
                          <c:v>0.1</c:v>
                        </c:pt>
                        <c:pt idx="5">
                          <c:v>0.15</c:v>
                        </c:pt>
                        <c:pt idx="6">
                          <c:v>0.2</c:v>
                        </c:pt>
                        <c:pt idx="7">
                          <c:v>0.3</c:v>
                        </c:pt>
                        <c:pt idx="8">
                          <c:v>0.4</c:v>
                        </c:pt>
                        <c:pt idx="9">
                          <c:v>0.5</c:v>
                        </c:pt>
                        <c:pt idx="10">
                          <c:v>0.6</c:v>
                        </c:pt>
                        <c:pt idx="11">
                          <c:v>0.8</c:v>
                        </c:pt>
                        <c:pt idx="12">
                          <c:v>1</c:v>
                        </c:pt>
                        <c:pt idx="13">
                          <c:v>1.5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10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'估值-增速与年化收益'!$A$18:$A$34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0.05</c:v>
                      </c:pt>
                      <c:pt idx="4">
                        <c:v>0.1</c:v>
                      </c:pt>
                      <c:pt idx="5">
                        <c:v>0.15</c:v>
                      </c:pt>
                      <c:pt idx="6">
                        <c:v>0.2</c:v>
                      </c:pt>
                      <c:pt idx="7">
                        <c:v>0.3</c:v>
                      </c:pt>
                      <c:pt idx="8">
                        <c:v>0.4</c:v>
                      </c:pt>
                      <c:pt idx="9">
                        <c:v>0.5</c:v>
                      </c:pt>
                      <c:pt idx="10">
                        <c:v>0.6</c:v>
                      </c:pt>
                      <c:pt idx="11">
                        <c:v>0.8</c:v>
                      </c:pt>
                      <c:pt idx="12">
                        <c:v>1</c:v>
                      </c:pt>
                      <c:pt idx="13">
                        <c:v>1.5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10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'估值-增速与年化收益'!$B$17</c15:sqref>
                        </c15:formulaRef>
                      </c:ext>
                    </c:extLst>
                    <c:strCache>
                      <c:ptCount val="1"/>
                      <c:pt idx="0">
                        <c:v>PE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'估值-增速与年化收益'!$A$18:$B$34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5</c:v>
                        </c:pt>
                        <c:pt idx="4">
                          <c:v>10</c:v>
                        </c:pt>
                        <c:pt idx="5">
                          <c:v>15</c:v>
                        </c:pt>
                        <c:pt idx="6">
                          <c:v>20</c:v>
                        </c:pt>
                        <c:pt idx="7">
                          <c:v>30</c:v>
                        </c:pt>
                        <c:pt idx="8">
                          <c:v>40</c:v>
                        </c:pt>
                        <c:pt idx="9">
                          <c:v>50</c:v>
                        </c:pt>
                        <c:pt idx="10">
                          <c:v>60</c:v>
                        </c:pt>
                        <c:pt idx="11">
                          <c:v>80</c:v>
                        </c:pt>
                        <c:pt idx="12">
                          <c:v>100</c:v>
                        </c:pt>
                        <c:pt idx="13">
                          <c:v>150</c:v>
                        </c:pt>
                        <c:pt idx="14">
                          <c:v>200</c:v>
                        </c:pt>
                        <c:pt idx="15">
                          <c:v>500</c:v>
                        </c:pt>
                        <c:pt idx="16">
                          <c:v>1000</c:v>
                        </c:pt>
                      </c:lvl>
                      <c:lvl>
                        <c:pt idx="0">
                          <c:v>0.01</c:v>
                        </c:pt>
                        <c:pt idx="1">
                          <c:v>0.02</c:v>
                        </c:pt>
                        <c:pt idx="2">
                          <c:v>0.03</c:v>
                        </c:pt>
                        <c:pt idx="3">
                          <c:v>0.05</c:v>
                        </c:pt>
                        <c:pt idx="4">
                          <c:v>0.1</c:v>
                        </c:pt>
                        <c:pt idx="5">
                          <c:v>0.15</c:v>
                        </c:pt>
                        <c:pt idx="6">
                          <c:v>0.2</c:v>
                        </c:pt>
                        <c:pt idx="7">
                          <c:v>0.3</c:v>
                        </c:pt>
                        <c:pt idx="8">
                          <c:v>0.4</c:v>
                        </c:pt>
                        <c:pt idx="9">
                          <c:v>0.5</c:v>
                        </c:pt>
                        <c:pt idx="10">
                          <c:v>0.6</c:v>
                        </c:pt>
                        <c:pt idx="11">
                          <c:v>0.8</c:v>
                        </c:pt>
                        <c:pt idx="12">
                          <c:v>1</c:v>
                        </c:pt>
                        <c:pt idx="13">
                          <c:v>1.5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10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'估值-增速与年化收益'!$B$18:$B$34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40</c:v>
                      </c:pt>
                      <c:pt idx="9">
                        <c:v>50</c:v>
                      </c:pt>
                      <c:pt idx="10">
                        <c:v>60</c:v>
                      </c:pt>
                      <c:pt idx="11">
                        <c:v>80</c:v>
                      </c:pt>
                      <c:pt idx="12">
                        <c:v>100</c:v>
                      </c:pt>
                      <c:pt idx="13">
                        <c:v>150</c:v>
                      </c:pt>
                      <c:pt idx="14">
                        <c:v>200</c:v>
                      </c:pt>
                      <c:pt idx="15">
                        <c:v>500</c:v>
                      </c:pt>
                      <c:pt idx="16">
                        <c:v>1000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152948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95408"/>
        <c:crosses val="autoZero"/>
        <c:auto val="1"/>
        <c:lblAlgn val="ctr"/>
        <c:lblOffset val="100"/>
        <c:noMultiLvlLbl val="0"/>
      </c:catAx>
      <c:valAx>
        <c:axId val="1152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回本年限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94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17</xdr:row>
      <xdr:rowOff>88900</xdr:rowOff>
    </xdr:from>
    <xdr:to>
      <xdr:col>16</xdr:col>
      <xdr:colOff>501650</xdr:colOff>
      <xdr:row>32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"/>
  <sheetViews>
    <sheetView workbookViewId="0">
      <pane ySplit="1" topLeftCell="A176" activePane="bottomLeft" state="frozen"/>
      <selection pane="bottomLeft" sqref="A1:H1048576"/>
    </sheetView>
  </sheetViews>
  <sheetFormatPr defaultRowHeight="14"/>
  <cols>
    <col min="2" max="2" width="12.453125" bestFit="1" customWidth="1"/>
    <col min="3" max="3" width="12.453125" customWidth="1"/>
    <col min="4" max="4" width="13.453125" customWidth="1"/>
    <col min="5" max="5" width="11.36328125" bestFit="1" customWidth="1"/>
    <col min="6" max="6" width="11.36328125" customWidth="1"/>
    <col min="7" max="7" width="16.90625" customWidth="1"/>
    <col min="10" max="11" width="8.7265625" style="5"/>
    <col min="12" max="12" width="17.1796875" style="5" customWidth="1"/>
  </cols>
  <sheetData>
    <row r="1" spans="1:12">
      <c r="A1" t="s">
        <v>410</v>
      </c>
      <c r="B1" t="s">
        <v>413</v>
      </c>
      <c r="C1" t="s">
        <v>416</v>
      </c>
      <c r="D1" t="s">
        <v>411</v>
      </c>
      <c r="E1" t="s">
        <v>417</v>
      </c>
      <c r="F1" t="s">
        <v>419</v>
      </c>
      <c r="G1" t="s">
        <v>126</v>
      </c>
      <c r="H1" t="s">
        <v>418</v>
      </c>
      <c r="I1" t="s">
        <v>420</v>
      </c>
      <c r="J1" s="5" t="s">
        <v>127</v>
      </c>
      <c r="K1" s="5" t="s">
        <v>414</v>
      </c>
      <c r="L1" s="5" t="s">
        <v>128</v>
      </c>
    </row>
    <row r="2" spans="1:12">
      <c r="A2" s="8" t="s">
        <v>415</v>
      </c>
      <c r="B2" s="8">
        <f>SUMIFS(L2:L8,J2:J8,1)</f>
        <v>1269097900000</v>
      </c>
      <c r="C2" s="8">
        <f>SUMIFS(K2:K8,J2:J8,1)</f>
        <v>141</v>
      </c>
      <c r="D2" t="s">
        <v>149</v>
      </c>
      <c r="E2">
        <f>IF(J2=1,L2,"")</f>
        <v>1269097900000</v>
      </c>
      <c r="F2">
        <f>IF(J2=1,K2,"")</f>
        <v>141</v>
      </c>
      <c r="H2" t="str">
        <f>IF(J2=0,L2,"")</f>
        <v/>
      </c>
      <c r="I2" t="str">
        <f>IF(J2=0,K2,"")</f>
        <v/>
      </c>
      <c r="J2" s="5">
        <v>1</v>
      </c>
      <c r="K2" s="5">
        <v>141</v>
      </c>
      <c r="L2" s="5">
        <v>1269097900000</v>
      </c>
    </row>
    <row r="3" spans="1:12">
      <c r="A3" s="8"/>
      <c r="B3" s="8"/>
      <c r="C3" s="8"/>
      <c r="E3" t="str">
        <f t="shared" ref="E3:E34" si="0">IF(J3=1,L3,"")</f>
        <v/>
      </c>
      <c r="F3" t="str">
        <f t="shared" ref="F3:F34" si="1">IF(J3=1,K3,"")</f>
        <v/>
      </c>
      <c r="G3" t="s">
        <v>150</v>
      </c>
      <c r="H3">
        <f t="shared" ref="H3:H34" si="2">IF(J3=0,L3,"")</f>
        <v>205573830000</v>
      </c>
      <c r="I3">
        <f t="shared" ref="I3:I34" si="3">IF(J3=0,K3,"")</f>
        <v>28</v>
      </c>
      <c r="J3" s="5">
        <v>0</v>
      </c>
      <c r="K3" s="5">
        <v>28</v>
      </c>
      <c r="L3" s="5">
        <v>205573830000</v>
      </c>
    </row>
    <row r="4" spans="1:12">
      <c r="A4" s="8"/>
      <c r="B4" s="8"/>
      <c r="C4" s="8"/>
      <c r="E4" t="str">
        <f t="shared" si="0"/>
        <v/>
      </c>
      <c r="F4" t="str">
        <f t="shared" si="1"/>
        <v/>
      </c>
      <c r="G4" t="s">
        <v>151</v>
      </c>
      <c r="H4">
        <f t="shared" si="2"/>
        <v>276055830000</v>
      </c>
      <c r="I4">
        <f t="shared" si="3"/>
        <v>34</v>
      </c>
      <c r="J4" s="5">
        <v>0</v>
      </c>
      <c r="K4" s="5">
        <v>34</v>
      </c>
      <c r="L4" s="5">
        <v>276055830000</v>
      </c>
    </row>
    <row r="5" spans="1:12">
      <c r="A5" s="8"/>
      <c r="B5" s="8"/>
      <c r="C5" s="8"/>
      <c r="E5" t="str">
        <f t="shared" si="0"/>
        <v/>
      </c>
      <c r="F5" t="str">
        <f t="shared" si="1"/>
        <v/>
      </c>
      <c r="G5" t="s">
        <v>152</v>
      </c>
      <c r="H5">
        <f t="shared" si="2"/>
        <v>147942770000</v>
      </c>
      <c r="I5">
        <f t="shared" si="3"/>
        <v>15</v>
      </c>
      <c r="J5" s="5">
        <v>0</v>
      </c>
      <c r="K5" s="5">
        <v>15</v>
      </c>
      <c r="L5" s="5">
        <v>147942770000</v>
      </c>
    </row>
    <row r="6" spans="1:12">
      <c r="A6" s="8"/>
      <c r="B6" s="8"/>
      <c r="C6" s="8"/>
      <c r="E6" t="str">
        <f t="shared" si="0"/>
        <v/>
      </c>
      <c r="F6" t="str">
        <f t="shared" si="1"/>
        <v/>
      </c>
      <c r="G6" t="s">
        <v>153</v>
      </c>
      <c r="H6">
        <f t="shared" si="2"/>
        <v>205604740000</v>
      </c>
      <c r="I6">
        <f t="shared" si="3"/>
        <v>23</v>
      </c>
      <c r="J6" s="5">
        <v>0</v>
      </c>
      <c r="K6" s="5">
        <v>23</v>
      </c>
      <c r="L6" s="5">
        <v>205604740000</v>
      </c>
    </row>
    <row r="7" spans="1:12">
      <c r="A7" s="8"/>
      <c r="B7" s="8"/>
      <c r="C7" s="8"/>
      <c r="E7" t="str">
        <f t="shared" si="0"/>
        <v/>
      </c>
      <c r="F7" t="str">
        <f t="shared" si="1"/>
        <v/>
      </c>
      <c r="G7" t="s">
        <v>154</v>
      </c>
      <c r="H7">
        <f t="shared" si="2"/>
        <v>310611200000</v>
      </c>
      <c r="I7">
        <f t="shared" si="3"/>
        <v>30</v>
      </c>
      <c r="J7" s="5">
        <v>0</v>
      </c>
      <c r="K7" s="5">
        <v>30</v>
      </c>
      <c r="L7" s="5">
        <v>310611200000</v>
      </c>
    </row>
    <row r="8" spans="1:12">
      <c r="A8" s="8"/>
      <c r="B8" s="8"/>
      <c r="C8" s="8"/>
      <c r="E8" t="str">
        <f t="shared" si="0"/>
        <v/>
      </c>
      <c r="F8" t="str">
        <f t="shared" si="1"/>
        <v/>
      </c>
      <c r="G8" t="s">
        <v>155</v>
      </c>
      <c r="H8">
        <f t="shared" si="2"/>
        <v>123309521000</v>
      </c>
      <c r="I8">
        <f t="shared" si="3"/>
        <v>11</v>
      </c>
      <c r="J8" s="5">
        <v>0</v>
      </c>
      <c r="K8" s="5">
        <v>11</v>
      </c>
      <c r="L8" s="5">
        <v>123309521000</v>
      </c>
    </row>
    <row r="9" spans="1:12">
      <c r="A9" s="8" t="s">
        <v>162</v>
      </c>
      <c r="B9" s="8">
        <f>SUMIFS(L9:L17,J9:J17,1)</f>
        <v>7548477700000</v>
      </c>
      <c r="C9" s="8">
        <f>SUMIFS(K9:K17,J9:J17,1)</f>
        <v>314</v>
      </c>
      <c r="D9" t="s">
        <v>421</v>
      </c>
      <c r="E9">
        <f t="shared" si="0"/>
        <v>7548477700000</v>
      </c>
      <c r="F9">
        <f t="shared" si="1"/>
        <v>314</v>
      </c>
      <c r="H9" t="str">
        <f t="shared" si="2"/>
        <v/>
      </c>
      <c r="I9" t="str">
        <f t="shared" si="3"/>
        <v/>
      </c>
      <c r="J9" s="5">
        <v>1</v>
      </c>
      <c r="K9" s="5">
        <v>314</v>
      </c>
      <c r="L9" s="5">
        <v>7548477700000</v>
      </c>
    </row>
    <row r="10" spans="1:12">
      <c r="A10" s="8"/>
      <c r="B10" s="8"/>
      <c r="C10" s="8"/>
      <c r="E10" t="str">
        <f t="shared" si="0"/>
        <v/>
      </c>
      <c r="F10" t="str">
        <f t="shared" si="1"/>
        <v/>
      </c>
      <c r="G10" t="s">
        <v>163</v>
      </c>
      <c r="H10">
        <f t="shared" si="2"/>
        <v>2934344800000</v>
      </c>
      <c r="I10">
        <f t="shared" si="3"/>
        <v>78</v>
      </c>
      <c r="J10" s="5">
        <v>0</v>
      </c>
      <c r="K10" s="5">
        <v>78</v>
      </c>
      <c r="L10" s="5">
        <v>2934344800000</v>
      </c>
    </row>
    <row r="11" spans="1:12">
      <c r="A11" s="8"/>
      <c r="B11" s="8"/>
      <c r="C11" s="8"/>
      <c r="E11" t="str">
        <f t="shared" si="0"/>
        <v/>
      </c>
      <c r="F11" t="str">
        <f t="shared" si="1"/>
        <v/>
      </c>
      <c r="G11" t="s">
        <v>164</v>
      </c>
      <c r="H11">
        <f t="shared" si="2"/>
        <v>147743570000</v>
      </c>
      <c r="I11">
        <f t="shared" si="3"/>
        <v>20</v>
      </c>
      <c r="J11" s="5">
        <v>0</v>
      </c>
      <c r="K11" s="5">
        <v>20</v>
      </c>
      <c r="L11" s="5">
        <v>147743570000</v>
      </c>
    </row>
    <row r="12" spans="1:12">
      <c r="A12" s="8"/>
      <c r="B12" s="8"/>
      <c r="C12" s="8"/>
      <c r="E12" t="str">
        <f t="shared" si="0"/>
        <v/>
      </c>
      <c r="F12" t="str">
        <f t="shared" si="1"/>
        <v/>
      </c>
      <c r="G12" t="s">
        <v>165</v>
      </c>
      <c r="H12">
        <f t="shared" si="2"/>
        <v>374585720000</v>
      </c>
      <c r="I12">
        <f t="shared" si="3"/>
        <v>35</v>
      </c>
      <c r="J12" s="5">
        <v>0</v>
      </c>
      <c r="K12" s="5">
        <v>35</v>
      </c>
      <c r="L12" s="5">
        <v>374585720000</v>
      </c>
    </row>
    <row r="13" spans="1:12">
      <c r="A13" s="8"/>
      <c r="B13" s="8"/>
      <c r="C13" s="8"/>
      <c r="E13" t="str">
        <f t="shared" si="0"/>
        <v/>
      </c>
      <c r="F13" t="str">
        <f t="shared" si="1"/>
        <v/>
      </c>
      <c r="G13" t="s">
        <v>166</v>
      </c>
      <c r="H13">
        <f t="shared" si="2"/>
        <v>368880630000</v>
      </c>
      <c r="I13">
        <f t="shared" si="3"/>
        <v>23</v>
      </c>
      <c r="J13" s="5">
        <v>0</v>
      </c>
      <c r="K13" s="5">
        <v>23</v>
      </c>
      <c r="L13" s="5">
        <v>368880630000</v>
      </c>
    </row>
    <row r="14" spans="1:12">
      <c r="A14" s="8"/>
      <c r="B14" s="8"/>
      <c r="C14" s="8"/>
      <c r="E14" t="str">
        <f t="shared" si="0"/>
        <v/>
      </c>
      <c r="F14" t="str">
        <f t="shared" si="1"/>
        <v/>
      </c>
      <c r="G14" t="s">
        <v>167</v>
      </c>
      <c r="H14">
        <f t="shared" si="2"/>
        <v>2655198100000</v>
      </c>
      <c r="I14">
        <f t="shared" si="3"/>
        <v>51</v>
      </c>
      <c r="J14" s="5">
        <v>0</v>
      </c>
      <c r="K14" s="5">
        <v>51</v>
      </c>
      <c r="L14" s="5">
        <v>2655198100000</v>
      </c>
    </row>
    <row r="15" spans="1:12">
      <c r="A15" s="8"/>
      <c r="B15" s="8"/>
      <c r="C15" s="8"/>
      <c r="E15" t="str">
        <f t="shared" si="0"/>
        <v/>
      </c>
      <c r="F15" t="str">
        <f t="shared" si="1"/>
        <v/>
      </c>
      <c r="G15" t="s">
        <v>168</v>
      </c>
      <c r="H15">
        <f t="shared" si="2"/>
        <v>365504080000</v>
      </c>
      <c r="I15">
        <f t="shared" si="3"/>
        <v>24</v>
      </c>
      <c r="J15" s="5">
        <v>0</v>
      </c>
      <c r="K15" s="5">
        <v>24</v>
      </c>
      <c r="L15" s="5">
        <v>365504080000</v>
      </c>
    </row>
    <row r="16" spans="1:12">
      <c r="A16" s="8"/>
      <c r="B16" s="8"/>
      <c r="C16" s="8"/>
      <c r="E16" t="str">
        <f t="shared" si="0"/>
        <v/>
      </c>
      <c r="F16" t="str">
        <f t="shared" si="1"/>
        <v/>
      </c>
      <c r="G16" t="s">
        <v>169</v>
      </c>
      <c r="H16">
        <f t="shared" si="2"/>
        <v>485796560000</v>
      </c>
      <c r="I16">
        <f t="shared" si="3"/>
        <v>50</v>
      </c>
      <c r="J16" s="5">
        <v>0</v>
      </c>
      <c r="K16" s="5">
        <v>50</v>
      </c>
      <c r="L16" s="5">
        <v>485796560000</v>
      </c>
    </row>
    <row r="17" spans="1:12">
      <c r="A17" s="8"/>
      <c r="B17" s="8"/>
      <c r="C17" s="8"/>
      <c r="E17" t="str">
        <f t="shared" si="0"/>
        <v/>
      </c>
      <c r="F17" t="str">
        <f t="shared" si="1"/>
        <v/>
      </c>
      <c r="G17" t="s">
        <v>170</v>
      </c>
      <c r="H17">
        <f t="shared" si="2"/>
        <v>216424310000</v>
      </c>
      <c r="I17">
        <f t="shared" si="3"/>
        <v>32</v>
      </c>
      <c r="J17" s="5">
        <v>0</v>
      </c>
      <c r="K17" s="5">
        <v>32</v>
      </c>
      <c r="L17" s="5">
        <v>216424310000</v>
      </c>
    </row>
    <row r="18" spans="1:12">
      <c r="A18" s="8" t="s">
        <v>422</v>
      </c>
      <c r="B18" s="8">
        <f>SUMIFS(L18:L35,J18:J35,1)</f>
        <v>6381831200000</v>
      </c>
      <c r="C18" s="8">
        <f>SUMIFS(K18:K35,J18:J35,1)</f>
        <v>422</v>
      </c>
      <c r="D18" t="s">
        <v>354</v>
      </c>
      <c r="E18">
        <f t="shared" si="0"/>
        <v>1213115390000</v>
      </c>
      <c r="F18">
        <f t="shared" si="1"/>
        <v>86</v>
      </c>
      <c r="H18" t="str">
        <f t="shared" si="2"/>
        <v/>
      </c>
      <c r="I18" t="str">
        <f t="shared" si="3"/>
        <v/>
      </c>
      <c r="J18" s="5">
        <v>1</v>
      </c>
      <c r="K18" s="5">
        <v>86</v>
      </c>
      <c r="L18" s="5">
        <v>1213115390000</v>
      </c>
    </row>
    <row r="19" spans="1:12">
      <c r="A19" s="8"/>
      <c r="B19" s="8"/>
      <c r="C19" s="8"/>
      <c r="E19" t="str">
        <f t="shared" si="0"/>
        <v/>
      </c>
      <c r="F19" t="str">
        <f t="shared" si="1"/>
        <v/>
      </c>
      <c r="G19" t="s">
        <v>355</v>
      </c>
      <c r="H19">
        <f t="shared" si="2"/>
        <v>173454380000</v>
      </c>
      <c r="I19">
        <f t="shared" si="3"/>
        <v>8</v>
      </c>
      <c r="J19" s="5">
        <v>0</v>
      </c>
      <c r="K19" s="5">
        <v>8</v>
      </c>
      <c r="L19" s="5">
        <v>173454380000</v>
      </c>
    </row>
    <row r="20" spans="1:12">
      <c r="A20" s="8"/>
      <c r="B20" s="8"/>
      <c r="C20" s="8"/>
      <c r="E20" t="str">
        <f t="shared" si="0"/>
        <v/>
      </c>
      <c r="F20" t="str">
        <f t="shared" si="1"/>
        <v/>
      </c>
      <c r="G20" t="s">
        <v>356</v>
      </c>
      <c r="H20">
        <f t="shared" si="2"/>
        <v>1039661010000</v>
      </c>
      <c r="I20">
        <f t="shared" si="3"/>
        <v>79</v>
      </c>
      <c r="J20" s="5">
        <v>0</v>
      </c>
      <c r="K20" s="5">
        <v>79</v>
      </c>
      <c r="L20" s="5">
        <v>1039661010000</v>
      </c>
    </row>
    <row r="21" spans="1:12">
      <c r="A21" s="8"/>
      <c r="B21" s="8"/>
      <c r="C21" s="8"/>
      <c r="D21" t="s">
        <v>317</v>
      </c>
      <c r="E21">
        <f t="shared" si="0"/>
        <v>210452650000</v>
      </c>
      <c r="F21">
        <f t="shared" si="1"/>
        <v>36</v>
      </c>
      <c r="H21" t="str">
        <f t="shared" si="2"/>
        <v/>
      </c>
      <c r="I21" t="str">
        <f t="shared" si="3"/>
        <v/>
      </c>
      <c r="J21" s="5">
        <v>1</v>
      </c>
      <c r="K21" s="5">
        <v>36</v>
      </c>
      <c r="L21" s="5">
        <v>210452650000</v>
      </c>
    </row>
    <row r="22" spans="1:12">
      <c r="A22" s="8"/>
      <c r="B22" s="8"/>
      <c r="C22" s="8"/>
      <c r="D22" t="s">
        <v>205</v>
      </c>
      <c r="E22">
        <f t="shared" si="0"/>
        <v>928015040000</v>
      </c>
      <c r="F22">
        <f t="shared" si="1"/>
        <v>100</v>
      </c>
      <c r="H22" t="str">
        <f t="shared" si="2"/>
        <v/>
      </c>
      <c r="I22" t="str">
        <f t="shared" si="3"/>
        <v/>
      </c>
      <c r="J22" s="5">
        <v>1</v>
      </c>
      <c r="K22" s="5">
        <v>100</v>
      </c>
      <c r="L22" s="5">
        <v>928015040000</v>
      </c>
    </row>
    <row r="23" spans="1:12">
      <c r="A23" s="8"/>
      <c r="B23" s="8"/>
      <c r="C23" s="8"/>
      <c r="E23" t="str">
        <f t="shared" si="0"/>
        <v/>
      </c>
      <c r="F23" t="str">
        <f t="shared" si="1"/>
        <v/>
      </c>
      <c r="G23" t="s">
        <v>206</v>
      </c>
      <c r="H23">
        <f t="shared" si="2"/>
        <v>293855030000</v>
      </c>
      <c r="I23">
        <f t="shared" si="3"/>
        <v>39</v>
      </c>
      <c r="J23" s="5">
        <v>0</v>
      </c>
      <c r="K23" s="5">
        <v>39</v>
      </c>
      <c r="L23" s="5">
        <v>293855030000</v>
      </c>
    </row>
    <row r="24" spans="1:12">
      <c r="A24" s="8"/>
      <c r="B24" s="8"/>
      <c r="C24" s="8"/>
      <c r="E24" t="str">
        <f t="shared" si="0"/>
        <v/>
      </c>
      <c r="F24" t="str">
        <f t="shared" si="1"/>
        <v/>
      </c>
      <c r="G24" t="s">
        <v>207</v>
      </c>
      <c r="H24">
        <f t="shared" si="2"/>
        <v>115548679000</v>
      </c>
      <c r="I24">
        <f t="shared" si="3"/>
        <v>18</v>
      </c>
      <c r="J24" s="5">
        <v>0</v>
      </c>
      <c r="K24" s="5">
        <v>18</v>
      </c>
      <c r="L24" s="5">
        <v>115548679000</v>
      </c>
    </row>
    <row r="25" spans="1:12">
      <c r="A25" s="8"/>
      <c r="B25" s="8"/>
      <c r="C25" s="8"/>
      <c r="E25" t="str">
        <f t="shared" si="0"/>
        <v/>
      </c>
      <c r="F25" t="str">
        <f t="shared" si="1"/>
        <v/>
      </c>
      <c r="G25" t="s">
        <v>208</v>
      </c>
      <c r="H25">
        <f t="shared" si="2"/>
        <v>518611330000</v>
      </c>
      <c r="I25">
        <f t="shared" si="3"/>
        <v>43</v>
      </c>
      <c r="J25" s="5">
        <v>0</v>
      </c>
      <c r="K25" s="5">
        <v>43</v>
      </c>
      <c r="L25" s="5">
        <v>518611330000</v>
      </c>
    </row>
    <row r="26" spans="1:12">
      <c r="A26" s="8"/>
      <c r="B26" s="8"/>
      <c r="C26" s="8"/>
      <c r="D26" t="s">
        <v>171</v>
      </c>
      <c r="E26">
        <f t="shared" si="0"/>
        <v>248740220000</v>
      </c>
      <c r="F26">
        <f t="shared" si="1"/>
        <v>27</v>
      </c>
      <c r="H26" t="str">
        <f t="shared" si="2"/>
        <v/>
      </c>
      <c r="I26" t="str">
        <f t="shared" si="3"/>
        <v/>
      </c>
      <c r="J26" s="5">
        <v>1</v>
      </c>
      <c r="K26" s="5">
        <v>27</v>
      </c>
      <c r="L26" s="5">
        <v>248740220000</v>
      </c>
    </row>
    <row r="27" spans="1:12">
      <c r="A27" s="8"/>
      <c r="B27" s="8"/>
      <c r="C27" s="8"/>
      <c r="D27" t="s">
        <v>133</v>
      </c>
      <c r="E27">
        <f t="shared" si="0"/>
        <v>3781507900000</v>
      </c>
      <c r="F27">
        <f t="shared" si="1"/>
        <v>173</v>
      </c>
      <c r="H27" t="str">
        <f t="shared" si="2"/>
        <v/>
      </c>
      <c r="I27" t="str">
        <f t="shared" si="3"/>
        <v/>
      </c>
      <c r="J27" s="5">
        <v>1</v>
      </c>
      <c r="K27" s="5">
        <v>173</v>
      </c>
      <c r="L27" s="5">
        <v>3781507900000</v>
      </c>
    </row>
    <row r="28" spans="1:12">
      <c r="A28" s="8"/>
      <c r="B28" s="8"/>
      <c r="C28" s="8"/>
      <c r="E28" t="str">
        <f t="shared" si="0"/>
        <v/>
      </c>
      <c r="F28" t="str">
        <f t="shared" si="1"/>
        <v/>
      </c>
      <c r="G28" t="s">
        <v>134</v>
      </c>
      <c r="H28">
        <f t="shared" si="2"/>
        <v>230247320000</v>
      </c>
      <c r="I28">
        <f t="shared" si="3"/>
        <v>13</v>
      </c>
      <c r="J28" s="5">
        <v>0</v>
      </c>
      <c r="K28" s="5">
        <v>13</v>
      </c>
      <c r="L28" s="5">
        <v>230247320000</v>
      </c>
    </row>
    <row r="29" spans="1:12">
      <c r="A29" s="8"/>
      <c r="B29" s="8"/>
      <c r="C29" s="8"/>
      <c r="E29" t="str">
        <f t="shared" si="0"/>
        <v/>
      </c>
      <c r="F29" t="str">
        <f t="shared" si="1"/>
        <v/>
      </c>
      <c r="G29" t="s">
        <v>135</v>
      </c>
      <c r="H29">
        <f t="shared" si="2"/>
        <v>420486580000</v>
      </c>
      <c r="I29">
        <f t="shared" si="3"/>
        <v>14</v>
      </c>
      <c r="J29" s="5">
        <v>0</v>
      </c>
      <c r="K29" s="5">
        <v>14</v>
      </c>
      <c r="L29" s="5">
        <v>420486580000</v>
      </c>
    </row>
    <row r="30" spans="1:12">
      <c r="A30" s="8"/>
      <c r="B30" s="8"/>
      <c r="C30" s="8"/>
      <c r="E30" t="str">
        <f t="shared" si="0"/>
        <v/>
      </c>
      <c r="F30" t="str">
        <f t="shared" si="1"/>
        <v/>
      </c>
      <c r="G30" t="s">
        <v>136</v>
      </c>
      <c r="H30">
        <f t="shared" si="2"/>
        <v>208261370000</v>
      </c>
      <c r="I30">
        <f t="shared" si="3"/>
        <v>12</v>
      </c>
      <c r="J30" s="5">
        <v>0</v>
      </c>
      <c r="K30" s="5">
        <v>12</v>
      </c>
      <c r="L30" s="5">
        <v>208261370000</v>
      </c>
    </row>
    <row r="31" spans="1:12">
      <c r="A31" s="8"/>
      <c r="B31" s="8"/>
      <c r="C31" s="8"/>
      <c r="E31" t="str">
        <f t="shared" si="0"/>
        <v/>
      </c>
      <c r="F31" t="str">
        <f t="shared" si="1"/>
        <v/>
      </c>
      <c r="G31" t="s">
        <v>137</v>
      </c>
      <c r="H31">
        <f t="shared" si="2"/>
        <v>354550040000</v>
      </c>
      <c r="I31">
        <f t="shared" si="3"/>
        <v>16</v>
      </c>
      <c r="J31" s="5">
        <v>0</v>
      </c>
      <c r="K31" s="5">
        <v>16</v>
      </c>
      <c r="L31" s="5">
        <v>354550040000</v>
      </c>
    </row>
    <row r="32" spans="1:12">
      <c r="A32" s="8"/>
      <c r="B32" s="8"/>
      <c r="C32" s="8"/>
      <c r="E32" t="str">
        <f t="shared" si="0"/>
        <v/>
      </c>
      <c r="F32" t="str">
        <f t="shared" si="1"/>
        <v/>
      </c>
      <c r="G32" t="s">
        <v>138</v>
      </c>
      <c r="H32">
        <f t="shared" si="2"/>
        <v>169622630000</v>
      </c>
      <c r="I32">
        <f t="shared" si="3"/>
        <v>10</v>
      </c>
      <c r="J32" s="5">
        <v>0</v>
      </c>
      <c r="K32" s="5">
        <v>10</v>
      </c>
      <c r="L32" s="5">
        <v>169622630000</v>
      </c>
    </row>
    <row r="33" spans="1:12">
      <c r="A33" s="8"/>
      <c r="B33" s="8"/>
      <c r="C33" s="8"/>
      <c r="E33" t="str">
        <f t="shared" si="0"/>
        <v/>
      </c>
      <c r="F33" t="str">
        <f t="shared" si="1"/>
        <v/>
      </c>
      <c r="G33" t="s">
        <v>139</v>
      </c>
      <c r="H33">
        <f t="shared" si="2"/>
        <v>1565198300000</v>
      </c>
      <c r="I33">
        <f t="shared" si="3"/>
        <v>65</v>
      </c>
      <c r="J33" s="5">
        <v>0</v>
      </c>
      <c r="K33" s="5">
        <v>65</v>
      </c>
      <c r="L33" s="5">
        <v>1565198300000</v>
      </c>
    </row>
    <row r="34" spans="1:12">
      <c r="A34" s="8"/>
      <c r="B34" s="8"/>
      <c r="C34" s="8"/>
      <c r="E34" t="str">
        <f t="shared" si="0"/>
        <v/>
      </c>
      <c r="F34" t="str">
        <f t="shared" si="1"/>
        <v/>
      </c>
      <c r="G34" t="s">
        <v>140</v>
      </c>
      <c r="H34">
        <f t="shared" si="2"/>
        <v>423441390000</v>
      </c>
      <c r="I34">
        <f t="shared" si="3"/>
        <v>3</v>
      </c>
      <c r="J34" s="5">
        <v>0</v>
      </c>
      <c r="K34" s="5">
        <v>3</v>
      </c>
      <c r="L34" s="5">
        <v>423441390000</v>
      </c>
    </row>
    <row r="35" spans="1:12">
      <c r="A35" s="8"/>
      <c r="B35" s="8"/>
      <c r="C35" s="8"/>
      <c r="G35" t="s">
        <v>141</v>
      </c>
      <c r="H35">
        <f t="shared" ref="H35" si="4">IF(J35=0,L35,"")</f>
        <v>409700190000</v>
      </c>
      <c r="I35">
        <f t="shared" ref="I35" si="5">IF(J35=0,K35,"")</f>
        <v>39</v>
      </c>
      <c r="J35" s="5">
        <v>0</v>
      </c>
      <c r="K35" s="5">
        <v>39</v>
      </c>
      <c r="L35" s="5">
        <v>409700190000</v>
      </c>
    </row>
    <row r="36" spans="1:12">
      <c r="A36" s="8" t="s">
        <v>423</v>
      </c>
      <c r="B36" s="8">
        <f>SUMIFS(L36:L40,J36:J40,1)</f>
        <v>1527338105000</v>
      </c>
      <c r="C36" s="8">
        <f>SUMIFS(K36:K40,J36:J40,1)</f>
        <v>112</v>
      </c>
      <c r="D36" t="s">
        <v>173</v>
      </c>
      <c r="E36">
        <f t="shared" ref="E36:E40" si="6">IF(J36=1,L36,"")</f>
        <v>1480055400000</v>
      </c>
      <c r="F36">
        <f t="shared" ref="F36:F40" si="7">IF(J36=1,K36,"")</f>
        <v>104</v>
      </c>
      <c r="H36" t="str">
        <f t="shared" ref="H36:H39" si="8">IF(J36=0,L36,"")</f>
        <v/>
      </c>
      <c r="I36" t="str">
        <f t="shared" ref="I36:I39" si="9">IF(J36=0,K36,"")</f>
        <v/>
      </c>
      <c r="J36" s="5">
        <v>1</v>
      </c>
      <c r="K36" s="5">
        <v>104</v>
      </c>
      <c r="L36" s="5">
        <v>1480055400000</v>
      </c>
    </row>
    <row r="37" spans="1:12">
      <c r="A37" s="8"/>
      <c r="B37" s="8"/>
      <c r="C37" s="8"/>
      <c r="E37" t="str">
        <f t="shared" si="6"/>
        <v/>
      </c>
      <c r="F37" t="str">
        <f t="shared" si="7"/>
        <v/>
      </c>
      <c r="G37" t="s">
        <v>174</v>
      </c>
      <c r="H37">
        <f t="shared" si="8"/>
        <v>119126607000</v>
      </c>
      <c r="I37">
        <f t="shared" si="9"/>
        <v>10</v>
      </c>
      <c r="J37" s="5">
        <v>0</v>
      </c>
      <c r="K37" s="5">
        <v>10</v>
      </c>
      <c r="L37" s="5">
        <v>119126607000</v>
      </c>
    </row>
    <row r="38" spans="1:12">
      <c r="A38" s="8"/>
      <c r="B38" s="8"/>
      <c r="C38" s="8"/>
      <c r="E38" t="str">
        <f t="shared" si="6"/>
        <v/>
      </c>
      <c r="F38" t="str">
        <f t="shared" si="7"/>
        <v/>
      </c>
      <c r="G38" t="s">
        <v>175</v>
      </c>
      <c r="H38">
        <f t="shared" si="8"/>
        <v>286942860000</v>
      </c>
      <c r="I38">
        <f t="shared" si="9"/>
        <v>8</v>
      </c>
      <c r="J38" s="5">
        <v>0</v>
      </c>
      <c r="K38" s="5">
        <v>8</v>
      </c>
      <c r="L38" s="5">
        <v>286942860000</v>
      </c>
    </row>
    <row r="39" spans="1:12">
      <c r="A39" s="8"/>
      <c r="B39" s="8"/>
      <c r="C39" s="8"/>
      <c r="E39" t="str">
        <f t="shared" si="6"/>
        <v/>
      </c>
      <c r="F39" t="str">
        <f t="shared" si="7"/>
        <v/>
      </c>
      <c r="G39" t="s">
        <v>176</v>
      </c>
      <c r="H39">
        <f t="shared" si="8"/>
        <v>1073985950000</v>
      </c>
      <c r="I39">
        <f t="shared" si="9"/>
        <v>86</v>
      </c>
      <c r="J39" s="5">
        <v>0</v>
      </c>
      <c r="K39" s="5">
        <v>86</v>
      </c>
      <c r="L39" s="5">
        <v>1073985950000</v>
      </c>
    </row>
    <row r="40" spans="1:12">
      <c r="A40" s="8"/>
      <c r="B40" s="8"/>
      <c r="C40" s="8"/>
      <c r="D40" t="s">
        <v>172</v>
      </c>
      <c r="E40">
        <f t="shared" si="6"/>
        <v>47282705000</v>
      </c>
      <c r="F40">
        <f t="shared" si="7"/>
        <v>8</v>
      </c>
      <c r="H40" t="str">
        <f t="shared" ref="H40:H49" si="10">IF(J40=0,L40,"")</f>
        <v/>
      </c>
      <c r="I40" t="str">
        <f t="shared" ref="I40:I49" si="11">IF(J40=0,K40,"")</f>
        <v/>
      </c>
      <c r="J40" s="5">
        <v>1</v>
      </c>
      <c r="K40" s="5">
        <v>8</v>
      </c>
      <c r="L40" s="5">
        <v>47282705000</v>
      </c>
    </row>
    <row r="41" spans="1:12">
      <c r="A41" s="8" t="s">
        <v>424</v>
      </c>
      <c r="B41" s="8">
        <f>SUMIFS(L41:L49,J41:J49,1)</f>
        <v>547201630000</v>
      </c>
      <c r="C41" s="8">
        <f>SUMIFS(K41:K49,J41:J49,1)</f>
        <v>95</v>
      </c>
      <c r="D41" t="s">
        <v>186</v>
      </c>
      <c r="E41">
        <f t="shared" ref="E41:E49" si="12">IF(J41=1,L41,"")</f>
        <v>310473740000</v>
      </c>
      <c r="F41">
        <f t="shared" ref="F41:F49" si="13">IF(J41=1,K41,"")</f>
        <v>61</v>
      </c>
      <c r="H41" t="str">
        <f t="shared" si="10"/>
        <v/>
      </c>
      <c r="I41" t="str">
        <f t="shared" si="11"/>
        <v/>
      </c>
      <c r="J41" s="5">
        <v>1</v>
      </c>
      <c r="K41" s="5">
        <v>61</v>
      </c>
      <c r="L41" s="5">
        <v>310473740000</v>
      </c>
    </row>
    <row r="42" spans="1:12">
      <c r="A42" s="8"/>
      <c r="B42" s="8"/>
      <c r="C42" s="8"/>
      <c r="E42" t="str">
        <f t="shared" si="12"/>
        <v/>
      </c>
      <c r="F42" t="str">
        <f t="shared" si="13"/>
        <v/>
      </c>
      <c r="G42" t="s">
        <v>187</v>
      </c>
      <c r="H42">
        <f t="shared" si="10"/>
        <v>235193520000</v>
      </c>
      <c r="I42">
        <f t="shared" si="11"/>
        <v>39</v>
      </c>
      <c r="J42" s="5">
        <v>0</v>
      </c>
      <c r="K42" s="5">
        <v>39</v>
      </c>
      <c r="L42" s="5">
        <v>235193520000</v>
      </c>
    </row>
    <row r="43" spans="1:12">
      <c r="A43" s="8"/>
      <c r="B43" s="8"/>
      <c r="C43" s="8"/>
      <c r="E43" t="str">
        <f t="shared" si="12"/>
        <v/>
      </c>
      <c r="F43" t="str">
        <f t="shared" si="13"/>
        <v/>
      </c>
      <c r="G43" t="s">
        <v>188</v>
      </c>
      <c r="H43">
        <f t="shared" si="10"/>
        <v>28126479000</v>
      </c>
      <c r="I43">
        <f t="shared" si="11"/>
        <v>6</v>
      </c>
      <c r="J43" s="5">
        <v>0</v>
      </c>
      <c r="K43" s="5">
        <v>6</v>
      </c>
      <c r="L43" s="5">
        <v>28126479000</v>
      </c>
    </row>
    <row r="44" spans="1:12">
      <c r="A44" s="8"/>
      <c r="B44" s="8"/>
      <c r="C44" s="8"/>
      <c r="E44" t="str">
        <f t="shared" si="12"/>
        <v/>
      </c>
      <c r="F44" t="str">
        <f t="shared" si="13"/>
        <v/>
      </c>
      <c r="G44" t="s">
        <v>189</v>
      </c>
      <c r="H44">
        <f t="shared" si="10"/>
        <v>47153746000</v>
      </c>
      <c r="I44">
        <f t="shared" si="11"/>
        <v>16</v>
      </c>
      <c r="J44" s="5">
        <v>0</v>
      </c>
      <c r="K44" s="5">
        <v>16</v>
      </c>
      <c r="L44" s="5">
        <v>47153746000</v>
      </c>
    </row>
    <row r="45" spans="1:12">
      <c r="A45" s="8"/>
      <c r="B45" s="8"/>
      <c r="C45" s="8"/>
      <c r="D45" t="s">
        <v>177</v>
      </c>
      <c r="E45">
        <f t="shared" si="12"/>
        <v>236727890000</v>
      </c>
      <c r="F45">
        <f t="shared" si="13"/>
        <v>34</v>
      </c>
      <c r="H45" t="str">
        <f t="shared" si="10"/>
        <v/>
      </c>
      <c r="I45" t="str">
        <f t="shared" si="11"/>
        <v/>
      </c>
      <c r="J45" s="5">
        <v>1</v>
      </c>
      <c r="K45" s="5">
        <v>34</v>
      </c>
      <c r="L45" s="5">
        <v>236727890000</v>
      </c>
    </row>
    <row r="46" spans="1:12">
      <c r="A46" s="8"/>
      <c r="B46" s="8"/>
      <c r="C46" s="8"/>
      <c r="E46" t="str">
        <f t="shared" si="12"/>
        <v/>
      </c>
      <c r="F46" t="str">
        <f t="shared" si="13"/>
        <v/>
      </c>
      <c r="G46" t="s">
        <v>178</v>
      </c>
      <c r="H46">
        <f t="shared" si="10"/>
        <v>16810840000</v>
      </c>
      <c r="I46">
        <f t="shared" si="11"/>
        <v>3</v>
      </c>
      <c r="J46" s="5">
        <v>0</v>
      </c>
      <c r="K46" s="5">
        <v>3</v>
      </c>
      <c r="L46" s="5">
        <v>16810840000</v>
      </c>
    </row>
    <row r="47" spans="1:12">
      <c r="A47" s="8"/>
      <c r="B47" s="8"/>
      <c r="C47" s="8"/>
      <c r="E47" t="str">
        <f t="shared" si="12"/>
        <v/>
      </c>
      <c r="F47" t="str">
        <f t="shared" si="13"/>
        <v/>
      </c>
      <c r="G47" t="s">
        <v>179</v>
      </c>
      <c r="H47">
        <f t="shared" si="10"/>
        <v>32484175000</v>
      </c>
      <c r="I47">
        <f t="shared" si="11"/>
        <v>8</v>
      </c>
      <c r="J47" s="5">
        <v>0</v>
      </c>
      <c r="K47" s="5">
        <v>8</v>
      </c>
      <c r="L47" s="5">
        <v>32484175000</v>
      </c>
    </row>
    <row r="48" spans="1:12">
      <c r="A48" s="8"/>
      <c r="B48" s="8"/>
      <c r="C48" s="8"/>
      <c r="E48" t="str">
        <f t="shared" si="12"/>
        <v/>
      </c>
      <c r="F48" t="str">
        <f t="shared" si="13"/>
        <v/>
      </c>
      <c r="G48" t="s">
        <v>180</v>
      </c>
      <c r="H48">
        <f t="shared" si="10"/>
        <v>172784590000</v>
      </c>
      <c r="I48">
        <f t="shared" si="11"/>
        <v>19</v>
      </c>
      <c r="J48" s="5">
        <v>0</v>
      </c>
      <c r="K48" s="5">
        <v>19</v>
      </c>
      <c r="L48" s="5">
        <v>172784590000</v>
      </c>
    </row>
    <row r="49" spans="1:12">
      <c r="A49" s="8"/>
      <c r="B49" s="8"/>
      <c r="C49" s="8"/>
      <c r="E49" t="str">
        <f t="shared" si="12"/>
        <v/>
      </c>
      <c r="F49" t="str">
        <f t="shared" si="13"/>
        <v/>
      </c>
      <c r="G49" t="s">
        <v>181</v>
      </c>
      <c r="H49">
        <f t="shared" si="10"/>
        <v>14648291000</v>
      </c>
      <c r="I49">
        <f t="shared" si="11"/>
        <v>4</v>
      </c>
      <c r="J49" s="5">
        <v>0</v>
      </c>
      <c r="K49" s="5">
        <v>4</v>
      </c>
      <c r="L49" s="5">
        <v>14648291000</v>
      </c>
    </row>
    <row r="50" spans="1:12">
      <c r="A50" s="8" t="s">
        <v>425</v>
      </c>
      <c r="B50" s="8">
        <f>SUMIFS(L50:L53,J50:J53,1)</f>
        <v>6241119900000</v>
      </c>
      <c r="C50" s="8">
        <f>SUMIFS(K50:K53,J50:J53,1)</f>
        <v>83</v>
      </c>
      <c r="D50" t="s">
        <v>389</v>
      </c>
      <c r="E50">
        <f t="shared" ref="E50:E53" si="14">IF(J50=1,L50,"")</f>
        <v>3144176200000</v>
      </c>
      <c r="F50">
        <f t="shared" ref="F50:F53" si="15">IF(J50=1,K50,"")</f>
        <v>49</v>
      </c>
      <c r="H50" t="str">
        <f t="shared" ref="H50:H53" si="16">IF(J50=0,L50,"")</f>
        <v/>
      </c>
      <c r="I50" t="str">
        <f t="shared" ref="I50:I53" si="17">IF(J50=0,K50,"")</f>
        <v/>
      </c>
      <c r="J50" s="5">
        <v>1</v>
      </c>
      <c r="K50" s="5">
        <v>49</v>
      </c>
      <c r="L50" s="5">
        <v>3144176200000</v>
      </c>
    </row>
    <row r="51" spans="1:12">
      <c r="A51" s="8"/>
      <c r="B51" s="8"/>
      <c r="C51" s="8"/>
      <c r="D51" t="s">
        <v>145</v>
      </c>
      <c r="E51">
        <f t="shared" si="14"/>
        <v>3096943700000</v>
      </c>
      <c r="F51">
        <f t="shared" si="15"/>
        <v>34</v>
      </c>
      <c r="H51" t="str">
        <f t="shared" si="16"/>
        <v/>
      </c>
      <c r="I51" t="str">
        <f t="shared" si="17"/>
        <v/>
      </c>
      <c r="J51" s="5">
        <v>1</v>
      </c>
      <c r="K51" s="5">
        <v>34</v>
      </c>
      <c r="L51" s="5">
        <v>3096943700000</v>
      </c>
    </row>
    <row r="52" spans="1:12">
      <c r="A52" s="8"/>
      <c r="B52" s="8"/>
      <c r="C52" s="8"/>
      <c r="E52" t="str">
        <f t="shared" si="14"/>
        <v/>
      </c>
      <c r="F52" t="str">
        <f t="shared" si="15"/>
        <v/>
      </c>
      <c r="G52" t="s">
        <v>146</v>
      </c>
      <c r="H52">
        <f t="shared" si="16"/>
        <v>2579964000000</v>
      </c>
      <c r="I52">
        <f t="shared" si="17"/>
        <v>6</v>
      </c>
      <c r="J52" s="5">
        <v>0</v>
      </c>
      <c r="K52" s="5">
        <v>6</v>
      </c>
      <c r="L52" s="5">
        <v>2579964000000</v>
      </c>
    </row>
    <row r="53" spans="1:12">
      <c r="A53" s="8"/>
      <c r="B53" s="8"/>
      <c r="C53" s="8"/>
      <c r="E53" t="str">
        <f t="shared" si="14"/>
        <v/>
      </c>
      <c r="F53" t="str">
        <f t="shared" si="15"/>
        <v/>
      </c>
      <c r="G53" t="s">
        <v>147</v>
      </c>
      <c r="H53">
        <f t="shared" si="16"/>
        <v>516979690000</v>
      </c>
      <c r="I53">
        <f t="shared" si="17"/>
        <v>34</v>
      </c>
      <c r="J53" s="5">
        <v>0</v>
      </c>
      <c r="K53" s="5">
        <v>34</v>
      </c>
      <c r="L53" s="5">
        <v>516979690000</v>
      </c>
    </row>
    <row r="54" spans="1:12">
      <c r="A54" s="8" t="s">
        <v>426</v>
      </c>
      <c r="B54" s="8">
        <f>SUMIFS(L54:L57,J54:J57,1)</f>
        <v>919422840000</v>
      </c>
      <c r="C54" s="8">
        <f>SUMIFS(K54:K57,J54:J57,1)</f>
        <v>45</v>
      </c>
      <c r="D54" t="s">
        <v>190</v>
      </c>
      <c r="E54">
        <f t="shared" ref="E54:E57" si="18">IF(J54=1,L54,"")</f>
        <v>919422840000</v>
      </c>
      <c r="F54">
        <f t="shared" ref="F54:F57" si="19">IF(J54=1,K54,"")</f>
        <v>45</v>
      </c>
      <c r="H54" t="str">
        <f t="shared" ref="H54:H57" si="20">IF(J54=0,L54,"")</f>
        <v/>
      </c>
      <c r="I54" t="str">
        <f t="shared" ref="I54:I57" si="21">IF(J54=0,K54,"")</f>
        <v/>
      </c>
      <c r="J54" s="5">
        <v>1</v>
      </c>
      <c r="K54" s="5">
        <v>45</v>
      </c>
      <c r="L54" s="5">
        <v>919422840000</v>
      </c>
    </row>
    <row r="55" spans="1:12">
      <c r="A55" s="8"/>
      <c r="B55" s="8"/>
      <c r="C55" s="8"/>
      <c r="E55" t="str">
        <f t="shared" si="18"/>
        <v/>
      </c>
      <c r="F55" t="str">
        <f t="shared" si="19"/>
        <v/>
      </c>
      <c r="G55" t="s">
        <v>191</v>
      </c>
      <c r="H55">
        <f t="shared" si="20"/>
        <v>544621320000</v>
      </c>
      <c r="I55">
        <f t="shared" si="21"/>
        <v>24</v>
      </c>
      <c r="J55" s="5">
        <v>0</v>
      </c>
      <c r="K55" s="5">
        <v>24</v>
      </c>
      <c r="L55" s="5">
        <v>544621320000</v>
      </c>
    </row>
    <row r="56" spans="1:12">
      <c r="A56" s="8"/>
      <c r="B56" s="8"/>
      <c r="C56" s="8"/>
      <c r="E56" t="str">
        <f t="shared" si="18"/>
        <v/>
      </c>
      <c r="F56" t="str">
        <f t="shared" si="19"/>
        <v/>
      </c>
      <c r="G56" t="s">
        <v>192</v>
      </c>
      <c r="H56">
        <f t="shared" si="20"/>
        <v>222668370000</v>
      </c>
      <c r="I56">
        <f t="shared" si="21"/>
        <v>13</v>
      </c>
      <c r="J56" s="5">
        <v>0</v>
      </c>
      <c r="K56" s="5">
        <v>13</v>
      </c>
      <c r="L56" s="5">
        <v>222668370000</v>
      </c>
    </row>
    <row r="57" spans="1:12">
      <c r="A57" s="8"/>
      <c r="B57" s="8"/>
      <c r="C57" s="8"/>
      <c r="E57" t="str">
        <f t="shared" si="18"/>
        <v/>
      </c>
      <c r="F57" t="str">
        <f t="shared" si="19"/>
        <v/>
      </c>
      <c r="G57" t="s">
        <v>193</v>
      </c>
      <c r="H57">
        <f t="shared" si="20"/>
        <v>152133150000</v>
      </c>
      <c r="I57">
        <f t="shared" si="21"/>
        <v>8</v>
      </c>
      <c r="J57" s="5">
        <v>0</v>
      </c>
      <c r="K57" s="5">
        <v>8</v>
      </c>
      <c r="L57" s="5">
        <v>152133150000</v>
      </c>
    </row>
    <row r="58" spans="1:12">
      <c r="A58" s="8" t="s">
        <v>427</v>
      </c>
      <c r="B58" s="8">
        <f>SUMIFS(L58:L64,J58:J64,1)</f>
        <v>2861780780000</v>
      </c>
      <c r="C58" s="8">
        <f>SUMIFS(K58:K64,J58:J64,1)</f>
        <v>122</v>
      </c>
      <c r="D58" t="s">
        <v>327</v>
      </c>
      <c r="E58">
        <f t="shared" ref="E58:E64" si="22">IF(J58=1,L58,"")</f>
        <v>229440080000</v>
      </c>
      <c r="F58">
        <f t="shared" ref="F58:F64" si="23">IF(J58=1,K58,"")</f>
        <v>28</v>
      </c>
      <c r="H58" t="str">
        <f t="shared" ref="H58:H64" si="24">IF(J58=0,L58,"")</f>
        <v/>
      </c>
      <c r="I58" t="str">
        <f t="shared" ref="I58:I64" si="25">IF(J58=0,K58,"")</f>
        <v/>
      </c>
      <c r="J58" s="5">
        <v>1</v>
      </c>
      <c r="K58" s="5">
        <v>28</v>
      </c>
      <c r="L58" s="5">
        <v>229440080000</v>
      </c>
    </row>
    <row r="59" spans="1:12">
      <c r="A59" s="8"/>
      <c r="B59" s="8"/>
      <c r="C59" s="8"/>
      <c r="D59" t="s">
        <v>156</v>
      </c>
      <c r="E59">
        <f t="shared" si="22"/>
        <v>2632340700000</v>
      </c>
      <c r="F59">
        <f t="shared" si="23"/>
        <v>94</v>
      </c>
      <c r="H59" t="str">
        <f t="shared" si="24"/>
        <v/>
      </c>
      <c r="I59" t="str">
        <f t="shared" si="25"/>
        <v/>
      </c>
      <c r="J59" s="5">
        <v>1</v>
      </c>
      <c r="K59" s="5">
        <v>94</v>
      </c>
      <c r="L59" s="5">
        <v>2632340700000</v>
      </c>
    </row>
    <row r="60" spans="1:12">
      <c r="A60" s="8"/>
      <c r="B60" s="8"/>
      <c r="C60" s="8"/>
      <c r="E60" t="str">
        <f t="shared" si="22"/>
        <v/>
      </c>
      <c r="F60" t="str">
        <f t="shared" si="23"/>
        <v/>
      </c>
      <c r="G60" t="s">
        <v>157</v>
      </c>
      <c r="H60">
        <f t="shared" si="24"/>
        <v>240195350000</v>
      </c>
      <c r="I60">
        <f t="shared" si="25"/>
        <v>15</v>
      </c>
      <c r="J60" s="5">
        <v>0</v>
      </c>
      <c r="K60" s="5">
        <v>15</v>
      </c>
      <c r="L60" s="5">
        <v>240195350000</v>
      </c>
    </row>
    <row r="61" spans="1:12">
      <c r="A61" s="8"/>
      <c r="B61" s="8"/>
      <c r="C61" s="8"/>
      <c r="E61" t="str">
        <f t="shared" si="22"/>
        <v/>
      </c>
      <c r="F61" t="str">
        <f t="shared" si="23"/>
        <v/>
      </c>
      <c r="G61" t="s">
        <v>158</v>
      </c>
      <c r="H61">
        <f t="shared" si="24"/>
        <v>687151380000</v>
      </c>
      <c r="I61">
        <f t="shared" si="25"/>
        <v>27</v>
      </c>
      <c r="J61" s="5">
        <v>0</v>
      </c>
      <c r="K61" s="5">
        <v>27</v>
      </c>
      <c r="L61" s="5">
        <v>687151380000</v>
      </c>
    </row>
    <row r="62" spans="1:12">
      <c r="A62" s="8"/>
      <c r="B62" s="8"/>
      <c r="C62" s="8"/>
      <c r="E62" t="str">
        <f t="shared" si="22"/>
        <v/>
      </c>
      <c r="F62" t="str">
        <f t="shared" si="23"/>
        <v/>
      </c>
      <c r="G62" t="s">
        <v>159</v>
      </c>
      <c r="H62">
        <f t="shared" si="24"/>
        <v>67279365000</v>
      </c>
      <c r="I62">
        <f t="shared" si="25"/>
        <v>15</v>
      </c>
      <c r="J62" s="5">
        <v>0</v>
      </c>
      <c r="K62" s="5">
        <v>15</v>
      </c>
      <c r="L62" s="5">
        <v>67279365000</v>
      </c>
    </row>
    <row r="63" spans="1:12">
      <c r="A63" s="8"/>
      <c r="B63" s="8"/>
      <c r="C63" s="8"/>
      <c r="E63" t="str">
        <f t="shared" si="22"/>
        <v/>
      </c>
      <c r="F63" t="str">
        <f t="shared" si="23"/>
        <v/>
      </c>
      <c r="G63" t="s">
        <v>160</v>
      </c>
      <c r="H63">
        <f t="shared" si="24"/>
        <v>814783830000</v>
      </c>
      <c r="I63">
        <f t="shared" si="25"/>
        <v>10</v>
      </c>
      <c r="J63" s="5">
        <v>0</v>
      </c>
      <c r="K63" s="5">
        <v>10</v>
      </c>
      <c r="L63" s="5">
        <v>814783830000</v>
      </c>
    </row>
    <row r="64" spans="1:12">
      <c r="A64" s="8"/>
      <c r="B64" s="8"/>
      <c r="C64" s="8"/>
      <c r="E64" t="str">
        <f t="shared" si="22"/>
        <v/>
      </c>
      <c r="F64" t="str">
        <f t="shared" si="23"/>
        <v/>
      </c>
      <c r="G64" t="s">
        <v>161</v>
      </c>
      <c r="H64">
        <f t="shared" si="24"/>
        <v>822930780000</v>
      </c>
      <c r="I64">
        <f t="shared" si="25"/>
        <v>27</v>
      </c>
      <c r="J64" s="5">
        <v>0</v>
      </c>
      <c r="K64" s="5">
        <v>27</v>
      </c>
      <c r="L64" s="5">
        <v>822930780000</v>
      </c>
    </row>
    <row r="65" spans="1:12">
      <c r="A65" s="8" t="s">
        <v>428</v>
      </c>
      <c r="B65" s="8">
        <f>SUMIFS(L65:L70,J65:J70,1)</f>
        <v>2235312700000</v>
      </c>
      <c r="C65" s="8">
        <f>SUMIFS(K65:K70,J65:J70,1)</f>
        <v>128</v>
      </c>
      <c r="D65" t="s">
        <v>210</v>
      </c>
      <c r="E65">
        <f t="shared" ref="E65:E70" si="26">IF(J65=1,L65,"")</f>
        <v>2235312700000</v>
      </c>
      <c r="F65">
        <f t="shared" ref="F65:F70" si="27">IF(J65=1,K65,"")</f>
        <v>128</v>
      </c>
      <c r="H65" t="str">
        <f t="shared" ref="H65:H70" si="28">IF(J65=0,L65,"")</f>
        <v/>
      </c>
      <c r="I65" t="str">
        <f t="shared" ref="I65:I70" si="29">IF(J65=0,K65,"")</f>
        <v/>
      </c>
      <c r="J65" s="5">
        <v>1</v>
      </c>
      <c r="K65" s="5">
        <v>128</v>
      </c>
      <c r="L65" s="5">
        <v>2235312700000</v>
      </c>
    </row>
    <row r="66" spans="1:12">
      <c r="A66" s="8"/>
      <c r="B66" s="8"/>
      <c r="C66" s="8"/>
      <c r="E66" t="str">
        <f t="shared" si="26"/>
        <v/>
      </c>
      <c r="F66" t="str">
        <f t="shared" si="27"/>
        <v/>
      </c>
      <c r="G66" t="s">
        <v>211</v>
      </c>
      <c r="H66">
        <f t="shared" si="28"/>
        <v>107653384000</v>
      </c>
      <c r="I66">
        <f t="shared" si="29"/>
        <v>10</v>
      </c>
      <c r="J66" s="5">
        <v>0</v>
      </c>
      <c r="K66" s="5">
        <v>10</v>
      </c>
      <c r="L66" s="5">
        <v>107653384000</v>
      </c>
    </row>
    <row r="67" spans="1:12">
      <c r="A67" s="8"/>
      <c r="B67" s="8"/>
      <c r="C67" s="8"/>
      <c r="E67" t="str">
        <f t="shared" si="26"/>
        <v/>
      </c>
      <c r="F67" t="str">
        <f t="shared" si="27"/>
        <v/>
      </c>
      <c r="G67" t="s">
        <v>212</v>
      </c>
      <c r="H67">
        <f t="shared" si="28"/>
        <v>280682910000</v>
      </c>
      <c r="I67">
        <f t="shared" si="29"/>
        <v>11</v>
      </c>
      <c r="J67" s="5">
        <v>0</v>
      </c>
      <c r="K67" s="5">
        <v>11</v>
      </c>
      <c r="L67" s="5">
        <v>280682910000</v>
      </c>
    </row>
    <row r="68" spans="1:12">
      <c r="A68" s="8"/>
      <c r="B68" s="8"/>
      <c r="C68" s="8"/>
      <c r="E68" t="str">
        <f t="shared" si="26"/>
        <v/>
      </c>
      <c r="F68" t="str">
        <f t="shared" si="27"/>
        <v/>
      </c>
      <c r="G68" t="s">
        <v>213</v>
      </c>
      <c r="H68">
        <f t="shared" si="28"/>
        <v>984895250000</v>
      </c>
      <c r="I68">
        <f t="shared" si="29"/>
        <v>45</v>
      </c>
      <c r="J68" s="5">
        <v>0</v>
      </c>
      <c r="K68" s="5">
        <v>45</v>
      </c>
      <c r="L68" s="5">
        <v>984895250000</v>
      </c>
    </row>
    <row r="69" spans="1:12">
      <c r="A69" s="8"/>
      <c r="B69" s="8"/>
      <c r="C69" s="8"/>
      <c r="E69" t="str">
        <f t="shared" si="26"/>
        <v/>
      </c>
      <c r="F69" t="str">
        <f t="shared" si="27"/>
        <v/>
      </c>
      <c r="G69" t="s">
        <v>214</v>
      </c>
      <c r="H69">
        <f t="shared" si="28"/>
        <v>132724302000</v>
      </c>
      <c r="I69">
        <f t="shared" si="29"/>
        <v>7</v>
      </c>
      <c r="J69" s="5">
        <v>0</v>
      </c>
      <c r="K69" s="5">
        <v>7</v>
      </c>
      <c r="L69" s="5">
        <v>132724302000</v>
      </c>
    </row>
    <row r="70" spans="1:12">
      <c r="A70" s="8"/>
      <c r="B70" s="8"/>
      <c r="C70" s="8"/>
      <c r="E70" t="str">
        <f t="shared" si="26"/>
        <v/>
      </c>
      <c r="F70" t="str">
        <f t="shared" si="27"/>
        <v/>
      </c>
      <c r="G70" t="s">
        <v>215</v>
      </c>
      <c r="H70">
        <f t="shared" si="28"/>
        <v>729356880000</v>
      </c>
      <c r="I70">
        <f t="shared" si="29"/>
        <v>55</v>
      </c>
      <c r="J70" s="5">
        <v>0</v>
      </c>
      <c r="K70" s="5">
        <v>55</v>
      </c>
      <c r="L70" s="5">
        <v>729356880000</v>
      </c>
    </row>
    <row r="71" spans="1:12">
      <c r="A71" s="8" t="s">
        <v>429</v>
      </c>
      <c r="B71" s="8">
        <f>SUMIFS(L71:L76,J71:J76,1)</f>
        <v>705963500000</v>
      </c>
      <c r="C71" s="8">
        <f>SUMIFS(K71:K76,J71:J76,1)</f>
        <v>131</v>
      </c>
      <c r="D71" t="s">
        <v>254</v>
      </c>
      <c r="E71">
        <f t="shared" ref="E71:E76" si="30">IF(J71=1,L71,"")</f>
        <v>705963500000</v>
      </c>
      <c r="F71">
        <f t="shared" ref="F71:F76" si="31">IF(J71=1,K71,"")</f>
        <v>131</v>
      </c>
      <c r="H71" t="str">
        <f t="shared" ref="H71:H76" si="32">IF(J71=0,L71,"")</f>
        <v/>
      </c>
      <c r="I71" t="str">
        <f t="shared" ref="I71:I76" si="33">IF(J71=0,K71,"")</f>
        <v/>
      </c>
      <c r="J71" s="5">
        <v>1</v>
      </c>
      <c r="K71" s="5">
        <v>131</v>
      </c>
      <c r="L71" s="5">
        <v>705963500000</v>
      </c>
    </row>
    <row r="72" spans="1:12">
      <c r="A72" s="8"/>
      <c r="B72" s="8"/>
      <c r="C72" s="8"/>
      <c r="E72" t="str">
        <f t="shared" si="30"/>
        <v/>
      </c>
      <c r="F72" t="str">
        <f t="shared" si="31"/>
        <v/>
      </c>
      <c r="G72" t="s">
        <v>255</v>
      </c>
      <c r="H72">
        <f t="shared" si="32"/>
        <v>35636504000</v>
      </c>
      <c r="I72">
        <f t="shared" si="33"/>
        <v>6</v>
      </c>
      <c r="J72" s="5">
        <v>0</v>
      </c>
      <c r="K72" s="5">
        <v>6</v>
      </c>
      <c r="L72" s="5">
        <v>35636504000</v>
      </c>
    </row>
    <row r="73" spans="1:12">
      <c r="A73" s="8"/>
      <c r="B73" s="8"/>
      <c r="C73" s="8"/>
      <c r="E73" t="str">
        <f t="shared" si="30"/>
        <v/>
      </c>
      <c r="F73" t="str">
        <f t="shared" si="31"/>
        <v/>
      </c>
      <c r="G73" t="s">
        <v>256</v>
      </c>
      <c r="H73">
        <f t="shared" si="32"/>
        <v>237011420000</v>
      </c>
      <c r="I73">
        <f t="shared" si="33"/>
        <v>31</v>
      </c>
      <c r="J73" s="5">
        <v>0</v>
      </c>
      <c r="K73" s="5">
        <v>31</v>
      </c>
      <c r="L73" s="5">
        <v>237011420000</v>
      </c>
    </row>
    <row r="74" spans="1:12">
      <c r="A74" s="8"/>
      <c r="B74" s="8"/>
      <c r="C74" s="8"/>
      <c r="E74" t="str">
        <f t="shared" si="30"/>
        <v/>
      </c>
      <c r="F74" t="str">
        <f t="shared" si="31"/>
        <v/>
      </c>
      <c r="G74" t="s">
        <v>257</v>
      </c>
      <c r="H74">
        <f t="shared" si="32"/>
        <v>113551050000</v>
      </c>
      <c r="I74">
        <f t="shared" si="33"/>
        <v>25</v>
      </c>
      <c r="J74" s="5">
        <v>0</v>
      </c>
      <c r="K74" s="5">
        <v>25</v>
      </c>
      <c r="L74" s="5">
        <v>113551050000</v>
      </c>
    </row>
    <row r="75" spans="1:12">
      <c r="A75" s="8"/>
      <c r="B75" s="8"/>
      <c r="C75" s="8"/>
      <c r="E75" t="str">
        <f t="shared" si="30"/>
        <v/>
      </c>
      <c r="F75" t="str">
        <f t="shared" si="31"/>
        <v/>
      </c>
      <c r="G75" t="s">
        <v>258</v>
      </c>
      <c r="H75">
        <f t="shared" si="32"/>
        <v>207496300000</v>
      </c>
      <c r="I75">
        <f t="shared" si="33"/>
        <v>42</v>
      </c>
      <c r="J75" s="5">
        <v>0</v>
      </c>
      <c r="K75" s="5">
        <v>42</v>
      </c>
      <c r="L75" s="5">
        <v>207496300000</v>
      </c>
    </row>
    <row r="76" spans="1:12">
      <c r="A76" s="8"/>
      <c r="B76" s="8"/>
      <c r="C76" s="8"/>
      <c r="E76" t="str">
        <f t="shared" si="30"/>
        <v/>
      </c>
      <c r="F76" t="str">
        <f t="shared" si="31"/>
        <v/>
      </c>
      <c r="G76" t="s">
        <v>259</v>
      </c>
      <c r="H76">
        <f t="shared" si="32"/>
        <v>112268226000</v>
      </c>
      <c r="I76">
        <f t="shared" si="33"/>
        <v>27</v>
      </c>
      <c r="J76" s="5">
        <v>0</v>
      </c>
      <c r="K76" s="5">
        <v>27</v>
      </c>
      <c r="L76" s="5">
        <v>112268226000</v>
      </c>
    </row>
    <row r="77" spans="1:12">
      <c r="A77" s="8" t="s">
        <v>430</v>
      </c>
      <c r="B77" s="8">
        <f>SUMIFS(L77:L99,J77:J99,1)</f>
        <v>3857386100000</v>
      </c>
      <c r="C77" s="8">
        <f>SUMIFS(K77:K99,J77:J99,1)</f>
        <v>489</v>
      </c>
      <c r="D77" t="s">
        <v>404</v>
      </c>
      <c r="E77">
        <f t="shared" ref="E77:E99" si="34">IF(J77=1,L77,"")</f>
        <v>816722630000</v>
      </c>
      <c r="F77">
        <f t="shared" ref="F77:F99" si="35">IF(J77=1,K77,"")</f>
        <v>75</v>
      </c>
      <c r="H77" t="str">
        <f t="shared" ref="H77:H99" si="36">IF(J77=0,L77,"")</f>
        <v/>
      </c>
      <c r="I77" t="str">
        <f t="shared" ref="I77:I99" si="37">IF(J77=0,K77,"")</f>
        <v/>
      </c>
      <c r="J77" s="5">
        <v>1</v>
      </c>
      <c r="K77" s="5">
        <v>75</v>
      </c>
      <c r="L77" s="5">
        <v>816722630000</v>
      </c>
    </row>
    <row r="78" spans="1:12">
      <c r="A78" s="8"/>
      <c r="B78" s="8"/>
      <c r="C78" s="8"/>
      <c r="E78" t="str">
        <f t="shared" si="34"/>
        <v/>
      </c>
      <c r="F78" t="str">
        <f t="shared" si="35"/>
        <v/>
      </c>
      <c r="G78" t="s">
        <v>405</v>
      </c>
      <c r="H78">
        <f t="shared" si="36"/>
        <v>389091600000</v>
      </c>
      <c r="I78">
        <f t="shared" si="37"/>
        <v>23</v>
      </c>
      <c r="J78" s="5">
        <v>0</v>
      </c>
      <c r="K78" s="5">
        <v>23</v>
      </c>
      <c r="L78" s="5">
        <v>389091600000</v>
      </c>
    </row>
    <row r="79" spans="1:12">
      <c r="A79" s="8"/>
      <c r="B79" s="8"/>
      <c r="C79" s="8"/>
      <c r="E79" t="str">
        <f t="shared" si="34"/>
        <v/>
      </c>
      <c r="F79" t="str">
        <f t="shared" si="35"/>
        <v/>
      </c>
      <c r="G79" t="s">
        <v>406</v>
      </c>
      <c r="H79">
        <f t="shared" si="36"/>
        <v>151345670000</v>
      </c>
      <c r="I79">
        <f t="shared" si="37"/>
        <v>20</v>
      </c>
      <c r="J79" s="5">
        <v>0</v>
      </c>
      <c r="K79" s="5">
        <v>20</v>
      </c>
      <c r="L79" s="5">
        <v>151345670000</v>
      </c>
    </row>
    <row r="80" spans="1:12">
      <c r="A80" s="8"/>
      <c r="B80" s="8"/>
      <c r="C80" s="8"/>
      <c r="E80" t="str">
        <f t="shared" si="34"/>
        <v/>
      </c>
      <c r="F80" t="str">
        <f t="shared" si="35"/>
        <v/>
      </c>
      <c r="G80" t="s">
        <v>407</v>
      </c>
      <c r="H80">
        <f t="shared" si="36"/>
        <v>116493465000</v>
      </c>
      <c r="I80">
        <f t="shared" si="37"/>
        <v>11</v>
      </c>
      <c r="J80" s="5">
        <v>0</v>
      </c>
      <c r="K80" s="5">
        <v>11</v>
      </c>
      <c r="L80" s="5">
        <v>116493465000</v>
      </c>
    </row>
    <row r="81" spans="1:12">
      <c r="A81" s="8"/>
      <c r="B81" s="8"/>
      <c r="C81" s="8"/>
      <c r="E81" t="str">
        <f t="shared" si="34"/>
        <v/>
      </c>
      <c r="F81" t="str">
        <f t="shared" si="35"/>
        <v/>
      </c>
      <c r="G81" t="s">
        <v>408</v>
      </c>
      <c r="H81">
        <f t="shared" si="36"/>
        <v>159791890000</v>
      </c>
      <c r="I81">
        <f t="shared" si="37"/>
        <v>21</v>
      </c>
      <c r="J81" s="5">
        <v>0</v>
      </c>
      <c r="K81" s="5">
        <v>21</v>
      </c>
      <c r="L81" s="5">
        <v>159791890000</v>
      </c>
    </row>
    <row r="82" spans="1:12">
      <c r="A82" s="8"/>
      <c r="B82" s="8"/>
      <c r="C82" s="8"/>
      <c r="D82" t="s">
        <v>396</v>
      </c>
      <c r="E82">
        <f t="shared" si="34"/>
        <v>1444475000000</v>
      </c>
      <c r="F82">
        <f t="shared" si="35"/>
        <v>180</v>
      </c>
      <c r="H82" t="str">
        <f t="shared" si="36"/>
        <v/>
      </c>
      <c r="I82" t="str">
        <f t="shared" si="37"/>
        <v/>
      </c>
      <c r="J82" s="5">
        <v>1</v>
      </c>
      <c r="K82" s="5">
        <v>180</v>
      </c>
      <c r="L82" s="5">
        <v>1444475000000</v>
      </c>
    </row>
    <row r="83" spans="1:12">
      <c r="A83" s="8"/>
      <c r="B83" s="8"/>
      <c r="C83" s="8"/>
      <c r="E83" t="str">
        <f t="shared" si="34"/>
        <v/>
      </c>
      <c r="F83" t="str">
        <f t="shared" si="35"/>
        <v/>
      </c>
      <c r="G83" t="s">
        <v>397</v>
      </c>
      <c r="H83">
        <f t="shared" si="36"/>
        <v>53370405000</v>
      </c>
      <c r="I83">
        <f t="shared" si="37"/>
        <v>12</v>
      </c>
      <c r="J83" s="5">
        <v>0</v>
      </c>
      <c r="K83" s="5">
        <v>12</v>
      </c>
      <c r="L83" s="5">
        <v>53370405000</v>
      </c>
    </row>
    <row r="84" spans="1:12">
      <c r="A84" s="8"/>
      <c r="B84" s="8"/>
      <c r="C84" s="8"/>
      <c r="E84" t="str">
        <f t="shared" si="34"/>
        <v/>
      </c>
      <c r="F84" t="str">
        <f t="shared" si="35"/>
        <v/>
      </c>
      <c r="G84" t="s">
        <v>398</v>
      </c>
      <c r="H84">
        <f t="shared" si="36"/>
        <v>511083590000</v>
      </c>
      <c r="I84">
        <f t="shared" si="37"/>
        <v>23</v>
      </c>
      <c r="J84" s="5">
        <v>0</v>
      </c>
      <c r="K84" s="5">
        <v>23</v>
      </c>
      <c r="L84" s="5">
        <v>511083590000</v>
      </c>
    </row>
    <row r="85" spans="1:12">
      <c r="A85" s="8"/>
      <c r="B85" s="8"/>
      <c r="C85" s="8"/>
      <c r="E85" t="str">
        <f t="shared" si="34"/>
        <v/>
      </c>
      <c r="F85" t="str">
        <f t="shared" si="35"/>
        <v/>
      </c>
      <c r="G85" t="s">
        <v>399</v>
      </c>
      <c r="H85">
        <f t="shared" si="36"/>
        <v>70386280000</v>
      </c>
      <c r="I85">
        <f t="shared" si="37"/>
        <v>13</v>
      </c>
      <c r="J85" s="5">
        <v>0</v>
      </c>
      <c r="K85" s="5">
        <v>13</v>
      </c>
      <c r="L85" s="5">
        <v>70386280000</v>
      </c>
    </row>
    <row r="86" spans="1:12">
      <c r="A86" s="8"/>
      <c r="B86" s="8"/>
      <c r="C86" s="8"/>
      <c r="E86" t="str">
        <f t="shared" si="34"/>
        <v/>
      </c>
      <c r="F86" t="str">
        <f t="shared" si="35"/>
        <v/>
      </c>
      <c r="G86" t="s">
        <v>400</v>
      </c>
      <c r="H86">
        <f t="shared" si="36"/>
        <v>313361280000</v>
      </c>
      <c r="I86">
        <f t="shared" si="37"/>
        <v>44</v>
      </c>
      <c r="J86" s="5">
        <v>0</v>
      </c>
      <c r="K86" s="5">
        <v>44</v>
      </c>
      <c r="L86" s="5">
        <v>313361280000</v>
      </c>
    </row>
    <row r="87" spans="1:12">
      <c r="A87" s="8"/>
      <c r="B87" s="8"/>
      <c r="C87" s="8"/>
      <c r="E87" t="str">
        <f t="shared" si="34"/>
        <v/>
      </c>
      <c r="F87" t="str">
        <f t="shared" si="35"/>
        <v/>
      </c>
      <c r="G87" t="s">
        <v>401</v>
      </c>
      <c r="H87">
        <f t="shared" si="36"/>
        <v>27662479000</v>
      </c>
      <c r="I87">
        <f t="shared" si="37"/>
        <v>6</v>
      </c>
      <c r="J87" s="5">
        <v>0</v>
      </c>
      <c r="K87" s="5">
        <v>6</v>
      </c>
      <c r="L87" s="5">
        <v>27662479000</v>
      </c>
    </row>
    <row r="88" spans="1:12">
      <c r="A88" s="8"/>
      <c r="B88" s="8"/>
      <c r="C88" s="8"/>
      <c r="E88" t="str">
        <f t="shared" si="34"/>
        <v/>
      </c>
      <c r="F88" t="str">
        <f t="shared" si="35"/>
        <v/>
      </c>
      <c r="G88" t="s">
        <v>402</v>
      </c>
      <c r="H88">
        <f t="shared" si="36"/>
        <v>435466570000</v>
      </c>
      <c r="I88">
        <f t="shared" si="37"/>
        <v>73</v>
      </c>
      <c r="J88" s="5">
        <v>0</v>
      </c>
      <c r="K88" s="5">
        <v>73</v>
      </c>
      <c r="L88" s="5">
        <v>435466570000</v>
      </c>
    </row>
    <row r="89" spans="1:12">
      <c r="A89" s="8"/>
      <c r="B89" s="8"/>
      <c r="C89" s="8"/>
      <c r="E89" t="str">
        <f t="shared" si="34"/>
        <v/>
      </c>
      <c r="F89" t="str">
        <f t="shared" si="35"/>
        <v/>
      </c>
      <c r="G89" t="s">
        <v>403</v>
      </c>
      <c r="H89">
        <f t="shared" si="36"/>
        <v>33144409000</v>
      </c>
      <c r="I89">
        <f t="shared" si="37"/>
        <v>10</v>
      </c>
      <c r="J89" s="5">
        <v>0</v>
      </c>
      <c r="K89" s="5">
        <v>10</v>
      </c>
      <c r="L89" s="5">
        <v>33144409000</v>
      </c>
    </row>
    <row r="90" spans="1:12">
      <c r="A90" s="8"/>
      <c r="B90" s="8"/>
      <c r="C90" s="8"/>
      <c r="D90" t="s">
        <v>374</v>
      </c>
      <c r="E90">
        <f t="shared" si="34"/>
        <v>208398870000</v>
      </c>
      <c r="F90">
        <f t="shared" si="35"/>
        <v>42</v>
      </c>
      <c r="H90" t="str">
        <f t="shared" si="36"/>
        <v/>
      </c>
      <c r="I90" t="str">
        <f t="shared" si="37"/>
        <v/>
      </c>
      <c r="J90" s="5">
        <v>1</v>
      </c>
      <c r="K90" s="5">
        <v>42</v>
      </c>
      <c r="L90" s="5">
        <v>208398870000</v>
      </c>
    </row>
    <row r="91" spans="1:12">
      <c r="A91" s="8"/>
      <c r="B91" s="8"/>
      <c r="C91" s="8"/>
      <c r="D91" t="s">
        <v>347</v>
      </c>
      <c r="E91">
        <f t="shared" si="34"/>
        <v>837119670000</v>
      </c>
      <c r="F91">
        <f t="shared" si="35"/>
        <v>149</v>
      </c>
      <c r="H91" t="str">
        <f t="shared" si="36"/>
        <v/>
      </c>
      <c r="I91" t="str">
        <f t="shared" si="37"/>
        <v/>
      </c>
      <c r="J91" s="5">
        <v>1</v>
      </c>
      <c r="K91" s="5">
        <v>149</v>
      </c>
      <c r="L91" s="5">
        <v>837119670000</v>
      </c>
    </row>
    <row r="92" spans="1:12">
      <c r="A92" s="8"/>
      <c r="B92" s="8"/>
      <c r="C92" s="8"/>
      <c r="E92" t="str">
        <f t="shared" si="34"/>
        <v/>
      </c>
      <c r="F92" t="str">
        <f t="shared" si="35"/>
        <v/>
      </c>
      <c r="G92" t="s">
        <v>348</v>
      </c>
      <c r="H92">
        <f t="shared" si="36"/>
        <v>128392165000</v>
      </c>
      <c r="I92">
        <f t="shared" si="37"/>
        <v>19</v>
      </c>
      <c r="J92" s="5">
        <v>0</v>
      </c>
      <c r="K92" s="5">
        <v>19</v>
      </c>
      <c r="L92" s="5">
        <v>128392165000</v>
      </c>
    </row>
    <row r="93" spans="1:12">
      <c r="A93" s="8"/>
      <c r="B93" s="8"/>
      <c r="C93" s="8"/>
      <c r="E93" t="str">
        <f t="shared" si="34"/>
        <v/>
      </c>
      <c r="F93" t="str">
        <f t="shared" si="35"/>
        <v/>
      </c>
      <c r="G93" t="s">
        <v>349</v>
      </c>
      <c r="H93">
        <f t="shared" si="36"/>
        <v>300130370000</v>
      </c>
      <c r="I93">
        <f t="shared" si="37"/>
        <v>60</v>
      </c>
      <c r="J93" s="5">
        <v>0</v>
      </c>
      <c r="K93" s="5">
        <v>60</v>
      </c>
      <c r="L93" s="5">
        <v>300130370000</v>
      </c>
    </row>
    <row r="94" spans="1:12">
      <c r="A94" s="8"/>
      <c r="B94" s="8"/>
      <c r="C94" s="8"/>
      <c r="E94" t="str">
        <f t="shared" si="34"/>
        <v/>
      </c>
      <c r="F94" t="str">
        <f t="shared" si="35"/>
        <v/>
      </c>
      <c r="G94" t="s">
        <v>350</v>
      </c>
      <c r="H94">
        <f t="shared" si="36"/>
        <v>76010813000</v>
      </c>
      <c r="I94">
        <f t="shared" si="37"/>
        <v>12</v>
      </c>
      <c r="J94" s="5">
        <v>0</v>
      </c>
      <c r="K94" s="5">
        <v>12</v>
      </c>
      <c r="L94" s="5">
        <v>76010813000</v>
      </c>
    </row>
    <row r="95" spans="1:12">
      <c r="A95" s="8"/>
      <c r="B95" s="8"/>
      <c r="C95" s="8"/>
      <c r="E95" t="str">
        <f t="shared" si="34"/>
        <v/>
      </c>
      <c r="F95" t="str">
        <f t="shared" si="35"/>
        <v/>
      </c>
      <c r="G95" t="s">
        <v>351</v>
      </c>
      <c r="H95">
        <f t="shared" si="36"/>
        <v>228324230000</v>
      </c>
      <c r="I95">
        <f t="shared" si="37"/>
        <v>45</v>
      </c>
      <c r="J95" s="5">
        <v>0</v>
      </c>
      <c r="K95" s="5">
        <v>45</v>
      </c>
      <c r="L95" s="5">
        <v>228324230000</v>
      </c>
    </row>
    <row r="96" spans="1:12">
      <c r="A96" s="8"/>
      <c r="B96" s="8"/>
      <c r="C96" s="8"/>
      <c r="E96" t="str">
        <f t="shared" si="34"/>
        <v/>
      </c>
      <c r="F96" t="str">
        <f t="shared" si="35"/>
        <v/>
      </c>
      <c r="G96" t="s">
        <v>352</v>
      </c>
      <c r="H96">
        <f t="shared" si="36"/>
        <v>104262087000</v>
      </c>
      <c r="I96">
        <f t="shared" si="37"/>
        <v>13</v>
      </c>
      <c r="J96" s="5">
        <v>0</v>
      </c>
      <c r="K96" s="5">
        <v>13</v>
      </c>
      <c r="L96" s="5">
        <v>104262087000</v>
      </c>
    </row>
    <row r="97" spans="1:12">
      <c r="A97" s="8"/>
      <c r="B97" s="8"/>
      <c r="C97" s="8"/>
      <c r="D97" t="s">
        <v>183</v>
      </c>
      <c r="E97">
        <f t="shared" si="34"/>
        <v>550669930000</v>
      </c>
      <c r="F97">
        <f t="shared" si="35"/>
        <v>43</v>
      </c>
      <c r="H97" t="str">
        <f t="shared" si="36"/>
        <v/>
      </c>
      <c r="I97" t="str">
        <f t="shared" si="37"/>
        <v/>
      </c>
      <c r="J97" s="5">
        <v>1</v>
      </c>
      <c r="K97" s="5">
        <v>43</v>
      </c>
      <c r="L97" s="5">
        <v>550669930000</v>
      </c>
    </row>
    <row r="98" spans="1:12">
      <c r="A98" s="8"/>
      <c r="B98" s="8"/>
      <c r="C98" s="8"/>
      <c r="E98" t="str">
        <f t="shared" si="34"/>
        <v/>
      </c>
      <c r="F98" t="str">
        <f t="shared" si="35"/>
        <v/>
      </c>
      <c r="G98" t="s">
        <v>184</v>
      </c>
      <c r="H98">
        <f t="shared" si="36"/>
        <v>401361310000</v>
      </c>
      <c r="I98">
        <f t="shared" si="37"/>
        <v>29</v>
      </c>
      <c r="J98" s="5">
        <v>0</v>
      </c>
      <c r="K98" s="5">
        <v>29</v>
      </c>
      <c r="L98" s="5">
        <v>401361310000</v>
      </c>
    </row>
    <row r="99" spans="1:12">
      <c r="A99" s="8"/>
      <c r="B99" s="8"/>
      <c r="C99" s="8"/>
      <c r="E99" t="str">
        <f t="shared" si="34"/>
        <v/>
      </c>
      <c r="F99" t="str">
        <f t="shared" si="35"/>
        <v/>
      </c>
      <c r="G99" t="s">
        <v>185</v>
      </c>
      <c r="H99">
        <f t="shared" si="36"/>
        <v>149308620000</v>
      </c>
      <c r="I99">
        <f t="shared" si="37"/>
        <v>14</v>
      </c>
      <c r="J99" s="5">
        <v>0</v>
      </c>
      <c r="K99" s="5">
        <v>14</v>
      </c>
      <c r="L99" s="5">
        <v>149308620000</v>
      </c>
    </row>
    <row r="100" spans="1:12">
      <c r="A100" s="8" t="s">
        <v>431</v>
      </c>
      <c r="B100" s="8">
        <f>SUMIFS(L100:L131,J100:J131,1)</f>
        <v>4038396000000</v>
      </c>
      <c r="C100" s="8">
        <f>SUMIFS(K100:K131,J100:J131,1)</f>
        <v>354</v>
      </c>
      <c r="D100" t="s">
        <v>237</v>
      </c>
      <c r="E100">
        <f t="shared" ref="E100:E131" si="38">IF(J100=1,L100,"")</f>
        <v>2428704000000</v>
      </c>
      <c r="F100">
        <f t="shared" ref="F100:F131" si="39">IF(J100=1,K100,"")</f>
        <v>207</v>
      </c>
      <c r="H100" t="str">
        <f t="shared" ref="H100:H131" si="40">IF(J100=0,L100,"")</f>
        <v/>
      </c>
      <c r="I100" t="str">
        <f t="shared" ref="I100:I131" si="41">IF(J100=0,K100,"")</f>
        <v/>
      </c>
      <c r="J100" s="5">
        <v>1</v>
      </c>
      <c r="K100" s="5">
        <v>207</v>
      </c>
      <c r="L100" s="5">
        <v>2428704000000</v>
      </c>
    </row>
    <row r="101" spans="1:12">
      <c r="A101" s="8"/>
      <c r="B101" s="8"/>
      <c r="C101" s="8"/>
      <c r="E101" t="str">
        <f t="shared" si="38"/>
        <v/>
      </c>
      <c r="F101" t="str">
        <f t="shared" si="39"/>
        <v/>
      </c>
      <c r="G101" t="s">
        <v>238</v>
      </c>
      <c r="H101">
        <f t="shared" si="40"/>
        <v>98788208000</v>
      </c>
      <c r="I101">
        <f t="shared" si="41"/>
        <v>5</v>
      </c>
      <c r="J101" s="5">
        <v>0</v>
      </c>
      <c r="K101" s="5">
        <v>5</v>
      </c>
      <c r="L101" s="5">
        <v>98788208000</v>
      </c>
    </row>
    <row r="102" spans="1:12">
      <c r="A102" s="8"/>
      <c r="B102" s="8"/>
      <c r="C102" s="8"/>
      <c r="E102" t="str">
        <f t="shared" si="38"/>
        <v/>
      </c>
      <c r="F102" t="str">
        <f t="shared" si="39"/>
        <v/>
      </c>
      <c r="G102" t="s">
        <v>239</v>
      </c>
      <c r="H102">
        <f t="shared" si="40"/>
        <v>71304551000</v>
      </c>
      <c r="I102">
        <f t="shared" si="41"/>
        <v>12</v>
      </c>
      <c r="J102" s="5">
        <v>0</v>
      </c>
      <c r="K102" s="5">
        <v>12</v>
      </c>
      <c r="L102" s="5">
        <v>71304551000</v>
      </c>
    </row>
    <row r="103" spans="1:12">
      <c r="A103" s="8"/>
      <c r="B103" s="8"/>
      <c r="C103" s="8"/>
      <c r="E103" t="str">
        <f t="shared" si="38"/>
        <v/>
      </c>
      <c r="F103" t="str">
        <f t="shared" si="39"/>
        <v/>
      </c>
      <c r="G103" t="s">
        <v>240</v>
      </c>
      <c r="H103">
        <f t="shared" si="40"/>
        <v>200062470000</v>
      </c>
      <c r="I103">
        <f t="shared" si="41"/>
        <v>9</v>
      </c>
      <c r="J103" s="5">
        <v>0</v>
      </c>
      <c r="K103" s="5">
        <v>9</v>
      </c>
      <c r="L103" s="5">
        <v>200062470000</v>
      </c>
    </row>
    <row r="104" spans="1:12">
      <c r="A104" s="8"/>
      <c r="B104" s="8"/>
      <c r="C104" s="8"/>
      <c r="E104" t="str">
        <f t="shared" si="38"/>
        <v/>
      </c>
      <c r="F104" t="str">
        <f t="shared" si="39"/>
        <v/>
      </c>
      <c r="G104" t="s">
        <v>241</v>
      </c>
      <c r="H104">
        <f t="shared" si="40"/>
        <v>62338068000</v>
      </c>
      <c r="I104">
        <f t="shared" si="41"/>
        <v>8</v>
      </c>
      <c r="J104" s="5">
        <v>0</v>
      </c>
      <c r="K104" s="5">
        <v>8</v>
      </c>
      <c r="L104" s="5">
        <v>62338068000</v>
      </c>
    </row>
    <row r="105" spans="1:12">
      <c r="A105" s="8"/>
      <c r="B105" s="8"/>
      <c r="C105" s="8"/>
      <c r="E105" t="str">
        <f t="shared" si="38"/>
        <v/>
      </c>
      <c r="F105" t="str">
        <f t="shared" si="39"/>
        <v/>
      </c>
      <c r="G105" t="s">
        <v>242</v>
      </c>
      <c r="H105">
        <f t="shared" si="40"/>
        <v>217516310000</v>
      </c>
      <c r="I105">
        <f t="shared" si="41"/>
        <v>4</v>
      </c>
      <c r="J105" s="5">
        <v>0</v>
      </c>
      <c r="K105" s="5">
        <v>4</v>
      </c>
      <c r="L105" s="5">
        <v>217516310000</v>
      </c>
    </row>
    <row r="106" spans="1:12">
      <c r="A106" s="8"/>
      <c r="B106" s="8"/>
      <c r="C106" s="8"/>
      <c r="E106" t="str">
        <f t="shared" si="38"/>
        <v/>
      </c>
      <c r="F106" t="str">
        <f t="shared" si="39"/>
        <v/>
      </c>
      <c r="G106" t="s">
        <v>243</v>
      </c>
      <c r="H106">
        <f t="shared" si="40"/>
        <v>360882480000</v>
      </c>
      <c r="I106">
        <f t="shared" si="41"/>
        <v>10</v>
      </c>
      <c r="J106" s="5">
        <v>0</v>
      </c>
      <c r="K106" s="5">
        <v>10</v>
      </c>
      <c r="L106" s="5">
        <v>360882480000</v>
      </c>
    </row>
    <row r="107" spans="1:12">
      <c r="A107" s="8"/>
      <c r="B107" s="8"/>
      <c r="C107" s="8"/>
      <c r="E107" t="str">
        <f t="shared" si="38"/>
        <v/>
      </c>
      <c r="F107" t="str">
        <f t="shared" si="39"/>
        <v/>
      </c>
      <c r="G107" t="s">
        <v>244</v>
      </c>
      <c r="H107">
        <f t="shared" si="40"/>
        <v>168616550000</v>
      </c>
      <c r="I107">
        <f t="shared" si="41"/>
        <v>10</v>
      </c>
      <c r="J107" s="5">
        <v>0</v>
      </c>
      <c r="K107" s="5">
        <v>10</v>
      </c>
      <c r="L107" s="5">
        <v>168616550000</v>
      </c>
    </row>
    <row r="108" spans="1:12">
      <c r="A108" s="8"/>
      <c r="B108" s="8"/>
      <c r="C108" s="8"/>
      <c r="E108" t="str">
        <f t="shared" si="38"/>
        <v/>
      </c>
      <c r="F108" t="str">
        <f t="shared" si="39"/>
        <v/>
      </c>
      <c r="G108" t="s">
        <v>245</v>
      </c>
      <c r="H108">
        <f t="shared" si="40"/>
        <v>76888702000</v>
      </c>
      <c r="I108">
        <f t="shared" si="41"/>
        <v>12</v>
      </c>
      <c r="J108" s="5">
        <v>0</v>
      </c>
      <c r="K108" s="5">
        <v>12</v>
      </c>
      <c r="L108" s="5">
        <v>76888702000</v>
      </c>
    </row>
    <row r="109" spans="1:12">
      <c r="A109" s="8"/>
      <c r="B109" s="8"/>
      <c r="C109" s="8"/>
      <c r="E109" t="str">
        <f t="shared" si="38"/>
        <v/>
      </c>
      <c r="F109" t="str">
        <f t="shared" si="39"/>
        <v/>
      </c>
      <c r="G109" t="s">
        <v>246</v>
      </c>
      <c r="H109">
        <f t="shared" si="40"/>
        <v>248601950000</v>
      </c>
      <c r="I109">
        <f t="shared" si="41"/>
        <v>28</v>
      </c>
      <c r="J109" s="5">
        <v>0</v>
      </c>
      <c r="K109" s="5">
        <v>28</v>
      </c>
      <c r="L109" s="5">
        <v>248601950000</v>
      </c>
    </row>
    <row r="110" spans="1:12">
      <c r="A110" s="8"/>
      <c r="B110" s="8"/>
      <c r="C110" s="8"/>
      <c r="E110" t="str">
        <f t="shared" si="38"/>
        <v/>
      </c>
      <c r="F110" t="str">
        <f t="shared" si="39"/>
        <v/>
      </c>
      <c r="G110" t="s">
        <v>247</v>
      </c>
      <c r="H110">
        <f t="shared" si="40"/>
        <v>511245110000</v>
      </c>
      <c r="I110">
        <f t="shared" si="41"/>
        <v>66</v>
      </c>
      <c r="J110" s="5">
        <v>0</v>
      </c>
      <c r="K110" s="5">
        <v>66</v>
      </c>
      <c r="L110" s="5">
        <v>511245110000</v>
      </c>
    </row>
    <row r="111" spans="1:12">
      <c r="A111" s="8"/>
      <c r="B111" s="8"/>
      <c r="C111" s="8"/>
      <c r="E111" t="str">
        <f t="shared" si="38"/>
        <v/>
      </c>
      <c r="F111" t="str">
        <f t="shared" si="39"/>
        <v/>
      </c>
      <c r="G111" t="s">
        <v>248</v>
      </c>
      <c r="H111">
        <f t="shared" si="40"/>
        <v>178257370000</v>
      </c>
      <c r="I111">
        <f t="shared" si="41"/>
        <v>19</v>
      </c>
      <c r="J111" s="5">
        <v>0</v>
      </c>
      <c r="K111" s="5">
        <v>19</v>
      </c>
      <c r="L111" s="5">
        <v>178257370000</v>
      </c>
    </row>
    <row r="112" spans="1:12">
      <c r="A112" s="8"/>
      <c r="B112" s="8"/>
      <c r="C112" s="8"/>
      <c r="E112" t="str">
        <f t="shared" si="38"/>
        <v/>
      </c>
      <c r="F112" t="str">
        <f t="shared" si="39"/>
        <v/>
      </c>
      <c r="G112" t="s">
        <v>249</v>
      </c>
      <c r="H112">
        <f t="shared" si="40"/>
        <v>48362334000</v>
      </c>
      <c r="I112">
        <f t="shared" si="41"/>
        <v>14</v>
      </c>
      <c r="J112" s="5">
        <v>0</v>
      </c>
      <c r="K112" s="5">
        <v>14</v>
      </c>
      <c r="L112" s="5">
        <v>48362334000</v>
      </c>
    </row>
    <row r="113" spans="1:12">
      <c r="A113" s="8"/>
      <c r="B113" s="8"/>
      <c r="C113" s="8"/>
      <c r="E113" t="str">
        <f t="shared" si="38"/>
        <v/>
      </c>
      <c r="F113" t="str">
        <f t="shared" si="39"/>
        <v/>
      </c>
      <c r="G113" t="s">
        <v>250</v>
      </c>
      <c r="H113">
        <f t="shared" si="40"/>
        <v>185839880000</v>
      </c>
      <c r="I113">
        <f t="shared" si="41"/>
        <v>11</v>
      </c>
      <c r="J113" s="5">
        <v>0</v>
      </c>
      <c r="K113" s="5">
        <v>11</v>
      </c>
      <c r="L113" s="5">
        <v>185839880000</v>
      </c>
    </row>
    <row r="114" spans="1:12">
      <c r="A114" s="8"/>
      <c r="B114" s="8"/>
      <c r="C114" s="8"/>
      <c r="D114" t="s">
        <v>231</v>
      </c>
      <c r="E114">
        <f t="shared" si="38"/>
        <v>676443330000</v>
      </c>
      <c r="F114">
        <f t="shared" si="39"/>
        <v>55</v>
      </c>
      <c r="H114" t="str">
        <f t="shared" si="40"/>
        <v/>
      </c>
      <c r="I114" t="str">
        <f t="shared" si="41"/>
        <v/>
      </c>
      <c r="J114" s="5">
        <v>1</v>
      </c>
      <c r="K114" s="5">
        <v>55</v>
      </c>
      <c r="L114" s="5">
        <v>676443330000</v>
      </c>
    </row>
    <row r="115" spans="1:12">
      <c r="A115" s="8"/>
      <c r="B115" s="8"/>
      <c r="C115" s="8"/>
      <c r="E115" t="str">
        <f t="shared" si="38"/>
        <v/>
      </c>
      <c r="F115" t="str">
        <f t="shared" si="39"/>
        <v/>
      </c>
      <c r="G115" t="s">
        <v>232</v>
      </c>
      <c r="H115">
        <f t="shared" si="40"/>
        <v>57738002000</v>
      </c>
      <c r="I115">
        <f t="shared" si="41"/>
        <v>4</v>
      </c>
      <c r="J115" s="5">
        <v>0</v>
      </c>
      <c r="K115" s="5">
        <v>4</v>
      </c>
      <c r="L115" s="5">
        <v>57738002000</v>
      </c>
    </row>
    <row r="116" spans="1:12">
      <c r="A116" s="8"/>
      <c r="B116" s="8"/>
      <c r="C116" s="8"/>
      <c r="E116" t="str">
        <f t="shared" si="38"/>
        <v/>
      </c>
      <c r="F116" t="str">
        <f t="shared" si="39"/>
        <v/>
      </c>
      <c r="G116" t="s">
        <v>233</v>
      </c>
      <c r="H116">
        <f t="shared" si="40"/>
        <v>201580540000</v>
      </c>
      <c r="I116">
        <f t="shared" si="41"/>
        <v>16</v>
      </c>
      <c r="J116" s="5">
        <v>0</v>
      </c>
      <c r="K116" s="5">
        <v>16</v>
      </c>
      <c r="L116" s="5">
        <v>201580540000</v>
      </c>
    </row>
    <row r="117" spans="1:12">
      <c r="A117" s="8"/>
      <c r="B117" s="8"/>
      <c r="C117" s="8"/>
      <c r="E117" t="str">
        <f t="shared" si="38"/>
        <v/>
      </c>
      <c r="F117" t="str">
        <f t="shared" si="39"/>
        <v/>
      </c>
      <c r="G117" t="s">
        <v>234</v>
      </c>
      <c r="H117">
        <f t="shared" si="40"/>
        <v>265267360000</v>
      </c>
      <c r="I117">
        <f t="shared" si="41"/>
        <v>20</v>
      </c>
      <c r="J117" s="5">
        <v>0</v>
      </c>
      <c r="K117" s="5">
        <v>20</v>
      </c>
      <c r="L117" s="5">
        <v>265267360000</v>
      </c>
    </row>
    <row r="118" spans="1:12">
      <c r="A118" s="8"/>
      <c r="B118" s="8"/>
      <c r="C118" s="8"/>
      <c r="E118" t="str">
        <f t="shared" si="38"/>
        <v/>
      </c>
      <c r="F118" t="str">
        <f t="shared" si="39"/>
        <v/>
      </c>
      <c r="G118" t="s">
        <v>235</v>
      </c>
      <c r="H118">
        <f t="shared" si="40"/>
        <v>80639784000</v>
      </c>
      <c r="I118">
        <f t="shared" si="41"/>
        <v>5</v>
      </c>
      <c r="J118" s="5">
        <v>0</v>
      </c>
      <c r="K118" s="5">
        <v>5</v>
      </c>
      <c r="L118" s="5">
        <v>80639784000</v>
      </c>
    </row>
    <row r="119" spans="1:12">
      <c r="A119" s="8"/>
      <c r="B119" s="8"/>
      <c r="C119" s="8"/>
      <c r="E119" t="str">
        <f t="shared" si="38"/>
        <v/>
      </c>
      <c r="F119" t="str">
        <f t="shared" si="39"/>
        <v/>
      </c>
      <c r="G119" t="s">
        <v>236</v>
      </c>
      <c r="H119">
        <f t="shared" si="40"/>
        <v>71217637000</v>
      </c>
      <c r="I119">
        <f t="shared" si="41"/>
        <v>9</v>
      </c>
      <c r="J119" s="5">
        <v>0</v>
      </c>
      <c r="K119" s="5">
        <v>9</v>
      </c>
      <c r="L119" s="5">
        <v>71217637000</v>
      </c>
    </row>
    <row r="120" spans="1:12">
      <c r="A120" s="8"/>
      <c r="B120" s="8"/>
      <c r="C120" s="8"/>
      <c r="D120" t="s">
        <v>220</v>
      </c>
      <c r="E120">
        <f t="shared" si="38"/>
        <v>809338990000</v>
      </c>
      <c r="F120">
        <f t="shared" si="39"/>
        <v>85</v>
      </c>
      <c r="H120" t="str">
        <f t="shared" si="40"/>
        <v/>
      </c>
      <c r="I120" t="str">
        <f t="shared" si="41"/>
        <v/>
      </c>
      <c r="J120" s="5">
        <v>1</v>
      </c>
      <c r="K120" s="5">
        <v>85</v>
      </c>
      <c r="L120" s="5">
        <v>809338990000</v>
      </c>
    </row>
    <row r="121" spans="1:12">
      <c r="A121" s="8"/>
      <c r="B121" s="8"/>
      <c r="C121" s="8"/>
      <c r="E121" t="str">
        <f t="shared" si="38"/>
        <v/>
      </c>
      <c r="F121" t="str">
        <f t="shared" si="39"/>
        <v/>
      </c>
      <c r="G121" t="s">
        <v>221</v>
      </c>
      <c r="H121">
        <f t="shared" si="40"/>
        <v>60006062000</v>
      </c>
      <c r="I121">
        <f t="shared" si="41"/>
        <v>3</v>
      </c>
      <c r="J121" s="5">
        <v>0</v>
      </c>
      <c r="K121" s="5">
        <v>3</v>
      </c>
      <c r="L121" s="5">
        <v>60006062000</v>
      </c>
    </row>
    <row r="122" spans="1:12">
      <c r="A122" s="8"/>
      <c r="B122" s="8"/>
      <c r="C122" s="8"/>
      <c r="E122" t="str">
        <f t="shared" si="38"/>
        <v/>
      </c>
      <c r="F122" t="str">
        <f t="shared" si="39"/>
        <v/>
      </c>
      <c r="G122" t="s">
        <v>222</v>
      </c>
      <c r="H122">
        <f t="shared" si="40"/>
        <v>207068850000</v>
      </c>
      <c r="I122">
        <f t="shared" si="41"/>
        <v>11</v>
      </c>
      <c r="J122" s="5">
        <v>0</v>
      </c>
      <c r="K122" s="5">
        <v>11</v>
      </c>
      <c r="L122" s="5">
        <v>207068850000</v>
      </c>
    </row>
    <row r="123" spans="1:12">
      <c r="A123" s="8"/>
      <c r="B123" s="8"/>
      <c r="C123" s="8"/>
      <c r="E123" t="str">
        <f t="shared" si="38"/>
        <v/>
      </c>
      <c r="F123" t="str">
        <f t="shared" si="39"/>
        <v/>
      </c>
      <c r="G123" t="s">
        <v>223</v>
      </c>
      <c r="H123">
        <f t="shared" si="40"/>
        <v>89083780000</v>
      </c>
      <c r="I123">
        <f t="shared" si="41"/>
        <v>17</v>
      </c>
      <c r="J123" s="5">
        <v>0</v>
      </c>
      <c r="K123" s="5">
        <v>17</v>
      </c>
      <c r="L123" s="5">
        <v>89083780000</v>
      </c>
    </row>
    <row r="124" spans="1:12">
      <c r="A124" s="8"/>
      <c r="B124" s="8"/>
      <c r="C124" s="8"/>
      <c r="E124" t="str">
        <f t="shared" si="38"/>
        <v/>
      </c>
      <c r="F124" t="str">
        <f t="shared" si="39"/>
        <v/>
      </c>
      <c r="G124" t="s">
        <v>224</v>
      </c>
      <c r="H124">
        <f t="shared" si="40"/>
        <v>70789073000</v>
      </c>
      <c r="I124">
        <f t="shared" si="41"/>
        <v>10</v>
      </c>
      <c r="J124" s="5">
        <v>0</v>
      </c>
      <c r="K124" s="5">
        <v>10</v>
      </c>
      <c r="L124" s="5">
        <v>70789073000</v>
      </c>
    </row>
    <row r="125" spans="1:12">
      <c r="A125" s="8"/>
      <c r="B125" s="8"/>
      <c r="C125" s="8"/>
      <c r="E125" t="str">
        <f t="shared" si="38"/>
        <v/>
      </c>
      <c r="F125" t="str">
        <f t="shared" si="39"/>
        <v/>
      </c>
      <c r="G125" t="s">
        <v>225</v>
      </c>
      <c r="H125">
        <f t="shared" si="40"/>
        <v>99182145000</v>
      </c>
      <c r="I125">
        <f t="shared" si="41"/>
        <v>18</v>
      </c>
      <c r="J125" s="5">
        <v>0</v>
      </c>
      <c r="K125" s="5">
        <v>18</v>
      </c>
      <c r="L125" s="5">
        <v>99182145000</v>
      </c>
    </row>
    <row r="126" spans="1:12">
      <c r="A126" s="8"/>
      <c r="B126" s="8"/>
      <c r="C126" s="8"/>
      <c r="E126" t="str">
        <f t="shared" si="38"/>
        <v/>
      </c>
      <c r="F126" t="str">
        <f t="shared" si="39"/>
        <v/>
      </c>
      <c r="G126" t="s">
        <v>226</v>
      </c>
      <c r="H126">
        <f t="shared" si="40"/>
        <v>66911311000</v>
      </c>
      <c r="I126">
        <f t="shared" si="41"/>
        <v>19</v>
      </c>
      <c r="J126" s="5">
        <v>0</v>
      </c>
      <c r="K126" s="5">
        <v>19</v>
      </c>
      <c r="L126" s="5">
        <v>66911311000</v>
      </c>
    </row>
    <row r="127" spans="1:12">
      <c r="A127" s="8"/>
      <c r="B127" s="8"/>
      <c r="C127" s="8"/>
      <c r="E127" t="str">
        <f t="shared" si="38"/>
        <v/>
      </c>
      <c r="F127" t="str">
        <f t="shared" si="39"/>
        <v/>
      </c>
      <c r="G127" t="s">
        <v>227</v>
      </c>
      <c r="H127">
        <f t="shared" si="40"/>
        <v>91648844000</v>
      </c>
      <c r="I127">
        <f t="shared" si="41"/>
        <v>7</v>
      </c>
      <c r="J127" s="5">
        <v>0</v>
      </c>
      <c r="K127" s="5">
        <v>7</v>
      </c>
      <c r="L127" s="5">
        <v>91648844000</v>
      </c>
    </row>
    <row r="128" spans="1:12">
      <c r="A128" s="8"/>
      <c r="B128" s="8"/>
      <c r="C128" s="8"/>
      <c r="E128" t="str">
        <f t="shared" si="38"/>
        <v/>
      </c>
      <c r="F128" t="str">
        <f t="shared" si="39"/>
        <v/>
      </c>
      <c r="G128" t="s">
        <v>228</v>
      </c>
      <c r="H128">
        <f t="shared" si="40"/>
        <v>80693391000</v>
      </c>
      <c r="I128">
        <f t="shared" si="41"/>
        <v>9</v>
      </c>
      <c r="J128" s="5">
        <v>0</v>
      </c>
      <c r="K128" s="5">
        <v>9</v>
      </c>
      <c r="L128" s="5">
        <v>80693391000</v>
      </c>
    </row>
    <row r="129" spans="1:12">
      <c r="A129" s="8"/>
      <c r="B129" s="8"/>
      <c r="C129" s="8"/>
      <c r="E129" t="str">
        <f t="shared" si="38"/>
        <v/>
      </c>
      <c r="F129" t="str">
        <f t="shared" si="39"/>
        <v/>
      </c>
      <c r="G129" t="s">
        <v>229</v>
      </c>
      <c r="H129">
        <f t="shared" si="40"/>
        <v>30218162000</v>
      </c>
      <c r="I129">
        <f t="shared" si="41"/>
        <v>6</v>
      </c>
      <c r="J129" s="5">
        <v>0</v>
      </c>
      <c r="K129" s="5">
        <v>6</v>
      </c>
      <c r="L129" s="5">
        <v>30218162000</v>
      </c>
    </row>
    <row r="130" spans="1:12">
      <c r="A130" s="8"/>
      <c r="B130" s="8"/>
      <c r="C130" s="8"/>
      <c r="E130" t="str">
        <f t="shared" si="38"/>
        <v/>
      </c>
      <c r="F130" t="str">
        <f t="shared" si="39"/>
        <v/>
      </c>
      <c r="G130" t="s">
        <v>230</v>
      </c>
      <c r="H130">
        <f t="shared" si="40"/>
        <v>13737372000</v>
      </c>
      <c r="I130">
        <f t="shared" si="41"/>
        <v>2</v>
      </c>
      <c r="J130" s="5">
        <v>0</v>
      </c>
      <c r="K130" s="5">
        <v>2</v>
      </c>
      <c r="L130" s="5">
        <v>13737372000</v>
      </c>
    </row>
    <row r="131" spans="1:12">
      <c r="A131" s="8"/>
      <c r="B131" s="8"/>
      <c r="C131" s="8"/>
      <c r="D131" t="s">
        <v>182</v>
      </c>
      <c r="E131">
        <f t="shared" si="38"/>
        <v>123909680000</v>
      </c>
      <c r="F131">
        <f t="shared" si="39"/>
        <v>7</v>
      </c>
      <c r="H131" t="str">
        <f t="shared" si="40"/>
        <v/>
      </c>
      <c r="I131" t="str">
        <f t="shared" si="41"/>
        <v/>
      </c>
      <c r="J131" s="5">
        <v>1</v>
      </c>
      <c r="K131" s="5">
        <v>7</v>
      </c>
      <c r="L131" s="5">
        <v>123909680000</v>
      </c>
    </row>
    <row r="132" spans="1:12">
      <c r="A132" s="8" t="s">
        <v>432</v>
      </c>
      <c r="B132" s="8">
        <f>SUMIFS(L132:L135,J132:J135,1)</f>
        <v>3798355220000</v>
      </c>
      <c r="C132" s="8">
        <f>SUMIFS(K132:K135,J132:J135,1)</f>
        <v>322</v>
      </c>
      <c r="D132" t="s">
        <v>264</v>
      </c>
      <c r="E132">
        <f t="shared" ref="E132:E135" si="42">IF(J132=1,L132,"")</f>
        <v>2834763800000</v>
      </c>
      <c r="F132">
        <f t="shared" ref="F132:F135" si="43">IF(J132=1,K132,"")</f>
        <v>245</v>
      </c>
      <c r="H132" t="str">
        <f t="shared" ref="H132:H135" si="44">IF(J132=0,L132,"")</f>
        <v/>
      </c>
      <c r="I132" t="str">
        <f t="shared" ref="I132:I135" si="45">IF(J132=0,K132,"")</f>
        <v/>
      </c>
      <c r="J132" s="5">
        <v>1</v>
      </c>
      <c r="K132" s="5">
        <v>245</v>
      </c>
      <c r="L132" s="5">
        <v>2834763800000</v>
      </c>
    </row>
    <row r="133" spans="1:12">
      <c r="A133" s="8"/>
      <c r="B133" s="8"/>
      <c r="C133" s="8"/>
      <c r="E133" t="str">
        <f t="shared" si="42"/>
        <v/>
      </c>
      <c r="F133" t="str">
        <f t="shared" si="43"/>
        <v/>
      </c>
      <c r="G133" t="s">
        <v>265</v>
      </c>
      <c r="H133">
        <f t="shared" si="44"/>
        <v>1134313040000</v>
      </c>
      <c r="I133">
        <f t="shared" si="45"/>
        <v>122</v>
      </c>
      <c r="J133" s="5">
        <v>0</v>
      </c>
      <c r="K133" s="5">
        <v>122</v>
      </c>
      <c r="L133" s="5">
        <v>1134313040000</v>
      </c>
    </row>
    <row r="134" spans="1:12">
      <c r="A134" s="8"/>
      <c r="B134" s="8"/>
      <c r="C134" s="8"/>
      <c r="E134" t="str">
        <f t="shared" si="42"/>
        <v/>
      </c>
      <c r="F134" t="str">
        <f t="shared" si="43"/>
        <v/>
      </c>
      <c r="G134" t="s">
        <v>266</v>
      </c>
      <c r="H134">
        <f t="shared" si="44"/>
        <v>1700450800000</v>
      </c>
      <c r="I134">
        <f t="shared" si="45"/>
        <v>123</v>
      </c>
      <c r="J134" s="5">
        <v>0</v>
      </c>
      <c r="K134" s="5">
        <v>123</v>
      </c>
      <c r="L134" s="5">
        <v>1700450800000</v>
      </c>
    </row>
    <row r="135" spans="1:12">
      <c r="A135" s="8"/>
      <c r="B135" s="8"/>
      <c r="C135" s="8"/>
      <c r="D135" t="s">
        <v>263</v>
      </c>
      <c r="E135">
        <f t="shared" si="42"/>
        <v>963591420000</v>
      </c>
      <c r="F135">
        <f t="shared" si="43"/>
        <v>77</v>
      </c>
      <c r="H135" t="str">
        <f t="shared" si="44"/>
        <v/>
      </c>
      <c r="I135" t="str">
        <f t="shared" si="45"/>
        <v/>
      </c>
      <c r="J135" s="5">
        <v>1</v>
      </c>
      <c r="K135" s="5">
        <v>77</v>
      </c>
      <c r="L135" s="5">
        <v>963591420000</v>
      </c>
    </row>
    <row r="136" spans="1:12">
      <c r="A136" s="8" t="s">
        <v>412</v>
      </c>
      <c r="B136" s="8">
        <f>SUMIFS(L136:L144,J136:J144,1)</f>
        <v>1597850811000</v>
      </c>
      <c r="C136" s="8">
        <f>SUMIFS(K136:K144,J136:J144,1)</f>
        <v>76</v>
      </c>
      <c r="D136" t="s">
        <v>148</v>
      </c>
      <c r="E136">
        <f t="shared" ref="E136:E144" si="46">IF(J136=1,L136,"")</f>
        <v>80116217000</v>
      </c>
      <c r="F136">
        <f t="shared" ref="F136:F144" si="47">IF(J136=1,K136,"")</f>
        <v>9</v>
      </c>
      <c r="H136" t="str">
        <f t="shared" ref="H136:H144" si="48">IF(J136=0,L136,"")</f>
        <v/>
      </c>
      <c r="I136" t="str">
        <f t="shared" ref="I136:I144" si="49">IF(J136=0,K136,"")</f>
        <v/>
      </c>
      <c r="J136" s="5">
        <v>1</v>
      </c>
      <c r="K136" s="5">
        <v>9</v>
      </c>
      <c r="L136" s="5">
        <v>80116217000</v>
      </c>
    </row>
    <row r="137" spans="1:12">
      <c r="A137" s="8"/>
      <c r="B137" s="8"/>
      <c r="C137" s="8"/>
      <c r="D137" t="s">
        <v>357</v>
      </c>
      <c r="E137">
        <f t="shared" si="46"/>
        <v>259756390000</v>
      </c>
      <c r="F137">
        <f t="shared" si="47"/>
        <v>22</v>
      </c>
      <c r="H137" t="str">
        <f t="shared" si="48"/>
        <v/>
      </c>
      <c r="I137" t="str">
        <f t="shared" si="49"/>
        <v/>
      </c>
      <c r="J137" s="5">
        <v>1</v>
      </c>
      <c r="K137" s="5">
        <v>22</v>
      </c>
      <c r="L137" s="5">
        <v>259756390000</v>
      </c>
    </row>
    <row r="138" spans="1:12">
      <c r="A138" s="8"/>
      <c r="B138" s="8"/>
      <c r="C138" s="8"/>
      <c r="D138" t="s">
        <v>216</v>
      </c>
      <c r="E138">
        <f t="shared" si="46"/>
        <v>109567114000</v>
      </c>
      <c r="F138">
        <f t="shared" si="47"/>
        <v>11</v>
      </c>
      <c r="H138" t="str">
        <f t="shared" si="48"/>
        <v/>
      </c>
      <c r="I138" t="str">
        <f t="shared" si="49"/>
        <v/>
      </c>
      <c r="J138" s="5">
        <v>1</v>
      </c>
      <c r="K138" s="5">
        <v>11</v>
      </c>
      <c r="L138" s="5">
        <v>109567114000</v>
      </c>
    </row>
    <row r="139" spans="1:12">
      <c r="A139" s="8"/>
      <c r="B139" s="8"/>
      <c r="C139" s="8"/>
      <c r="E139" t="str">
        <f t="shared" si="46"/>
        <v/>
      </c>
      <c r="F139" t="str">
        <f t="shared" si="47"/>
        <v/>
      </c>
      <c r="G139" t="s">
        <v>217</v>
      </c>
      <c r="H139">
        <f t="shared" si="48"/>
        <v>58280478000</v>
      </c>
      <c r="I139">
        <f t="shared" si="49"/>
        <v>4</v>
      </c>
      <c r="J139" s="5">
        <v>0</v>
      </c>
      <c r="K139" s="5">
        <v>4</v>
      </c>
      <c r="L139" s="5">
        <v>58280478000</v>
      </c>
    </row>
    <row r="140" spans="1:12">
      <c r="A140" s="8"/>
      <c r="B140" s="8"/>
      <c r="C140" s="8"/>
      <c r="E140" t="str">
        <f t="shared" si="46"/>
        <v/>
      </c>
      <c r="F140" t="str">
        <f t="shared" si="47"/>
        <v/>
      </c>
      <c r="G140" t="s">
        <v>218</v>
      </c>
      <c r="H140">
        <f t="shared" si="48"/>
        <v>51286636000</v>
      </c>
      <c r="I140">
        <f t="shared" si="49"/>
        <v>7</v>
      </c>
      <c r="J140" s="5">
        <v>0</v>
      </c>
      <c r="K140" s="5">
        <v>7</v>
      </c>
      <c r="L140" s="5">
        <v>51286636000</v>
      </c>
    </row>
    <row r="141" spans="1:12">
      <c r="A141" s="8"/>
      <c r="B141" s="8"/>
      <c r="C141" s="8"/>
      <c r="D141" t="s">
        <v>129</v>
      </c>
      <c r="E141">
        <f t="shared" si="46"/>
        <v>1148411090000</v>
      </c>
      <c r="F141">
        <f t="shared" si="47"/>
        <v>34</v>
      </c>
      <c r="H141" t="str">
        <f t="shared" si="48"/>
        <v/>
      </c>
      <c r="I141" t="str">
        <f t="shared" si="49"/>
        <v/>
      </c>
      <c r="J141" s="5">
        <v>1</v>
      </c>
      <c r="K141" s="5">
        <v>34</v>
      </c>
      <c r="L141" s="5">
        <v>1148411090000</v>
      </c>
    </row>
    <row r="142" spans="1:12">
      <c r="A142" s="8"/>
      <c r="B142" s="8"/>
      <c r="C142" s="8"/>
      <c r="E142" t="str">
        <f t="shared" si="46"/>
        <v/>
      </c>
      <c r="F142" t="str">
        <f t="shared" si="47"/>
        <v/>
      </c>
      <c r="G142" t="s">
        <v>130</v>
      </c>
      <c r="H142">
        <f t="shared" si="48"/>
        <v>269886470000</v>
      </c>
      <c r="I142">
        <f t="shared" si="49"/>
        <v>5</v>
      </c>
      <c r="J142" s="5">
        <v>0</v>
      </c>
      <c r="K142" s="5">
        <v>5</v>
      </c>
      <c r="L142" s="5">
        <v>269886470000</v>
      </c>
    </row>
    <row r="143" spans="1:12">
      <c r="A143" s="8"/>
      <c r="B143" s="8"/>
      <c r="C143" s="8"/>
      <c r="E143" t="str">
        <f t="shared" si="46"/>
        <v/>
      </c>
      <c r="F143" t="str">
        <f t="shared" si="47"/>
        <v/>
      </c>
      <c r="G143" t="s">
        <v>131</v>
      </c>
      <c r="H143">
        <f t="shared" si="48"/>
        <v>615101860000</v>
      </c>
      <c r="I143">
        <f t="shared" si="49"/>
        <v>4</v>
      </c>
      <c r="J143" s="5">
        <v>0</v>
      </c>
      <c r="K143" s="5">
        <v>4</v>
      </c>
      <c r="L143" s="5">
        <v>615101860000</v>
      </c>
    </row>
    <row r="144" spans="1:12">
      <c r="A144" s="8"/>
      <c r="B144" s="8"/>
      <c r="C144" s="8"/>
      <c r="E144" t="str">
        <f t="shared" si="46"/>
        <v/>
      </c>
      <c r="F144" t="str">
        <f t="shared" si="47"/>
        <v/>
      </c>
      <c r="G144" t="s">
        <v>132</v>
      </c>
      <c r="H144">
        <f t="shared" si="48"/>
        <v>263422760000</v>
      </c>
      <c r="I144">
        <f t="shared" si="49"/>
        <v>25</v>
      </c>
      <c r="J144" s="5">
        <v>0</v>
      </c>
      <c r="K144" s="5">
        <v>25</v>
      </c>
      <c r="L144" s="5">
        <v>263422760000</v>
      </c>
    </row>
    <row r="145" spans="1:12">
      <c r="A145" s="8" t="s">
        <v>433</v>
      </c>
      <c r="B145" s="8">
        <f>SUMIFS(L145:L150,J145:J150,1)</f>
        <v>1053171970000</v>
      </c>
      <c r="C145" s="8">
        <f>SUMIFS(K145:K150,J145:J150,1)</f>
        <v>75</v>
      </c>
      <c r="D145" t="s">
        <v>273</v>
      </c>
      <c r="E145">
        <f t="shared" ref="E145:E150" si="50">IF(J145=1,L145,"")</f>
        <v>1053171970000</v>
      </c>
      <c r="F145">
        <f t="shared" ref="F145:F150" si="51">IF(J145=1,K145,"")</f>
        <v>75</v>
      </c>
      <c r="H145" t="str">
        <f t="shared" ref="H145:H150" si="52">IF(J145=0,L145,"")</f>
        <v/>
      </c>
      <c r="I145" t="str">
        <f t="shared" ref="I145:I150" si="53">IF(J145=0,K145,"")</f>
        <v/>
      </c>
      <c r="J145" s="5">
        <v>1</v>
      </c>
      <c r="K145" s="5">
        <v>75</v>
      </c>
      <c r="L145" s="5">
        <v>1053171970000</v>
      </c>
    </row>
    <row r="146" spans="1:12">
      <c r="A146" s="8"/>
      <c r="B146" s="8"/>
      <c r="C146" s="8"/>
      <c r="E146" t="str">
        <f t="shared" si="50"/>
        <v/>
      </c>
      <c r="F146" t="str">
        <f t="shared" si="51"/>
        <v/>
      </c>
      <c r="G146" t="s">
        <v>274</v>
      </c>
      <c r="H146">
        <f t="shared" si="52"/>
        <v>216324430000</v>
      </c>
      <c r="I146">
        <f t="shared" si="53"/>
        <v>14</v>
      </c>
      <c r="J146" s="5">
        <v>0</v>
      </c>
      <c r="K146" s="5">
        <v>14</v>
      </c>
      <c r="L146" s="5">
        <v>216324430000</v>
      </c>
    </row>
    <row r="147" spans="1:12">
      <c r="A147" s="8"/>
      <c r="B147" s="8"/>
      <c r="C147" s="8"/>
      <c r="E147" t="str">
        <f t="shared" si="50"/>
        <v/>
      </c>
      <c r="F147" t="str">
        <f t="shared" si="51"/>
        <v/>
      </c>
      <c r="G147" t="s">
        <v>275</v>
      </c>
      <c r="H147">
        <f t="shared" si="52"/>
        <v>59927296000</v>
      </c>
      <c r="I147">
        <f t="shared" si="53"/>
        <v>8</v>
      </c>
      <c r="J147" s="5">
        <v>0</v>
      </c>
      <c r="K147" s="5">
        <v>8</v>
      </c>
      <c r="L147" s="5">
        <v>59927296000</v>
      </c>
    </row>
    <row r="148" spans="1:12">
      <c r="A148" s="8"/>
      <c r="B148" s="8"/>
      <c r="C148" s="8"/>
      <c r="E148" t="str">
        <f t="shared" si="50"/>
        <v/>
      </c>
      <c r="F148" t="str">
        <f t="shared" si="51"/>
        <v/>
      </c>
      <c r="G148" t="s">
        <v>276</v>
      </c>
      <c r="H148">
        <f t="shared" si="52"/>
        <v>30725636000</v>
      </c>
      <c r="I148">
        <f t="shared" si="53"/>
        <v>5</v>
      </c>
      <c r="J148" s="5">
        <v>0</v>
      </c>
      <c r="K148" s="5">
        <v>5</v>
      </c>
      <c r="L148" s="5">
        <v>30725636000</v>
      </c>
    </row>
    <row r="149" spans="1:12">
      <c r="A149" s="8"/>
      <c r="B149" s="8"/>
      <c r="C149" s="8"/>
      <c r="E149" t="str">
        <f t="shared" si="50"/>
        <v/>
      </c>
      <c r="F149" t="str">
        <f t="shared" si="51"/>
        <v/>
      </c>
      <c r="G149" t="s">
        <v>277</v>
      </c>
      <c r="H149">
        <f t="shared" si="52"/>
        <v>305059450000</v>
      </c>
      <c r="I149">
        <f t="shared" si="53"/>
        <v>23</v>
      </c>
      <c r="J149" s="5">
        <v>0</v>
      </c>
      <c r="K149" s="5">
        <v>23</v>
      </c>
      <c r="L149" s="5">
        <v>305059450000</v>
      </c>
    </row>
    <row r="150" spans="1:12">
      <c r="A150" s="8"/>
      <c r="B150" s="8"/>
      <c r="C150" s="8"/>
      <c r="E150" t="str">
        <f t="shared" si="50"/>
        <v/>
      </c>
      <c r="F150" t="str">
        <f t="shared" si="51"/>
        <v/>
      </c>
      <c r="G150" t="s">
        <v>278</v>
      </c>
      <c r="H150">
        <f t="shared" si="52"/>
        <v>441135160000</v>
      </c>
      <c r="I150">
        <f t="shared" si="53"/>
        <v>25</v>
      </c>
      <c r="J150" s="5">
        <v>0</v>
      </c>
      <c r="K150" s="5">
        <v>25</v>
      </c>
      <c r="L150" s="5">
        <v>441135160000</v>
      </c>
    </row>
    <row r="151" spans="1:12">
      <c r="A151" s="8" t="s">
        <v>434</v>
      </c>
      <c r="B151" s="8">
        <f>SUMIFS(L151:L156,J151:J156,1)</f>
        <v>1812933500000</v>
      </c>
      <c r="C151" s="8">
        <f>SUMIFS(K151:K156,J151:J156,1)</f>
        <v>149</v>
      </c>
      <c r="D151" t="s">
        <v>279</v>
      </c>
      <c r="E151">
        <f t="shared" ref="E151:E156" si="54">IF(J151=1,L151,"")</f>
        <v>1812933500000</v>
      </c>
      <c r="F151">
        <f t="shared" ref="F151:F156" si="55">IF(J151=1,K151,"")</f>
        <v>149</v>
      </c>
      <c r="H151" t="str">
        <f t="shared" ref="H151:H156" si="56">IF(J151=0,L151,"")</f>
        <v/>
      </c>
      <c r="I151" t="str">
        <f t="shared" ref="I151:I156" si="57">IF(J151=0,K151,"")</f>
        <v/>
      </c>
      <c r="J151" s="5">
        <v>1</v>
      </c>
      <c r="K151" s="5">
        <v>149</v>
      </c>
      <c r="L151" s="5">
        <v>1812933500000</v>
      </c>
    </row>
    <row r="152" spans="1:12">
      <c r="A152" s="8"/>
      <c r="B152" s="8"/>
      <c r="C152" s="8"/>
      <c r="E152" t="str">
        <f t="shared" si="54"/>
        <v/>
      </c>
      <c r="F152" t="str">
        <f t="shared" si="55"/>
        <v/>
      </c>
      <c r="G152" t="s">
        <v>280</v>
      </c>
      <c r="H152">
        <f t="shared" si="56"/>
        <v>321683040000</v>
      </c>
      <c r="I152">
        <f t="shared" si="57"/>
        <v>8</v>
      </c>
      <c r="J152" s="5">
        <v>0</v>
      </c>
      <c r="K152" s="5">
        <v>8</v>
      </c>
      <c r="L152" s="5">
        <v>321683040000</v>
      </c>
    </row>
    <row r="153" spans="1:12">
      <c r="A153" s="8"/>
      <c r="B153" s="8"/>
      <c r="C153" s="8"/>
      <c r="E153" t="str">
        <f t="shared" si="54"/>
        <v/>
      </c>
      <c r="F153" t="str">
        <f t="shared" si="55"/>
        <v/>
      </c>
      <c r="G153" t="s">
        <v>281</v>
      </c>
      <c r="H153">
        <f t="shared" si="56"/>
        <v>132705745000</v>
      </c>
      <c r="I153">
        <f t="shared" si="57"/>
        <v>37</v>
      </c>
      <c r="J153" s="5">
        <v>0</v>
      </c>
      <c r="K153" s="5">
        <v>37</v>
      </c>
      <c r="L153" s="5">
        <v>132705745000</v>
      </c>
    </row>
    <row r="154" spans="1:12">
      <c r="A154" s="8"/>
      <c r="B154" s="8"/>
      <c r="C154" s="8"/>
      <c r="E154" t="str">
        <f t="shared" si="54"/>
        <v/>
      </c>
      <c r="F154" t="str">
        <f t="shared" si="55"/>
        <v/>
      </c>
      <c r="G154" t="s">
        <v>282</v>
      </c>
      <c r="H154">
        <f t="shared" si="56"/>
        <v>840204400000</v>
      </c>
      <c r="I154">
        <f t="shared" si="57"/>
        <v>26</v>
      </c>
      <c r="J154" s="5">
        <v>0</v>
      </c>
      <c r="K154" s="5">
        <v>26</v>
      </c>
      <c r="L154" s="5">
        <v>840204400000</v>
      </c>
    </row>
    <row r="155" spans="1:12">
      <c r="A155" s="8"/>
      <c r="B155" s="8"/>
      <c r="C155" s="8"/>
      <c r="E155" t="str">
        <f t="shared" si="54"/>
        <v/>
      </c>
      <c r="F155" t="str">
        <f t="shared" si="55"/>
        <v/>
      </c>
      <c r="G155" t="s">
        <v>283</v>
      </c>
      <c r="H155">
        <f t="shared" si="56"/>
        <v>372556090000</v>
      </c>
      <c r="I155">
        <f t="shared" si="57"/>
        <v>34</v>
      </c>
      <c r="J155" s="5">
        <v>0</v>
      </c>
      <c r="K155" s="5">
        <v>34</v>
      </c>
      <c r="L155" s="5">
        <v>372556090000</v>
      </c>
    </row>
    <row r="156" spans="1:12">
      <c r="A156" s="8"/>
      <c r="B156" s="8"/>
      <c r="C156" s="8"/>
      <c r="E156" t="str">
        <f t="shared" si="54"/>
        <v/>
      </c>
      <c r="F156" t="str">
        <f t="shared" si="55"/>
        <v/>
      </c>
      <c r="G156" t="s">
        <v>284</v>
      </c>
      <c r="H156">
        <f t="shared" si="56"/>
        <v>145784270000</v>
      </c>
      <c r="I156">
        <f t="shared" si="57"/>
        <v>44</v>
      </c>
      <c r="J156" s="5">
        <v>0</v>
      </c>
      <c r="K156" s="5">
        <v>44</v>
      </c>
      <c r="L156" s="5">
        <v>145784270000</v>
      </c>
    </row>
    <row r="157" spans="1:12">
      <c r="A157" s="8" t="s">
        <v>435</v>
      </c>
      <c r="B157" s="8">
        <f>SUMIFS(L157:L167,J157:J167,1)</f>
        <v>3316686010000</v>
      </c>
      <c r="C157" s="8">
        <f>SUMIFS(K157:K167,J157:J167,1)</f>
        <v>127</v>
      </c>
      <c r="D157" t="s">
        <v>353</v>
      </c>
      <c r="E157">
        <f t="shared" ref="E157:E167" si="58">IF(J157=1,L157,"")</f>
        <v>832523440000</v>
      </c>
      <c r="F157">
        <f t="shared" ref="F157:F167" si="59">IF(J157=1,K157,"")</f>
        <v>47</v>
      </c>
      <c r="H157" t="str">
        <f t="shared" ref="H157:H167" si="60">IF(J157=0,L157,"")</f>
        <v/>
      </c>
      <c r="I157" t="str">
        <f t="shared" ref="I157:I167" si="61">IF(J157=0,K157,"")</f>
        <v/>
      </c>
      <c r="J157" s="5">
        <v>1</v>
      </c>
      <c r="K157" s="5">
        <v>47</v>
      </c>
      <c r="L157" s="5">
        <v>832523440000</v>
      </c>
    </row>
    <row r="158" spans="1:12">
      <c r="A158" s="8"/>
      <c r="B158" s="8"/>
      <c r="C158" s="8"/>
      <c r="D158" t="s">
        <v>260</v>
      </c>
      <c r="E158">
        <f t="shared" si="58"/>
        <v>902057130000</v>
      </c>
      <c r="F158">
        <f t="shared" si="59"/>
        <v>13</v>
      </c>
      <c r="H158" t="str">
        <f t="shared" si="60"/>
        <v/>
      </c>
      <c r="I158" t="str">
        <f t="shared" si="61"/>
        <v/>
      </c>
      <c r="J158" s="5">
        <v>1</v>
      </c>
      <c r="K158" s="5">
        <v>13</v>
      </c>
      <c r="L158" s="5">
        <v>902057130000</v>
      </c>
    </row>
    <row r="159" spans="1:12">
      <c r="A159" s="8"/>
      <c r="B159" s="8"/>
      <c r="C159" s="8"/>
      <c r="E159" t="str">
        <f t="shared" si="58"/>
        <v/>
      </c>
      <c r="F159" t="str">
        <f t="shared" si="59"/>
        <v/>
      </c>
      <c r="G159" t="s">
        <v>261</v>
      </c>
      <c r="H159">
        <f t="shared" si="60"/>
        <v>637932510000</v>
      </c>
      <c r="I159">
        <f t="shared" si="61"/>
        <v>8</v>
      </c>
      <c r="J159" s="5">
        <v>0</v>
      </c>
      <c r="K159" s="5">
        <v>8</v>
      </c>
      <c r="L159" s="5">
        <v>637932510000</v>
      </c>
    </row>
    <row r="160" spans="1:12">
      <c r="A160" s="8"/>
      <c r="B160" s="8"/>
      <c r="C160" s="8"/>
      <c r="E160" t="str">
        <f t="shared" si="58"/>
        <v/>
      </c>
      <c r="F160" t="str">
        <f t="shared" si="59"/>
        <v/>
      </c>
      <c r="G160" t="s">
        <v>262</v>
      </c>
      <c r="H160">
        <f t="shared" si="60"/>
        <v>264124620000</v>
      </c>
      <c r="I160">
        <f t="shared" si="61"/>
        <v>5</v>
      </c>
      <c r="J160" s="5">
        <v>0</v>
      </c>
      <c r="K160" s="5">
        <v>5</v>
      </c>
      <c r="L160" s="5">
        <v>264124620000</v>
      </c>
    </row>
    <row r="161" spans="1:12">
      <c r="A161" s="8"/>
      <c r="B161" s="8"/>
      <c r="C161" s="8"/>
      <c r="D161" t="s">
        <v>201</v>
      </c>
      <c r="E161">
        <f t="shared" si="58"/>
        <v>692702500000</v>
      </c>
      <c r="F161">
        <f t="shared" si="59"/>
        <v>34</v>
      </c>
      <c r="H161" t="str">
        <f t="shared" si="60"/>
        <v/>
      </c>
      <c r="I161" t="str">
        <f t="shared" si="61"/>
        <v/>
      </c>
      <c r="J161" s="5">
        <v>1</v>
      </c>
      <c r="K161" s="5">
        <v>34</v>
      </c>
      <c r="L161" s="5">
        <v>692702500000</v>
      </c>
    </row>
    <row r="162" spans="1:12">
      <c r="A162" s="8"/>
      <c r="B162" s="8"/>
      <c r="C162" s="8"/>
      <c r="E162" t="str">
        <f t="shared" si="58"/>
        <v/>
      </c>
      <c r="F162" t="str">
        <f t="shared" si="59"/>
        <v/>
      </c>
      <c r="G162" t="s">
        <v>202</v>
      </c>
      <c r="H162">
        <f t="shared" si="60"/>
        <v>258644240000</v>
      </c>
      <c r="I162">
        <f t="shared" si="61"/>
        <v>20</v>
      </c>
      <c r="J162" s="5">
        <v>0</v>
      </c>
      <c r="K162" s="5">
        <v>20</v>
      </c>
      <c r="L162" s="5">
        <v>258644240000</v>
      </c>
    </row>
    <row r="163" spans="1:12">
      <c r="A163" s="8"/>
      <c r="B163" s="8"/>
      <c r="C163" s="8"/>
      <c r="E163" t="str">
        <f t="shared" si="58"/>
        <v/>
      </c>
      <c r="F163" t="str">
        <f t="shared" si="59"/>
        <v/>
      </c>
      <c r="G163" t="s">
        <v>203</v>
      </c>
      <c r="H163">
        <f t="shared" si="60"/>
        <v>33165157000</v>
      </c>
      <c r="I163">
        <f t="shared" si="61"/>
        <v>7</v>
      </c>
      <c r="J163" s="5">
        <v>0</v>
      </c>
      <c r="K163" s="5">
        <v>7</v>
      </c>
      <c r="L163" s="5">
        <v>33165157000</v>
      </c>
    </row>
    <row r="164" spans="1:12">
      <c r="A164" s="8"/>
      <c r="B164" s="8"/>
      <c r="C164" s="8"/>
      <c r="E164" t="str">
        <f t="shared" si="58"/>
        <v/>
      </c>
      <c r="F164" t="str">
        <f t="shared" si="59"/>
        <v/>
      </c>
      <c r="G164" t="s">
        <v>204</v>
      </c>
      <c r="H164">
        <f t="shared" si="60"/>
        <v>400893100000</v>
      </c>
      <c r="I164">
        <f t="shared" si="61"/>
        <v>7</v>
      </c>
      <c r="J164" s="5">
        <v>0</v>
      </c>
      <c r="K164" s="5">
        <v>7</v>
      </c>
      <c r="L164" s="5">
        <v>400893100000</v>
      </c>
    </row>
    <row r="165" spans="1:12">
      <c r="A165" s="8"/>
      <c r="B165" s="8"/>
      <c r="C165" s="8"/>
      <c r="D165" t="s">
        <v>194</v>
      </c>
      <c r="E165">
        <f t="shared" si="58"/>
        <v>889402940000</v>
      </c>
      <c r="F165">
        <f t="shared" si="59"/>
        <v>33</v>
      </c>
      <c r="H165" t="str">
        <f t="shared" si="60"/>
        <v/>
      </c>
      <c r="I165" t="str">
        <f t="shared" si="61"/>
        <v/>
      </c>
      <c r="J165" s="5">
        <v>1</v>
      </c>
      <c r="K165" s="5">
        <v>33</v>
      </c>
      <c r="L165" s="5">
        <v>889402940000</v>
      </c>
    </row>
    <row r="166" spans="1:12">
      <c r="A166" s="8"/>
      <c r="B166" s="8"/>
      <c r="C166" s="8"/>
      <c r="E166" t="str">
        <f t="shared" si="58"/>
        <v/>
      </c>
      <c r="F166" t="str">
        <f t="shared" si="59"/>
        <v/>
      </c>
      <c r="G166" t="s">
        <v>195</v>
      </c>
      <c r="H166">
        <f t="shared" si="60"/>
        <v>440734350000</v>
      </c>
      <c r="I166">
        <f t="shared" si="61"/>
        <v>18</v>
      </c>
      <c r="J166" s="5">
        <v>0</v>
      </c>
      <c r="K166" s="5">
        <v>18</v>
      </c>
      <c r="L166" s="5">
        <v>440734350000</v>
      </c>
    </row>
    <row r="167" spans="1:12">
      <c r="A167" s="8"/>
      <c r="B167" s="8"/>
      <c r="C167" s="8"/>
      <c r="E167" t="str">
        <f t="shared" si="58"/>
        <v/>
      </c>
      <c r="F167" t="str">
        <f t="shared" si="59"/>
        <v/>
      </c>
      <c r="G167" t="s">
        <v>196</v>
      </c>
      <c r="H167">
        <f t="shared" si="60"/>
        <v>448668590000</v>
      </c>
      <c r="I167">
        <f t="shared" si="61"/>
        <v>15</v>
      </c>
      <c r="J167" s="5">
        <v>0</v>
      </c>
      <c r="K167" s="5">
        <v>15</v>
      </c>
      <c r="L167" s="5">
        <v>448668590000</v>
      </c>
    </row>
    <row r="168" spans="1:12">
      <c r="A168" s="8" t="s">
        <v>436</v>
      </c>
      <c r="B168" s="8">
        <f>SUMIFS(L168:L170,J168:J170,1)</f>
        <v>1594177400000</v>
      </c>
      <c r="C168" s="8">
        <f>SUMIFS(K168:K170,J168:J170,1)</f>
        <v>34</v>
      </c>
      <c r="D168" t="s">
        <v>302</v>
      </c>
      <c r="E168">
        <f t="shared" ref="E168:E170" si="62">IF(J168=1,L168,"")</f>
        <v>1594177400000</v>
      </c>
      <c r="F168">
        <f t="shared" ref="F168:F170" si="63">IF(J168=1,K168,"")</f>
        <v>34</v>
      </c>
      <c r="H168" t="str">
        <f t="shared" ref="H168:H170" si="64">IF(J168=0,L168,"")</f>
        <v/>
      </c>
      <c r="I168" t="str">
        <f t="shared" ref="I168:I170" si="65">IF(J168=0,K168,"")</f>
        <v/>
      </c>
      <c r="J168" s="5">
        <v>1</v>
      </c>
      <c r="K168" s="5">
        <v>34</v>
      </c>
      <c r="L168" s="5">
        <v>1594177400000</v>
      </c>
    </row>
    <row r="169" spans="1:12">
      <c r="A169" s="8"/>
      <c r="B169" s="8"/>
      <c r="C169" s="8"/>
      <c r="E169" t="str">
        <f t="shared" si="62"/>
        <v/>
      </c>
      <c r="F169" t="str">
        <f t="shared" si="63"/>
        <v/>
      </c>
      <c r="G169" t="s">
        <v>303</v>
      </c>
      <c r="H169">
        <f t="shared" si="64"/>
        <v>98167220000</v>
      </c>
      <c r="I169">
        <f t="shared" si="65"/>
        <v>8</v>
      </c>
      <c r="J169" s="5">
        <v>0</v>
      </c>
      <c r="K169" s="5">
        <v>8</v>
      </c>
      <c r="L169" s="5">
        <v>98167220000</v>
      </c>
    </row>
    <row r="170" spans="1:12">
      <c r="A170" s="8"/>
      <c r="B170" s="8"/>
      <c r="C170" s="8"/>
      <c r="E170" t="str">
        <f t="shared" si="62"/>
        <v/>
      </c>
      <c r="F170" t="str">
        <f t="shared" si="63"/>
        <v/>
      </c>
      <c r="G170" t="s">
        <v>304</v>
      </c>
      <c r="H170">
        <f t="shared" si="64"/>
        <v>1496010200000</v>
      </c>
      <c r="I170">
        <f t="shared" si="65"/>
        <v>26</v>
      </c>
      <c r="J170" s="5">
        <v>0</v>
      </c>
      <c r="K170" s="5">
        <v>26</v>
      </c>
      <c r="L170" s="5">
        <v>1496010200000</v>
      </c>
    </row>
    <row r="171" spans="1:12">
      <c r="A171" s="8" t="s">
        <v>437</v>
      </c>
      <c r="B171" s="8">
        <f>SUMIFS(L171:L174,J171:J174,1)</f>
        <v>437033390000</v>
      </c>
      <c r="C171" s="8">
        <f>SUMIFS(K171:K174,J171:J174,1)</f>
        <v>28</v>
      </c>
      <c r="D171" t="s">
        <v>305</v>
      </c>
      <c r="E171">
        <f t="shared" ref="E171:E174" si="66">IF(J171=1,L171,"")</f>
        <v>437033390000</v>
      </c>
      <c r="F171">
        <f t="shared" ref="F171:F174" si="67">IF(J171=1,K171,"")</f>
        <v>28</v>
      </c>
      <c r="H171" t="str">
        <f t="shared" ref="H171:H174" si="68">IF(J171=0,L171,"")</f>
        <v/>
      </c>
      <c r="I171" t="str">
        <f t="shared" ref="I171:I174" si="69">IF(J171=0,K171,"")</f>
        <v/>
      </c>
      <c r="J171" s="5">
        <v>1</v>
      </c>
      <c r="K171" s="5">
        <v>28</v>
      </c>
      <c r="L171" s="5">
        <v>437033390000</v>
      </c>
    </row>
    <row r="172" spans="1:12">
      <c r="A172" s="8"/>
      <c r="B172" s="8"/>
      <c r="C172" s="8"/>
      <c r="E172" t="str">
        <f t="shared" si="66"/>
        <v/>
      </c>
      <c r="F172" t="str">
        <f t="shared" si="67"/>
        <v/>
      </c>
      <c r="G172" t="s">
        <v>306</v>
      </c>
      <c r="H172">
        <f t="shared" si="68"/>
        <v>66132414000</v>
      </c>
      <c r="I172">
        <f t="shared" si="69"/>
        <v>13</v>
      </c>
      <c r="J172" s="5">
        <v>0</v>
      </c>
      <c r="K172" s="5">
        <v>13</v>
      </c>
      <c r="L172" s="5">
        <v>66132414000</v>
      </c>
    </row>
    <row r="173" spans="1:12">
      <c r="A173" s="8"/>
      <c r="B173" s="8"/>
      <c r="C173" s="8"/>
      <c r="E173" t="str">
        <f t="shared" si="66"/>
        <v/>
      </c>
      <c r="F173" t="str">
        <f t="shared" si="67"/>
        <v/>
      </c>
      <c r="G173" t="s">
        <v>307</v>
      </c>
      <c r="H173">
        <f t="shared" si="68"/>
        <v>170219570000</v>
      </c>
      <c r="I173">
        <f t="shared" si="69"/>
        <v>12</v>
      </c>
      <c r="J173" s="5">
        <v>0</v>
      </c>
      <c r="K173" s="5">
        <v>12</v>
      </c>
      <c r="L173" s="5">
        <v>170219570000</v>
      </c>
    </row>
    <row r="174" spans="1:12">
      <c r="A174" s="8"/>
      <c r="B174" s="8"/>
      <c r="C174" s="8"/>
      <c r="E174" t="str">
        <f t="shared" si="66"/>
        <v/>
      </c>
      <c r="F174" t="str">
        <f t="shared" si="67"/>
        <v/>
      </c>
      <c r="G174" t="s">
        <v>308</v>
      </c>
      <c r="H174">
        <f t="shared" si="68"/>
        <v>200681410000</v>
      </c>
      <c r="I174">
        <f t="shared" si="69"/>
        <v>3</v>
      </c>
      <c r="J174" s="5">
        <v>0</v>
      </c>
      <c r="K174" s="5">
        <v>3</v>
      </c>
      <c r="L174" s="5">
        <v>200681410000</v>
      </c>
    </row>
    <row r="175" spans="1:12">
      <c r="A175" s="8" t="s">
        <v>438</v>
      </c>
      <c r="B175" s="8">
        <f>SUMIFS(L175:L191,J175:J191,1)</f>
        <v>1542136924000</v>
      </c>
      <c r="C175" s="8">
        <f>SUMIFS(K175:K191,J175:J191,1)</f>
        <v>99</v>
      </c>
      <c r="D175" t="s">
        <v>391</v>
      </c>
      <c r="E175">
        <f t="shared" ref="E175:E191" si="70">IF(J175=1,L175,"")</f>
        <v>179127920000</v>
      </c>
      <c r="F175">
        <f t="shared" ref="F175:F191" si="71">IF(J175=1,K175,"")</f>
        <v>23</v>
      </c>
      <c r="H175" t="str">
        <f t="shared" ref="H175:H191" si="72">IF(J175=0,L175,"")</f>
        <v/>
      </c>
      <c r="I175" t="str">
        <f t="shared" ref="I175:I191" si="73">IF(J175=0,K175,"")</f>
        <v/>
      </c>
      <c r="J175" s="5">
        <v>1</v>
      </c>
      <c r="K175" s="5">
        <v>23</v>
      </c>
      <c r="L175" s="5">
        <v>179127920000</v>
      </c>
    </row>
    <row r="176" spans="1:12">
      <c r="A176" s="8"/>
      <c r="B176" s="8"/>
      <c r="C176" s="8"/>
      <c r="E176" t="str">
        <f t="shared" si="70"/>
        <v/>
      </c>
      <c r="F176" t="str">
        <f t="shared" si="71"/>
        <v/>
      </c>
      <c r="G176" t="s">
        <v>392</v>
      </c>
      <c r="H176">
        <f t="shared" si="72"/>
        <v>42014687000</v>
      </c>
      <c r="I176">
        <f t="shared" si="73"/>
        <v>2</v>
      </c>
      <c r="J176" s="5">
        <v>0</v>
      </c>
      <c r="K176" s="5">
        <v>2</v>
      </c>
      <c r="L176" s="5">
        <v>42014687000</v>
      </c>
    </row>
    <row r="177" spans="1:12">
      <c r="A177" s="8"/>
      <c r="B177" s="8"/>
      <c r="C177" s="8"/>
      <c r="E177" t="str">
        <f t="shared" si="70"/>
        <v/>
      </c>
      <c r="F177" t="str">
        <f t="shared" si="71"/>
        <v/>
      </c>
      <c r="G177" t="s">
        <v>393</v>
      </c>
      <c r="H177">
        <f t="shared" si="72"/>
        <v>10935364100</v>
      </c>
      <c r="I177">
        <f t="shared" si="73"/>
        <v>4</v>
      </c>
      <c r="J177" s="5">
        <v>0</v>
      </c>
      <c r="K177" s="5">
        <v>4</v>
      </c>
      <c r="L177" s="5">
        <v>10935364100</v>
      </c>
    </row>
    <row r="178" spans="1:12">
      <c r="A178" s="8"/>
      <c r="B178" s="8"/>
      <c r="C178" s="8"/>
      <c r="E178" t="str">
        <f t="shared" si="70"/>
        <v/>
      </c>
      <c r="F178" t="str">
        <f t="shared" si="71"/>
        <v/>
      </c>
      <c r="G178" t="s">
        <v>394</v>
      </c>
      <c r="H178">
        <f t="shared" si="72"/>
        <v>43864635000</v>
      </c>
      <c r="I178">
        <f t="shared" si="73"/>
        <v>9</v>
      </c>
      <c r="J178" s="5">
        <v>0</v>
      </c>
      <c r="K178" s="5">
        <v>9</v>
      </c>
      <c r="L178" s="5">
        <v>43864635000</v>
      </c>
    </row>
    <row r="179" spans="1:12">
      <c r="A179" s="8"/>
      <c r="B179" s="8"/>
      <c r="C179" s="8"/>
      <c r="E179" t="str">
        <f t="shared" si="70"/>
        <v/>
      </c>
      <c r="F179" t="str">
        <f t="shared" si="71"/>
        <v/>
      </c>
      <c r="G179" t="s">
        <v>395</v>
      </c>
      <c r="H179">
        <f t="shared" si="72"/>
        <v>82313230000</v>
      </c>
      <c r="I179">
        <f t="shared" si="73"/>
        <v>8</v>
      </c>
      <c r="J179" s="5">
        <v>0</v>
      </c>
      <c r="K179" s="5">
        <v>8</v>
      </c>
      <c r="L179" s="5">
        <v>82313230000</v>
      </c>
    </row>
    <row r="180" spans="1:12">
      <c r="A180" s="8"/>
      <c r="B180" s="8"/>
      <c r="C180" s="8"/>
      <c r="D180" t="s">
        <v>362</v>
      </c>
      <c r="E180">
        <f t="shared" si="70"/>
        <v>585924340000</v>
      </c>
      <c r="F180">
        <f t="shared" si="71"/>
        <v>25</v>
      </c>
      <c r="H180" t="str">
        <f t="shared" si="72"/>
        <v/>
      </c>
      <c r="I180" t="str">
        <f t="shared" si="73"/>
        <v/>
      </c>
      <c r="J180" s="5">
        <v>1</v>
      </c>
      <c r="K180" s="5">
        <v>25</v>
      </c>
      <c r="L180" s="5">
        <v>585924340000</v>
      </c>
    </row>
    <row r="181" spans="1:12">
      <c r="A181" s="8"/>
      <c r="B181" s="8"/>
      <c r="C181" s="8"/>
      <c r="E181" t="str">
        <f t="shared" si="70"/>
        <v/>
      </c>
      <c r="F181" t="str">
        <f t="shared" si="71"/>
        <v/>
      </c>
      <c r="G181" t="s">
        <v>363</v>
      </c>
      <c r="H181">
        <f t="shared" si="72"/>
        <v>564634140000</v>
      </c>
      <c r="I181">
        <f t="shared" si="73"/>
        <v>19</v>
      </c>
      <c r="J181" s="5">
        <v>0</v>
      </c>
      <c r="K181" s="5">
        <v>19</v>
      </c>
      <c r="L181" s="5">
        <v>564634140000</v>
      </c>
    </row>
    <row r="182" spans="1:12">
      <c r="A182" s="8"/>
      <c r="B182" s="8"/>
      <c r="C182" s="8"/>
      <c r="E182" t="str">
        <f t="shared" si="70"/>
        <v/>
      </c>
      <c r="F182" t="str">
        <f t="shared" si="71"/>
        <v/>
      </c>
      <c r="G182" t="s">
        <v>364</v>
      </c>
      <c r="H182">
        <f t="shared" si="72"/>
        <v>6073664400</v>
      </c>
      <c r="I182">
        <f t="shared" si="73"/>
        <v>2</v>
      </c>
      <c r="J182" s="5">
        <v>0</v>
      </c>
      <c r="K182" s="5">
        <v>2</v>
      </c>
      <c r="L182" s="5">
        <v>6073664400</v>
      </c>
    </row>
    <row r="183" spans="1:12">
      <c r="A183" s="8"/>
      <c r="B183" s="8"/>
      <c r="C183" s="8"/>
      <c r="E183" t="str">
        <f t="shared" si="70"/>
        <v/>
      </c>
      <c r="F183" t="str">
        <f t="shared" si="71"/>
        <v/>
      </c>
      <c r="G183" t="s">
        <v>365</v>
      </c>
      <c r="H183">
        <f t="shared" si="72"/>
        <v>15216538000</v>
      </c>
      <c r="I183">
        <f t="shared" si="73"/>
        <v>4</v>
      </c>
      <c r="J183" s="5">
        <v>0</v>
      </c>
      <c r="K183" s="5">
        <v>4</v>
      </c>
      <c r="L183" s="5">
        <v>15216538000</v>
      </c>
    </row>
    <row r="184" spans="1:12">
      <c r="A184" s="8"/>
      <c r="B184" s="8"/>
      <c r="C184" s="8"/>
      <c r="D184" t="s">
        <v>314</v>
      </c>
      <c r="E184">
        <f t="shared" si="70"/>
        <v>104550644000</v>
      </c>
      <c r="F184">
        <f t="shared" si="71"/>
        <v>13</v>
      </c>
      <c r="H184" t="str">
        <f t="shared" si="72"/>
        <v/>
      </c>
      <c r="I184" t="str">
        <f t="shared" si="73"/>
        <v/>
      </c>
      <c r="J184" s="5">
        <v>1</v>
      </c>
      <c r="K184" s="5">
        <v>13</v>
      </c>
      <c r="L184" s="5">
        <v>104550644000</v>
      </c>
    </row>
    <row r="185" spans="1:12">
      <c r="A185" s="8"/>
      <c r="B185" s="8"/>
      <c r="C185" s="8"/>
      <c r="E185" t="str">
        <f t="shared" si="70"/>
        <v/>
      </c>
      <c r="F185" t="str">
        <f t="shared" si="71"/>
        <v/>
      </c>
      <c r="G185" t="s">
        <v>315</v>
      </c>
      <c r="H185">
        <f t="shared" si="72"/>
        <v>91135131000</v>
      </c>
      <c r="I185">
        <f t="shared" si="73"/>
        <v>11</v>
      </c>
      <c r="J185" s="5">
        <v>0</v>
      </c>
      <c r="K185" s="5">
        <v>11</v>
      </c>
      <c r="L185" s="5">
        <v>91135131000</v>
      </c>
    </row>
    <row r="186" spans="1:12">
      <c r="A186" s="8"/>
      <c r="B186" s="8"/>
      <c r="C186" s="8"/>
      <c r="E186" t="str">
        <f t="shared" si="70"/>
        <v/>
      </c>
      <c r="F186" t="str">
        <f t="shared" si="71"/>
        <v/>
      </c>
      <c r="G186" t="s">
        <v>316</v>
      </c>
      <c r="H186">
        <f t="shared" si="72"/>
        <v>13415512500</v>
      </c>
      <c r="I186">
        <f t="shared" si="73"/>
        <v>2</v>
      </c>
      <c r="J186" s="5">
        <v>0</v>
      </c>
      <c r="K186" s="5">
        <v>2</v>
      </c>
      <c r="L186" s="5">
        <v>13415512500</v>
      </c>
    </row>
    <row r="187" spans="1:12">
      <c r="A187" s="8"/>
      <c r="B187" s="8"/>
      <c r="C187" s="8"/>
      <c r="D187" t="s">
        <v>309</v>
      </c>
      <c r="E187">
        <f t="shared" si="70"/>
        <v>672534020000</v>
      </c>
      <c r="F187">
        <f t="shared" si="71"/>
        <v>38</v>
      </c>
      <c r="H187" t="str">
        <f t="shared" si="72"/>
        <v/>
      </c>
      <c r="I187" t="str">
        <f t="shared" si="73"/>
        <v/>
      </c>
      <c r="J187" s="5">
        <v>1</v>
      </c>
      <c r="K187" s="5">
        <v>38</v>
      </c>
      <c r="L187" s="5">
        <v>672534020000</v>
      </c>
    </row>
    <row r="188" spans="1:12">
      <c r="A188" s="8"/>
      <c r="B188" s="8"/>
      <c r="C188" s="8"/>
      <c r="E188" t="str">
        <f t="shared" si="70"/>
        <v/>
      </c>
      <c r="F188" t="str">
        <f t="shared" si="71"/>
        <v/>
      </c>
      <c r="G188" t="s">
        <v>310</v>
      </c>
      <c r="H188">
        <f t="shared" si="72"/>
        <v>15568737000</v>
      </c>
      <c r="I188">
        <f t="shared" si="73"/>
        <v>4</v>
      </c>
      <c r="J188" s="5">
        <v>0</v>
      </c>
      <c r="K188" s="5">
        <v>4</v>
      </c>
      <c r="L188" s="5">
        <v>15568737000</v>
      </c>
    </row>
    <row r="189" spans="1:12">
      <c r="A189" s="8"/>
      <c r="B189" s="8"/>
      <c r="C189" s="8"/>
      <c r="E189" t="str">
        <f t="shared" si="70"/>
        <v/>
      </c>
      <c r="F189" t="str">
        <f t="shared" si="71"/>
        <v/>
      </c>
      <c r="G189" t="s">
        <v>311</v>
      </c>
      <c r="H189">
        <f t="shared" si="72"/>
        <v>280905440000</v>
      </c>
      <c r="I189">
        <f t="shared" si="73"/>
        <v>7</v>
      </c>
      <c r="J189" s="5">
        <v>0</v>
      </c>
      <c r="K189" s="5">
        <v>7</v>
      </c>
      <c r="L189" s="5">
        <v>280905440000</v>
      </c>
    </row>
    <row r="190" spans="1:12">
      <c r="A190" s="8"/>
      <c r="B190" s="8"/>
      <c r="C190" s="8"/>
      <c r="E190" t="str">
        <f t="shared" si="70"/>
        <v/>
      </c>
      <c r="F190" t="str">
        <f t="shared" si="71"/>
        <v/>
      </c>
      <c r="G190" t="s">
        <v>312</v>
      </c>
      <c r="H190">
        <f t="shared" si="72"/>
        <v>79519567000</v>
      </c>
      <c r="I190">
        <f t="shared" si="73"/>
        <v>11</v>
      </c>
      <c r="J190" s="5">
        <v>0</v>
      </c>
      <c r="K190" s="5">
        <v>11</v>
      </c>
      <c r="L190" s="5">
        <v>79519567000</v>
      </c>
    </row>
    <row r="191" spans="1:12">
      <c r="A191" s="8"/>
      <c r="B191" s="8"/>
      <c r="C191" s="8"/>
      <c r="E191" t="str">
        <f t="shared" si="70"/>
        <v/>
      </c>
      <c r="F191" t="str">
        <f t="shared" si="71"/>
        <v/>
      </c>
      <c r="G191" t="s">
        <v>313</v>
      </c>
      <c r="H191">
        <f t="shared" si="72"/>
        <v>296540280000</v>
      </c>
      <c r="I191">
        <f t="shared" si="73"/>
        <v>16</v>
      </c>
      <c r="J191" s="5">
        <v>0</v>
      </c>
      <c r="K191" s="5">
        <v>16</v>
      </c>
      <c r="L191" s="5">
        <v>296540280000</v>
      </c>
    </row>
    <row r="192" spans="1:12">
      <c r="A192" s="8" t="s">
        <v>439</v>
      </c>
      <c r="B192" s="8">
        <f>SUMIFS(L192:L197,J192:J197,1)</f>
        <v>3101807395000</v>
      </c>
      <c r="C192" s="8">
        <f>SUMIFS(K192:K197,J192:J197,1)</f>
        <v>230</v>
      </c>
      <c r="D192" t="s">
        <v>323</v>
      </c>
      <c r="E192">
        <f t="shared" ref="E192:E197" si="74">IF(J192=1,L192,"")</f>
        <v>1476529500000</v>
      </c>
      <c r="F192">
        <f t="shared" ref="F192:F197" si="75">IF(J192=1,K192,"")</f>
        <v>24</v>
      </c>
      <c r="H192" t="str">
        <f t="shared" ref="H192:H197" si="76">IF(J192=0,L192,"")</f>
        <v/>
      </c>
      <c r="I192" t="str">
        <f t="shared" ref="I192:I197" si="77">IF(J192=0,K192,"")</f>
        <v/>
      </c>
      <c r="J192" s="5">
        <v>1</v>
      </c>
      <c r="K192" s="5">
        <v>24</v>
      </c>
      <c r="L192" s="5">
        <v>1476529500000</v>
      </c>
    </row>
    <row r="193" spans="1:12">
      <c r="A193" s="8"/>
      <c r="B193" s="8"/>
      <c r="C193" s="8"/>
      <c r="E193" t="str">
        <f t="shared" si="74"/>
        <v/>
      </c>
      <c r="F193" t="str">
        <f t="shared" si="75"/>
        <v/>
      </c>
      <c r="G193" t="s">
        <v>324</v>
      </c>
      <c r="H193">
        <f t="shared" si="76"/>
        <v>1278103090000</v>
      </c>
      <c r="I193">
        <f t="shared" si="77"/>
        <v>9</v>
      </c>
      <c r="J193" s="5">
        <v>0</v>
      </c>
      <c r="K193" s="5">
        <v>9</v>
      </c>
      <c r="L193" s="5">
        <v>1278103090000</v>
      </c>
    </row>
    <row r="194" spans="1:12">
      <c r="A194" s="8"/>
      <c r="B194" s="8"/>
      <c r="C194" s="8"/>
      <c r="E194" t="str">
        <f t="shared" si="74"/>
        <v/>
      </c>
      <c r="F194" t="str">
        <f t="shared" si="75"/>
        <v/>
      </c>
      <c r="G194" t="s">
        <v>325</v>
      </c>
      <c r="H194">
        <f t="shared" si="76"/>
        <v>160938000000</v>
      </c>
      <c r="I194">
        <f t="shared" si="77"/>
        <v>9</v>
      </c>
      <c r="J194" s="5">
        <v>0</v>
      </c>
      <c r="K194" s="5">
        <v>9</v>
      </c>
      <c r="L194" s="5">
        <v>160938000000</v>
      </c>
    </row>
    <row r="195" spans="1:12">
      <c r="A195" s="8"/>
      <c r="B195" s="8"/>
      <c r="C195" s="8"/>
      <c r="E195" t="str">
        <f t="shared" si="74"/>
        <v/>
      </c>
      <c r="F195" t="str">
        <f t="shared" si="75"/>
        <v/>
      </c>
      <c r="G195" t="s">
        <v>326</v>
      </c>
      <c r="H195">
        <f t="shared" si="76"/>
        <v>37488408000</v>
      </c>
      <c r="I195">
        <f t="shared" si="77"/>
        <v>6</v>
      </c>
      <c r="J195" s="5">
        <v>0</v>
      </c>
      <c r="K195" s="5">
        <v>6</v>
      </c>
      <c r="L195" s="5">
        <v>37488408000</v>
      </c>
    </row>
    <row r="196" spans="1:12">
      <c r="A196" s="8"/>
      <c r="B196" s="8"/>
      <c r="C196" s="8"/>
      <c r="D196" t="s">
        <v>322</v>
      </c>
      <c r="E196">
        <f t="shared" si="74"/>
        <v>1518362700000</v>
      </c>
      <c r="F196">
        <f t="shared" si="75"/>
        <v>193</v>
      </c>
      <c r="H196" t="str">
        <f t="shared" si="76"/>
        <v/>
      </c>
      <c r="I196" t="str">
        <f t="shared" si="77"/>
        <v/>
      </c>
      <c r="J196" s="5">
        <v>1</v>
      </c>
      <c r="K196" s="5">
        <v>193</v>
      </c>
      <c r="L196" s="5">
        <v>1518362700000</v>
      </c>
    </row>
    <row r="197" spans="1:12">
      <c r="A197" s="8"/>
      <c r="B197" s="8"/>
      <c r="C197" s="8"/>
      <c r="D197" t="s">
        <v>321</v>
      </c>
      <c r="E197">
        <f t="shared" si="74"/>
        <v>106915195000</v>
      </c>
      <c r="F197">
        <f t="shared" si="75"/>
        <v>13</v>
      </c>
      <c r="H197" t="str">
        <f t="shared" si="76"/>
        <v/>
      </c>
      <c r="I197" t="str">
        <f t="shared" si="77"/>
        <v/>
      </c>
      <c r="J197" s="5">
        <v>1</v>
      </c>
      <c r="K197" s="5">
        <v>13</v>
      </c>
      <c r="L197" s="5">
        <v>106915195000</v>
      </c>
    </row>
    <row r="198" spans="1:12">
      <c r="A198" s="8" t="s">
        <v>440</v>
      </c>
      <c r="B198" s="8">
        <f>SUMIFS(L198:L207,J198:J207,1)</f>
        <v>1158703840000</v>
      </c>
      <c r="C198" s="8">
        <f>SUMIFS(K198:K207,J198:J207,1)</f>
        <v>167</v>
      </c>
      <c r="D198" t="s">
        <v>388</v>
      </c>
      <c r="E198">
        <f t="shared" ref="E198:E207" si="78">IF(J198=1,L198,"")</f>
        <v>170567750000</v>
      </c>
      <c r="F198">
        <f t="shared" ref="F198:F207" si="79">IF(J198=1,K198,"")</f>
        <v>22</v>
      </c>
      <c r="H198" t="str">
        <f t="shared" ref="H198:H207" si="80">IF(J198=0,L198,"")</f>
        <v/>
      </c>
      <c r="I198" t="str">
        <f t="shared" ref="I198:I207" si="81">IF(J198=0,K198,"")</f>
        <v/>
      </c>
      <c r="J198" s="5">
        <v>1</v>
      </c>
      <c r="K198" s="5">
        <v>22</v>
      </c>
      <c r="L198" s="5">
        <v>170567750000</v>
      </c>
    </row>
    <row r="199" spans="1:12">
      <c r="A199" s="8"/>
      <c r="B199" s="8"/>
      <c r="C199" s="8"/>
      <c r="D199" t="s">
        <v>267</v>
      </c>
      <c r="E199">
        <f t="shared" si="78"/>
        <v>762107540000</v>
      </c>
      <c r="F199">
        <f t="shared" si="79"/>
        <v>103</v>
      </c>
      <c r="H199" t="str">
        <f t="shared" si="80"/>
        <v/>
      </c>
      <c r="I199" t="str">
        <f t="shared" si="81"/>
        <v/>
      </c>
      <c r="J199" s="5">
        <v>1</v>
      </c>
      <c r="K199" s="5">
        <v>103</v>
      </c>
      <c r="L199" s="5">
        <v>762107540000</v>
      </c>
    </row>
    <row r="200" spans="1:12">
      <c r="A200" s="8"/>
      <c r="B200" s="8"/>
      <c r="C200" s="8"/>
      <c r="E200" t="str">
        <f t="shared" si="78"/>
        <v/>
      </c>
      <c r="F200" t="str">
        <f t="shared" si="79"/>
        <v/>
      </c>
      <c r="G200" t="s">
        <v>268</v>
      </c>
      <c r="H200">
        <f t="shared" si="80"/>
        <v>47192610000</v>
      </c>
      <c r="I200">
        <f t="shared" si="81"/>
        <v>10</v>
      </c>
      <c r="J200" s="5">
        <v>0</v>
      </c>
      <c r="K200" s="5">
        <v>10</v>
      </c>
      <c r="L200" s="5">
        <v>47192610000</v>
      </c>
    </row>
    <row r="201" spans="1:12">
      <c r="A201" s="8"/>
      <c r="B201" s="8"/>
      <c r="C201" s="8"/>
      <c r="E201" t="str">
        <f t="shared" si="78"/>
        <v/>
      </c>
      <c r="F201" t="str">
        <f t="shared" si="79"/>
        <v/>
      </c>
      <c r="G201" t="s">
        <v>269</v>
      </c>
      <c r="H201">
        <f t="shared" si="80"/>
        <v>263163130000</v>
      </c>
      <c r="I201">
        <f t="shared" si="81"/>
        <v>29</v>
      </c>
      <c r="J201" s="5">
        <v>0</v>
      </c>
      <c r="K201" s="5">
        <v>29</v>
      </c>
      <c r="L201" s="5">
        <v>263163130000</v>
      </c>
    </row>
    <row r="202" spans="1:12">
      <c r="A202" s="8"/>
      <c r="B202" s="8"/>
      <c r="C202" s="8"/>
      <c r="E202" t="str">
        <f t="shared" si="78"/>
        <v/>
      </c>
      <c r="F202" t="str">
        <f t="shared" si="79"/>
        <v/>
      </c>
      <c r="G202" t="s">
        <v>270</v>
      </c>
      <c r="H202">
        <f t="shared" si="80"/>
        <v>191748670000</v>
      </c>
      <c r="I202">
        <f t="shared" si="81"/>
        <v>29</v>
      </c>
      <c r="J202" s="5">
        <v>0</v>
      </c>
      <c r="K202" s="5">
        <v>29</v>
      </c>
      <c r="L202" s="5">
        <v>191748670000</v>
      </c>
    </row>
    <row r="203" spans="1:12">
      <c r="A203" s="8"/>
      <c r="B203" s="8"/>
      <c r="C203" s="8"/>
      <c r="E203" t="str">
        <f t="shared" si="78"/>
        <v/>
      </c>
      <c r="F203" t="str">
        <f t="shared" si="79"/>
        <v/>
      </c>
      <c r="G203" t="s">
        <v>271</v>
      </c>
      <c r="H203">
        <f t="shared" si="80"/>
        <v>133691266000</v>
      </c>
      <c r="I203">
        <f t="shared" si="81"/>
        <v>16</v>
      </c>
      <c r="J203" s="5">
        <v>0</v>
      </c>
      <c r="K203" s="5">
        <v>16</v>
      </c>
      <c r="L203" s="5">
        <v>133691266000</v>
      </c>
    </row>
    <row r="204" spans="1:12">
      <c r="A204" s="8"/>
      <c r="B204" s="8"/>
      <c r="C204" s="8"/>
      <c r="E204" t="str">
        <f t="shared" si="78"/>
        <v/>
      </c>
      <c r="F204" t="str">
        <f t="shared" si="79"/>
        <v/>
      </c>
      <c r="G204" t="s">
        <v>272</v>
      </c>
      <c r="H204">
        <f t="shared" si="80"/>
        <v>126311859000</v>
      </c>
      <c r="I204">
        <f t="shared" si="81"/>
        <v>19</v>
      </c>
      <c r="J204" s="5">
        <v>0</v>
      </c>
      <c r="K204" s="5">
        <v>19</v>
      </c>
      <c r="L204" s="5">
        <v>126311859000</v>
      </c>
    </row>
    <row r="205" spans="1:12">
      <c r="A205" s="8"/>
      <c r="B205" s="8"/>
      <c r="C205" s="8"/>
      <c r="D205" t="s">
        <v>142</v>
      </c>
      <c r="E205">
        <f t="shared" si="78"/>
        <v>226028550000</v>
      </c>
      <c r="F205">
        <f t="shared" si="79"/>
        <v>42</v>
      </c>
      <c r="H205" t="str">
        <f t="shared" si="80"/>
        <v/>
      </c>
      <c r="I205" t="str">
        <f t="shared" si="81"/>
        <v/>
      </c>
      <c r="J205" s="5">
        <v>1</v>
      </c>
      <c r="K205" s="5">
        <v>42</v>
      </c>
      <c r="L205" s="5">
        <v>226028550000</v>
      </c>
    </row>
    <row r="206" spans="1:12">
      <c r="A206" s="8"/>
      <c r="B206" s="8"/>
      <c r="C206" s="8"/>
      <c r="E206" t="str">
        <f t="shared" si="78"/>
        <v/>
      </c>
      <c r="F206" t="str">
        <f t="shared" si="79"/>
        <v/>
      </c>
      <c r="G206" t="s">
        <v>143</v>
      </c>
      <c r="H206">
        <f t="shared" si="80"/>
        <v>208308220000</v>
      </c>
      <c r="I206">
        <f t="shared" si="81"/>
        <v>37</v>
      </c>
      <c r="J206" s="5">
        <v>0</v>
      </c>
      <c r="K206" s="5">
        <v>37</v>
      </c>
      <c r="L206" s="5">
        <v>208308220000</v>
      </c>
    </row>
    <row r="207" spans="1:12">
      <c r="A207" s="8"/>
      <c r="B207" s="8"/>
      <c r="C207" s="8"/>
      <c r="E207" t="str">
        <f t="shared" si="78"/>
        <v/>
      </c>
      <c r="F207" t="str">
        <f t="shared" si="79"/>
        <v/>
      </c>
      <c r="G207" t="s">
        <v>144</v>
      </c>
      <c r="H207">
        <f t="shared" si="80"/>
        <v>17720329000</v>
      </c>
      <c r="I207">
        <f t="shared" si="81"/>
        <v>5</v>
      </c>
      <c r="J207" s="5">
        <v>0</v>
      </c>
      <c r="K207" s="5">
        <v>5</v>
      </c>
      <c r="L207" s="5">
        <v>17720329000</v>
      </c>
    </row>
    <row r="208" spans="1:12">
      <c r="A208" s="8" t="s">
        <v>441</v>
      </c>
      <c r="B208" s="8">
        <f>SUMIFS(L208:L214,J208:J214,1)</f>
        <v>1249472807000</v>
      </c>
      <c r="C208" s="8">
        <f>SUMIFS(K208:K214,J208:J214,1)</f>
        <v>106</v>
      </c>
      <c r="D208" t="s">
        <v>301</v>
      </c>
      <c r="E208">
        <f t="shared" ref="E208:E214" si="82">IF(J208=1,L208,"")</f>
        <v>93097277000</v>
      </c>
      <c r="F208">
        <f t="shared" ref="F208:F214" si="83">IF(J208=1,K208,"")</f>
        <v>16</v>
      </c>
      <c r="H208" t="str">
        <f t="shared" ref="H208:H213" si="84">IF(J208=0,L208,"")</f>
        <v/>
      </c>
      <c r="I208" t="str">
        <f t="shared" ref="I208:I213" si="85">IF(J208=0,K208,"")</f>
        <v/>
      </c>
      <c r="J208" s="5">
        <v>1</v>
      </c>
      <c r="K208" s="5">
        <v>16</v>
      </c>
      <c r="L208" s="5">
        <v>93097277000</v>
      </c>
    </row>
    <row r="209" spans="1:12">
      <c r="A209" s="8"/>
      <c r="B209" s="8"/>
      <c r="C209" s="8"/>
      <c r="D209" t="s">
        <v>296</v>
      </c>
      <c r="E209">
        <f t="shared" si="82"/>
        <v>1010557880000</v>
      </c>
      <c r="F209">
        <f t="shared" si="83"/>
        <v>71</v>
      </c>
      <c r="H209" t="str">
        <f t="shared" si="84"/>
        <v/>
      </c>
      <c r="I209" t="str">
        <f t="shared" si="85"/>
        <v/>
      </c>
      <c r="J209" s="5">
        <v>1</v>
      </c>
      <c r="K209" s="5">
        <v>71</v>
      </c>
      <c r="L209" s="5">
        <v>1010557880000</v>
      </c>
    </row>
    <row r="210" spans="1:12">
      <c r="A210" s="8"/>
      <c r="B210" s="8"/>
      <c r="C210" s="8"/>
      <c r="E210" t="str">
        <f t="shared" si="82"/>
        <v/>
      </c>
      <c r="F210" t="str">
        <f t="shared" si="83"/>
        <v/>
      </c>
      <c r="G210" t="s">
        <v>297</v>
      </c>
      <c r="H210">
        <f t="shared" si="84"/>
        <v>297454770000</v>
      </c>
      <c r="I210">
        <f t="shared" si="85"/>
        <v>44</v>
      </c>
      <c r="J210" s="5">
        <v>0</v>
      </c>
      <c r="K210" s="5">
        <v>44</v>
      </c>
      <c r="L210" s="5">
        <v>297454770000</v>
      </c>
    </row>
    <row r="211" spans="1:12">
      <c r="A211" s="8"/>
      <c r="B211" s="8"/>
      <c r="C211" s="8"/>
      <c r="E211" t="str">
        <f t="shared" si="82"/>
        <v/>
      </c>
      <c r="F211" t="str">
        <f t="shared" si="83"/>
        <v/>
      </c>
      <c r="G211" t="s">
        <v>298</v>
      </c>
      <c r="H211">
        <f t="shared" si="84"/>
        <v>476872010000</v>
      </c>
      <c r="I211">
        <f t="shared" si="85"/>
        <v>1</v>
      </c>
      <c r="J211" s="5">
        <v>0</v>
      </c>
      <c r="K211" s="5">
        <v>1</v>
      </c>
      <c r="L211" s="5">
        <v>476872010000</v>
      </c>
    </row>
    <row r="212" spans="1:12">
      <c r="A212" s="8"/>
      <c r="B212" s="8"/>
      <c r="C212" s="8"/>
      <c r="E212" t="str">
        <f t="shared" si="82"/>
        <v/>
      </c>
      <c r="F212" t="str">
        <f t="shared" si="83"/>
        <v/>
      </c>
      <c r="G212" t="s">
        <v>299</v>
      </c>
      <c r="H212">
        <f t="shared" si="84"/>
        <v>179861460000</v>
      </c>
      <c r="I212">
        <f t="shared" si="85"/>
        <v>18</v>
      </c>
      <c r="J212" s="5">
        <v>0</v>
      </c>
      <c r="K212" s="5">
        <v>18</v>
      </c>
      <c r="L212" s="5">
        <v>179861460000</v>
      </c>
    </row>
    <row r="213" spans="1:12">
      <c r="A213" s="8"/>
      <c r="B213" s="8"/>
      <c r="C213" s="8"/>
      <c r="E213" t="str">
        <f t="shared" si="82"/>
        <v/>
      </c>
      <c r="F213" t="str">
        <f t="shared" si="83"/>
        <v/>
      </c>
      <c r="G213" t="s">
        <v>300</v>
      </c>
      <c r="H213">
        <f t="shared" si="84"/>
        <v>56369640000</v>
      </c>
      <c r="I213">
        <f t="shared" si="85"/>
        <v>8</v>
      </c>
      <c r="J213" s="5">
        <v>0</v>
      </c>
      <c r="K213" s="5">
        <v>8</v>
      </c>
      <c r="L213" s="5">
        <v>56369640000</v>
      </c>
    </row>
    <row r="214" spans="1:12">
      <c r="A214" s="8"/>
      <c r="B214" s="8"/>
      <c r="C214" s="8"/>
      <c r="D214" t="s">
        <v>219</v>
      </c>
      <c r="E214">
        <f t="shared" si="82"/>
        <v>145817650000</v>
      </c>
      <c r="F214">
        <f t="shared" si="83"/>
        <v>19</v>
      </c>
      <c r="H214" t="str">
        <f t="shared" ref="H214:H225" si="86">IF(J214=0,L214,"")</f>
        <v/>
      </c>
      <c r="I214" t="str">
        <f t="shared" ref="I214:I225" si="87">IF(J214=0,K214,"")</f>
        <v/>
      </c>
      <c r="J214" s="5">
        <v>1</v>
      </c>
      <c r="K214" s="5">
        <v>19</v>
      </c>
      <c r="L214" s="5">
        <v>145817650000</v>
      </c>
    </row>
    <row r="215" spans="1:12">
      <c r="A215" s="8" t="s">
        <v>442</v>
      </c>
      <c r="B215" s="8">
        <f>SUMIFS(L215:L225,J215:J225,1)</f>
        <v>568996419000</v>
      </c>
      <c r="C215" s="8">
        <f>SUMIFS(K215:K225,J215:J225,1)</f>
        <v>53</v>
      </c>
      <c r="D215" t="s">
        <v>318</v>
      </c>
      <c r="E215">
        <f t="shared" ref="E215:E225" si="88">IF(J215=1,L215,"")</f>
        <v>191622120000</v>
      </c>
      <c r="F215">
        <f t="shared" ref="F215:F225" si="89">IF(J215=1,K215,"")</f>
        <v>3</v>
      </c>
      <c r="H215" t="str">
        <f t="shared" si="86"/>
        <v/>
      </c>
      <c r="I215" t="str">
        <f t="shared" si="87"/>
        <v/>
      </c>
      <c r="J215" s="5">
        <v>1</v>
      </c>
      <c r="K215" s="5">
        <v>3</v>
      </c>
      <c r="L215" s="5">
        <v>191622120000</v>
      </c>
    </row>
    <row r="216" spans="1:12">
      <c r="A216" s="8"/>
      <c r="B216" s="8"/>
      <c r="C216" s="8"/>
      <c r="E216" t="str">
        <f t="shared" si="88"/>
        <v/>
      </c>
      <c r="F216" t="str">
        <f t="shared" si="89"/>
        <v/>
      </c>
      <c r="G216" t="s">
        <v>319</v>
      </c>
      <c r="H216">
        <f t="shared" si="86"/>
        <v>10092819700</v>
      </c>
      <c r="I216">
        <f t="shared" si="87"/>
        <v>3</v>
      </c>
      <c r="J216" s="5">
        <v>0</v>
      </c>
      <c r="K216" s="5">
        <v>3</v>
      </c>
      <c r="L216" s="5">
        <v>10092819700</v>
      </c>
    </row>
    <row r="217" spans="1:12">
      <c r="A217" s="8"/>
      <c r="B217" s="8"/>
      <c r="C217" s="8"/>
      <c r="E217" t="str">
        <f t="shared" si="88"/>
        <v/>
      </c>
      <c r="F217" t="str">
        <f t="shared" si="89"/>
        <v/>
      </c>
      <c r="G217" t="s">
        <v>320</v>
      </c>
      <c r="H217">
        <f t="shared" si="86"/>
        <v>181529300000</v>
      </c>
      <c r="I217">
        <f t="shared" si="87"/>
        <v>25</v>
      </c>
      <c r="J217" s="5">
        <v>0</v>
      </c>
      <c r="K217" s="5">
        <v>25</v>
      </c>
      <c r="L217" s="5">
        <v>181529300000</v>
      </c>
    </row>
    <row r="218" spans="1:12">
      <c r="A218" s="8"/>
      <c r="B218" s="8"/>
      <c r="C218" s="8"/>
      <c r="D218" t="s">
        <v>293</v>
      </c>
      <c r="E218">
        <f t="shared" si="88"/>
        <v>132386967000</v>
      </c>
      <c r="F218">
        <f t="shared" si="89"/>
        <v>9</v>
      </c>
      <c r="H218" t="str">
        <f t="shared" si="86"/>
        <v/>
      </c>
      <c r="I218" t="str">
        <f t="shared" si="87"/>
        <v/>
      </c>
      <c r="J218" s="5">
        <v>1</v>
      </c>
      <c r="K218" s="5">
        <v>9</v>
      </c>
      <c r="L218" s="5">
        <v>132386967000</v>
      </c>
    </row>
    <row r="219" spans="1:12">
      <c r="A219" s="8"/>
      <c r="B219" s="8"/>
      <c r="C219" s="8"/>
      <c r="E219" t="str">
        <f t="shared" si="88"/>
        <v/>
      </c>
      <c r="F219" t="str">
        <f t="shared" si="89"/>
        <v/>
      </c>
      <c r="G219" t="s">
        <v>294</v>
      </c>
      <c r="H219">
        <f t="shared" si="86"/>
        <v>21982805000</v>
      </c>
      <c r="I219">
        <f t="shared" si="87"/>
        <v>3</v>
      </c>
      <c r="J219" s="5">
        <v>0</v>
      </c>
      <c r="K219" s="5">
        <v>3</v>
      </c>
      <c r="L219" s="5">
        <v>21982805000</v>
      </c>
    </row>
    <row r="220" spans="1:12">
      <c r="A220" s="8"/>
      <c r="B220" s="8"/>
      <c r="C220" s="8"/>
      <c r="E220" t="str">
        <f t="shared" si="88"/>
        <v/>
      </c>
      <c r="F220" t="str">
        <f t="shared" si="89"/>
        <v/>
      </c>
      <c r="G220" t="s">
        <v>295</v>
      </c>
      <c r="H220">
        <f t="shared" si="86"/>
        <v>110404162000</v>
      </c>
      <c r="I220">
        <f t="shared" si="87"/>
        <v>6</v>
      </c>
      <c r="J220" s="5">
        <v>0</v>
      </c>
      <c r="K220" s="5">
        <v>6</v>
      </c>
      <c r="L220" s="5">
        <v>110404162000</v>
      </c>
    </row>
    <row r="221" spans="1:12">
      <c r="A221" s="8"/>
      <c r="B221" s="8"/>
      <c r="C221" s="8"/>
      <c r="D221" t="s">
        <v>289</v>
      </c>
      <c r="E221">
        <f t="shared" si="88"/>
        <v>135315910000</v>
      </c>
      <c r="F221">
        <f t="shared" si="89"/>
        <v>20</v>
      </c>
      <c r="H221" t="str">
        <f t="shared" si="86"/>
        <v/>
      </c>
      <c r="I221" t="str">
        <f t="shared" si="87"/>
        <v/>
      </c>
      <c r="J221" s="5">
        <v>1</v>
      </c>
      <c r="K221" s="5">
        <v>20</v>
      </c>
      <c r="L221" s="5">
        <v>135315910000</v>
      </c>
    </row>
    <row r="222" spans="1:12">
      <c r="A222" s="8"/>
      <c r="B222" s="8"/>
      <c r="C222" s="8"/>
      <c r="E222" t="str">
        <f t="shared" si="88"/>
        <v/>
      </c>
      <c r="F222" t="str">
        <f t="shared" si="89"/>
        <v/>
      </c>
      <c r="G222" t="s">
        <v>290</v>
      </c>
      <c r="H222">
        <f t="shared" si="86"/>
        <v>33852234000</v>
      </c>
      <c r="I222">
        <f t="shared" si="87"/>
        <v>4</v>
      </c>
      <c r="J222" s="5">
        <v>0</v>
      </c>
      <c r="K222" s="5">
        <v>4</v>
      </c>
      <c r="L222" s="5">
        <v>33852234000</v>
      </c>
    </row>
    <row r="223" spans="1:12">
      <c r="A223" s="8"/>
      <c r="B223" s="8"/>
      <c r="C223" s="8"/>
      <c r="E223" t="str">
        <f t="shared" si="88"/>
        <v/>
      </c>
      <c r="F223" t="str">
        <f t="shared" si="89"/>
        <v/>
      </c>
      <c r="G223" t="s">
        <v>291</v>
      </c>
      <c r="H223">
        <f t="shared" si="86"/>
        <v>53605144000</v>
      </c>
      <c r="I223">
        <f t="shared" si="87"/>
        <v>5</v>
      </c>
      <c r="J223" s="5">
        <v>0</v>
      </c>
      <c r="K223" s="5">
        <v>5</v>
      </c>
      <c r="L223" s="5">
        <v>53605144000</v>
      </c>
    </row>
    <row r="224" spans="1:12">
      <c r="A224" s="8"/>
      <c r="B224" s="8"/>
      <c r="C224" s="8"/>
      <c r="E224" t="str">
        <f t="shared" si="88"/>
        <v/>
      </c>
      <c r="F224" t="str">
        <f t="shared" si="89"/>
        <v/>
      </c>
      <c r="G224" t="s">
        <v>292</v>
      </c>
      <c r="H224">
        <f t="shared" si="86"/>
        <v>47858532000</v>
      </c>
      <c r="I224">
        <f t="shared" si="87"/>
        <v>11</v>
      </c>
      <c r="J224" s="5">
        <v>0</v>
      </c>
      <c r="K224" s="5">
        <v>11</v>
      </c>
      <c r="L224" s="5">
        <v>47858532000</v>
      </c>
    </row>
    <row r="225" spans="1:12">
      <c r="A225" s="8"/>
      <c r="B225" s="8"/>
      <c r="C225" s="8"/>
      <c r="D225" t="s">
        <v>285</v>
      </c>
      <c r="E225">
        <f t="shared" si="88"/>
        <v>109671422000</v>
      </c>
      <c r="F225">
        <f t="shared" si="89"/>
        <v>21</v>
      </c>
      <c r="H225" t="str">
        <f t="shared" si="86"/>
        <v/>
      </c>
      <c r="I225" t="str">
        <f t="shared" si="87"/>
        <v/>
      </c>
      <c r="J225" s="5">
        <v>1</v>
      </c>
      <c r="K225" s="5">
        <v>21</v>
      </c>
      <c r="L225" s="5">
        <v>109671422000</v>
      </c>
    </row>
    <row r="226" spans="1:12">
      <c r="A226" s="8" t="s">
        <v>443</v>
      </c>
      <c r="B226" s="8">
        <f>SUMIFS(L226:L231,J226:J231,1)</f>
        <v>3005220330000</v>
      </c>
      <c r="C226" s="8">
        <f>SUMIFS(K226:K231,J226:J231,1)</f>
        <v>47</v>
      </c>
      <c r="D226" t="s">
        <v>385</v>
      </c>
      <c r="E226">
        <f t="shared" ref="E226:E231" si="90">IF(J226=1,L226,"")</f>
        <v>1107808930000</v>
      </c>
      <c r="F226">
        <f t="shared" ref="F226:F231" si="91">IF(J226=1,K226,"")</f>
        <v>21</v>
      </c>
      <c r="H226" t="str">
        <f t="shared" ref="H226:H231" si="92">IF(J226=0,L226,"")</f>
        <v/>
      </c>
      <c r="I226" t="str">
        <f t="shared" ref="I226:I231" si="93">IF(J226=0,K226,"")</f>
        <v/>
      </c>
      <c r="J226" s="5">
        <v>1</v>
      </c>
      <c r="K226" s="5">
        <v>21</v>
      </c>
      <c r="L226" s="5">
        <v>1107808930000</v>
      </c>
    </row>
    <row r="227" spans="1:12">
      <c r="A227" s="8"/>
      <c r="B227" s="8"/>
      <c r="C227" s="8"/>
      <c r="E227" t="str">
        <f t="shared" si="90"/>
        <v/>
      </c>
      <c r="F227" t="str">
        <f t="shared" si="91"/>
        <v/>
      </c>
      <c r="G227" t="s">
        <v>386</v>
      </c>
      <c r="H227">
        <f t="shared" si="92"/>
        <v>230433900000</v>
      </c>
      <c r="I227">
        <f t="shared" si="93"/>
        <v>14</v>
      </c>
      <c r="J227" s="5">
        <v>0</v>
      </c>
      <c r="K227" s="5">
        <v>14</v>
      </c>
      <c r="L227" s="5">
        <v>230433900000</v>
      </c>
    </row>
    <row r="228" spans="1:12">
      <c r="A228" s="8"/>
      <c r="B228" s="8"/>
      <c r="C228" s="8"/>
      <c r="E228" t="str">
        <f t="shared" si="90"/>
        <v/>
      </c>
      <c r="F228" t="str">
        <f t="shared" si="91"/>
        <v/>
      </c>
      <c r="G228" t="s">
        <v>387</v>
      </c>
      <c r="H228">
        <f t="shared" si="92"/>
        <v>877375030000</v>
      </c>
      <c r="I228">
        <f t="shared" si="93"/>
        <v>7</v>
      </c>
      <c r="J228" s="5">
        <v>0</v>
      </c>
      <c r="K228" s="5">
        <v>7</v>
      </c>
      <c r="L228" s="5">
        <v>877375030000</v>
      </c>
    </row>
    <row r="229" spans="1:12">
      <c r="A229" s="8"/>
      <c r="B229" s="8"/>
      <c r="C229" s="8"/>
      <c r="D229" t="s">
        <v>332</v>
      </c>
      <c r="E229">
        <f t="shared" si="90"/>
        <v>1897411400000</v>
      </c>
      <c r="F229">
        <f t="shared" si="91"/>
        <v>26</v>
      </c>
      <c r="H229" t="str">
        <f t="shared" si="92"/>
        <v/>
      </c>
      <c r="I229" t="str">
        <f t="shared" si="93"/>
        <v/>
      </c>
      <c r="J229" s="5">
        <v>1</v>
      </c>
      <c r="K229" s="5">
        <v>26</v>
      </c>
      <c r="L229" s="5">
        <v>1897411400000</v>
      </c>
    </row>
    <row r="230" spans="1:12">
      <c r="A230" s="8"/>
      <c r="B230" s="8"/>
      <c r="C230" s="8"/>
      <c r="E230" t="str">
        <f t="shared" si="90"/>
        <v/>
      </c>
      <c r="F230" t="str">
        <f t="shared" si="91"/>
        <v/>
      </c>
      <c r="G230" t="s">
        <v>333</v>
      </c>
      <c r="H230">
        <f t="shared" si="92"/>
        <v>1869554300000</v>
      </c>
      <c r="I230">
        <f t="shared" si="93"/>
        <v>20</v>
      </c>
      <c r="J230" s="5">
        <v>0</v>
      </c>
      <c r="K230" s="5">
        <v>20</v>
      </c>
      <c r="L230" s="5">
        <v>1869554300000</v>
      </c>
    </row>
    <row r="231" spans="1:12">
      <c r="A231" s="8"/>
      <c r="B231" s="8"/>
      <c r="C231" s="8"/>
      <c r="E231" t="str">
        <f t="shared" si="90"/>
        <v/>
      </c>
      <c r="F231" t="str">
        <f t="shared" si="91"/>
        <v/>
      </c>
      <c r="G231" t="s">
        <v>334</v>
      </c>
      <c r="H231">
        <f t="shared" si="92"/>
        <v>27857094000</v>
      </c>
      <c r="I231">
        <f t="shared" si="93"/>
        <v>6</v>
      </c>
      <c r="J231" s="5">
        <v>0</v>
      </c>
      <c r="K231" s="5">
        <v>6</v>
      </c>
      <c r="L231" s="5">
        <v>27857094000</v>
      </c>
    </row>
    <row r="232" spans="1:12">
      <c r="A232" s="8" t="s">
        <v>444</v>
      </c>
      <c r="B232" s="8">
        <f>SUMIFS(L232:L242,J232:J242,1)</f>
        <v>6555388100000</v>
      </c>
      <c r="C232" s="8">
        <f>SUMIFS(K232:K242,J232:J242,1)</f>
        <v>123</v>
      </c>
      <c r="D232" t="s">
        <v>380</v>
      </c>
      <c r="E232">
        <f t="shared" ref="E232:E242" si="94">IF(J232=1,L232,"")</f>
        <v>5178670400000</v>
      </c>
      <c r="F232">
        <f t="shared" ref="F232:F242" si="95">IF(J232=1,K232,"")</f>
        <v>47</v>
      </c>
      <c r="H232" t="str">
        <f t="shared" ref="H232:H242" si="96">IF(J232=0,L232,"")</f>
        <v/>
      </c>
      <c r="I232" t="str">
        <f t="shared" ref="I232:I242" si="97">IF(J232=0,K232,"")</f>
        <v/>
      </c>
      <c r="J232" s="5">
        <v>1</v>
      </c>
      <c r="K232" s="5">
        <v>47</v>
      </c>
      <c r="L232" s="5">
        <v>5178670400000</v>
      </c>
    </row>
    <row r="233" spans="1:12">
      <c r="A233" s="8"/>
      <c r="B233" s="8"/>
      <c r="C233" s="8"/>
      <c r="E233" t="str">
        <f t="shared" si="94"/>
        <v/>
      </c>
      <c r="F233" t="str">
        <f t="shared" si="95"/>
        <v/>
      </c>
      <c r="G233" t="s">
        <v>381</v>
      </c>
      <c r="H233">
        <f t="shared" si="96"/>
        <v>4678141700000</v>
      </c>
      <c r="I233">
        <f t="shared" si="97"/>
        <v>20</v>
      </c>
      <c r="J233" s="5">
        <v>0</v>
      </c>
      <c r="K233" s="5">
        <v>20</v>
      </c>
      <c r="L233" s="5">
        <v>4678141700000</v>
      </c>
    </row>
    <row r="234" spans="1:12">
      <c r="A234" s="8"/>
      <c r="B234" s="8"/>
      <c r="C234" s="8"/>
      <c r="E234" t="str">
        <f t="shared" si="94"/>
        <v/>
      </c>
      <c r="F234" t="str">
        <f t="shared" si="95"/>
        <v/>
      </c>
      <c r="G234" t="s">
        <v>382</v>
      </c>
      <c r="H234">
        <f t="shared" si="96"/>
        <v>257072250000</v>
      </c>
      <c r="I234">
        <f t="shared" si="97"/>
        <v>7</v>
      </c>
      <c r="J234" s="5">
        <v>0</v>
      </c>
      <c r="K234" s="5">
        <v>7</v>
      </c>
      <c r="L234" s="5">
        <v>257072250000</v>
      </c>
    </row>
    <row r="235" spans="1:12">
      <c r="A235" s="8"/>
      <c r="B235" s="8"/>
      <c r="C235" s="8"/>
      <c r="E235" t="str">
        <f t="shared" si="94"/>
        <v/>
      </c>
      <c r="F235" t="str">
        <f t="shared" si="95"/>
        <v/>
      </c>
      <c r="G235" t="s">
        <v>383</v>
      </c>
      <c r="H235">
        <f t="shared" si="96"/>
        <v>90322460000</v>
      </c>
      <c r="I235">
        <f t="shared" si="97"/>
        <v>9</v>
      </c>
      <c r="J235" s="5">
        <v>0</v>
      </c>
      <c r="K235" s="5">
        <v>9</v>
      </c>
      <c r="L235" s="5">
        <v>90322460000</v>
      </c>
    </row>
    <row r="236" spans="1:12">
      <c r="A236" s="8"/>
      <c r="B236" s="8"/>
      <c r="C236" s="8"/>
      <c r="E236" t="str">
        <f t="shared" si="94"/>
        <v/>
      </c>
      <c r="F236" t="str">
        <f t="shared" si="95"/>
        <v/>
      </c>
      <c r="G236" t="s">
        <v>384</v>
      </c>
      <c r="H236">
        <f t="shared" si="96"/>
        <v>153133940000</v>
      </c>
      <c r="I236">
        <f t="shared" si="97"/>
        <v>11</v>
      </c>
      <c r="J236" s="5">
        <v>0</v>
      </c>
      <c r="K236" s="5">
        <v>11</v>
      </c>
      <c r="L236" s="5">
        <v>153133940000</v>
      </c>
    </row>
    <row r="237" spans="1:12">
      <c r="A237" s="8"/>
      <c r="B237" s="8"/>
      <c r="C237" s="8"/>
      <c r="D237" t="s">
        <v>335</v>
      </c>
      <c r="E237">
        <f t="shared" si="94"/>
        <v>1376717700000</v>
      </c>
      <c r="F237">
        <f t="shared" si="95"/>
        <v>76</v>
      </c>
      <c r="H237" t="str">
        <f t="shared" si="96"/>
        <v/>
      </c>
      <c r="I237" t="str">
        <f t="shared" si="97"/>
        <v/>
      </c>
      <c r="J237" s="5">
        <v>1</v>
      </c>
      <c r="K237" s="5">
        <v>76</v>
      </c>
      <c r="L237" s="5">
        <v>1376717700000</v>
      </c>
    </row>
    <row r="238" spans="1:12">
      <c r="A238" s="8"/>
      <c r="B238" s="8"/>
      <c r="C238" s="8"/>
      <c r="E238" t="str">
        <f t="shared" si="94"/>
        <v/>
      </c>
      <c r="F238" t="str">
        <f t="shared" si="95"/>
        <v/>
      </c>
      <c r="G238" t="s">
        <v>336</v>
      </c>
      <c r="H238">
        <f t="shared" si="96"/>
        <v>547856150000</v>
      </c>
      <c r="I238">
        <f t="shared" si="97"/>
        <v>14</v>
      </c>
      <c r="J238" s="5">
        <v>0</v>
      </c>
      <c r="K238" s="5">
        <v>14</v>
      </c>
      <c r="L238" s="5">
        <v>547856150000</v>
      </c>
    </row>
    <row r="239" spans="1:12">
      <c r="A239" s="8"/>
      <c r="B239" s="8"/>
      <c r="C239" s="8"/>
      <c r="E239" t="str">
        <f t="shared" si="94"/>
        <v/>
      </c>
      <c r="F239" t="str">
        <f t="shared" si="95"/>
        <v/>
      </c>
      <c r="G239" t="s">
        <v>337</v>
      </c>
      <c r="H239">
        <f t="shared" si="96"/>
        <v>171288490000</v>
      </c>
      <c r="I239">
        <f t="shared" si="97"/>
        <v>15</v>
      </c>
      <c r="J239" s="5">
        <v>0</v>
      </c>
      <c r="K239" s="5">
        <v>15</v>
      </c>
      <c r="L239" s="5">
        <v>171288490000</v>
      </c>
    </row>
    <row r="240" spans="1:12">
      <c r="A240" s="8"/>
      <c r="B240" s="8"/>
      <c r="C240" s="8"/>
      <c r="E240" t="str">
        <f t="shared" si="94"/>
        <v/>
      </c>
      <c r="F240" t="str">
        <f t="shared" si="95"/>
        <v/>
      </c>
      <c r="G240" t="s">
        <v>338</v>
      </c>
      <c r="H240">
        <f t="shared" si="96"/>
        <v>133965870000</v>
      </c>
      <c r="I240">
        <f t="shared" si="97"/>
        <v>8</v>
      </c>
      <c r="J240" s="5">
        <v>0</v>
      </c>
      <c r="K240" s="5">
        <v>8</v>
      </c>
      <c r="L240" s="5">
        <v>133965870000</v>
      </c>
    </row>
    <row r="241" spans="1:12">
      <c r="A241" s="8"/>
      <c r="B241" s="8"/>
      <c r="C241" s="8"/>
      <c r="E241" t="str">
        <f t="shared" si="94"/>
        <v/>
      </c>
      <c r="F241" t="str">
        <f t="shared" si="95"/>
        <v/>
      </c>
      <c r="G241" t="s">
        <v>339</v>
      </c>
      <c r="H241">
        <f t="shared" si="96"/>
        <v>308319580000</v>
      </c>
      <c r="I241">
        <f t="shared" si="97"/>
        <v>18</v>
      </c>
      <c r="J241" s="5">
        <v>0</v>
      </c>
      <c r="K241" s="5">
        <v>18</v>
      </c>
      <c r="L241" s="5">
        <v>308319580000</v>
      </c>
    </row>
    <row r="242" spans="1:12">
      <c r="A242" s="8"/>
      <c r="B242" s="8"/>
      <c r="C242" s="8"/>
      <c r="E242" t="str">
        <f t="shared" si="94"/>
        <v/>
      </c>
      <c r="F242" t="str">
        <f t="shared" si="95"/>
        <v/>
      </c>
      <c r="G242" t="s">
        <v>340</v>
      </c>
      <c r="H242">
        <f t="shared" si="96"/>
        <v>215287620000</v>
      </c>
      <c r="I242">
        <f t="shared" si="97"/>
        <v>21</v>
      </c>
      <c r="J242" s="5">
        <v>0</v>
      </c>
      <c r="K242" s="5">
        <v>21</v>
      </c>
      <c r="L242" s="5">
        <v>215287620000</v>
      </c>
    </row>
    <row r="243" spans="1:12">
      <c r="A243" s="8" t="s">
        <v>445</v>
      </c>
      <c r="B243" s="8">
        <f>SUMIFS(L243:L248,J243:J248,1)</f>
        <v>3208127190000</v>
      </c>
      <c r="C243" s="8">
        <f>SUMIFS(K243:K248,J243:J248,1)</f>
        <v>117</v>
      </c>
      <c r="D243" t="s">
        <v>342</v>
      </c>
      <c r="E243">
        <f t="shared" ref="E243:E248" si="98">IF(J243=1,L243,"")</f>
        <v>790917190000</v>
      </c>
      <c r="F243">
        <f t="shared" ref="F243:F248" si="99">IF(J243=1,K243,"")</f>
        <v>82</v>
      </c>
      <c r="H243" t="str">
        <f t="shared" ref="H243:H247" si="100">IF(J243=0,L243,"")</f>
        <v/>
      </c>
      <c r="I243" t="str">
        <f t="shared" ref="I243:I247" si="101">IF(J243=0,K243,"")</f>
        <v/>
      </c>
      <c r="J243" s="5">
        <v>1</v>
      </c>
      <c r="K243" s="5">
        <v>82</v>
      </c>
      <c r="L243" s="5">
        <v>790917190000</v>
      </c>
    </row>
    <row r="244" spans="1:12">
      <c r="A244" s="8"/>
      <c r="B244" s="8"/>
      <c r="C244" s="8"/>
      <c r="E244" t="str">
        <f t="shared" si="98"/>
        <v/>
      </c>
      <c r="F244" t="str">
        <f t="shared" si="99"/>
        <v/>
      </c>
      <c r="G244" t="s">
        <v>343</v>
      </c>
      <c r="H244">
        <f t="shared" si="100"/>
        <v>50647879000</v>
      </c>
      <c r="I244">
        <f t="shared" si="101"/>
        <v>12</v>
      </c>
      <c r="J244" s="5">
        <v>0</v>
      </c>
      <c r="K244" s="5">
        <v>12</v>
      </c>
      <c r="L244" s="5">
        <v>50647879000</v>
      </c>
    </row>
    <row r="245" spans="1:12">
      <c r="A245" s="8"/>
      <c r="B245" s="8"/>
      <c r="C245" s="8"/>
      <c r="E245" t="str">
        <f t="shared" si="98"/>
        <v/>
      </c>
      <c r="F245" t="str">
        <f t="shared" si="99"/>
        <v/>
      </c>
      <c r="G245" t="s">
        <v>344</v>
      </c>
      <c r="H245">
        <f t="shared" si="100"/>
        <v>352026080000</v>
      </c>
      <c r="I245">
        <f t="shared" si="101"/>
        <v>31</v>
      </c>
      <c r="J245" s="5">
        <v>0</v>
      </c>
      <c r="K245" s="5">
        <v>31</v>
      </c>
      <c r="L245" s="5">
        <v>352026080000</v>
      </c>
    </row>
    <row r="246" spans="1:12">
      <c r="A246" s="8"/>
      <c r="B246" s="8"/>
      <c r="C246" s="8"/>
      <c r="E246" t="str">
        <f t="shared" si="98"/>
        <v/>
      </c>
      <c r="F246" t="str">
        <f t="shared" si="99"/>
        <v/>
      </c>
      <c r="G246" t="s">
        <v>345</v>
      </c>
      <c r="H246">
        <f t="shared" si="100"/>
        <v>151442040000</v>
      </c>
      <c r="I246">
        <f t="shared" si="101"/>
        <v>12</v>
      </c>
      <c r="J246" s="5">
        <v>0</v>
      </c>
      <c r="K246" s="5">
        <v>12</v>
      </c>
      <c r="L246" s="5">
        <v>151442040000</v>
      </c>
    </row>
    <row r="247" spans="1:12">
      <c r="A247" s="8"/>
      <c r="B247" s="8"/>
      <c r="C247" s="8"/>
      <c r="E247" t="str">
        <f t="shared" si="98"/>
        <v/>
      </c>
      <c r="F247" t="str">
        <f t="shared" si="99"/>
        <v/>
      </c>
      <c r="G247" t="s">
        <v>346</v>
      </c>
      <c r="H247">
        <f t="shared" si="100"/>
        <v>236801190000</v>
      </c>
      <c r="I247">
        <f t="shared" si="101"/>
        <v>27</v>
      </c>
      <c r="J247" s="5">
        <v>0</v>
      </c>
      <c r="K247" s="5">
        <v>27</v>
      </c>
      <c r="L247" s="5">
        <v>236801190000</v>
      </c>
    </row>
    <row r="248" spans="1:12">
      <c r="A248" s="8"/>
      <c r="B248" s="8"/>
      <c r="C248" s="8"/>
      <c r="D248" t="s">
        <v>341</v>
      </c>
      <c r="E248">
        <f t="shared" si="98"/>
        <v>2417210000000</v>
      </c>
      <c r="F248">
        <f t="shared" si="99"/>
        <v>35</v>
      </c>
      <c r="H248" t="str">
        <f t="shared" ref="H248:H264" si="102">IF(J248=0,L248,"")</f>
        <v/>
      </c>
      <c r="I248" t="str">
        <f t="shared" ref="I248:I264" si="103">IF(J248=0,K248,"")</f>
        <v/>
      </c>
      <c r="J248" s="5">
        <v>1</v>
      </c>
      <c r="K248" s="5">
        <v>35</v>
      </c>
      <c r="L248" s="5">
        <v>2417210000000</v>
      </c>
    </row>
    <row r="249" spans="1:12">
      <c r="A249" s="8" t="s">
        <v>446</v>
      </c>
      <c r="B249" s="8">
        <f>SUMIFS(L249:L264,J249:J264,1)</f>
        <v>7875472380000</v>
      </c>
      <c r="C249" s="8">
        <f>SUMIFS(K249:K264,J249:J264,1)</f>
        <v>459</v>
      </c>
      <c r="D249" t="s">
        <v>390</v>
      </c>
      <c r="E249">
        <f t="shared" ref="E249:E264" si="104">IF(J249=1,L249,"")</f>
        <v>1068192220000</v>
      </c>
      <c r="F249">
        <f t="shared" ref="F249:F264" si="105">IF(J249=1,K249,"")</f>
        <v>73</v>
      </c>
      <c r="H249" t="str">
        <f t="shared" si="102"/>
        <v/>
      </c>
      <c r="I249" t="str">
        <f t="shared" si="103"/>
        <v/>
      </c>
      <c r="J249" s="5">
        <v>1</v>
      </c>
      <c r="K249" s="5">
        <v>73</v>
      </c>
      <c r="L249" s="5">
        <v>1068192220000</v>
      </c>
    </row>
    <row r="250" spans="1:12">
      <c r="A250" s="8"/>
      <c r="B250" s="8"/>
      <c r="C250" s="8"/>
      <c r="D250" t="s">
        <v>373</v>
      </c>
      <c r="E250">
        <f t="shared" si="104"/>
        <v>389735620000</v>
      </c>
      <c r="F250">
        <f t="shared" si="105"/>
        <v>31</v>
      </c>
      <c r="H250" t="str">
        <f t="shared" si="102"/>
        <v/>
      </c>
      <c r="I250" t="str">
        <f t="shared" si="103"/>
        <v/>
      </c>
      <c r="J250" s="5">
        <v>1</v>
      </c>
      <c r="K250" s="5">
        <v>31</v>
      </c>
      <c r="L250" s="5">
        <v>389735620000</v>
      </c>
    </row>
    <row r="251" spans="1:12">
      <c r="A251" s="8"/>
      <c r="B251" s="8"/>
      <c r="C251" s="8"/>
      <c r="D251" t="s">
        <v>369</v>
      </c>
      <c r="E251">
        <f t="shared" si="104"/>
        <v>1763179700000</v>
      </c>
      <c r="F251">
        <f t="shared" si="105"/>
        <v>116</v>
      </c>
      <c r="H251" t="str">
        <f t="shared" si="102"/>
        <v/>
      </c>
      <c r="I251" t="str">
        <f t="shared" si="103"/>
        <v/>
      </c>
      <c r="J251" s="5">
        <v>1</v>
      </c>
      <c r="K251" s="5">
        <v>116</v>
      </c>
      <c r="L251" s="5">
        <v>1763179700000</v>
      </c>
    </row>
    <row r="252" spans="1:12">
      <c r="A252" s="8"/>
      <c r="B252" s="8"/>
      <c r="C252" s="8"/>
      <c r="E252" t="str">
        <f t="shared" si="104"/>
        <v/>
      </c>
      <c r="F252" t="str">
        <f t="shared" si="105"/>
        <v/>
      </c>
      <c r="G252" t="s">
        <v>370</v>
      </c>
      <c r="H252">
        <f t="shared" si="102"/>
        <v>329207680000</v>
      </c>
      <c r="I252">
        <f t="shared" si="103"/>
        <v>38</v>
      </c>
      <c r="J252" s="5">
        <v>0</v>
      </c>
      <c r="K252" s="5">
        <v>38</v>
      </c>
      <c r="L252" s="5">
        <v>329207680000</v>
      </c>
    </row>
    <row r="253" spans="1:12">
      <c r="A253" s="8"/>
      <c r="B253" s="8"/>
      <c r="C253" s="8"/>
      <c r="E253" t="str">
        <f t="shared" si="104"/>
        <v/>
      </c>
      <c r="F253" t="str">
        <f t="shared" si="105"/>
        <v/>
      </c>
      <c r="G253" t="s">
        <v>371</v>
      </c>
      <c r="H253">
        <f t="shared" si="102"/>
        <v>470033010000</v>
      </c>
      <c r="I253">
        <f t="shared" si="103"/>
        <v>44</v>
      </c>
      <c r="J253" s="5">
        <v>0</v>
      </c>
      <c r="K253" s="5">
        <v>44</v>
      </c>
      <c r="L253" s="5">
        <v>470033010000</v>
      </c>
    </row>
    <row r="254" spans="1:12">
      <c r="A254" s="8"/>
      <c r="B254" s="8"/>
      <c r="C254" s="8"/>
      <c r="E254" t="str">
        <f t="shared" si="104"/>
        <v/>
      </c>
      <c r="F254" t="str">
        <f t="shared" si="105"/>
        <v/>
      </c>
      <c r="G254" t="s">
        <v>372</v>
      </c>
      <c r="H254">
        <f t="shared" si="102"/>
        <v>963939040000</v>
      </c>
      <c r="I254">
        <f t="shared" si="103"/>
        <v>34</v>
      </c>
      <c r="J254" s="5">
        <v>0</v>
      </c>
      <c r="K254" s="5">
        <v>34</v>
      </c>
      <c r="L254" s="5">
        <v>963939040000</v>
      </c>
    </row>
    <row r="255" spans="1:12">
      <c r="A255" s="8"/>
      <c r="B255" s="8"/>
      <c r="C255" s="8"/>
      <c r="D255" t="s">
        <v>366</v>
      </c>
      <c r="E255">
        <f t="shared" si="104"/>
        <v>1320168840000</v>
      </c>
      <c r="F255">
        <f t="shared" si="105"/>
        <v>48</v>
      </c>
      <c r="H255" t="str">
        <f t="shared" si="102"/>
        <v/>
      </c>
      <c r="I255" t="str">
        <f t="shared" si="103"/>
        <v/>
      </c>
      <c r="J255" s="5">
        <v>1</v>
      </c>
      <c r="K255" s="5">
        <v>48</v>
      </c>
      <c r="L255" s="5">
        <v>1320168840000</v>
      </c>
    </row>
    <row r="256" spans="1:12">
      <c r="A256" s="8"/>
      <c r="B256" s="8"/>
      <c r="C256" s="8"/>
      <c r="E256" t="str">
        <f t="shared" si="104"/>
        <v/>
      </c>
      <c r="F256" t="str">
        <f t="shared" si="105"/>
        <v/>
      </c>
      <c r="G256" t="s">
        <v>367</v>
      </c>
      <c r="H256">
        <f t="shared" si="102"/>
        <v>578406660000</v>
      </c>
      <c r="I256">
        <f t="shared" si="103"/>
        <v>23</v>
      </c>
      <c r="J256" s="5">
        <v>0</v>
      </c>
      <c r="K256" s="5">
        <v>23</v>
      </c>
      <c r="L256" s="5">
        <v>578406660000</v>
      </c>
    </row>
    <row r="257" spans="1:12">
      <c r="A257" s="8"/>
      <c r="B257" s="8"/>
      <c r="C257" s="8"/>
      <c r="E257" t="str">
        <f t="shared" si="104"/>
        <v/>
      </c>
      <c r="F257" t="str">
        <f t="shared" si="105"/>
        <v/>
      </c>
      <c r="G257" t="s">
        <v>368</v>
      </c>
      <c r="H257">
        <f t="shared" si="102"/>
        <v>741762180000</v>
      </c>
      <c r="I257">
        <f t="shared" si="103"/>
        <v>25</v>
      </c>
      <c r="J257" s="5">
        <v>0</v>
      </c>
      <c r="K257" s="5">
        <v>25</v>
      </c>
      <c r="L257" s="5">
        <v>741762180000</v>
      </c>
    </row>
    <row r="258" spans="1:12">
      <c r="A258" s="8"/>
      <c r="B258" s="8"/>
      <c r="C258" s="8"/>
      <c r="D258" t="s">
        <v>328</v>
      </c>
      <c r="E258">
        <f t="shared" si="104"/>
        <v>1387984000000</v>
      </c>
      <c r="F258">
        <f t="shared" si="105"/>
        <v>49</v>
      </c>
      <c r="H258" t="str">
        <f t="shared" si="102"/>
        <v/>
      </c>
      <c r="I258" t="str">
        <f t="shared" si="103"/>
        <v/>
      </c>
      <c r="J258" s="5">
        <v>1</v>
      </c>
      <c r="K258" s="5">
        <v>49</v>
      </c>
      <c r="L258" s="5">
        <v>1387984000000</v>
      </c>
    </row>
    <row r="259" spans="1:12">
      <c r="A259" s="8"/>
      <c r="B259" s="8"/>
      <c r="C259" s="8"/>
      <c r="E259" t="str">
        <f t="shared" si="104"/>
        <v/>
      </c>
      <c r="F259" t="str">
        <f t="shared" si="105"/>
        <v/>
      </c>
      <c r="G259" t="s">
        <v>329</v>
      </c>
      <c r="H259">
        <f t="shared" si="102"/>
        <v>676150840000</v>
      </c>
      <c r="I259">
        <f t="shared" si="103"/>
        <v>30</v>
      </c>
      <c r="J259" s="5">
        <v>0</v>
      </c>
      <c r="K259" s="5">
        <v>30</v>
      </c>
      <c r="L259" s="5">
        <v>676150840000</v>
      </c>
    </row>
    <row r="260" spans="1:12">
      <c r="A260" s="8"/>
      <c r="B260" s="8"/>
      <c r="C260" s="8"/>
      <c r="E260" t="str">
        <f t="shared" si="104"/>
        <v/>
      </c>
      <c r="F260" t="str">
        <f t="shared" si="105"/>
        <v/>
      </c>
      <c r="G260" t="s">
        <v>330</v>
      </c>
      <c r="H260">
        <f t="shared" si="102"/>
        <v>127341813000</v>
      </c>
      <c r="I260">
        <f t="shared" si="103"/>
        <v>6</v>
      </c>
      <c r="J260" s="5">
        <v>0</v>
      </c>
      <c r="K260" s="5">
        <v>6</v>
      </c>
      <c r="L260" s="5">
        <v>127341813000</v>
      </c>
    </row>
    <row r="261" spans="1:12">
      <c r="A261" s="8"/>
      <c r="B261" s="8"/>
      <c r="C261" s="8"/>
      <c r="E261" t="str">
        <f t="shared" si="104"/>
        <v/>
      </c>
      <c r="F261" t="str">
        <f t="shared" si="105"/>
        <v/>
      </c>
      <c r="G261" t="s">
        <v>331</v>
      </c>
      <c r="H261">
        <f t="shared" si="102"/>
        <v>584491380000</v>
      </c>
      <c r="I261">
        <f t="shared" si="103"/>
        <v>13</v>
      </c>
      <c r="J261" s="5">
        <v>0</v>
      </c>
      <c r="K261" s="5">
        <v>13</v>
      </c>
      <c r="L261" s="5">
        <v>584491380000</v>
      </c>
    </row>
    <row r="262" spans="1:12">
      <c r="A262" s="8"/>
      <c r="B262" s="8"/>
      <c r="C262" s="8"/>
      <c r="D262" t="s">
        <v>251</v>
      </c>
      <c r="E262">
        <f t="shared" si="104"/>
        <v>1946212000000</v>
      </c>
      <c r="F262">
        <f t="shared" si="105"/>
        <v>142</v>
      </c>
      <c r="H262" t="str">
        <f t="shared" si="102"/>
        <v/>
      </c>
      <c r="I262" t="str">
        <f t="shared" si="103"/>
        <v/>
      </c>
      <c r="J262" s="5">
        <v>1</v>
      </c>
      <c r="K262" s="5">
        <v>142</v>
      </c>
      <c r="L262" s="5">
        <v>1946212000000</v>
      </c>
    </row>
    <row r="263" spans="1:12">
      <c r="A263" s="8"/>
      <c r="B263" s="8"/>
      <c r="C263" s="8"/>
      <c r="E263" t="str">
        <f t="shared" si="104"/>
        <v/>
      </c>
      <c r="F263" t="str">
        <f t="shared" si="105"/>
        <v/>
      </c>
      <c r="G263" t="s">
        <v>252</v>
      </c>
      <c r="H263">
        <f t="shared" si="102"/>
        <v>1541617100000</v>
      </c>
      <c r="I263">
        <f t="shared" si="103"/>
        <v>104</v>
      </c>
      <c r="J263" s="5">
        <v>0</v>
      </c>
      <c r="K263" s="5">
        <v>104</v>
      </c>
      <c r="L263" s="5">
        <v>1541617100000</v>
      </c>
    </row>
    <row r="264" spans="1:12">
      <c r="A264" s="8"/>
      <c r="B264" s="8"/>
      <c r="C264" s="8"/>
      <c r="E264" t="str">
        <f t="shared" si="104"/>
        <v/>
      </c>
      <c r="F264" t="str">
        <f t="shared" si="105"/>
        <v/>
      </c>
      <c r="G264" t="s">
        <v>253</v>
      </c>
      <c r="H264">
        <f t="shared" si="102"/>
        <v>404594940000</v>
      </c>
      <c r="I264">
        <f t="shared" si="103"/>
        <v>38</v>
      </c>
      <c r="J264" s="5">
        <v>0</v>
      </c>
      <c r="K264" s="5">
        <v>38</v>
      </c>
      <c r="L264" s="5">
        <v>404594940000</v>
      </c>
    </row>
    <row r="265" spans="1:12">
      <c r="A265" s="8" t="s">
        <v>447</v>
      </c>
      <c r="B265" s="8">
        <f>SUMIFS(L265:L269,J265:J269,1)</f>
        <v>9515248400000</v>
      </c>
      <c r="C265" s="8">
        <f>SUMIFS(K265:K269,J265:J269,1)</f>
        <v>42</v>
      </c>
      <c r="D265" t="s">
        <v>375</v>
      </c>
      <c r="E265">
        <f t="shared" ref="E265:E269" si="106">IF(J265=1,L265,"")</f>
        <v>9515248400000</v>
      </c>
      <c r="F265">
        <f t="shared" ref="F265:F269" si="107">IF(J265=1,K265,"")</f>
        <v>42</v>
      </c>
      <c r="H265" t="str">
        <f t="shared" ref="H265:H269" si="108">IF(J265=0,L265,"")</f>
        <v/>
      </c>
      <c r="I265" t="str">
        <f t="shared" ref="I265:I269" si="109">IF(J265=0,K265,"")</f>
        <v/>
      </c>
      <c r="J265" s="5">
        <v>1</v>
      </c>
      <c r="K265" s="5">
        <v>42</v>
      </c>
      <c r="L265" s="5">
        <v>9515248400000</v>
      </c>
    </row>
    <row r="266" spans="1:12">
      <c r="A266" s="8"/>
      <c r="B266" s="8"/>
      <c r="C266" s="8"/>
      <c r="E266" t="str">
        <f t="shared" si="106"/>
        <v/>
      </c>
      <c r="F266" t="str">
        <f t="shared" si="107"/>
        <v/>
      </c>
      <c r="G266" t="s">
        <v>376</v>
      </c>
      <c r="H266">
        <f t="shared" si="108"/>
        <v>950642700000</v>
      </c>
      <c r="I266">
        <f t="shared" si="109"/>
        <v>17</v>
      </c>
      <c r="J266" s="5">
        <v>0</v>
      </c>
      <c r="K266" s="5">
        <v>17</v>
      </c>
      <c r="L266" s="5">
        <v>950642700000</v>
      </c>
    </row>
    <row r="267" spans="1:12">
      <c r="A267" s="8"/>
      <c r="B267" s="8"/>
      <c r="C267" s="8"/>
      <c r="E267" t="str">
        <f t="shared" si="106"/>
        <v/>
      </c>
      <c r="F267" t="str">
        <f t="shared" si="107"/>
        <v/>
      </c>
      <c r="G267" t="s">
        <v>377</v>
      </c>
      <c r="H267">
        <f t="shared" si="108"/>
        <v>2634114900000</v>
      </c>
      <c r="I267">
        <f t="shared" si="109"/>
        <v>9</v>
      </c>
      <c r="J267" s="5">
        <v>0</v>
      </c>
      <c r="K267" s="5">
        <v>9</v>
      </c>
      <c r="L267" s="5">
        <v>2634114900000</v>
      </c>
    </row>
    <row r="268" spans="1:12">
      <c r="A268" s="8"/>
      <c r="B268" s="8"/>
      <c r="C268" s="8"/>
      <c r="E268" t="str">
        <f t="shared" si="106"/>
        <v/>
      </c>
      <c r="F268" t="str">
        <f t="shared" si="107"/>
        <v/>
      </c>
      <c r="G268" t="s">
        <v>378</v>
      </c>
      <c r="H268">
        <f t="shared" si="108"/>
        <v>5735021000000</v>
      </c>
      <c r="I268">
        <f t="shared" si="109"/>
        <v>6</v>
      </c>
      <c r="J268" s="5">
        <v>0</v>
      </c>
      <c r="K268" s="5">
        <v>6</v>
      </c>
      <c r="L268" s="5">
        <v>5735021000000</v>
      </c>
    </row>
    <row r="269" spans="1:12">
      <c r="A269" s="8"/>
      <c r="B269" s="8"/>
      <c r="C269" s="8"/>
      <c r="E269" t="str">
        <f t="shared" si="106"/>
        <v/>
      </c>
      <c r="F269" t="str">
        <f t="shared" si="107"/>
        <v/>
      </c>
      <c r="G269" t="s">
        <v>379</v>
      </c>
      <c r="H269">
        <f t="shared" si="108"/>
        <v>195469820000</v>
      </c>
      <c r="I269">
        <f t="shared" si="109"/>
        <v>10</v>
      </c>
      <c r="J269" s="5">
        <v>0</v>
      </c>
      <c r="K269" s="5">
        <v>10</v>
      </c>
      <c r="L269" s="5">
        <v>195469820000</v>
      </c>
    </row>
    <row r="270" spans="1:12">
      <c r="A270" s="8" t="s">
        <v>448</v>
      </c>
      <c r="B270" s="8">
        <f>SUMIFS(L270:L281,J270:J281,1)</f>
        <v>2955777030000</v>
      </c>
      <c r="C270" s="8">
        <f>SUMIFS(K270:K281,J270:J281,1)</f>
        <v>134</v>
      </c>
      <c r="D270" t="s">
        <v>358</v>
      </c>
      <c r="E270">
        <f t="shared" ref="E270" si="110">IF(J270=1,L270,"")</f>
        <v>1232443330000</v>
      </c>
      <c r="F270">
        <f t="shared" ref="F270" si="111">IF(J270=1,K270,"")</f>
        <v>38</v>
      </c>
      <c r="H270" t="str">
        <f t="shared" ref="H270:H282" si="112">IF(J270=0,L270,"")</f>
        <v/>
      </c>
      <c r="I270" t="str">
        <f t="shared" ref="I270:I282" si="113">IF(J270=0,K270,"")</f>
        <v/>
      </c>
      <c r="J270" s="5">
        <v>1</v>
      </c>
      <c r="K270" s="5">
        <v>38</v>
      </c>
      <c r="L270" s="5">
        <v>1232443330000</v>
      </c>
    </row>
    <row r="271" spans="1:12">
      <c r="A271" s="8"/>
      <c r="B271" s="8"/>
      <c r="C271" s="8"/>
      <c r="E271" t="str">
        <f t="shared" ref="E271:E282" si="114">IF(J271=1,L271,"")</f>
        <v/>
      </c>
      <c r="F271" t="str">
        <f t="shared" ref="F271:F282" si="115">IF(J271=1,K271,"")</f>
        <v/>
      </c>
      <c r="G271" t="s">
        <v>359</v>
      </c>
      <c r="H271">
        <f t="shared" si="112"/>
        <v>658054110000</v>
      </c>
      <c r="I271">
        <f t="shared" si="113"/>
        <v>13</v>
      </c>
      <c r="J271" s="5">
        <v>0</v>
      </c>
      <c r="K271" s="5">
        <v>13</v>
      </c>
      <c r="L271" s="5">
        <v>658054110000</v>
      </c>
    </row>
    <row r="272" spans="1:12">
      <c r="A272" s="8"/>
      <c r="B272" s="8"/>
      <c r="C272" s="8"/>
      <c r="E272" t="str">
        <f t="shared" si="114"/>
        <v/>
      </c>
      <c r="F272" t="str">
        <f t="shared" si="115"/>
        <v/>
      </c>
      <c r="G272" t="s">
        <v>360</v>
      </c>
      <c r="H272">
        <f t="shared" si="112"/>
        <v>389619470000</v>
      </c>
      <c r="I272">
        <f t="shared" si="113"/>
        <v>21</v>
      </c>
      <c r="J272" s="5">
        <v>0</v>
      </c>
      <c r="K272" s="5">
        <v>21</v>
      </c>
      <c r="L272" s="5">
        <v>389619470000</v>
      </c>
    </row>
    <row r="273" spans="1:12">
      <c r="A273" s="8"/>
      <c r="B273" s="8"/>
      <c r="C273" s="8"/>
      <c r="E273" t="str">
        <f t="shared" si="114"/>
        <v/>
      </c>
      <c r="F273" t="str">
        <f t="shared" si="115"/>
        <v/>
      </c>
      <c r="G273" t="s">
        <v>361</v>
      </c>
      <c r="H273">
        <f t="shared" si="112"/>
        <v>184769760000</v>
      </c>
      <c r="I273">
        <f t="shared" si="113"/>
        <v>4</v>
      </c>
      <c r="J273" s="5">
        <v>0</v>
      </c>
      <c r="K273" s="5">
        <v>4</v>
      </c>
      <c r="L273" s="5">
        <v>184769760000</v>
      </c>
    </row>
    <row r="274" spans="1:12">
      <c r="A274" s="8"/>
      <c r="B274" s="8"/>
      <c r="C274" s="8"/>
      <c r="D274" t="s">
        <v>286</v>
      </c>
      <c r="E274">
        <f t="shared" si="114"/>
        <v>221009310000</v>
      </c>
      <c r="F274">
        <f t="shared" si="115"/>
        <v>23</v>
      </c>
      <c r="H274" t="str">
        <f t="shared" si="112"/>
        <v/>
      </c>
      <c r="I274" t="str">
        <f t="shared" si="113"/>
        <v/>
      </c>
      <c r="J274" s="5">
        <v>1</v>
      </c>
      <c r="K274" s="5">
        <v>23</v>
      </c>
      <c r="L274" s="5">
        <v>221009310000</v>
      </c>
    </row>
    <row r="275" spans="1:12">
      <c r="A275" s="8"/>
      <c r="B275" s="8"/>
      <c r="C275" s="8"/>
      <c r="E275" t="str">
        <f t="shared" si="114"/>
        <v/>
      </c>
      <c r="F275" t="str">
        <f t="shared" si="115"/>
        <v/>
      </c>
      <c r="G275" t="s">
        <v>287</v>
      </c>
      <c r="H275">
        <f t="shared" si="112"/>
        <v>141861830000</v>
      </c>
      <c r="I275">
        <f t="shared" si="113"/>
        <v>11</v>
      </c>
      <c r="J275" s="5">
        <v>0</v>
      </c>
      <c r="K275" s="5">
        <v>11</v>
      </c>
      <c r="L275" s="5">
        <v>141861830000</v>
      </c>
    </row>
    <row r="276" spans="1:12">
      <c r="A276" s="8"/>
      <c r="B276" s="8"/>
      <c r="C276" s="8"/>
      <c r="E276" t="str">
        <f t="shared" si="114"/>
        <v/>
      </c>
      <c r="F276" t="str">
        <f t="shared" si="115"/>
        <v/>
      </c>
      <c r="G276" t="s">
        <v>288</v>
      </c>
      <c r="H276">
        <f t="shared" si="112"/>
        <v>79147485000</v>
      </c>
      <c r="I276">
        <f t="shared" si="113"/>
        <v>12</v>
      </c>
      <c r="J276" s="5">
        <v>0</v>
      </c>
      <c r="K276" s="5">
        <v>12</v>
      </c>
      <c r="L276" s="5">
        <v>79147485000</v>
      </c>
    </row>
    <row r="277" spans="1:12">
      <c r="A277" s="8"/>
      <c r="B277" s="8"/>
      <c r="C277" s="8"/>
      <c r="D277" t="s">
        <v>209</v>
      </c>
      <c r="E277">
        <f t="shared" si="114"/>
        <v>254569300000</v>
      </c>
      <c r="F277">
        <f t="shared" si="115"/>
        <v>11</v>
      </c>
      <c r="H277" t="str">
        <f t="shared" si="112"/>
        <v/>
      </c>
      <c r="I277" t="str">
        <f t="shared" si="113"/>
        <v/>
      </c>
      <c r="J277" s="5">
        <v>1</v>
      </c>
      <c r="K277" s="5">
        <v>11</v>
      </c>
      <c r="L277" s="5">
        <v>254569300000</v>
      </c>
    </row>
    <row r="278" spans="1:12">
      <c r="A278" s="8"/>
      <c r="B278" s="8"/>
      <c r="C278" s="8"/>
      <c r="D278" t="s">
        <v>197</v>
      </c>
      <c r="E278">
        <f t="shared" si="114"/>
        <v>1247755090000</v>
      </c>
      <c r="F278">
        <f t="shared" si="115"/>
        <v>62</v>
      </c>
      <c r="H278" t="str">
        <f t="shared" si="112"/>
        <v/>
      </c>
      <c r="I278" t="str">
        <f t="shared" si="113"/>
        <v/>
      </c>
      <c r="J278" s="5">
        <v>1</v>
      </c>
      <c r="K278" s="5">
        <v>62</v>
      </c>
      <c r="L278" s="5">
        <v>1247755090000</v>
      </c>
    </row>
    <row r="279" spans="1:12">
      <c r="A279" s="8"/>
      <c r="B279" s="8"/>
      <c r="C279" s="8"/>
      <c r="E279" t="str">
        <f t="shared" si="114"/>
        <v/>
      </c>
      <c r="F279" t="str">
        <f t="shared" si="115"/>
        <v/>
      </c>
      <c r="G279" t="s">
        <v>198</v>
      </c>
      <c r="H279">
        <f t="shared" si="112"/>
        <v>493304330000</v>
      </c>
      <c r="I279">
        <f t="shared" si="113"/>
        <v>32</v>
      </c>
      <c r="J279" s="5">
        <v>0</v>
      </c>
      <c r="K279" s="5">
        <v>32</v>
      </c>
      <c r="L279" s="5">
        <v>493304330000</v>
      </c>
    </row>
    <row r="280" spans="1:12">
      <c r="A280" s="8"/>
      <c r="B280" s="8"/>
      <c r="C280" s="8"/>
      <c r="E280" t="str">
        <f t="shared" si="114"/>
        <v/>
      </c>
      <c r="F280" t="str">
        <f t="shared" si="115"/>
        <v/>
      </c>
      <c r="G280" t="s">
        <v>199</v>
      </c>
      <c r="H280">
        <f t="shared" si="112"/>
        <v>183674450000</v>
      </c>
      <c r="I280">
        <f t="shared" si="113"/>
        <v>14</v>
      </c>
      <c r="J280" s="5">
        <v>0</v>
      </c>
      <c r="K280" s="5">
        <v>14</v>
      </c>
      <c r="L280" s="5">
        <v>183674450000</v>
      </c>
    </row>
    <row r="281" spans="1:12">
      <c r="A281" s="8"/>
      <c r="B281" s="8"/>
      <c r="C281" s="8"/>
      <c r="E281" t="str">
        <f t="shared" si="114"/>
        <v/>
      </c>
      <c r="F281" t="str">
        <f t="shared" si="115"/>
        <v/>
      </c>
      <c r="G281" t="s">
        <v>200</v>
      </c>
      <c r="H281">
        <f t="shared" si="112"/>
        <v>570776310000</v>
      </c>
      <c r="I281">
        <f t="shared" si="113"/>
        <v>16</v>
      </c>
      <c r="J281" s="5">
        <v>0</v>
      </c>
      <c r="K281" s="5">
        <v>16</v>
      </c>
      <c r="L281" s="5">
        <v>570776310000</v>
      </c>
    </row>
    <row r="282" spans="1:12">
      <c r="A282" t="s">
        <v>449</v>
      </c>
      <c r="B282">
        <f>SUMIFS(L282:L282,J282:J282,1)</f>
        <v>110039150000</v>
      </c>
      <c r="C282">
        <f>SUMIFS(K282:K282,J282:J282,1)</f>
        <v>26</v>
      </c>
      <c r="D282" t="s">
        <v>409</v>
      </c>
      <c r="E282">
        <f t="shared" si="114"/>
        <v>110039150000</v>
      </c>
      <c r="F282">
        <f t="shared" si="115"/>
        <v>26</v>
      </c>
      <c r="H282" t="str">
        <f t="shared" si="112"/>
        <v/>
      </c>
      <c r="I282" t="str">
        <f t="shared" si="113"/>
        <v/>
      </c>
      <c r="J282" s="5">
        <v>1</v>
      </c>
      <c r="K282" s="5">
        <v>26</v>
      </c>
      <c r="L282" s="5">
        <v>110039150000</v>
      </c>
    </row>
  </sheetData>
  <mergeCells count="90">
    <mergeCell ref="A2:A8"/>
    <mergeCell ref="A9:A17"/>
    <mergeCell ref="A265:A269"/>
    <mergeCell ref="B265:B269"/>
    <mergeCell ref="C265:C269"/>
    <mergeCell ref="A226:A231"/>
    <mergeCell ref="B226:B231"/>
    <mergeCell ref="C226:C231"/>
    <mergeCell ref="A232:A242"/>
    <mergeCell ref="B232:B242"/>
    <mergeCell ref="C232:C242"/>
    <mergeCell ref="A208:A214"/>
    <mergeCell ref="B208:B214"/>
    <mergeCell ref="C208:C214"/>
    <mergeCell ref="A215:A225"/>
    <mergeCell ref="B215:B225"/>
    <mergeCell ref="A270:A281"/>
    <mergeCell ref="B270:B281"/>
    <mergeCell ref="C270:C281"/>
    <mergeCell ref="A243:A248"/>
    <mergeCell ref="B243:B248"/>
    <mergeCell ref="C243:C248"/>
    <mergeCell ref="A249:A264"/>
    <mergeCell ref="B249:B264"/>
    <mergeCell ref="C249:C264"/>
    <mergeCell ref="C215:C225"/>
    <mergeCell ref="A192:A197"/>
    <mergeCell ref="B192:B197"/>
    <mergeCell ref="C192:C197"/>
    <mergeCell ref="A198:A207"/>
    <mergeCell ref="B198:B207"/>
    <mergeCell ref="C198:C207"/>
    <mergeCell ref="A157:A167"/>
    <mergeCell ref="B157:B167"/>
    <mergeCell ref="C157:C167"/>
    <mergeCell ref="A168:A170"/>
    <mergeCell ref="B168:B170"/>
    <mergeCell ref="C168:C170"/>
    <mergeCell ref="A171:A174"/>
    <mergeCell ref="B171:B174"/>
    <mergeCell ref="C171:C174"/>
    <mergeCell ref="A175:A191"/>
    <mergeCell ref="B175:B191"/>
    <mergeCell ref="C175:C191"/>
    <mergeCell ref="A151:A156"/>
    <mergeCell ref="B151:B156"/>
    <mergeCell ref="C151:C156"/>
    <mergeCell ref="A132:A135"/>
    <mergeCell ref="B132:B135"/>
    <mergeCell ref="C132:C135"/>
    <mergeCell ref="B136:B144"/>
    <mergeCell ref="A136:A144"/>
    <mergeCell ref="A145:A150"/>
    <mergeCell ref="B145:B150"/>
    <mergeCell ref="C145:C150"/>
    <mergeCell ref="A18:A35"/>
    <mergeCell ref="B18:B35"/>
    <mergeCell ref="C18:C35"/>
    <mergeCell ref="A77:A99"/>
    <mergeCell ref="B77:B99"/>
    <mergeCell ref="C77:C99"/>
    <mergeCell ref="A54:A57"/>
    <mergeCell ref="B54:B57"/>
    <mergeCell ref="C54:C57"/>
    <mergeCell ref="A58:A64"/>
    <mergeCell ref="B58:B64"/>
    <mergeCell ref="C58:C64"/>
    <mergeCell ref="A41:A49"/>
    <mergeCell ref="B41:B49"/>
    <mergeCell ref="C41:C49"/>
    <mergeCell ref="A50:A53"/>
    <mergeCell ref="A36:A40"/>
    <mergeCell ref="B36:B40"/>
    <mergeCell ref="C36:C40"/>
    <mergeCell ref="A100:A131"/>
    <mergeCell ref="B100:B131"/>
    <mergeCell ref="C100:C131"/>
    <mergeCell ref="A65:A70"/>
    <mergeCell ref="B65:B70"/>
    <mergeCell ref="C65:C70"/>
    <mergeCell ref="A71:A76"/>
    <mergeCell ref="B71:B76"/>
    <mergeCell ref="C71:C76"/>
    <mergeCell ref="B2:B8"/>
    <mergeCell ref="C2:C8"/>
    <mergeCell ref="C136:C144"/>
    <mergeCell ref="B9:B17"/>
    <mergeCell ref="C9:C17"/>
    <mergeCell ref="B50:B53"/>
    <mergeCell ref="C50:C53"/>
  </mergeCells>
  <phoneticPr fontId="1" type="noConversion"/>
  <conditionalFormatting sqref="B1:B1048576">
    <cfRule type="colorScale" priority="3">
      <colorScale>
        <cfvo type="min"/>
        <cfvo type="percentile" val="50"/>
        <cfvo type="max"/>
        <color theme="5" tint="0.39997558519241921"/>
        <color theme="7" tint="0.79998168889431442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theme="5" tint="0.59999389629810485"/>
        <color theme="7" tint="0.79998168889431442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theme="5" tint="0.59999389629810485"/>
        <color theme="7" tint="0.79998168889431442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14" sqref="B14"/>
    </sheetView>
  </sheetViews>
  <sheetFormatPr defaultRowHeight="14"/>
  <sheetData>
    <row r="1" spans="1:2">
      <c r="A1" t="s">
        <v>470</v>
      </c>
      <c r="B1" t="s">
        <v>471</v>
      </c>
    </row>
    <row r="2" spans="1:2">
      <c r="A2" t="s">
        <v>375</v>
      </c>
      <c r="B2" s="6">
        <v>9515250000000</v>
      </c>
    </row>
    <row r="3" spans="1:2">
      <c r="A3" t="s">
        <v>450</v>
      </c>
      <c r="B3" s="6">
        <v>7875470000000</v>
      </c>
    </row>
    <row r="4" spans="1:2">
      <c r="A4" t="s">
        <v>162</v>
      </c>
      <c r="B4" s="6">
        <v>7548480000000</v>
      </c>
    </row>
    <row r="5" spans="1:2">
      <c r="A5" t="s">
        <v>451</v>
      </c>
      <c r="B5" s="6">
        <v>6555390000000</v>
      </c>
    </row>
    <row r="6" spans="1:2">
      <c r="A6" t="s">
        <v>452</v>
      </c>
      <c r="B6" s="6">
        <v>6381830000000</v>
      </c>
    </row>
    <row r="7" spans="1:2">
      <c r="A7" t="s">
        <v>453</v>
      </c>
      <c r="B7" s="6">
        <v>6241120000000</v>
      </c>
    </row>
    <row r="8" spans="1:2">
      <c r="A8" t="s">
        <v>454</v>
      </c>
      <c r="B8" s="6">
        <v>4038400000000</v>
      </c>
    </row>
    <row r="9" spans="1:2">
      <c r="A9" t="s">
        <v>455</v>
      </c>
      <c r="B9" s="6">
        <v>3857390000000</v>
      </c>
    </row>
    <row r="10" spans="1:2">
      <c r="A10" t="s">
        <v>456</v>
      </c>
      <c r="B10" s="6">
        <v>3798360000000</v>
      </c>
    </row>
    <row r="11" spans="1:2">
      <c r="A11" t="s">
        <v>457</v>
      </c>
      <c r="B11" s="6">
        <v>3316690000000</v>
      </c>
    </row>
    <row r="12" spans="1:2">
      <c r="A12" t="s">
        <v>458</v>
      </c>
      <c r="B12" s="6">
        <v>3208130000000</v>
      </c>
    </row>
    <row r="13" spans="1:2">
      <c r="A13" t="s">
        <v>459</v>
      </c>
      <c r="B13" s="6">
        <v>3101810000000</v>
      </c>
    </row>
    <row r="14" spans="1:2">
      <c r="A14" t="s">
        <v>460</v>
      </c>
      <c r="B14" s="6">
        <v>3005220000000</v>
      </c>
    </row>
    <row r="15" spans="1:2">
      <c r="A15" t="s">
        <v>461</v>
      </c>
      <c r="B15" s="6">
        <v>2955780000000</v>
      </c>
    </row>
    <row r="16" spans="1:2">
      <c r="A16" t="s">
        <v>462</v>
      </c>
      <c r="B16" s="6">
        <v>2861780000000</v>
      </c>
    </row>
    <row r="17" spans="1:2">
      <c r="A17" t="s">
        <v>210</v>
      </c>
      <c r="B17" s="6">
        <v>2235310000000</v>
      </c>
    </row>
    <row r="18" spans="1:2">
      <c r="A18" t="s">
        <v>279</v>
      </c>
      <c r="B18" s="6">
        <v>1812930000000</v>
      </c>
    </row>
    <row r="19" spans="1:2">
      <c r="A19" t="s">
        <v>412</v>
      </c>
      <c r="B19" s="6">
        <v>1597850000000</v>
      </c>
    </row>
    <row r="20" spans="1:2">
      <c r="A20" t="s">
        <v>463</v>
      </c>
      <c r="B20" s="6">
        <v>1594180000000</v>
      </c>
    </row>
    <row r="21" spans="1:2">
      <c r="A21" t="s">
        <v>464</v>
      </c>
      <c r="B21" s="6">
        <v>1542140000000</v>
      </c>
    </row>
    <row r="22" spans="1:2">
      <c r="A22" t="s">
        <v>465</v>
      </c>
      <c r="B22" s="6">
        <v>1527340000000</v>
      </c>
    </row>
    <row r="23" spans="1:2">
      <c r="A23" t="s">
        <v>149</v>
      </c>
      <c r="B23" s="6">
        <v>1269100000000</v>
      </c>
    </row>
    <row r="24" spans="1:2">
      <c r="A24" t="s">
        <v>466</v>
      </c>
      <c r="B24" s="6">
        <v>1249470000000</v>
      </c>
    </row>
    <row r="25" spans="1:2">
      <c r="A25" t="s">
        <v>467</v>
      </c>
      <c r="B25" s="6">
        <v>1158700000000</v>
      </c>
    </row>
    <row r="26" spans="1:2">
      <c r="A26" t="s">
        <v>273</v>
      </c>
      <c r="B26" s="6">
        <v>1053170000000</v>
      </c>
    </row>
    <row r="27" spans="1:2">
      <c r="A27" t="s">
        <v>190</v>
      </c>
      <c r="B27" s="6">
        <v>919423000000</v>
      </c>
    </row>
    <row r="28" spans="1:2">
      <c r="A28" t="s">
        <v>254</v>
      </c>
      <c r="B28" s="6">
        <v>705964000000</v>
      </c>
    </row>
    <row r="29" spans="1:2">
      <c r="A29" t="s">
        <v>468</v>
      </c>
      <c r="B29" s="6">
        <v>568996000000</v>
      </c>
    </row>
    <row r="30" spans="1:2">
      <c r="A30" t="s">
        <v>469</v>
      </c>
      <c r="B30" s="6">
        <v>547202000000</v>
      </c>
    </row>
    <row r="31" spans="1:2">
      <c r="A31" t="s">
        <v>305</v>
      </c>
      <c r="B31" s="6">
        <v>437033000000</v>
      </c>
    </row>
    <row r="32" spans="1:2">
      <c r="A32" t="s">
        <v>409</v>
      </c>
      <c r="B32" s="6">
        <v>110039000000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>
      <selection activeCell="G22" sqref="G22"/>
    </sheetView>
  </sheetViews>
  <sheetFormatPr defaultRowHeight="14"/>
  <cols>
    <col min="3" max="3" width="11.36328125" customWidth="1"/>
    <col min="4" max="4" width="12.453125" customWidth="1"/>
  </cols>
  <sheetData>
    <row r="1" spans="1:4">
      <c r="A1" t="s">
        <v>472</v>
      </c>
      <c r="B1" t="s">
        <v>473</v>
      </c>
      <c r="C1" t="s">
        <v>474</v>
      </c>
      <c r="D1" t="s">
        <v>475</v>
      </c>
    </row>
    <row r="2" spans="1:4">
      <c r="A2" t="s">
        <v>375</v>
      </c>
      <c r="B2">
        <v>9515248400000</v>
      </c>
      <c r="C2" t="s">
        <v>375</v>
      </c>
      <c r="D2">
        <v>9515248400000</v>
      </c>
    </row>
    <row r="3" spans="1:4">
      <c r="A3" t="s">
        <v>162</v>
      </c>
      <c r="B3">
        <v>7548477700000</v>
      </c>
      <c r="C3" t="s">
        <v>162</v>
      </c>
      <c r="D3">
        <v>7548477700000</v>
      </c>
    </row>
    <row r="4" spans="1:4">
      <c r="A4" t="s">
        <v>451</v>
      </c>
      <c r="B4">
        <v>6555388100000</v>
      </c>
      <c r="C4" t="s">
        <v>380</v>
      </c>
      <c r="D4">
        <v>5178670400000</v>
      </c>
    </row>
    <row r="5" spans="1:4">
      <c r="A5" t="s">
        <v>452</v>
      </c>
      <c r="B5">
        <v>6381831200004</v>
      </c>
      <c r="C5" t="s">
        <v>133</v>
      </c>
      <c r="D5">
        <v>3781507900000</v>
      </c>
    </row>
    <row r="6" spans="1:4">
      <c r="A6" t="s">
        <v>453</v>
      </c>
      <c r="B6">
        <v>6241119900000</v>
      </c>
      <c r="C6" t="s">
        <v>389</v>
      </c>
      <c r="D6">
        <v>3144176200000</v>
      </c>
    </row>
    <row r="7" spans="1:4">
      <c r="A7" t="s">
        <v>453</v>
      </c>
      <c r="B7">
        <v>6241119900001</v>
      </c>
      <c r="C7" t="s">
        <v>145</v>
      </c>
      <c r="D7">
        <v>3096943700000</v>
      </c>
    </row>
    <row r="8" spans="1:4">
      <c r="A8" t="s">
        <v>456</v>
      </c>
      <c r="B8">
        <v>3798355220000</v>
      </c>
      <c r="C8" t="s">
        <v>264</v>
      </c>
      <c r="D8">
        <v>2834763800000</v>
      </c>
    </row>
    <row r="9" spans="1:4">
      <c r="A9" t="s">
        <v>462</v>
      </c>
      <c r="B9">
        <v>2861780780001</v>
      </c>
      <c r="C9" t="s">
        <v>156</v>
      </c>
      <c r="D9">
        <v>2632340700000</v>
      </c>
    </row>
    <row r="10" spans="1:4">
      <c r="A10" t="s">
        <v>454</v>
      </c>
      <c r="B10">
        <v>4038396000000</v>
      </c>
      <c r="C10" t="s">
        <v>237</v>
      </c>
      <c r="D10">
        <v>2428704000000</v>
      </c>
    </row>
    <row r="11" spans="1:4">
      <c r="A11" t="s">
        <v>458</v>
      </c>
      <c r="B11">
        <v>3208127190001</v>
      </c>
      <c r="C11" t="s">
        <v>341</v>
      </c>
      <c r="D11">
        <v>2417210000000</v>
      </c>
    </row>
    <row r="12" spans="1:4">
      <c r="A12" t="s">
        <v>210</v>
      </c>
      <c r="B12">
        <v>2235312700000</v>
      </c>
      <c r="C12" t="s">
        <v>210</v>
      </c>
      <c r="D12">
        <v>2235312700000</v>
      </c>
    </row>
    <row r="13" spans="1:4">
      <c r="A13" t="s">
        <v>450</v>
      </c>
      <c r="B13">
        <v>7875472380005</v>
      </c>
      <c r="C13" t="s">
        <v>251</v>
      </c>
      <c r="D13">
        <v>1946212000000</v>
      </c>
    </row>
    <row r="14" spans="1:4">
      <c r="A14" t="s">
        <v>460</v>
      </c>
      <c r="B14">
        <v>3005220330001</v>
      </c>
      <c r="C14" t="s">
        <v>332</v>
      </c>
      <c r="D14">
        <v>1897411400000</v>
      </c>
    </row>
    <row r="15" spans="1:4">
      <c r="A15" t="s">
        <v>279</v>
      </c>
      <c r="B15">
        <v>1812933500000</v>
      </c>
      <c r="C15" t="s">
        <v>279</v>
      </c>
      <c r="D15">
        <v>1812933500000</v>
      </c>
    </row>
    <row r="16" spans="1:4">
      <c r="A16" t="s">
        <v>450</v>
      </c>
      <c r="B16">
        <v>7875472380002</v>
      </c>
      <c r="C16" t="s">
        <v>369</v>
      </c>
      <c r="D16">
        <v>1763179700000</v>
      </c>
    </row>
    <row r="17" spans="1:4">
      <c r="A17" t="s">
        <v>463</v>
      </c>
      <c r="B17">
        <v>1594177400000</v>
      </c>
      <c r="C17" t="s">
        <v>302</v>
      </c>
      <c r="D17">
        <v>1594177400000</v>
      </c>
    </row>
    <row r="18" spans="1:4">
      <c r="A18" t="s">
        <v>459</v>
      </c>
      <c r="B18">
        <v>3101807395001</v>
      </c>
      <c r="C18" t="s">
        <v>322</v>
      </c>
      <c r="D18">
        <v>1518362700000</v>
      </c>
    </row>
    <row r="19" spans="1:4">
      <c r="A19" t="s">
        <v>465</v>
      </c>
      <c r="B19">
        <v>1527338105000</v>
      </c>
      <c r="C19" t="s">
        <v>173</v>
      </c>
      <c r="D19">
        <v>1480055400000</v>
      </c>
    </row>
    <row r="20" spans="1:4">
      <c r="A20" t="s">
        <v>459</v>
      </c>
      <c r="B20">
        <v>3101807395000</v>
      </c>
      <c r="C20" t="s">
        <v>323</v>
      </c>
      <c r="D20">
        <v>1476529500000</v>
      </c>
    </row>
    <row r="21" spans="1:4">
      <c r="A21" t="s">
        <v>455</v>
      </c>
      <c r="B21">
        <v>3857386100001</v>
      </c>
      <c r="C21" t="s">
        <v>396</v>
      </c>
      <c r="D21">
        <v>1444475000000</v>
      </c>
    </row>
    <row r="22" spans="1:4">
      <c r="A22" t="s">
        <v>450</v>
      </c>
      <c r="B22">
        <v>7875472380004</v>
      </c>
      <c r="C22" t="s">
        <v>328</v>
      </c>
      <c r="D22">
        <v>1387984000000</v>
      </c>
    </row>
    <row r="23" spans="1:4">
      <c r="A23" t="s">
        <v>451</v>
      </c>
      <c r="B23">
        <v>6555388100001</v>
      </c>
      <c r="C23" t="s">
        <v>335</v>
      </c>
      <c r="D23">
        <v>1376717700000</v>
      </c>
    </row>
    <row r="24" spans="1:4">
      <c r="A24" t="s">
        <v>450</v>
      </c>
      <c r="B24">
        <v>7875472380003</v>
      </c>
      <c r="C24" t="s">
        <v>366</v>
      </c>
      <c r="D24">
        <v>1320168840000</v>
      </c>
    </row>
    <row r="25" spans="1:4">
      <c r="A25" t="s">
        <v>149</v>
      </c>
      <c r="B25">
        <v>1269097900000</v>
      </c>
      <c r="C25" t="s">
        <v>149</v>
      </c>
      <c r="D25">
        <v>1269097900000</v>
      </c>
    </row>
    <row r="26" spans="1:4">
      <c r="A26" t="s">
        <v>461</v>
      </c>
      <c r="B26">
        <v>2955777030003</v>
      </c>
      <c r="C26" t="s">
        <v>197</v>
      </c>
      <c r="D26">
        <v>1247755090000</v>
      </c>
    </row>
    <row r="27" spans="1:4">
      <c r="A27" t="s">
        <v>461</v>
      </c>
      <c r="B27">
        <v>2955777030000</v>
      </c>
      <c r="C27" t="s">
        <v>358</v>
      </c>
      <c r="D27">
        <v>1232443330000</v>
      </c>
    </row>
    <row r="28" spans="1:4">
      <c r="A28" t="s">
        <v>452</v>
      </c>
      <c r="B28">
        <v>6381831200000</v>
      </c>
      <c r="C28" t="s">
        <v>354</v>
      </c>
      <c r="D28">
        <v>1213115390000</v>
      </c>
    </row>
    <row r="29" spans="1:4">
      <c r="A29" t="s">
        <v>412</v>
      </c>
      <c r="B29">
        <v>1597850811003</v>
      </c>
      <c r="C29" t="s">
        <v>129</v>
      </c>
      <c r="D29">
        <v>1148411090000</v>
      </c>
    </row>
    <row r="30" spans="1:4">
      <c r="A30" t="s">
        <v>460</v>
      </c>
      <c r="B30">
        <v>3005220330000</v>
      </c>
      <c r="C30" t="s">
        <v>385</v>
      </c>
      <c r="D30">
        <v>1107808930000</v>
      </c>
    </row>
    <row r="31" spans="1:4">
      <c r="A31" t="s">
        <v>450</v>
      </c>
      <c r="B31">
        <v>7875472380000</v>
      </c>
      <c r="C31" t="s">
        <v>390</v>
      </c>
      <c r="D31">
        <v>1068192220000</v>
      </c>
    </row>
    <row r="32" spans="1:4">
      <c r="A32" t="s">
        <v>273</v>
      </c>
      <c r="B32">
        <v>1053171970000</v>
      </c>
      <c r="C32" t="s">
        <v>273</v>
      </c>
      <c r="D32">
        <v>1053171970000</v>
      </c>
    </row>
    <row r="33" spans="1:4">
      <c r="A33" t="s">
        <v>466</v>
      </c>
      <c r="B33">
        <v>1249472807001</v>
      </c>
      <c r="C33" t="s">
        <v>296</v>
      </c>
      <c r="D33">
        <v>1010557880000</v>
      </c>
    </row>
    <row r="34" spans="1:4">
      <c r="A34" t="s">
        <v>456</v>
      </c>
      <c r="B34">
        <v>3798355220001</v>
      </c>
      <c r="C34" t="s">
        <v>263</v>
      </c>
      <c r="D34">
        <v>963591420000</v>
      </c>
    </row>
    <row r="35" spans="1:4">
      <c r="A35" t="s">
        <v>452</v>
      </c>
      <c r="B35">
        <v>6381831200002</v>
      </c>
      <c r="C35" t="s">
        <v>205</v>
      </c>
      <c r="D35">
        <v>928015040000</v>
      </c>
    </row>
    <row r="36" spans="1:4">
      <c r="A36" t="s">
        <v>190</v>
      </c>
      <c r="B36">
        <v>919422840000</v>
      </c>
      <c r="C36" t="s">
        <v>190</v>
      </c>
      <c r="D36">
        <v>919422840000</v>
      </c>
    </row>
    <row r="37" spans="1:4">
      <c r="A37" t="s">
        <v>457</v>
      </c>
      <c r="B37">
        <v>3316686010001</v>
      </c>
      <c r="C37" t="s">
        <v>260</v>
      </c>
      <c r="D37">
        <v>902057130000</v>
      </c>
    </row>
    <row r="38" spans="1:4">
      <c r="A38" t="s">
        <v>457</v>
      </c>
      <c r="B38">
        <v>3316686010003</v>
      </c>
      <c r="C38" t="s">
        <v>194</v>
      </c>
      <c r="D38">
        <v>889402940000</v>
      </c>
    </row>
    <row r="39" spans="1:4">
      <c r="A39" t="s">
        <v>455</v>
      </c>
      <c r="B39">
        <v>3857386100003</v>
      </c>
      <c r="C39" t="s">
        <v>347</v>
      </c>
      <c r="D39">
        <v>837119670000</v>
      </c>
    </row>
    <row r="40" spans="1:4">
      <c r="A40" t="s">
        <v>457</v>
      </c>
      <c r="B40">
        <v>3316686010000</v>
      </c>
      <c r="C40" t="s">
        <v>353</v>
      </c>
      <c r="D40">
        <v>832523440000</v>
      </c>
    </row>
    <row r="41" spans="1:4">
      <c r="A41" t="s">
        <v>455</v>
      </c>
      <c r="B41">
        <v>3857386100000</v>
      </c>
      <c r="C41" t="s">
        <v>404</v>
      </c>
      <c r="D41">
        <v>816722630000</v>
      </c>
    </row>
    <row r="42" spans="1:4">
      <c r="A42" t="s">
        <v>454</v>
      </c>
      <c r="B42">
        <v>4038396000002</v>
      </c>
      <c r="C42" t="s">
        <v>220</v>
      </c>
      <c r="D42">
        <v>809338990000</v>
      </c>
    </row>
    <row r="43" spans="1:4">
      <c r="A43" t="s">
        <v>458</v>
      </c>
      <c r="B43">
        <v>3208127190000</v>
      </c>
      <c r="C43" t="s">
        <v>342</v>
      </c>
      <c r="D43">
        <v>790917190000</v>
      </c>
    </row>
    <row r="44" spans="1:4">
      <c r="A44" t="s">
        <v>467</v>
      </c>
      <c r="B44">
        <v>1158703840001</v>
      </c>
      <c r="C44" t="s">
        <v>267</v>
      </c>
      <c r="D44">
        <v>762107540000</v>
      </c>
    </row>
    <row r="45" spans="1:4">
      <c r="A45" t="s">
        <v>254</v>
      </c>
      <c r="B45">
        <v>705963500000</v>
      </c>
      <c r="C45" t="s">
        <v>254</v>
      </c>
      <c r="D45">
        <v>705963500000</v>
      </c>
    </row>
    <row r="46" spans="1:4">
      <c r="A46" t="s">
        <v>457</v>
      </c>
      <c r="B46">
        <v>3316686010002</v>
      </c>
      <c r="C46" t="s">
        <v>201</v>
      </c>
      <c r="D46">
        <v>692702500000</v>
      </c>
    </row>
    <row r="47" spans="1:4">
      <c r="A47" t="s">
        <v>454</v>
      </c>
      <c r="B47">
        <v>4038396000001</v>
      </c>
      <c r="C47" t="s">
        <v>231</v>
      </c>
      <c r="D47">
        <v>676443330000</v>
      </c>
    </row>
    <row r="48" spans="1:4">
      <c r="A48" t="s">
        <v>464</v>
      </c>
      <c r="B48">
        <v>1542136924003</v>
      </c>
      <c r="C48" t="s">
        <v>309</v>
      </c>
      <c r="D48">
        <v>672534020000</v>
      </c>
    </row>
    <row r="49" spans="1:4">
      <c r="A49" t="s">
        <v>464</v>
      </c>
      <c r="B49">
        <v>1542136924001</v>
      </c>
      <c r="C49" t="s">
        <v>362</v>
      </c>
      <c r="D49">
        <v>585924340000</v>
      </c>
    </row>
    <row r="50" spans="1:4">
      <c r="A50" t="s">
        <v>455</v>
      </c>
      <c r="B50">
        <v>3857386100004</v>
      </c>
      <c r="C50" t="s">
        <v>183</v>
      </c>
      <c r="D50">
        <v>550669930000</v>
      </c>
    </row>
    <row r="51" spans="1:4">
      <c r="A51" t="s">
        <v>305</v>
      </c>
      <c r="B51">
        <v>437033390000</v>
      </c>
      <c r="C51" t="s">
        <v>305</v>
      </c>
      <c r="D51">
        <v>437033390000</v>
      </c>
    </row>
    <row r="52" spans="1:4">
      <c r="A52" t="s">
        <v>450</v>
      </c>
      <c r="B52">
        <v>7875472380001</v>
      </c>
      <c r="C52" t="s">
        <v>373</v>
      </c>
      <c r="D52">
        <v>389735620000</v>
      </c>
    </row>
    <row r="53" spans="1:4">
      <c r="A53" t="s">
        <v>469</v>
      </c>
      <c r="B53">
        <v>547201630000</v>
      </c>
      <c r="C53" t="s">
        <v>186</v>
      </c>
      <c r="D53">
        <v>310473740000</v>
      </c>
    </row>
    <row r="54" spans="1:4">
      <c r="A54" t="s">
        <v>412</v>
      </c>
      <c r="B54">
        <v>1597850811001</v>
      </c>
      <c r="C54" t="s">
        <v>357</v>
      </c>
      <c r="D54">
        <v>259756390000</v>
      </c>
    </row>
    <row r="55" spans="1:4">
      <c r="A55" t="s">
        <v>461</v>
      </c>
      <c r="B55">
        <v>2955777030002</v>
      </c>
      <c r="C55" t="s">
        <v>209</v>
      </c>
      <c r="D55">
        <v>254569300000</v>
      </c>
    </row>
    <row r="56" spans="1:4">
      <c r="A56" t="s">
        <v>452</v>
      </c>
      <c r="B56">
        <v>6381831200003</v>
      </c>
      <c r="C56" t="s">
        <v>171</v>
      </c>
      <c r="D56">
        <v>248740220000</v>
      </c>
    </row>
    <row r="57" spans="1:4">
      <c r="A57" t="s">
        <v>469</v>
      </c>
      <c r="B57">
        <v>547201630001</v>
      </c>
      <c r="C57" t="s">
        <v>177</v>
      </c>
      <c r="D57">
        <v>236727890000</v>
      </c>
    </row>
    <row r="58" spans="1:4">
      <c r="A58" t="s">
        <v>462</v>
      </c>
      <c r="B58">
        <v>2861780780000</v>
      </c>
      <c r="C58" t="s">
        <v>327</v>
      </c>
      <c r="D58">
        <v>229440080000</v>
      </c>
    </row>
    <row r="59" spans="1:4">
      <c r="A59" t="s">
        <v>467</v>
      </c>
      <c r="B59">
        <v>1158703840002</v>
      </c>
      <c r="C59" t="s">
        <v>142</v>
      </c>
      <c r="D59">
        <v>226028550000</v>
      </c>
    </row>
    <row r="60" spans="1:4">
      <c r="A60" t="s">
        <v>461</v>
      </c>
      <c r="B60">
        <v>2955777030001</v>
      </c>
      <c r="C60" t="s">
        <v>286</v>
      </c>
      <c r="D60">
        <v>221009310000</v>
      </c>
    </row>
    <row r="61" spans="1:4">
      <c r="A61" t="s">
        <v>452</v>
      </c>
      <c r="B61">
        <v>6381831200001</v>
      </c>
      <c r="C61" t="s">
        <v>317</v>
      </c>
      <c r="D61">
        <v>210452650000</v>
      </c>
    </row>
    <row r="62" spans="1:4">
      <c r="A62" t="s">
        <v>455</v>
      </c>
      <c r="B62">
        <v>3857386100002</v>
      </c>
      <c r="C62" t="s">
        <v>374</v>
      </c>
      <c r="D62">
        <v>208398870000</v>
      </c>
    </row>
    <row r="63" spans="1:4">
      <c r="A63" t="s">
        <v>468</v>
      </c>
      <c r="B63">
        <v>568996419000</v>
      </c>
      <c r="C63" t="s">
        <v>318</v>
      </c>
      <c r="D63">
        <v>191622120000</v>
      </c>
    </row>
    <row r="64" spans="1:4">
      <c r="A64" t="s">
        <v>464</v>
      </c>
      <c r="B64">
        <v>1542136924000</v>
      </c>
      <c r="C64" t="s">
        <v>391</v>
      </c>
      <c r="D64">
        <v>179127920000</v>
      </c>
    </row>
    <row r="65" spans="1:4">
      <c r="A65" t="s">
        <v>467</v>
      </c>
      <c r="B65">
        <v>1158703840000</v>
      </c>
      <c r="C65" t="s">
        <v>388</v>
      </c>
      <c r="D65">
        <v>170567750000</v>
      </c>
    </row>
    <row r="66" spans="1:4">
      <c r="A66" t="s">
        <v>466</v>
      </c>
      <c r="B66">
        <v>1249472807002</v>
      </c>
      <c r="C66" t="s">
        <v>219</v>
      </c>
      <c r="D66">
        <v>145817650000</v>
      </c>
    </row>
    <row r="67" spans="1:4">
      <c r="A67" t="s">
        <v>468</v>
      </c>
      <c r="B67">
        <v>568996419002</v>
      </c>
      <c r="C67" t="s">
        <v>289</v>
      </c>
      <c r="D67">
        <v>135315910000</v>
      </c>
    </row>
    <row r="68" spans="1:4">
      <c r="A68" t="s">
        <v>468</v>
      </c>
      <c r="B68">
        <v>568996419001</v>
      </c>
      <c r="C68" t="s">
        <v>293</v>
      </c>
      <c r="D68">
        <v>132386967000</v>
      </c>
    </row>
    <row r="69" spans="1:4">
      <c r="A69" t="s">
        <v>454</v>
      </c>
      <c r="B69">
        <v>4038396000003</v>
      </c>
      <c r="C69" t="s">
        <v>182</v>
      </c>
      <c r="D69">
        <v>123909680000</v>
      </c>
    </row>
    <row r="70" spans="1:4">
      <c r="A70" t="s">
        <v>409</v>
      </c>
      <c r="B70">
        <v>110039150000</v>
      </c>
      <c r="C70" t="s">
        <v>409</v>
      </c>
      <c r="D70">
        <v>110039150000</v>
      </c>
    </row>
    <row r="71" spans="1:4">
      <c r="A71" t="s">
        <v>468</v>
      </c>
      <c r="B71">
        <v>568996419003</v>
      </c>
      <c r="C71" t="s">
        <v>285</v>
      </c>
      <c r="D71">
        <v>109671422000</v>
      </c>
    </row>
    <row r="72" spans="1:4">
      <c r="A72" t="s">
        <v>412</v>
      </c>
      <c r="B72">
        <v>1597850811002</v>
      </c>
      <c r="C72" t="s">
        <v>216</v>
      </c>
      <c r="D72">
        <v>109567114000</v>
      </c>
    </row>
    <row r="73" spans="1:4">
      <c r="A73" t="s">
        <v>459</v>
      </c>
      <c r="B73">
        <v>3101807395002</v>
      </c>
      <c r="C73" t="s">
        <v>321</v>
      </c>
      <c r="D73">
        <v>106915195000</v>
      </c>
    </row>
    <row r="74" spans="1:4">
      <c r="A74" t="s">
        <v>464</v>
      </c>
      <c r="B74">
        <v>1542136924002</v>
      </c>
      <c r="C74" t="s">
        <v>314</v>
      </c>
      <c r="D74">
        <v>104550644000</v>
      </c>
    </row>
    <row r="75" spans="1:4">
      <c r="A75" t="s">
        <v>466</v>
      </c>
      <c r="B75">
        <v>1249472807000</v>
      </c>
      <c r="C75" t="s">
        <v>301</v>
      </c>
      <c r="D75">
        <v>93097277000</v>
      </c>
    </row>
    <row r="76" spans="1:4">
      <c r="A76" t="s">
        <v>412</v>
      </c>
      <c r="B76">
        <v>1597850811000</v>
      </c>
      <c r="C76" t="s">
        <v>148</v>
      </c>
      <c r="D76">
        <v>80116217000</v>
      </c>
    </row>
    <row r="77" spans="1:4">
      <c r="A77" t="s">
        <v>465</v>
      </c>
      <c r="B77">
        <v>1527338105001</v>
      </c>
      <c r="C77" t="s">
        <v>172</v>
      </c>
      <c r="D77">
        <v>47282705000</v>
      </c>
    </row>
  </sheetData>
  <phoneticPr fontId="1" type="noConversion"/>
  <conditionalFormatting sqref="B1:B1048576">
    <cfRule type="colorScale" priority="1">
      <colorScale>
        <cfvo type="min"/>
        <cfvo type="percentile" val="50"/>
        <cfvo type="max"/>
        <color theme="5" tint="0.79998168889431442"/>
        <color theme="7" tint="0.79998168889431442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workbookViewId="0">
      <selection activeCell="H5" sqref="H5"/>
    </sheetView>
  </sheetViews>
  <sheetFormatPr defaultColWidth="13.26953125" defaultRowHeight="14"/>
  <sheetData>
    <row r="1" spans="1:6">
      <c r="A1" t="s">
        <v>472</v>
      </c>
      <c r="B1" t="s">
        <v>473</v>
      </c>
      <c r="C1" t="s">
        <v>474</v>
      </c>
      <c r="D1" t="s">
        <v>475</v>
      </c>
      <c r="E1" t="s">
        <v>126</v>
      </c>
      <c r="F1" t="s">
        <v>476</v>
      </c>
    </row>
    <row r="2" spans="1:6">
      <c r="A2" t="s">
        <v>375</v>
      </c>
      <c r="B2">
        <v>9515248400002</v>
      </c>
      <c r="C2" t="s">
        <v>375</v>
      </c>
      <c r="D2">
        <v>9515248400002</v>
      </c>
      <c r="E2" t="s">
        <v>378</v>
      </c>
      <c r="F2">
        <v>5735021000000</v>
      </c>
    </row>
    <row r="3" spans="1:6">
      <c r="A3" t="s">
        <v>451</v>
      </c>
      <c r="B3">
        <v>6555388100000</v>
      </c>
      <c r="C3" t="s">
        <v>380</v>
      </c>
      <c r="D3">
        <v>5178670400000</v>
      </c>
      <c r="E3" t="s">
        <v>381</v>
      </c>
      <c r="F3">
        <v>4678141700000</v>
      </c>
    </row>
    <row r="4" spans="1:6">
      <c r="A4" t="s">
        <v>453</v>
      </c>
      <c r="B4">
        <v>6241119900000</v>
      </c>
      <c r="E4" t="s">
        <v>389</v>
      </c>
      <c r="F4">
        <v>3144176200000</v>
      </c>
    </row>
    <row r="5" spans="1:6">
      <c r="A5" t="s">
        <v>162</v>
      </c>
      <c r="B5">
        <v>7548477700000</v>
      </c>
      <c r="C5" t="s">
        <v>162</v>
      </c>
      <c r="D5">
        <v>7548477700000</v>
      </c>
      <c r="E5" t="s">
        <v>163</v>
      </c>
      <c r="F5">
        <v>2934344800000</v>
      </c>
    </row>
    <row r="6" spans="1:6">
      <c r="A6" t="s">
        <v>162</v>
      </c>
      <c r="B6">
        <v>7548477700004</v>
      </c>
      <c r="C6" t="s">
        <v>162</v>
      </c>
      <c r="D6">
        <v>7548477700004</v>
      </c>
      <c r="E6" t="s">
        <v>167</v>
      </c>
      <c r="F6">
        <v>2655198100000</v>
      </c>
    </row>
    <row r="7" spans="1:6">
      <c r="A7" t="s">
        <v>375</v>
      </c>
      <c r="B7">
        <v>9515248400001</v>
      </c>
      <c r="C7" t="s">
        <v>375</v>
      </c>
      <c r="D7">
        <v>9515248400001</v>
      </c>
      <c r="E7" t="s">
        <v>377</v>
      </c>
      <c r="F7">
        <v>2634114900000</v>
      </c>
    </row>
    <row r="8" spans="1:6">
      <c r="A8" t="s">
        <v>453</v>
      </c>
      <c r="B8">
        <v>6241119900001</v>
      </c>
      <c r="C8" t="s">
        <v>145</v>
      </c>
      <c r="D8">
        <v>3096943700000</v>
      </c>
      <c r="E8" t="s">
        <v>146</v>
      </c>
      <c r="F8">
        <v>2579964000000</v>
      </c>
    </row>
    <row r="9" spans="1:6">
      <c r="A9" t="s">
        <v>458</v>
      </c>
      <c r="B9">
        <v>3208127190004</v>
      </c>
      <c r="E9" t="s">
        <v>341</v>
      </c>
      <c r="F9">
        <v>2417210000000</v>
      </c>
    </row>
    <row r="10" spans="1:6">
      <c r="A10" t="s">
        <v>460</v>
      </c>
      <c r="B10">
        <v>3005220330002</v>
      </c>
      <c r="C10" t="s">
        <v>332</v>
      </c>
      <c r="D10">
        <v>1897411400000</v>
      </c>
      <c r="E10" t="s">
        <v>333</v>
      </c>
      <c r="F10">
        <v>1869554300000</v>
      </c>
    </row>
    <row r="11" spans="1:6">
      <c r="A11" t="s">
        <v>456</v>
      </c>
      <c r="B11">
        <v>3798355220001</v>
      </c>
      <c r="C11" t="s">
        <v>264</v>
      </c>
      <c r="D11">
        <v>2834763800001</v>
      </c>
      <c r="E11" t="s">
        <v>266</v>
      </c>
      <c r="F11">
        <v>1700450800000</v>
      </c>
    </row>
    <row r="12" spans="1:6">
      <c r="A12" t="s">
        <v>452</v>
      </c>
      <c r="B12">
        <v>6381831200012</v>
      </c>
      <c r="C12" t="s">
        <v>133</v>
      </c>
      <c r="D12">
        <v>3781507900005</v>
      </c>
      <c r="E12" t="s">
        <v>139</v>
      </c>
      <c r="F12">
        <v>1565198300000</v>
      </c>
    </row>
    <row r="13" spans="1:6">
      <c r="A13" t="s">
        <v>450</v>
      </c>
      <c r="B13">
        <v>7875472380010</v>
      </c>
      <c r="C13" t="s">
        <v>251</v>
      </c>
      <c r="D13">
        <v>1946212000000</v>
      </c>
      <c r="E13" t="s">
        <v>252</v>
      </c>
      <c r="F13">
        <v>1541617100000</v>
      </c>
    </row>
    <row r="14" spans="1:6">
      <c r="A14" t="s">
        <v>459</v>
      </c>
      <c r="B14">
        <v>3101807395003</v>
      </c>
      <c r="E14" t="s">
        <v>322</v>
      </c>
      <c r="F14">
        <v>1518362700000</v>
      </c>
    </row>
    <row r="15" spans="1:6">
      <c r="A15" t="s">
        <v>463</v>
      </c>
      <c r="B15">
        <v>1594177400001</v>
      </c>
      <c r="C15" t="s">
        <v>302</v>
      </c>
      <c r="D15">
        <v>1594177400001</v>
      </c>
      <c r="E15" t="s">
        <v>304</v>
      </c>
      <c r="F15">
        <v>1496010200000</v>
      </c>
    </row>
    <row r="16" spans="1:6">
      <c r="A16" t="s">
        <v>459</v>
      </c>
      <c r="B16">
        <v>3101807395000</v>
      </c>
      <c r="C16" t="s">
        <v>323</v>
      </c>
      <c r="D16">
        <v>1476529500000</v>
      </c>
      <c r="E16" t="s">
        <v>324</v>
      </c>
      <c r="F16">
        <v>1278103090000</v>
      </c>
    </row>
    <row r="17" spans="1:6">
      <c r="A17" t="s">
        <v>456</v>
      </c>
      <c r="B17">
        <v>3798355220000</v>
      </c>
      <c r="C17" t="s">
        <v>264</v>
      </c>
      <c r="D17">
        <v>2834763800000</v>
      </c>
      <c r="E17" t="s">
        <v>265</v>
      </c>
      <c r="F17">
        <v>1134313040000</v>
      </c>
    </row>
    <row r="18" spans="1:6">
      <c r="A18" t="s">
        <v>465</v>
      </c>
      <c r="B18">
        <v>1527338105002</v>
      </c>
      <c r="C18" t="s">
        <v>173</v>
      </c>
      <c r="D18">
        <v>1480055400002</v>
      </c>
      <c r="E18" t="s">
        <v>176</v>
      </c>
      <c r="F18">
        <v>1073985950000</v>
      </c>
    </row>
    <row r="19" spans="1:6">
      <c r="A19" t="s">
        <v>450</v>
      </c>
      <c r="B19">
        <v>7875472380000</v>
      </c>
      <c r="E19" t="s">
        <v>390</v>
      </c>
      <c r="F19">
        <v>1068192220000</v>
      </c>
    </row>
    <row r="20" spans="1:6">
      <c r="A20" t="s">
        <v>452</v>
      </c>
      <c r="B20">
        <v>6381831200001</v>
      </c>
      <c r="C20" t="s">
        <v>354</v>
      </c>
      <c r="D20">
        <v>1213115390001</v>
      </c>
      <c r="E20" t="s">
        <v>356</v>
      </c>
      <c r="F20">
        <v>1039661010000</v>
      </c>
    </row>
    <row r="21" spans="1:6">
      <c r="A21" t="s">
        <v>210</v>
      </c>
      <c r="B21">
        <v>2235312700002</v>
      </c>
      <c r="C21" t="s">
        <v>210</v>
      </c>
      <c r="D21">
        <v>2235312700002</v>
      </c>
      <c r="E21" t="s">
        <v>213</v>
      </c>
      <c r="F21">
        <v>984895250000</v>
      </c>
    </row>
    <row r="22" spans="1:6">
      <c r="A22" t="s">
        <v>450</v>
      </c>
      <c r="B22">
        <v>7875472380004</v>
      </c>
      <c r="C22" t="s">
        <v>369</v>
      </c>
      <c r="D22">
        <v>1763179700002</v>
      </c>
      <c r="E22" t="s">
        <v>372</v>
      </c>
      <c r="F22">
        <v>963939040000</v>
      </c>
    </row>
    <row r="23" spans="1:6">
      <c r="A23" t="s">
        <v>456</v>
      </c>
      <c r="B23">
        <v>3798355220002</v>
      </c>
      <c r="E23" t="s">
        <v>263</v>
      </c>
      <c r="F23">
        <v>963591420000</v>
      </c>
    </row>
    <row r="24" spans="1:6">
      <c r="A24" t="s">
        <v>375</v>
      </c>
      <c r="B24">
        <v>9515248400000</v>
      </c>
      <c r="C24" t="s">
        <v>375</v>
      </c>
      <c r="D24">
        <v>9515248400000</v>
      </c>
      <c r="E24" t="s">
        <v>376</v>
      </c>
      <c r="F24">
        <v>950642700000</v>
      </c>
    </row>
    <row r="25" spans="1:6">
      <c r="A25" t="s">
        <v>460</v>
      </c>
      <c r="B25">
        <v>3005220330001</v>
      </c>
      <c r="C25" t="s">
        <v>385</v>
      </c>
      <c r="D25">
        <v>1107808930001</v>
      </c>
      <c r="E25" t="s">
        <v>387</v>
      </c>
      <c r="F25">
        <v>877375030000</v>
      </c>
    </row>
    <row r="26" spans="1:6">
      <c r="A26" t="s">
        <v>279</v>
      </c>
      <c r="B26">
        <v>1812933500002</v>
      </c>
      <c r="C26" t="s">
        <v>279</v>
      </c>
      <c r="D26">
        <v>1812933500002</v>
      </c>
      <c r="E26" t="s">
        <v>282</v>
      </c>
      <c r="F26">
        <v>840204400000</v>
      </c>
    </row>
    <row r="27" spans="1:6">
      <c r="A27" t="s">
        <v>457</v>
      </c>
      <c r="B27">
        <v>3316686010000</v>
      </c>
      <c r="E27" t="s">
        <v>353</v>
      </c>
      <c r="F27">
        <v>832523440000</v>
      </c>
    </row>
    <row r="28" spans="1:6">
      <c r="A28" t="s">
        <v>462</v>
      </c>
      <c r="B28">
        <v>2861780780005</v>
      </c>
      <c r="C28" t="s">
        <v>156</v>
      </c>
      <c r="D28">
        <v>2632340700004</v>
      </c>
      <c r="E28" t="s">
        <v>161</v>
      </c>
      <c r="F28">
        <v>822930780000</v>
      </c>
    </row>
    <row r="29" spans="1:6">
      <c r="A29" t="s">
        <v>462</v>
      </c>
      <c r="B29">
        <v>2861780780004</v>
      </c>
      <c r="C29" t="s">
        <v>156</v>
      </c>
      <c r="D29">
        <v>2632340700003</v>
      </c>
      <c r="E29" t="s">
        <v>160</v>
      </c>
      <c r="F29">
        <v>814783830000</v>
      </c>
    </row>
    <row r="30" spans="1:6">
      <c r="A30" t="s">
        <v>450</v>
      </c>
      <c r="B30">
        <v>7875472380006</v>
      </c>
      <c r="C30" t="s">
        <v>366</v>
      </c>
      <c r="D30">
        <v>1320168840001</v>
      </c>
      <c r="E30" t="s">
        <v>368</v>
      </c>
      <c r="F30">
        <v>741762180000</v>
      </c>
    </row>
    <row r="31" spans="1:6">
      <c r="A31" t="s">
        <v>210</v>
      </c>
      <c r="B31">
        <v>2235312700004</v>
      </c>
      <c r="C31" t="s">
        <v>210</v>
      </c>
      <c r="D31">
        <v>2235312700004</v>
      </c>
      <c r="E31" t="s">
        <v>215</v>
      </c>
      <c r="F31">
        <v>729356880000</v>
      </c>
    </row>
    <row r="32" spans="1:6">
      <c r="A32" t="s">
        <v>462</v>
      </c>
      <c r="B32">
        <v>2861780780002</v>
      </c>
      <c r="C32" t="s">
        <v>156</v>
      </c>
      <c r="D32">
        <v>2632340700001</v>
      </c>
      <c r="E32" t="s">
        <v>158</v>
      </c>
      <c r="F32">
        <v>687151380000</v>
      </c>
    </row>
    <row r="33" spans="1:6">
      <c r="A33" t="s">
        <v>450</v>
      </c>
      <c r="B33">
        <v>7875472380007</v>
      </c>
      <c r="C33" t="s">
        <v>328</v>
      </c>
      <c r="D33">
        <v>1387984000000</v>
      </c>
      <c r="E33" t="s">
        <v>329</v>
      </c>
      <c r="F33">
        <v>676150840000</v>
      </c>
    </row>
    <row r="34" spans="1:6">
      <c r="A34" t="s">
        <v>461</v>
      </c>
      <c r="B34">
        <v>2955777030000</v>
      </c>
      <c r="C34" t="s">
        <v>358</v>
      </c>
      <c r="D34">
        <v>1232443330000</v>
      </c>
      <c r="E34" t="s">
        <v>359</v>
      </c>
      <c r="F34">
        <v>658054110000</v>
      </c>
    </row>
    <row r="35" spans="1:6">
      <c r="A35" t="s">
        <v>457</v>
      </c>
      <c r="B35">
        <v>3316686010001</v>
      </c>
      <c r="C35" t="s">
        <v>260</v>
      </c>
      <c r="D35">
        <v>902057130000</v>
      </c>
      <c r="E35" t="s">
        <v>261</v>
      </c>
      <c r="F35">
        <v>637932510000</v>
      </c>
    </row>
    <row r="36" spans="1:6">
      <c r="A36" t="s">
        <v>412</v>
      </c>
      <c r="B36">
        <v>1597850811005</v>
      </c>
      <c r="C36" t="s">
        <v>129</v>
      </c>
      <c r="D36">
        <v>1148411090001</v>
      </c>
      <c r="E36" t="s">
        <v>131</v>
      </c>
      <c r="F36">
        <v>615101860000</v>
      </c>
    </row>
    <row r="37" spans="1:6">
      <c r="A37" t="s">
        <v>450</v>
      </c>
      <c r="B37">
        <v>7875472380009</v>
      </c>
      <c r="C37" t="s">
        <v>328</v>
      </c>
      <c r="D37">
        <v>1387984000002</v>
      </c>
      <c r="E37" t="s">
        <v>331</v>
      </c>
      <c r="F37">
        <v>584491380000</v>
      </c>
    </row>
    <row r="38" spans="1:6">
      <c r="A38" t="s">
        <v>450</v>
      </c>
      <c r="B38">
        <v>7875472380005</v>
      </c>
      <c r="C38" t="s">
        <v>366</v>
      </c>
      <c r="D38">
        <v>1320168840000</v>
      </c>
      <c r="E38" t="s">
        <v>367</v>
      </c>
      <c r="F38">
        <v>578406660000</v>
      </c>
    </row>
    <row r="39" spans="1:6">
      <c r="A39" t="s">
        <v>461</v>
      </c>
      <c r="B39">
        <v>2955777030008</v>
      </c>
      <c r="C39" t="s">
        <v>197</v>
      </c>
      <c r="D39">
        <v>1247755090002</v>
      </c>
      <c r="E39" t="s">
        <v>200</v>
      </c>
      <c r="F39">
        <v>570776310000</v>
      </c>
    </row>
    <row r="40" spans="1:6">
      <c r="A40" t="s">
        <v>464</v>
      </c>
      <c r="B40">
        <v>1542136924004</v>
      </c>
      <c r="C40" t="s">
        <v>362</v>
      </c>
      <c r="D40">
        <v>585924340000</v>
      </c>
      <c r="E40" t="s">
        <v>363</v>
      </c>
      <c r="F40">
        <v>564634140000</v>
      </c>
    </row>
    <row r="41" spans="1:6">
      <c r="A41" t="s">
        <v>451</v>
      </c>
      <c r="B41">
        <v>6555388100004</v>
      </c>
      <c r="C41" t="s">
        <v>335</v>
      </c>
      <c r="D41">
        <v>1376717700000</v>
      </c>
      <c r="E41" t="s">
        <v>336</v>
      </c>
      <c r="F41">
        <v>547856150000</v>
      </c>
    </row>
    <row r="42" spans="1:6">
      <c r="A42" t="s">
        <v>190</v>
      </c>
      <c r="B42">
        <v>919422840000</v>
      </c>
      <c r="C42" t="s">
        <v>190</v>
      </c>
      <c r="D42">
        <v>919422840000</v>
      </c>
      <c r="E42" t="s">
        <v>191</v>
      </c>
      <c r="F42">
        <v>544621320000</v>
      </c>
    </row>
    <row r="43" spans="1:6">
      <c r="A43" t="s">
        <v>452</v>
      </c>
      <c r="B43">
        <v>6381831200005</v>
      </c>
      <c r="C43" t="s">
        <v>205</v>
      </c>
      <c r="D43">
        <v>928015040002</v>
      </c>
      <c r="E43" t="s">
        <v>208</v>
      </c>
      <c r="F43">
        <v>518611330000</v>
      </c>
    </row>
    <row r="44" spans="1:6">
      <c r="A44" t="s">
        <v>453</v>
      </c>
      <c r="B44">
        <v>6241119900002</v>
      </c>
      <c r="C44" t="s">
        <v>145</v>
      </c>
      <c r="D44">
        <v>3096943700001</v>
      </c>
      <c r="E44" t="s">
        <v>147</v>
      </c>
      <c r="F44">
        <v>516979690000</v>
      </c>
    </row>
    <row r="45" spans="1:6">
      <c r="A45" t="s">
        <v>454</v>
      </c>
      <c r="B45">
        <v>4038396000009</v>
      </c>
      <c r="C45" t="s">
        <v>237</v>
      </c>
      <c r="D45">
        <v>2428704000009</v>
      </c>
      <c r="E45" t="s">
        <v>247</v>
      </c>
      <c r="F45">
        <v>511245110000</v>
      </c>
    </row>
    <row r="46" spans="1:6">
      <c r="A46" t="s">
        <v>455</v>
      </c>
      <c r="B46">
        <v>3857386100005</v>
      </c>
      <c r="C46" t="s">
        <v>396</v>
      </c>
      <c r="D46">
        <v>1444475000001</v>
      </c>
      <c r="E46" t="s">
        <v>398</v>
      </c>
      <c r="F46">
        <v>511083590000</v>
      </c>
    </row>
    <row r="47" spans="1:6">
      <c r="A47" t="s">
        <v>461</v>
      </c>
      <c r="B47">
        <v>2955777030006</v>
      </c>
      <c r="C47" t="s">
        <v>197</v>
      </c>
      <c r="D47">
        <v>1247755090000</v>
      </c>
      <c r="E47" t="s">
        <v>198</v>
      </c>
      <c r="F47">
        <v>493304330000</v>
      </c>
    </row>
    <row r="48" spans="1:6">
      <c r="A48" t="s">
        <v>162</v>
      </c>
      <c r="B48">
        <v>7548477700006</v>
      </c>
      <c r="C48" t="s">
        <v>162</v>
      </c>
      <c r="D48">
        <v>7548477700006</v>
      </c>
      <c r="E48" t="s">
        <v>169</v>
      </c>
      <c r="F48">
        <v>485796560000</v>
      </c>
    </row>
    <row r="49" spans="1:6">
      <c r="A49" t="s">
        <v>466</v>
      </c>
      <c r="B49">
        <v>1249472807002</v>
      </c>
      <c r="C49" t="s">
        <v>296</v>
      </c>
      <c r="D49">
        <v>1010557880001</v>
      </c>
      <c r="E49" t="s">
        <v>298</v>
      </c>
      <c r="F49">
        <v>476872010000</v>
      </c>
    </row>
    <row r="50" spans="1:6">
      <c r="A50" t="s">
        <v>450</v>
      </c>
      <c r="B50">
        <v>7875472380003</v>
      </c>
      <c r="C50" t="s">
        <v>369</v>
      </c>
      <c r="D50">
        <v>1763179700001</v>
      </c>
      <c r="E50" t="s">
        <v>371</v>
      </c>
      <c r="F50">
        <v>470033010000</v>
      </c>
    </row>
    <row r="51" spans="1:6">
      <c r="A51" t="s">
        <v>457</v>
      </c>
      <c r="B51">
        <v>3316686010007</v>
      </c>
      <c r="C51" t="s">
        <v>194</v>
      </c>
      <c r="D51">
        <v>889402940001</v>
      </c>
      <c r="E51" t="s">
        <v>196</v>
      </c>
      <c r="F51">
        <v>448668590000</v>
      </c>
    </row>
    <row r="52" spans="1:6">
      <c r="A52" t="s">
        <v>273</v>
      </c>
      <c r="B52">
        <v>1053171970004</v>
      </c>
      <c r="C52" t="s">
        <v>273</v>
      </c>
      <c r="D52">
        <v>1053171970004</v>
      </c>
      <c r="E52" t="s">
        <v>278</v>
      </c>
      <c r="F52">
        <v>441135160000</v>
      </c>
    </row>
    <row r="53" spans="1:6">
      <c r="A53" t="s">
        <v>457</v>
      </c>
      <c r="B53">
        <v>3316686010006</v>
      </c>
      <c r="C53" t="s">
        <v>194</v>
      </c>
      <c r="D53">
        <v>889402940000</v>
      </c>
      <c r="E53" t="s">
        <v>195</v>
      </c>
      <c r="F53">
        <v>440734350000</v>
      </c>
    </row>
    <row r="54" spans="1:6">
      <c r="A54" t="s">
        <v>455</v>
      </c>
      <c r="B54">
        <v>3857386100009</v>
      </c>
      <c r="C54" t="s">
        <v>396</v>
      </c>
      <c r="D54">
        <v>1444475000005</v>
      </c>
      <c r="E54" t="s">
        <v>402</v>
      </c>
      <c r="F54">
        <v>435466570000</v>
      </c>
    </row>
    <row r="55" spans="1:6">
      <c r="A55" t="s">
        <v>452</v>
      </c>
      <c r="B55">
        <v>6381831200013</v>
      </c>
      <c r="C55" t="s">
        <v>133</v>
      </c>
      <c r="D55">
        <v>3781507900006</v>
      </c>
      <c r="E55" t="s">
        <v>140</v>
      </c>
      <c r="F55">
        <v>423441390000</v>
      </c>
    </row>
    <row r="56" spans="1:6">
      <c r="A56" t="s">
        <v>452</v>
      </c>
      <c r="B56">
        <v>6381831200008</v>
      </c>
      <c r="C56" t="s">
        <v>133</v>
      </c>
      <c r="D56">
        <v>3781507900001</v>
      </c>
      <c r="E56" t="s">
        <v>135</v>
      </c>
      <c r="F56">
        <v>420486580000</v>
      </c>
    </row>
    <row r="57" spans="1:6">
      <c r="A57" t="s">
        <v>452</v>
      </c>
      <c r="B57">
        <v>6381831200014</v>
      </c>
      <c r="C57" t="s">
        <v>133</v>
      </c>
      <c r="D57">
        <v>3781507900007</v>
      </c>
      <c r="E57" t="s">
        <v>141</v>
      </c>
      <c r="F57">
        <v>409700190000</v>
      </c>
    </row>
    <row r="58" spans="1:6">
      <c r="A58" t="s">
        <v>450</v>
      </c>
      <c r="B58">
        <v>7875472380011</v>
      </c>
      <c r="C58" t="s">
        <v>251</v>
      </c>
      <c r="D58">
        <v>1946212000001</v>
      </c>
      <c r="E58" t="s">
        <v>253</v>
      </c>
      <c r="F58">
        <v>404594940000</v>
      </c>
    </row>
    <row r="59" spans="1:6">
      <c r="A59" t="s">
        <v>455</v>
      </c>
      <c r="B59">
        <v>3857386100017</v>
      </c>
      <c r="C59" t="s">
        <v>183</v>
      </c>
      <c r="D59">
        <v>550669930000</v>
      </c>
      <c r="E59" t="s">
        <v>184</v>
      </c>
      <c r="F59">
        <v>401361310000</v>
      </c>
    </row>
    <row r="60" spans="1:6">
      <c r="A60" t="s">
        <v>457</v>
      </c>
      <c r="B60">
        <v>3316686010005</v>
      </c>
      <c r="C60" t="s">
        <v>201</v>
      </c>
      <c r="D60">
        <v>692702500002</v>
      </c>
      <c r="E60" t="s">
        <v>204</v>
      </c>
      <c r="F60">
        <v>400893100000</v>
      </c>
    </row>
    <row r="61" spans="1:6">
      <c r="A61" t="s">
        <v>450</v>
      </c>
      <c r="B61">
        <v>7875472380001</v>
      </c>
      <c r="E61" t="s">
        <v>373</v>
      </c>
      <c r="F61">
        <v>389735620000</v>
      </c>
    </row>
    <row r="62" spans="1:6">
      <c r="A62" t="s">
        <v>461</v>
      </c>
      <c r="B62">
        <v>2955777030001</v>
      </c>
      <c r="C62" t="s">
        <v>358</v>
      </c>
      <c r="D62">
        <v>1232443330001</v>
      </c>
      <c r="E62" t="s">
        <v>360</v>
      </c>
      <c r="F62">
        <v>389619470000</v>
      </c>
    </row>
    <row r="63" spans="1:6">
      <c r="A63" t="s">
        <v>455</v>
      </c>
      <c r="B63">
        <v>3857386100000</v>
      </c>
      <c r="C63" t="s">
        <v>404</v>
      </c>
      <c r="D63">
        <v>816722630000</v>
      </c>
      <c r="E63" t="s">
        <v>405</v>
      </c>
      <c r="F63">
        <v>389091600000</v>
      </c>
    </row>
    <row r="64" spans="1:6">
      <c r="A64" t="s">
        <v>162</v>
      </c>
      <c r="B64">
        <v>7548477700002</v>
      </c>
      <c r="C64" t="s">
        <v>162</v>
      </c>
      <c r="D64">
        <v>7548477700002</v>
      </c>
      <c r="E64" t="s">
        <v>165</v>
      </c>
      <c r="F64">
        <v>374585720000</v>
      </c>
    </row>
    <row r="65" spans="1:6">
      <c r="A65" t="s">
        <v>279</v>
      </c>
      <c r="B65">
        <v>1812933500003</v>
      </c>
      <c r="C65" t="s">
        <v>279</v>
      </c>
      <c r="D65">
        <v>1812933500003</v>
      </c>
      <c r="E65" t="s">
        <v>283</v>
      </c>
      <c r="F65">
        <v>372556090000</v>
      </c>
    </row>
    <row r="66" spans="1:6">
      <c r="A66" t="s">
        <v>162</v>
      </c>
      <c r="B66">
        <v>7548477700003</v>
      </c>
      <c r="C66" t="s">
        <v>162</v>
      </c>
      <c r="D66">
        <v>7548477700003</v>
      </c>
      <c r="E66" t="s">
        <v>166</v>
      </c>
      <c r="F66">
        <v>368880630000</v>
      </c>
    </row>
    <row r="67" spans="1:6">
      <c r="A67" t="s">
        <v>162</v>
      </c>
      <c r="B67">
        <v>7548477700005</v>
      </c>
      <c r="C67" t="s">
        <v>162</v>
      </c>
      <c r="D67">
        <v>7548477700005</v>
      </c>
      <c r="E67" t="s">
        <v>168</v>
      </c>
      <c r="F67">
        <v>365504080000</v>
      </c>
    </row>
    <row r="68" spans="1:6">
      <c r="A68" t="s">
        <v>454</v>
      </c>
      <c r="B68">
        <v>4038396000005</v>
      </c>
      <c r="C68" t="s">
        <v>237</v>
      </c>
      <c r="D68">
        <v>2428704000005</v>
      </c>
      <c r="E68" t="s">
        <v>243</v>
      </c>
      <c r="F68">
        <v>360882480000</v>
      </c>
    </row>
    <row r="69" spans="1:6">
      <c r="A69" t="s">
        <v>452</v>
      </c>
      <c r="B69">
        <v>6381831200010</v>
      </c>
      <c r="C69" t="s">
        <v>133</v>
      </c>
      <c r="D69">
        <v>3781507900003</v>
      </c>
      <c r="E69" t="s">
        <v>137</v>
      </c>
      <c r="F69">
        <v>354550040000</v>
      </c>
    </row>
    <row r="70" spans="1:6">
      <c r="A70" t="s">
        <v>458</v>
      </c>
      <c r="B70">
        <v>3208127190001</v>
      </c>
      <c r="C70" t="s">
        <v>342</v>
      </c>
      <c r="D70">
        <v>790917190001</v>
      </c>
      <c r="E70" t="s">
        <v>344</v>
      </c>
      <c r="F70">
        <v>352026080000</v>
      </c>
    </row>
    <row r="71" spans="1:6">
      <c r="A71" t="s">
        <v>450</v>
      </c>
      <c r="B71">
        <v>7875472380002</v>
      </c>
      <c r="C71" t="s">
        <v>369</v>
      </c>
      <c r="D71">
        <v>1763179700000</v>
      </c>
      <c r="E71" t="s">
        <v>370</v>
      </c>
      <c r="F71">
        <v>329207680000</v>
      </c>
    </row>
    <row r="72" spans="1:6">
      <c r="A72" t="s">
        <v>279</v>
      </c>
      <c r="B72">
        <v>1812933500000</v>
      </c>
      <c r="C72" t="s">
        <v>279</v>
      </c>
      <c r="D72">
        <v>1812933500000</v>
      </c>
      <c r="E72" t="s">
        <v>280</v>
      </c>
      <c r="F72">
        <v>321683040000</v>
      </c>
    </row>
    <row r="73" spans="1:6">
      <c r="A73" t="s">
        <v>455</v>
      </c>
      <c r="B73">
        <v>3857386100007</v>
      </c>
      <c r="C73" t="s">
        <v>396</v>
      </c>
      <c r="D73">
        <v>1444475000003</v>
      </c>
      <c r="E73" t="s">
        <v>400</v>
      </c>
      <c r="F73">
        <v>313361280000</v>
      </c>
    </row>
    <row r="74" spans="1:6">
      <c r="A74" t="s">
        <v>149</v>
      </c>
      <c r="B74">
        <v>1269097900004</v>
      </c>
      <c r="C74" t="s">
        <v>149</v>
      </c>
      <c r="D74">
        <v>1269097900004</v>
      </c>
      <c r="E74" t="s">
        <v>154</v>
      </c>
      <c r="F74">
        <v>310611200000</v>
      </c>
    </row>
    <row r="75" spans="1:6">
      <c r="A75" t="s">
        <v>451</v>
      </c>
      <c r="B75">
        <v>6555388100007</v>
      </c>
      <c r="C75" t="s">
        <v>335</v>
      </c>
      <c r="D75">
        <v>1376717700003</v>
      </c>
      <c r="E75" t="s">
        <v>339</v>
      </c>
      <c r="F75">
        <v>308319580000</v>
      </c>
    </row>
    <row r="76" spans="1:6">
      <c r="A76" t="s">
        <v>273</v>
      </c>
      <c r="B76">
        <v>1053171970003</v>
      </c>
      <c r="C76" t="s">
        <v>273</v>
      </c>
      <c r="D76">
        <v>1053171970003</v>
      </c>
      <c r="E76" t="s">
        <v>277</v>
      </c>
      <c r="F76">
        <v>305059450000</v>
      </c>
    </row>
    <row r="77" spans="1:6">
      <c r="A77" t="s">
        <v>455</v>
      </c>
      <c r="B77">
        <v>3857386100013</v>
      </c>
      <c r="C77" t="s">
        <v>347</v>
      </c>
      <c r="D77">
        <v>837119670001</v>
      </c>
      <c r="E77" t="s">
        <v>349</v>
      </c>
      <c r="F77">
        <v>300130370000</v>
      </c>
    </row>
    <row r="78" spans="1:6">
      <c r="A78" t="s">
        <v>466</v>
      </c>
      <c r="B78">
        <v>1249472807001</v>
      </c>
      <c r="C78" t="s">
        <v>296</v>
      </c>
      <c r="D78">
        <v>1010557880000</v>
      </c>
      <c r="E78" t="s">
        <v>297</v>
      </c>
      <c r="F78">
        <v>297454770000</v>
      </c>
    </row>
    <row r="79" spans="1:6">
      <c r="A79" t="s">
        <v>464</v>
      </c>
      <c r="B79">
        <v>1542136924012</v>
      </c>
      <c r="C79" t="s">
        <v>309</v>
      </c>
      <c r="D79">
        <v>672534020003</v>
      </c>
      <c r="E79" t="s">
        <v>313</v>
      </c>
      <c r="F79">
        <v>296540280000</v>
      </c>
    </row>
    <row r="80" spans="1:6">
      <c r="A80" t="s">
        <v>452</v>
      </c>
      <c r="B80">
        <v>6381831200003</v>
      </c>
      <c r="C80" t="s">
        <v>205</v>
      </c>
      <c r="D80">
        <v>928015040000</v>
      </c>
      <c r="E80" t="s">
        <v>206</v>
      </c>
      <c r="F80">
        <v>293855030000</v>
      </c>
    </row>
    <row r="81" spans="1:6">
      <c r="A81" t="s">
        <v>465</v>
      </c>
      <c r="B81">
        <v>1527338105001</v>
      </c>
      <c r="C81" t="s">
        <v>173</v>
      </c>
      <c r="D81">
        <v>1480055400001</v>
      </c>
      <c r="E81" t="s">
        <v>175</v>
      </c>
      <c r="F81">
        <v>286942860000</v>
      </c>
    </row>
    <row r="82" spans="1:6">
      <c r="A82" t="s">
        <v>464</v>
      </c>
      <c r="B82">
        <v>1542136924010</v>
      </c>
      <c r="C82" t="s">
        <v>309</v>
      </c>
      <c r="D82">
        <v>672534020001</v>
      </c>
      <c r="E82" t="s">
        <v>311</v>
      </c>
      <c r="F82">
        <v>280905440000</v>
      </c>
    </row>
    <row r="83" spans="1:6">
      <c r="A83" t="s">
        <v>210</v>
      </c>
      <c r="B83">
        <v>2235312700001</v>
      </c>
      <c r="C83" t="s">
        <v>210</v>
      </c>
      <c r="D83">
        <v>2235312700001</v>
      </c>
      <c r="E83" t="s">
        <v>212</v>
      </c>
      <c r="F83">
        <v>280682910000</v>
      </c>
    </row>
    <row r="84" spans="1:6">
      <c r="A84" t="s">
        <v>149</v>
      </c>
      <c r="B84">
        <v>1269097900001</v>
      </c>
      <c r="C84" t="s">
        <v>149</v>
      </c>
      <c r="D84">
        <v>1269097900001</v>
      </c>
      <c r="E84" t="s">
        <v>151</v>
      </c>
      <c r="F84">
        <v>276055830000</v>
      </c>
    </row>
    <row r="85" spans="1:6">
      <c r="A85" t="s">
        <v>412</v>
      </c>
      <c r="B85">
        <v>1597850811004</v>
      </c>
      <c r="C85" t="s">
        <v>129</v>
      </c>
      <c r="D85">
        <v>1148411090000</v>
      </c>
      <c r="E85" t="s">
        <v>130</v>
      </c>
      <c r="F85">
        <v>269886470000</v>
      </c>
    </row>
    <row r="86" spans="1:6">
      <c r="A86" t="s">
        <v>454</v>
      </c>
      <c r="B86">
        <v>4038396000015</v>
      </c>
      <c r="C86" t="s">
        <v>231</v>
      </c>
      <c r="D86">
        <v>676443330002</v>
      </c>
      <c r="E86" t="s">
        <v>234</v>
      </c>
      <c r="F86">
        <v>265267360000</v>
      </c>
    </row>
    <row r="87" spans="1:6">
      <c r="A87" t="s">
        <v>457</v>
      </c>
      <c r="B87">
        <v>3316686010002</v>
      </c>
      <c r="C87" t="s">
        <v>260</v>
      </c>
      <c r="D87">
        <v>902057130001</v>
      </c>
      <c r="E87" t="s">
        <v>262</v>
      </c>
      <c r="F87">
        <v>264124620000</v>
      </c>
    </row>
    <row r="88" spans="1:6">
      <c r="A88" t="s">
        <v>412</v>
      </c>
      <c r="B88">
        <v>1597850811006</v>
      </c>
      <c r="C88" t="s">
        <v>129</v>
      </c>
      <c r="D88">
        <v>1148411090002</v>
      </c>
      <c r="E88" t="s">
        <v>132</v>
      </c>
      <c r="F88">
        <v>263422760000</v>
      </c>
    </row>
    <row r="89" spans="1:6">
      <c r="A89" t="s">
        <v>467</v>
      </c>
      <c r="B89">
        <v>1158703840002</v>
      </c>
      <c r="C89" t="s">
        <v>267</v>
      </c>
      <c r="D89">
        <v>762107540001</v>
      </c>
      <c r="E89" t="s">
        <v>269</v>
      </c>
      <c r="F89">
        <v>263163130000</v>
      </c>
    </row>
    <row r="90" spans="1:6">
      <c r="A90" t="s">
        <v>412</v>
      </c>
      <c r="B90">
        <v>1597850811001</v>
      </c>
      <c r="E90" t="s">
        <v>357</v>
      </c>
      <c r="F90">
        <v>259756390000</v>
      </c>
    </row>
    <row r="91" spans="1:6">
      <c r="A91" t="s">
        <v>457</v>
      </c>
      <c r="B91">
        <v>3316686010003</v>
      </c>
      <c r="C91" t="s">
        <v>201</v>
      </c>
      <c r="D91">
        <v>692702500000</v>
      </c>
      <c r="E91" t="s">
        <v>202</v>
      </c>
      <c r="F91">
        <v>258644240000</v>
      </c>
    </row>
    <row r="92" spans="1:6">
      <c r="A92" t="s">
        <v>451</v>
      </c>
      <c r="B92">
        <v>6555388100001</v>
      </c>
      <c r="C92" t="s">
        <v>380</v>
      </c>
      <c r="D92">
        <v>5178670400001</v>
      </c>
      <c r="E92" t="s">
        <v>382</v>
      </c>
      <c r="F92">
        <v>257072250000</v>
      </c>
    </row>
    <row r="93" spans="1:6">
      <c r="A93" t="s">
        <v>461</v>
      </c>
      <c r="B93">
        <v>2955777030005</v>
      </c>
      <c r="E93" t="s">
        <v>209</v>
      </c>
      <c r="F93">
        <v>254569300000</v>
      </c>
    </row>
    <row r="94" spans="1:6">
      <c r="A94" t="s">
        <v>452</v>
      </c>
      <c r="B94">
        <v>6381831200006</v>
      </c>
      <c r="E94" t="s">
        <v>171</v>
      </c>
      <c r="F94">
        <v>248740220000</v>
      </c>
    </row>
    <row r="95" spans="1:6">
      <c r="A95" t="s">
        <v>454</v>
      </c>
      <c r="B95">
        <v>4038396000008</v>
      </c>
      <c r="C95" t="s">
        <v>237</v>
      </c>
      <c r="D95">
        <v>2428704000008</v>
      </c>
      <c r="E95" t="s">
        <v>246</v>
      </c>
      <c r="F95">
        <v>248601950000</v>
      </c>
    </row>
    <row r="96" spans="1:6">
      <c r="A96" t="s">
        <v>462</v>
      </c>
      <c r="B96">
        <v>2861780780001</v>
      </c>
      <c r="C96" t="s">
        <v>156</v>
      </c>
      <c r="D96">
        <v>2632340700000</v>
      </c>
      <c r="E96" t="s">
        <v>157</v>
      </c>
      <c r="F96">
        <v>240195350000</v>
      </c>
    </row>
    <row r="97" spans="1:6">
      <c r="A97" t="s">
        <v>254</v>
      </c>
      <c r="B97">
        <v>705963500001</v>
      </c>
      <c r="C97" t="s">
        <v>254</v>
      </c>
      <c r="D97">
        <v>705963500001</v>
      </c>
      <c r="E97" t="s">
        <v>256</v>
      </c>
      <c r="F97">
        <v>237011420000</v>
      </c>
    </row>
    <row r="98" spans="1:6">
      <c r="A98" t="s">
        <v>458</v>
      </c>
      <c r="B98">
        <v>3208127190003</v>
      </c>
      <c r="C98" t="s">
        <v>342</v>
      </c>
      <c r="D98">
        <v>790917190003</v>
      </c>
      <c r="E98" t="s">
        <v>346</v>
      </c>
      <c r="F98">
        <v>236801190000</v>
      </c>
    </row>
    <row r="99" spans="1:6">
      <c r="A99" t="s">
        <v>469</v>
      </c>
      <c r="B99">
        <v>547201630000</v>
      </c>
      <c r="C99" t="s">
        <v>186</v>
      </c>
      <c r="D99">
        <v>310473740000</v>
      </c>
      <c r="E99" t="s">
        <v>187</v>
      </c>
      <c r="F99">
        <v>235193520000</v>
      </c>
    </row>
    <row r="100" spans="1:6">
      <c r="A100" t="s">
        <v>460</v>
      </c>
      <c r="B100">
        <v>3005220330000</v>
      </c>
      <c r="C100" t="s">
        <v>385</v>
      </c>
      <c r="D100">
        <v>1107808930000</v>
      </c>
      <c r="E100" t="s">
        <v>386</v>
      </c>
      <c r="F100">
        <v>230433900000</v>
      </c>
    </row>
    <row r="101" spans="1:6">
      <c r="A101" t="s">
        <v>452</v>
      </c>
      <c r="B101">
        <v>6381831200007</v>
      </c>
      <c r="C101" t="s">
        <v>133</v>
      </c>
      <c r="D101">
        <v>3781507900000</v>
      </c>
      <c r="E101" t="s">
        <v>134</v>
      </c>
      <c r="F101">
        <v>230247320000</v>
      </c>
    </row>
    <row r="102" spans="1:6">
      <c r="A102" t="s">
        <v>462</v>
      </c>
      <c r="B102">
        <v>2861780780000</v>
      </c>
      <c r="E102" t="s">
        <v>327</v>
      </c>
      <c r="F102">
        <v>229440080000</v>
      </c>
    </row>
    <row r="103" spans="1:6">
      <c r="A103" t="s">
        <v>455</v>
      </c>
      <c r="B103">
        <v>3857386100015</v>
      </c>
      <c r="C103" t="s">
        <v>347</v>
      </c>
      <c r="D103">
        <v>837119670003</v>
      </c>
      <c r="E103" t="s">
        <v>351</v>
      </c>
      <c r="F103">
        <v>228324230000</v>
      </c>
    </row>
    <row r="104" spans="1:6">
      <c r="A104" t="s">
        <v>190</v>
      </c>
      <c r="B104">
        <v>919422840001</v>
      </c>
      <c r="C104" t="s">
        <v>190</v>
      </c>
      <c r="D104">
        <v>919422840001</v>
      </c>
      <c r="E104" t="s">
        <v>192</v>
      </c>
      <c r="F104">
        <v>222668370000</v>
      </c>
    </row>
    <row r="105" spans="1:6">
      <c r="A105" t="s">
        <v>454</v>
      </c>
      <c r="B105">
        <v>4038396000004</v>
      </c>
      <c r="C105" t="s">
        <v>237</v>
      </c>
      <c r="D105">
        <v>2428704000004</v>
      </c>
      <c r="E105" t="s">
        <v>242</v>
      </c>
      <c r="F105">
        <v>217516310000</v>
      </c>
    </row>
    <row r="106" spans="1:6">
      <c r="A106" t="s">
        <v>162</v>
      </c>
      <c r="B106">
        <v>7548477700007</v>
      </c>
      <c r="C106" t="s">
        <v>162</v>
      </c>
      <c r="D106">
        <v>7548477700007</v>
      </c>
      <c r="E106" t="s">
        <v>170</v>
      </c>
      <c r="F106">
        <v>216424310000</v>
      </c>
    </row>
    <row r="107" spans="1:6">
      <c r="A107" t="s">
        <v>273</v>
      </c>
      <c r="B107">
        <v>1053171970000</v>
      </c>
      <c r="C107" t="s">
        <v>273</v>
      </c>
      <c r="D107">
        <v>1053171970000</v>
      </c>
      <c r="E107" t="s">
        <v>274</v>
      </c>
      <c r="F107">
        <v>216324430000</v>
      </c>
    </row>
    <row r="108" spans="1:6">
      <c r="A108" t="s">
        <v>451</v>
      </c>
      <c r="B108">
        <v>6555388100008</v>
      </c>
      <c r="C108" t="s">
        <v>335</v>
      </c>
      <c r="D108">
        <v>1376717700004</v>
      </c>
      <c r="E108" t="s">
        <v>340</v>
      </c>
      <c r="F108">
        <v>215287620000</v>
      </c>
    </row>
    <row r="109" spans="1:6">
      <c r="A109" t="s">
        <v>452</v>
      </c>
      <c r="B109">
        <v>6381831200002</v>
      </c>
      <c r="C109" t="s">
        <v>354</v>
      </c>
      <c r="D109">
        <v>1213115390002</v>
      </c>
      <c r="E109" t="s">
        <v>317</v>
      </c>
      <c r="F109">
        <v>210452650000</v>
      </c>
    </row>
    <row r="110" spans="1:6">
      <c r="A110" t="s">
        <v>455</v>
      </c>
      <c r="B110">
        <v>3857386100011</v>
      </c>
      <c r="E110" t="s">
        <v>374</v>
      </c>
      <c r="F110">
        <v>208398870000</v>
      </c>
    </row>
    <row r="111" spans="1:6">
      <c r="A111" t="s">
        <v>467</v>
      </c>
      <c r="B111">
        <v>1158703840006</v>
      </c>
      <c r="C111" t="s">
        <v>142</v>
      </c>
      <c r="D111">
        <v>226028550000</v>
      </c>
      <c r="E111" t="s">
        <v>143</v>
      </c>
      <c r="F111">
        <v>208308220000</v>
      </c>
    </row>
    <row r="112" spans="1:6">
      <c r="A112" t="s">
        <v>452</v>
      </c>
      <c r="B112">
        <v>6381831200009</v>
      </c>
      <c r="C112" t="s">
        <v>133</v>
      </c>
      <c r="D112">
        <v>3781507900002</v>
      </c>
      <c r="E112" t="s">
        <v>136</v>
      </c>
      <c r="F112">
        <v>208261370000</v>
      </c>
    </row>
    <row r="113" spans="1:6">
      <c r="A113" t="s">
        <v>254</v>
      </c>
      <c r="B113">
        <v>705963500003</v>
      </c>
      <c r="C113" t="s">
        <v>254</v>
      </c>
      <c r="D113">
        <v>705963500003</v>
      </c>
      <c r="E113" t="s">
        <v>258</v>
      </c>
      <c r="F113">
        <v>207496300000</v>
      </c>
    </row>
    <row r="114" spans="1:6">
      <c r="A114" t="s">
        <v>454</v>
      </c>
      <c r="B114">
        <v>4038396000019</v>
      </c>
      <c r="C114" t="s">
        <v>220</v>
      </c>
      <c r="D114">
        <v>809338990001</v>
      </c>
      <c r="E114" t="s">
        <v>222</v>
      </c>
      <c r="F114">
        <v>207068850000</v>
      </c>
    </row>
    <row r="115" spans="1:6">
      <c r="A115" t="s">
        <v>149</v>
      </c>
      <c r="B115">
        <v>1269097900003</v>
      </c>
      <c r="C115" t="s">
        <v>149</v>
      </c>
      <c r="D115">
        <v>1269097900003</v>
      </c>
      <c r="E115" t="s">
        <v>153</v>
      </c>
      <c r="F115">
        <v>205604740000</v>
      </c>
    </row>
    <row r="116" spans="1:6">
      <c r="A116" t="s">
        <v>149</v>
      </c>
      <c r="B116">
        <v>1269097900000</v>
      </c>
      <c r="C116" t="s">
        <v>149</v>
      </c>
      <c r="D116">
        <v>1269097900000</v>
      </c>
      <c r="E116" t="s">
        <v>150</v>
      </c>
      <c r="F116">
        <v>205573830000</v>
      </c>
    </row>
    <row r="117" spans="1:6">
      <c r="A117" t="s">
        <v>454</v>
      </c>
      <c r="B117">
        <v>4038396000014</v>
      </c>
      <c r="C117" t="s">
        <v>231</v>
      </c>
      <c r="D117">
        <v>676443330001</v>
      </c>
      <c r="E117" t="s">
        <v>233</v>
      </c>
      <c r="F117">
        <v>201580540000</v>
      </c>
    </row>
    <row r="118" spans="1:6">
      <c r="A118" t="s">
        <v>305</v>
      </c>
      <c r="B118">
        <v>437033390002</v>
      </c>
      <c r="C118" t="s">
        <v>305</v>
      </c>
      <c r="D118">
        <v>437033390002</v>
      </c>
      <c r="E118" t="s">
        <v>308</v>
      </c>
      <c r="F118">
        <v>200681410000</v>
      </c>
    </row>
    <row r="119" spans="1:6">
      <c r="A119" t="s">
        <v>454</v>
      </c>
      <c r="B119">
        <v>4038396000002</v>
      </c>
      <c r="C119" t="s">
        <v>237</v>
      </c>
      <c r="D119">
        <v>2428704000002</v>
      </c>
      <c r="E119" t="s">
        <v>240</v>
      </c>
      <c r="F119">
        <v>200062470000</v>
      </c>
    </row>
    <row r="120" spans="1:6">
      <c r="A120" t="s">
        <v>375</v>
      </c>
      <c r="B120">
        <v>9515248400003</v>
      </c>
      <c r="C120" t="s">
        <v>375</v>
      </c>
      <c r="D120">
        <v>9515248400003</v>
      </c>
      <c r="E120" t="s">
        <v>379</v>
      </c>
      <c r="F120">
        <v>195469820000</v>
      </c>
    </row>
    <row r="121" spans="1:6">
      <c r="A121" t="s">
        <v>467</v>
      </c>
      <c r="B121">
        <v>1158703840003</v>
      </c>
      <c r="C121" t="s">
        <v>267</v>
      </c>
      <c r="D121">
        <v>762107540002</v>
      </c>
      <c r="E121" t="s">
        <v>270</v>
      </c>
      <c r="F121">
        <v>191748670000</v>
      </c>
    </row>
    <row r="122" spans="1:6">
      <c r="A122" t="s">
        <v>454</v>
      </c>
      <c r="B122">
        <v>4038396000012</v>
      </c>
      <c r="C122" t="s">
        <v>237</v>
      </c>
      <c r="D122">
        <v>2428704000012</v>
      </c>
      <c r="E122" t="s">
        <v>250</v>
      </c>
      <c r="F122">
        <v>185839880000</v>
      </c>
    </row>
    <row r="123" spans="1:6">
      <c r="A123" t="s">
        <v>461</v>
      </c>
      <c r="B123">
        <v>2955777030002</v>
      </c>
      <c r="C123" t="s">
        <v>358</v>
      </c>
      <c r="D123">
        <v>1232443330002</v>
      </c>
      <c r="E123" t="s">
        <v>361</v>
      </c>
      <c r="F123">
        <v>184769760000</v>
      </c>
    </row>
    <row r="124" spans="1:6">
      <c r="A124" t="s">
        <v>461</v>
      </c>
      <c r="B124">
        <v>2955777030007</v>
      </c>
      <c r="C124" t="s">
        <v>197</v>
      </c>
      <c r="D124">
        <v>1247755090001</v>
      </c>
      <c r="E124" t="s">
        <v>199</v>
      </c>
      <c r="F124">
        <v>183674450000</v>
      </c>
    </row>
    <row r="125" spans="1:6">
      <c r="A125" t="s">
        <v>468</v>
      </c>
      <c r="B125">
        <v>568996419001</v>
      </c>
      <c r="C125" t="s">
        <v>318</v>
      </c>
      <c r="D125">
        <v>191622120001</v>
      </c>
      <c r="E125" t="s">
        <v>320</v>
      </c>
      <c r="F125">
        <v>181529300000</v>
      </c>
    </row>
    <row r="126" spans="1:6">
      <c r="A126" t="s">
        <v>466</v>
      </c>
      <c r="B126">
        <v>1249472807003</v>
      </c>
      <c r="C126" t="s">
        <v>296</v>
      </c>
      <c r="D126">
        <v>1010557880002</v>
      </c>
      <c r="E126" t="s">
        <v>299</v>
      </c>
      <c r="F126">
        <v>179861460000</v>
      </c>
    </row>
    <row r="127" spans="1:6">
      <c r="A127" t="s">
        <v>454</v>
      </c>
      <c r="B127">
        <v>4038396000010</v>
      </c>
      <c r="C127" t="s">
        <v>237</v>
      </c>
      <c r="D127">
        <v>2428704000010</v>
      </c>
      <c r="E127" t="s">
        <v>248</v>
      </c>
      <c r="F127">
        <v>178257370000</v>
      </c>
    </row>
    <row r="128" spans="1:6">
      <c r="A128" t="s">
        <v>452</v>
      </c>
      <c r="B128">
        <v>6381831200000</v>
      </c>
      <c r="C128" t="s">
        <v>354</v>
      </c>
      <c r="D128">
        <v>1213115390000</v>
      </c>
      <c r="E128" t="s">
        <v>355</v>
      </c>
      <c r="F128">
        <v>173454380000</v>
      </c>
    </row>
    <row r="129" spans="1:6">
      <c r="A129" t="s">
        <v>469</v>
      </c>
      <c r="B129">
        <v>547201630005</v>
      </c>
      <c r="C129" t="s">
        <v>177</v>
      </c>
      <c r="D129">
        <v>236727890002</v>
      </c>
      <c r="E129" t="s">
        <v>180</v>
      </c>
      <c r="F129">
        <v>172784590000</v>
      </c>
    </row>
    <row r="130" spans="1:6">
      <c r="A130" t="s">
        <v>451</v>
      </c>
      <c r="B130">
        <v>6555388100005</v>
      </c>
      <c r="C130" t="s">
        <v>335</v>
      </c>
      <c r="D130">
        <v>1376717700001</v>
      </c>
      <c r="E130" t="s">
        <v>337</v>
      </c>
      <c r="F130">
        <v>171288490000</v>
      </c>
    </row>
    <row r="131" spans="1:6">
      <c r="A131" t="s">
        <v>467</v>
      </c>
      <c r="B131">
        <v>1158703840000</v>
      </c>
      <c r="E131" t="s">
        <v>388</v>
      </c>
      <c r="F131">
        <v>170567750000</v>
      </c>
    </row>
    <row r="132" spans="1:6">
      <c r="A132" t="s">
        <v>305</v>
      </c>
      <c r="B132">
        <v>437033390001</v>
      </c>
      <c r="C132" t="s">
        <v>305</v>
      </c>
      <c r="D132">
        <v>437033390001</v>
      </c>
      <c r="E132" t="s">
        <v>307</v>
      </c>
      <c r="F132">
        <v>170219570000</v>
      </c>
    </row>
    <row r="133" spans="1:6">
      <c r="A133" t="s">
        <v>452</v>
      </c>
      <c r="B133">
        <v>6381831200011</v>
      </c>
      <c r="C133" t="s">
        <v>133</v>
      </c>
      <c r="D133">
        <v>3781507900004</v>
      </c>
      <c r="E133" t="s">
        <v>138</v>
      </c>
      <c r="F133">
        <v>169622630000</v>
      </c>
    </row>
    <row r="134" spans="1:6">
      <c r="A134" t="s">
        <v>454</v>
      </c>
      <c r="B134">
        <v>4038396000006</v>
      </c>
      <c r="C134" t="s">
        <v>237</v>
      </c>
      <c r="D134">
        <v>2428704000006</v>
      </c>
      <c r="E134" t="s">
        <v>244</v>
      </c>
      <c r="F134">
        <v>168616550000</v>
      </c>
    </row>
    <row r="135" spans="1:6">
      <c r="A135" t="s">
        <v>459</v>
      </c>
      <c r="B135">
        <v>3101807395001</v>
      </c>
      <c r="C135" t="s">
        <v>323</v>
      </c>
      <c r="D135">
        <v>1476529500001</v>
      </c>
      <c r="E135" t="s">
        <v>325</v>
      </c>
      <c r="F135">
        <v>160938000000</v>
      </c>
    </row>
    <row r="136" spans="1:6">
      <c r="A136" t="s">
        <v>455</v>
      </c>
      <c r="B136">
        <v>3857386100003</v>
      </c>
      <c r="C136" t="s">
        <v>404</v>
      </c>
      <c r="D136">
        <v>816722630003</v>
      </c>
      <c r="E136" t="s">
        <v>408</v>
      </c>
      <c r="F136">
        <v>159791890000</v>
      </c>
    </row>
    <row r="137" spans="1:6">
      <c r="A137" t="s">
        <v>451</v>
      </c>
      <c r="B137">
        <v>6555388100003</v>
      </c>
      <c r="C137" t="s">
        <v>380</v>
      </c>
      <c r="D137">
        <v>5178670400003</v>
      </c>
      <c r="E137" t="s">
        <v>384</v>
      </c>
      <c r="F137">
        <v>153133940000</v>
      </c>
    </row>
    <row r="138" spans="1:6">
      <c r="A138" t="s">
        <v>190</v>
      </c>
      <c r="B138">
        <v>919422840002</v>
      </c>
      <c r="C138" t="s">
        <v>190</v>
      </c>
      <c r="D138">
        <v>919422840002</v>
      </c>
      <c r="E138" t="s">
        <v>193</v>
      </c>
      <c r="F138">
        <v>152133150000</v>
      </c>
    </row>
    <row r="139" spans="1:6">
      <c r="A139" t="s">
        <v>458</v>
      </c>
      <c r="B139">
        <v>3208127190002</v>
      </c>
      <c r="C139" t="s">
        <v>342</v>
      </c>
      <c r="D139">
        <v>790917190002</v>
      </c>
      <c r="E139" t="s">
        <v>345</v>
      </c>
      <c r="F139">
        <v>151442040000</v>
      </c>
    </row>
    <row r="140" spans="1:6">
      <c r="A140" t="s">
        <v>455</v>
      </c>
      <c r="B140">
        <v>3857386100001</v>
      </c>
      <c r="C140" t="s">
        <v>404</v>
      </c>
      <c r="D140">
        <v>816722630001</v>
      </c>
      <c r="E140" t="s">
        <v>406</v>
      </c>
      <c r="F140">
        <v>151345670000</v>
      </c>
    </row>
    <row r="141" spans="1:6">
      <c r="A141" t="s">
        <v>455</v>
      </c>
      <c r="B141">
        <v>3857386100018</v>
      </c>
      <c r="C141" t="s">
        <v>183</v>
      </c>
      <c r="D141">
        <v>550669930001</v>
      </c>
      <c r="E141" t="s">
        <v>185</v>
      </c>
      <c r="F141">
        <v>149308620000</v>
      </c>
    </row>
    <row r="142" spans="1:6">
      <c r="A142" t="s">
        <v>149</v>
      </c>
      <c r="B142">
        <v>1269097900002</v>
      </c>
      <c r="C142" t="s">
        <v>149</v>
      </c>
      <c r="D142">
        <v>1269097900002</v>
      </c>
      <c r="E142" t="s">
        <v>152</v>
      </c>
      <c r="F142">
        <v>147942770000</v>
      </c>
    </row>
    <row r="143" spans="1:6">
      <c r="A143" t="s">
        <v>162</v>
      </c>
      <c r="B143">
        <v>7548477700001</v>
      </c>
      <c r="C143" t="s">
        <v>162</v>
      </c>
      <c r="D143">
        <v>7548477700001</v>
      </c>
      <c r="E143" t="s">
        <v>164</v>
      </c>
      <c r="F143">
        <v>147743570000</v>
      </c>
    </row>
    <row r="144" spans="1:6">
      <c r="A144" t="s">
        <v>466</v>
      </c>
      <c r="B144">
        <v>1249472807005</v>
      </c>
      <c r="E144" t="s">
        <v>219</v>
      </c>
      <c r="F144">
        <v>145817650000</v>
      </c>
    </row>
    <row r="145" spans="1:6">
      <c r="A145" t="s">
        <v>279</v>
      </c>
      <c r="B145">
        <v>1812933500004</v>
      </c>
      <c r="C145" t="s">
        <v>279</v>
      </c>
      <c r="D145">
        <v>1812933500004</v>
      </c>
      <c r="E145" t="s">
        <v>284</v>
      </c>
      <c r="F145">
        <v>145784270000</v>
      </c>
    </row>
    <row r="146" spans="1:6">
      <c r="A146" t="s">
        <v>461</v>
      </c>
      <c r="B146">
        <v>2955777030003</v>
      </c>
      <c r="C146" t="s">
        <v>286</v>
      </c>
      <c r="D146">
        <v>221009310000</v>
      </c>
      <c r="E146" t="s">
        <v>287</v>
      </c>
      <c r="F146">
        <v>141861830000</v>
      </c>
    </row>
    <row r="147" spans="1:6">
      <c r="A147" t="s">
        <v>451</v>
      </c>
      <c r="B147">
        <v>6555388100006</v>
      </c>
      <c r="C147" t="s">
        <v>335</v>
      </c>
      <c r="D147">
        <v>1376717700002</v>
      </c>
      <c r="E147" t="s">
        <v>338</v>
      </c>
      <c r="F147">
        <v>133965870000</v>
      </c>
    </row>
    <row r="148" spans="1:6">
      <c r="A148" t="s">
        <v>467</v>
      </c>
      <c r="B148">
        <v>1158703840004</v>
      </c>
      <c r="C148" t="s">
        <v>267</v>
      </c>
      <c r="D148">
        <v>762107540003</v>
      </c>
      <c r="E148" t="s">
        <v>271</v>
      </c>
      <c r="F148">
        <v>133691266000</v>
      </c>
    </row>
    <row r="149" spans="1:6">
      <c r="A149" t="s">
        <v>210</v>
      </c>
      <c r="B149">
        <v>2235312700003</v>
      </c>
      <c r="C149" t="s">
        <v>210</v>
      </c>
      <c r="D149">
        <v>2235312700003</v>
      </c>
      <c r="E149" t="s">
        <v>214</v>
      </c>
      <c r="F149">
        <v>132724302000</v>
      </c>
    </row>
    <row r="150" spans="1:6">
      <c r="A150" t="s">
        <v>279</v>
      </c>
      <c r="B150">
        <v>1812933500001</v>
      </c>
      <c r="C150" t="s">
        <v>279</v>
      </c>
      <c r="D150">
        <v>1812933500001</v>
      </c>
      <c r="E150" t="s">
        <v>281</v>
      </c>
      <c r="F150">
        <v>132705745000</v>
      </c>
    </row>
    <row r="151" spans="1:6">
      <c r="A151" t="s">
        <v>455</v>
      </c>
      <c r="B151">
        <v>3857386100012</v>
      </c>
      <c r="C151" t="s">
        <v>347</v>
      </c>
      <c r="D151">
        <v>837119670000</v>
      </c>
      <c r="E151" t="s">
        <v>348</v>
      </c>
      <c r="F151">
        <v>128392165000</v>
      </c>
    </row>
    <row r="152" spans="1:6">
      <c r="A152" t="s">
        <v>450</v>
      </c>
      <c r="B152">
        <v>7875472380008</v>
      </c>
      <c r="C152" t="s">
        <v>328</v>
      </c>
      <c r="D152">
        <v>1387984000001</v>
      </c>
      <c r="E152" t="s">
        <v>330</v>
      </c>
      <c r="F152">
        <v>127341813000</v>
      </c>
    </row>
    <row r="153" spans="1:6">
      <c r="A153" t="s">
        <v>467</v>
      </c>
      <c r="B153">
        <v>1158703840005</v>
      </c>
      <c r="C153" t="s">
        <v>267</v>
      </c>
      <c r="D153">
        <v>762107540004</v>
      </c>
      <c r="E153" t="s">
        <v>272</v>
      </c>
      <c r="F153">
        <v>126311859000</v>
      </c>
    </row>
    <row r="154" spans="1:6">
      <c r="A154" t="s">
        <v>454</v>
      </c>
      <c r="B154">
        <v>4038396000028</v>
      </c>
      <c r="E154" t="s">
        <v>182</v>
      </c>
      <c r="F154">
        <v>123909680000</v>
      </c>
    </row>
    <row r="155" spans="1:6">
      <c r="A155" t="s">
        <v>149</v>
      </c>
      <c r="B155">
        <v>1269097900005</v>
      </c>
      <c r="C155" t="s">
        <v>149</v>
      </c>
      <c r="D155">
        <v>1269097900005</v>
      </c>
      <c r="E155" t="s">
        <v>155</v>
      </c>
      <c r="F155">
        <v>123309521000</v>
      </c>
    </row>
    <row r="156" spans="1:6">
      <c r="A156" t="s">
        <v>465</v>
      </c>
      <c r="B156">
        <v>1527338105000</v>
      </c>
      <c r="C156" t="s">
        <v>173</v>
      </c>
      <c r="D156">
        <v>1480055400000</v>
      </c>
      <c r="E156" t="s">
        <v>174</v>
      </c>
      <c r="F156">
        <v>119126607000</v>
      </c>
    </row>
    <row r="157" spans="1:6">
      <c r="A157" t="s">
        <v>455</v>
      </c>
      <c r="B157">
        <v>3857386100002</v>
      </c>
      <c r="C157" t="s">
        <v>404</v>
      </c>
      <c r="D157">
        <v>816722630002</v>
      </c>
      <c r="E157" t="s">
        <v>407</v>
      </c>
      <c r="F157">
        <v>116493465000</v>
      </c>
    </row>
    <row r="158" spans="1:6">
      <c r="A158" t="s">
        <v>452</v>
      </c>
      <c r="B158">
        <v>6381831200004</v>
      </c>
      <c r="C158" t="s">
        <v>205</v>
      </c>
      <c r="D158">
        <v>928015040001</v>
      </c>
      <c r="E158" t="s">
        <v>207</v>
      </c>
      <c r="F158">
        <v>115548679000</v>
      </c>
    </row>
    <row r="159" spans="1:6">
      <c r="A159" t="s">
        <v>254</v>
      </c>
      <c r="B159">
        <v>705963500002</v>
      </c>
      <c r="C159" t="s">
        <v>254</v>
      </c>
      <c r="D159">
        <v>705963500002</v>
      </c>
      <c r="E159" t="s">
        <v>257</v>
      </c>
      <c r="F159">
        <v>113551050000</v>
      </c>
    </row>
    <row r="160" spans="1:6">
      <c r="A160" t="s">
        <v>254</v>
      </c>
      <c r="B160">
        <v>705963500004</v>
      </c>
      <c r="C160" t="s">
        <v>254</v>
      </c>
      <c r="D160">
        <v>705963500004</v>
      </c>
      <c r="E160" t="s">
        <v>259</v>
      </c>
      <c r="F160">
        <v>112268226000</v>
      </c>
    </row>
    <row r="161" spans="1:6">
      <c r="A161" t="s">
        <v>468</v>
      </c>
      <c r="B161">
        <v>568996419003</v>
      </c>
      <c r="C161" t="s">
        <v>293</v>
      </c>
      <c r="D161">
        <v>132386967001</v>
      </c>
      <c r="E161" t="s">
        <v>295</v>
      </c>
      <c r="F161">
        <v>110404162000</v>
      </c>
    </row>
    <row r="162" spans="1:6">
      <c r="A162" t="s">
        <v>409</v>
      </c>
      <c r="B162">
        <v>110039150000</v>
      </c>
      <c r="E162" t="s">
        <v>409</v>
      </c>
      <c r="F162">
        <v>110039150000</v>
      </c>
    </row>
    <row r="163" spans="1:6">
      <c r="A163" t="s">
        <v>468</v>
      </c>
      <c r="B163">
        <v>568996419007</v>
      </c>
      <c r="C163" t="s">
        <v>477</v>
      </c>
      <c r="D163">
        <v>135315910003</v>
      </c>
      <c r="E163" t="s">
        <v>285</v>
      </c>
      <c r="F163">
        <v>109671422000</v>
      </c>
    </row>
    <row r="164" spans="1:6">
      <c r="A164" t="s">
        <v>210</v>
      </c>
      <c r="B164">
        <v>2235312700000</v>
      </c>
      <c r="C164" t="s">
        <v>210</v>
      </c>
      <c r="D164">
        <v>2235312700000</v>
      </c>
      <c r="E164" t="s">
        <v>211</v>
      </c>
      <c r="F164">
        <v>107653384000</v>
      </c>
    </row>
    <row r="165" spans="1:6">
      <c r="A165" t="s">
        <v>459</v>
      </c>
      <c r="B165">
        <v>3101807395004</v>
      </c>
      <c r="E165" t="s">
        <v>321</v>
      </c>
      <c r="F165">
        <v>106915195000</v>
      </c>
    </row>
    <row r="166" spans="1:6">
      <c r="A166" t="s">
        <v>455</v>
      </c>
      <c r="B166">
        <v>3857386100016</v>
      </c>
      <c r="C166" t="s">
        <v>347</v>
      </c>
      <c r="D166">
        <v>837119670004</v>
      </c>
      <c r="E166" t="s">
        <v>352</v>
      </c>
      <c r="F166">
        <v>104262087000</v>
      </c>
    </row>
    <row r="167" spans="1:6">
      <c r="A167" t="s">
        <v>454</v>
      </c>
      <c r="B167">
        <v>4038396000022</v>
      </c>
      <c r="C167" t="s">
        <v>220</v>
      </c>
      <c r="D167">
        <v>809338990004</v>
      </c>
      <c r="E167" t="s">
        <v>225</v>
      </c>
      <c r="F167">
        <v>99182145000</v>
      </c>
    </row>
    <row r="168" spans="1:6">
      <c r="A168" t="s">
        <v>454</v>
      </c>
      <c r="B168">
        <v>4038396000000</v>
      </c>
      <c r="C168" t="s">
        <v>237</v>
      </c>
      <c r="D168">
        <v>2428704000000</v>
      </c>
      <c r="E168" t="s">
        <v>238</v>
      </c>
      <c r="F168">
        <v>98788208000</v>
      </c>
    </row>
    <row r="169" spans="1:6">
      <c r="A169" t="s">
        <v>463</v>
      </c>
      <c r="B169">
        <v>1594177400000</v>
      </c>
      <c r="C169" t="s">
        <v>302</v>
      </c>
      <c r="D169">
        <v>1594177400000</v>
      </c>
      <c r="E169" t="s">
        <v>303</v>
      </c>
      <c r="F169">
        <v>98167220000</v>
      </c>
    </row>
    <row r="170" spans="1:6">
      <c r="A170" t="s">
        <v>466</v>
      </c>
      <c r="B170">
        <v>1249472807000</v>
      </c>
      <c r="E170" t="s">
        <v>301</v>
      </c>
      <c r="F170">
        <v>93097277000</v>
      </c>
    </row>
    <row r="171" spans="1:6">
      <c r="A171" t="s">
        <v>454</v>
      </c>
      <c r="B171">
        <v>4038396000024</v>
      </c>
      <c r="C171" t="s">
        <v>220</v>
      </c>
      <c r="D171">
        <v>809338990006</v>
      </c>
      <c r="E171" t="s">
        <v>227</v>
      </c>
      <c r="F171">
        <v>91648844000</v>
      </c>
    </row>
    <row r="172" spans="1:6">
      <c r="A172" t="s">
        <v>464</v>
      </c>
      <c r="B172">
        <v>1542136924007</v>
      </c>
      <c r="C172" t="s">
        <v>314</v>
      </c>
      <c r="D172">
        <v>104550644000</v>
      </c>
      <c r="E172" t="s">
        <v>315</v>
      </c>
      <c r="F172">
        <v>91135131000</v>
      </c>
    </row>
    <row r="173" spans="1:6">
      <c r="A173" t="s">
        <v>451</v>
      </c>
      <c r="B173">
        <v>6555388100002</v>
      </c>
      <c r="C173" t="s">
        <v>380</v>
      </c>
      <c r="D173">
        <v>5178670400002</v>
      </c>
      <c r="E173" t="s">
        <v>383</v>
      </c>
      <c r="F173">
        <v>90322460000</v>
      </c>
    </row>
    <row r="174" spans="1:6">
      <c r="A174" t="s">
        <v>454</v>
      </c>
      <c r="B174">
        <v>4038396000020</v>
      </c>
      <c r="C174" t="s">
        <v>220</v>
      </c>
      <c r="D174">
        <v>809338990002</v>
      </c>
      <c r="E174" t="s">
        <v>223</v>
      </c>
      <c r="F174">
        <v>89083780000</v>
      </c>
    </row>
    <row r="175" spans="1:6">
      <c r="A175" t="s">
        <v>464</v>
      </c>
      <c r="B175">
        <v>1542136924003</v>
      </c>
      <c r="C175" t="s">
        <v>391</v>
      </c>
      <c r="D175">
        <v>179127920003</v>
      </c>
      <c r="E175" t="s">
        <v>395</v>
      </c>
      <c r="F175">
        <v>82313230000</v>
      </c>
    </row>
    <row r="176" spans="1:6">
      <c r="A176" t="s">
        <v>454</v>
      </c>
      <c r="B176">
        <v>4038396000025</v>
      </c>
      <c r="C176" t="s">
        <v>220</v>
      </c>
      <c r="D176">
        <v>809338990007</v>
      </c>
      <c r="E176" t="s">
        <v>228</v>
      </c>
      <c r="F176">
        <v>80693391000</v>
      </c>
    </row>
    <row r="177" spans="1:6">
      <c r="A177" t="s">
        <v>454</v>
      </c>
      <c r="B177">
        <v>4038396000016</v>
      </c>
      <c r="C177" t="s">
        <v>231</v>
      </c>
      <c r="D177">
        <v>676443330003</v>
      </c>
      <c r="E177" t="s">
        <v>235</v>
      </c>
      <c r="F177">
        <v>80639784000</v>
      </c>
    </row>
    <row r="178" spans="1:6">
      <c r="A178" t="s">
        <v>412</v>
      </c>
      <c r="B178">
        <v>1597850811000</v>
      </c>
      <c r="E178" t="s">
        <v>148</v>
      </c>
      <c r="F178">
        <v>80116217000</v>
      </c>
    </row>
    <row r="179" spans="1:6">
      <c r="A179" t="s">
        <v>464</v>
      </c>
      <c r="B179">
        <v>1542136924011</v>
      </c>
      <c r="C179" t="s">
        <v>309</v>
      </c>
      <c r="D179">
        <v>672534020002</v>
      </c>
      <c r="E179" t="s">
        <v>312</v>
      </c>
      <c r="F179">
        <v>79519567000</v>
      </c>
    </row>
    <row r="180" spans="1:6">
      <c r="A180" t="s">
        <v>461</v>
      </c>
      <c r="B180">
        <v>2955777030004</v>
      </c>
      <c r="C180" t="s">
        <v>286</v>
      </c>
      <c r="D180">
        <v>221009310001</v>
      </c>
      <c r="E180" t="s">
        <v>288</v>
      </c>
      <c r="F180">
        <v>79147485000</v>
      </c>
    </row>
    <row r="181" spans="1:6">
      <c r="A181" t="s">
        <v>454</v>
      </c>
      <c r="B181">
        <v>4038396000007</v>
      </c>
      <c r="C181" t="s">
        <v>237</v>
      </c>
      <c r="D181">
        <v>2428704000007</v>
      </c>
      <c r="E181" t="s">
        <v>245</v>
      </c>
      <c r="F181">
        <v>76888702000</v>
      </c>
    </row>
    <row r="182" spans="1:6">
      <c r="A182" t="s">
        <v>455</v>
      </c>
      <c r="B182">
        <v>3857386100014</v>
      </c>
      <c r="C182" t="s">
        <v>347</v>
      </c>
      <c r="D182">
        <v>837119670002</v>
      </c>
      <c r="E182" t="s">
        <v>350</v>
      </c>
      <c r="F182">
        <v>76010813000</v>
      </c>
    </row>
    <row r="183" spans="1:6">
      <c r="A183" t="s">
        <v>454</v>
      </c>
      <c r="B183">
        <v>4038396000001</v>
      </c>
      <c r="C183" t="s">
        <v>237</v>
      </c>
      <c r="D183">
        <v>2428704000001</v>
      </c>
      <c r="E183" t="s">
        <v>239</v>
      </c>
      <c r="F183">
        <v>71304551000</v>
      </c>
    </row>
    <row r="184" spans="1:6">
      <c r="A184" t="s">
        <v>454</v>
      </c>
      <c r="B184">
        <v>4038396000017</v>
      </c>
      <c r="C184" t="s">
        <v>231</v>
      </c>
      <c r="D184">
        <v>676443330004</v>
      </c>
      <c r="E184" t="s">
        <v>236</v>
      </c>
      <c r="F184">
        <v>71217637000</v>
      </c>
    </row>
    <row r="185" spans="1:6">
      <c r="A185" t="s">
        <v>454</v>
      </c>
      <c r="B185">
        <v>4038396000021</v>
      </c>
      <c r="C185" t="s">
        <v>220</v>
      </c>
      <c r="D185">
        <v>809338990003</v>
      </c>
      <c r="E185" t="s">
        <v>224</v>
      </c>
      <c r="F185">
        <v>70789073000</v>
      </c>
    </row>
    <row r="186" spans="1:6">
      <c r="A186" t="s">
        <v>455</v>
      </c>
      <c r="B186">
        <v>3857386100006</v>
      </c>
      <c r="C186" t="s">
        <v>396</v>
      </c>
      <c r="D186">
        <v>1444475000002</v>
      </c>
      <c r="E186" t="s">
        <v>399</v>
      </c>
      <c r="F186">
        <v>70386280000</v>
      </c>
    </row>
    <row r="187" spans="1:6">
      <c r="A187" t="s">
        <v>462</v>
      </c>
      <c r="B187">
        <v>2861780780003</v>
      </c>
      <c r="C187" t="s">
        <v>156</v>
      </c>
      <c r="D187">
        <v>2632340700002</v>
      </c>
      <c r="E187" t="s">
        <v>159</v>
      </c>
      <c r="F187">
        <v>67279365000</v>
      </c>
    </row>
    <row r="188" spans="1:6">
      <c r="A188" t="s">
        <v>454</v>
      </c>
      <c r="B188">
        <v>4038396000023</v>
      </c>
      <c r="C188" t="s">
        <v>220</v>
      </c>
      <c r="D188">
        <v>809338990005</v>
      </c>
      <c r="E188" t="s">
        <v>226</v>
      </c>
      <c r="F188">
        <v>66911311000</v>
      </c>
    </row>
    <row r="189" spans="1:6">
      <c r="A189" t="s">
        <v>305</v>
      </c>
      <c r="B189">
        <v>437033390000</v>
      </c>
      <c r="C189" t="s">
        <v>305</v>
      </c>
      <c r="D189">
        <v>437033390000</v>
      </c>
      <c r="E189" t="s">
        <v>306</v>
      </c>
      <c r="F189">
        <v>66132414000</v>
      </c>
    </row>
    <row r="190" spans="1:6">
      <c r="A190" t="s">
        <v>454</v>
      </c>
      <c r="B190">
        <v>4038396000003</v>
      </c>
      <c r="C190" t="s">
        <v>237</v>
      </c>
      <c r="D190">
        <v>2428704000003</v>
      </c>
      <c r="E190" t="s">
        <v>241</v>
      </c>
      <c r="F190">
        <v>62338068000</v>
      </c>
    </row>
    <row r="191" spans="1:6">
      <c r="A191" t="s">
        <v>454</v>
      </c>
      <c r="B191">
        <v>4038396000018</v>
      </c>
      <c r="C191" t="s">
        <v>220</v>
      </c>
      <c r="D191">
        <v>809338990000</v>
      </c>
      <c r="E191" t="s">
        <v>221</v>
      </c>
      <c r="F191">
        <v>60006062000</v>
      </c>
    </row>
    <row r="192" spans="1:6">
      <c r="A192" t="s">
        <v>273</v>
      </c>
      <c r="B192">
        <v>1053171970001</v>
      </c>
      <c r="C192" t="s">
        <v>273</v>
      </c>
      <c r="D192">
        <v>1053171970001</v>
      </c>
      <c r="E192" t="s">
        <v>275</v>
      </c>
      <c r="F192">
        <v>59927296000</v>
      </c>
    </row>
    <row r="193" spans="1:6">
      <c r="A193" t="s">
        <v>412</v>
      </c>
      <c r="B193">
        <v>1597850811002</v>
      </c>
      <c r="C193" t="s">
        <v>216</v>
      </c>
      <c r="D193">
        <v>109567114000</v>
      </c>
      <c r="E193" t="s">
        <v>217</v>
      </c>
      <c r="F193">
        <v>58280478000</v>
      </c>
    </row>
    <row r="194" spans="1:6">
      <c r="A194" t="s">
        <v>454</v>
      </c>
      <c r="B194">
        <v>4038396000013</v>
      </c>
      <c r="C194" t="s">
        <v>231</v>
      </c>
      <c r="D194">
        <v>676443330000</v>
      </c>
      <c r="E194" t="s">
        <v>232</v>
      </c>
      <c r="F194">
        <v>57738002000</v>
      </c>
    </row>
    <row r="195" spans="1:6">
      <c r="A195" t="s">
        <v>466</v>
      </c>
      <c r="B195">
        <v>1249472807004</v>
      </c>
      <c r="C195" t="s">
        <v>296</v>
      </c>
      <c r="D195">
        <v>1010557880003</v>
      </c>
      <c r="E195" t="s">
        <v>300</v>
      </c>
      <c r="F195">
        <v>56369640000</v>
      </c>
    </row>
    <row r="196" spans="1:6">
      <c r="A196" t="s">
        <v>468</v>
      </c>
      <c r="B196">
        <v>568996419005</v>
      </c>
      <c r="C196" t="s">
        <v>478</v>
      </c>
      <c r="D196">
        <v>135315910001</v>
      </c>
      <c r="E196" t="s">
        <v>291</v>
      </c>
      <c r="F196">
        <v>53605144000</v>
      </c>
    </row>
    <row r="197" spans="1:6">
      <c r="A197" t="s">
        <v>455</v>
      </c>
      <c r="B197">
        <v>3857386100004</v>
      </c>
      <c r="C197" t="s">
        <v>396</v>
      </c>
      <c r="D197">
        <v>1444475000000</v>
      </c>
      <c r="E197" t="s">
        <v>397</v>
      </c>
      <c r="F197">
        <v>53370405000</v>
      </c>
    </row>
    <row r="198" spans="1:6">
      <c r="A198" t="s">
        <v>412</v>
      </c>
      <c r="B198">
        <v>1597850811003</v>
      </c>
      <c r="C198" t="s">
        <v>216</v>
      </c>
      <c r="D198">
        <v>109567114001</v>
      </c>
      <c r="E198" t="s">
        <v>218</v>
      </c>
      <c r="F198">
        <v>51286636000</v>
      </c>
    </row>
    <row r="199" spans="1:6">
      <c r="A199" t="s">
        <v>458</v>
      </c>
      <c r="B199">
        <v>3208127190000</v>
      </c>
      <c r="C199" t="s">
        <v>342</v>
      </c>
      <c r="D199">
        <v>790917190000</v>
      </c>
      <c r="E199" t="s">
        <v>343</v>
      </c>
      <c r="F199">
        <v>50647879000</v>
      </c>
    </row>
    <row r="200" spans="1:6">
      <c r="A200" t="s">
        <v>454</v>
      </c>
      <c r="B200">
        <v>4038396000011</v>
      </c>
      <c r="C200" t="s">
        <v>237</v>
      </c>
      <c r="D200">
        <v>2428704000011</v>
      </c>
      <c r="E200" t="s">
        <v>249</v>
      </c>
      <c r="F200">
        <v>48362334000</v>
      </c>
    </row>
    <row r="201" spans="1:6">
      <c r="A201" t="s">
        <v>468</v>
      </c>
      <c r="B201">
        <v>568996419006</v>
      </c>
      <c r="C201" t="s">
        <v>478</v>
      </c>
      <c r="D201">
        <v>135315910002</v>
      </c>
      <c r="E201" t="s">
        <v>292</v>
      </c>
      <c r="F201">
        <v>47858532000</v>
      </c>
    </row>
    <row r="202" spans="1:6">
      <c r="A202" t="s">
        <v>465</v>
      </c>
      <c r="B202">
        <v>1527338105003</v>
      </c>
      <c r="E202" t="s">
        <v>172</v>
      </c>
      <c r="F202">
        <v>47282705000</v>
      </c>
    </row>
    <row r="203" spans="1:6">
      <c r="A203" t="s">
        <v>467</v>
      </c>
      <c r="B203">
        <v>1158703840001</v>
      </c>
      <c r="C203" t="s">
        <v>267</v>
      </c>
      <c r="D203">
        <v>762107540000</v>
      </c>
      <c r="E203" t="s">
        <v>268</v>
      </c>
      <c r="F203">
        <v>47192610000</v>
      </c>
    </row>
    <row r="204" spans="1:6">
      <c r="A204" t="s">
        <v>469</v>
      </c>
      <c r="B204">
        <v>547201630002</v>
      </c>
      <c r="C204" t="s">
        <v>186</v>
      </c>
      <c r="D204">
        <v>310473740002</v>
      </c>
      <c r="E204" t="s">
        <v>189</v>
      </c>
      <c r="F204">
        <v>47153746000</v>
      </c>
    </row>
    <row r="205" spans="1:6">
      <c r="A205" t="s">
        <v>464</v>
      </c>
      <c r="B205">
        <v>1542136924002</v>
      </c>
      <c r="C205" t="s">
        <v>391</v>
      </c>
      <c r="D205">
        <v>179127920002</v>
      </c>
      <c r="E205" t="s">
        <v>394</v>
      </c>
      <c r="F205">
        <v>43864635000</v>
      </c>
    </row>
    <row r="206" spans="1:6">
      <c r="A206" t="s">
        <v>464</v>
      </c>
      <c r="B206">
        <v>1542136924000</v>
      </c>
      <c r="C206" t="s">
        <v>391</v>
      </c>
      <c r="D206">
        <v>179127920000</v>
      </c>
      <c r="E206" t="s">
        <v>392</v>
      </c>
      <c r="F206">
        <v>42014687000</v>
      </c>
    </row>
    <row r="207" spans="1:6">
      <c r="A207" t="s">
        <v>459</v>
      </c>
      <c r="B207">
        <v>3101807395002</v>
      </c>
      <c r="C207" t="s">
        <v>323</v>
      </c>
      <c r="D207">
        <v>1476529500002</v>
      </c>
      <c r="E207" t="s">
        <v>326</v>
      </c>
      <c r="F207">
        <v>37488408000</v>
      </c>
    </row>
    <row r="208" spans="1:6">
      <c r="A208" t="s">
        <v>254</v>
      </c>
      <c r="B208">
        <v>705963500000</v>
      </c>
      <c r="C208" t="s">
        <v>254</v>
      </c>
      <c r="D208">
        <v>705963500000</v>
      </c>
      <c r="E208" t="s">
        <v>255</v>
      </c>
      <c r="F208">
        <v>35636504000</v>
      </c>
    </row>
    <row r="209" spans="1:6">
      <c r="A209" t="s">
        <v>468</v>
      </c>
      <c r="B209">
        <v>568996419004</v>
      </c>
      <c r="C209" t="s">
        <v>478</v>
      </c>
      <c r="D209">
        <v>135315910000</v>
      </c>
      <c r="E209" t="s">
        <v>290</v>
      </c>
      <c r="F209">
        <v>33852234000</v>
      </c>
    </row>
    <row r="210" spans="1:6">
      <c r="A210" t="s">
        <v>457</v>
      </c>
      <c r="B210">
        <v>3316686010004</v>
      </c>
      <c r="C210" t="s">
        <v>201</v>
      </c>
      <c r="D210">
        <v>692702500001</v>
      </c>
      <c r="E210" t="s">
        <v>203</v>
      </c>
      <c r="F210">
        <v>33165157000</v>
      </c>
    </row>
    <row r="211" spans="1:6">
      <c r="A211" t="s">
        <v>455</v>
      </c>
      <c r="B211">
        <v>3857386100010</v>
      </c>
      <c r="C211" t="s">
        <v>396</v>
      </c>
      <c r="D211">
        <v>1444475000006</v>
      </c>
      <c r="E211" t="s">
        <v>403</v>
      </c>
      <c r="F211">
        <v>33144409000</v>
      </c>
    </row>
    <row r="212" spans="1:6">
      <c r="A212" t="s">
        <v>469</v>
      </c>
      <c r="B212">
        <v>547201630004</v>
      </c>
      <c r="C212" t="s">
        <v>177</v>
      </c>
      <c r="D212">
        <v>236727890001</v>
      </c>
      <c r="E212" t="s">
        <v>179</v>
      </c>
      <c r="F212">
        <v>32484175000</v>
      </c>
    </row>
    <row r="213" spans="1:6">
      <c r="A213" t="s">
        <v>273</v>
      </c>
      <c r="B213">
        <v>1053171970002</v>
      </c>
      <c r="C213" t="s">
        <v>273</v>
      </c>
      <c r="D213">
        <v>1053171970002</v>
      </c>
      <c r="E213" t="s">
        <v>276</v>
      </c>
      <c r="F213">
        <v>30725636000</v>
      </c>
    </row>
    <row r="214" spans="1:6">
      <c r="A214" t="s">
        <v>454</v>
      </c>
      <c r="B214">
        <v>4038396000026</v>
      </c>
      <c r="C214" t="s">
        <v>220</v>
      </c>
      <c r="D214">
        <v>809338990008</v>
      </c>
      <c r="E214" t="s">
        <v>229</v>
      </c>
      <c r="F214">
        <v>30218162000</v>
      </c>
    </row>
    <row r="215" spans="1:6">
      <c r="A215" t="s">
        <v>469</v>
      </c>
      <c r="B215">
        <v>547201630001</v>
      </c>
      <c r="C215" t="s">
        <v>186</v>
      </c>
      <c r="D215">
        <v>310473740001</v>
      </c>
      <c r="E215" t="s">
        <v>188</v>
      </c>
      <c r="F215">
        <v>28126479000</v>
      </c>
    </row>
    <row r="216" spans="1:6">
      <c r="A216" t="s">
        <v>460</v>
      </c>
      <c r="B216">
        <v>3005220330003</v>
      </c>
      <c r="C216" t="s">
        <v>332</v>
      </c>
      <c r="D216">
        <v>1897411400001</v>
      </c>
      <c r="E216" t="s">
        <v>334</v>
      </c>
      <c r="F216">
        <v>27857094000</v>
      </c>
    </row>
    <row r="217" spans="1:6">
      <c r="A217" t="s">
        <v>455</v>
      </c>
      <c r="B217">
        <v>3857386100008</v>
      </c>
      <c r="C217" t="s">
        <v>396</v>
      </c>
      <c r="D217">
        <v>1444475000004</v>
      </c>
      <c r="E217" t="s">
        <v>401</v>
      </c>
      <c r="F217">
        <v>27662479000</v>
      </c>
    </row>
    <row r="218" spans="1:6">
      <c r="A218" t="s">
        <v>468</v>
      </c>
      <c r="B218">
        <v>568996419002</v>
      </c>
      <c r="C218" t="s">
        <v>293</v>
      </c>
      <c r="D218">
        <v>132386967000</v>
      </c>
      <c r="E218" t="s">
        <v>294</v>
      </c>
      <c r="F218">
        <v>21982805000</v>
      </c>
    </row>
    <row r="219" spans="1:6">
      <c r="A219" t="s">
        <v>467</v>
      </c>
      <c r="B219">
        <v>1158703840007</v>
      </c>
      <c r="C219" t="s">
        <v>142</v>
      </c>
      <c r="D219">
        <v>226028550001</v>
      </c>
      <c r="E219" t="s">
        <v>144</v>
      </c>
      <c r="F219">
        <v>17720329000</v>
      </c>
    </row>
    <row r="220" spans="1:6">
      <c r="A220" t="s">
        <v>469</v>
      </c>
      <c r="B220">
        <v>547201630003</v>
      </c>
      <c r="C220" t="s">
        <v>177</v>
      </c>
      <c r="D220">
        <v>236727890000</v>
      </c>
      <c r="E220" t="s">
        <v>178</v>
      </c>
      <c r="F220">
        <v>16810840000</v>
      </c>
    </row>
    <row r="221" spans="1:6">
      <c r="A221" t="s">
        <v>464</v>
      </c>
      <c r="B221">
        <v>1542136924009</v>
      </c>
      <c r="C221" t="s">
        <v>309</v>
      </c>
      <c r="D221">
        <v>672534020000</v>
      </c>
      <c r="E221" t="s">
        <v>310</v>
      </c>
      <c r="F221">
        <v>15568737000</v>
      </c>
    </row>
    <row r="222" spans="1:6">
      <c r="A222" t="s">
        <v>464</v>
      </c>
      <c r="B222">
        <v>1542136924006</v>
      </c>
      <c r="C222" t="s">
        <v>362</v>
      </c>
      <c r="D222">
        <v>585924340002</v>
      </c>
      <c r="E222" t="s">
        <v>365</v>
      </c>
      <c r="F222">
        <v>15216538000</v>
      </c>
    </row>
    <row r="223" spans="1:6">
      <c r="A223" t="s">
        <v>469</v>
      </c>
      <c r="B223">
        <v>547201630006</v>
      </c>
      <c r="C223" t="s">
        <v>177</v>
      </c>
      <c r="D223">
        <v>236727890003</v>
      </c>
      <c r="E223" t="s">
        <v>181</v>
      </c>
      <c r="F223">
        <v>14648291000</v>
      </c>
    </row>
    <row r="224" spans="1:6">
      <c r="A224" t="s">
        <v>454</v>
      </c>
      <c r="B224">
        <v>4038396000027</v>
      </c>
      <c r="C224" t="s">
        <v>220</v>
      </c>
      <c r="D224">
        <v>809338990009</v>
      </c>
      <c r="E224" t="s">
        <v>230</v>
      </c>
      <c r="F224">
        <v>13737372000</v>
      </c>
    </row>
    <row r="225" spans="1:6">
      <c r="A225" t="s">
        <v>464</v>
      </c>
      <c r="B225">
        <v>1542136924008</v>
      </c>
      <c r="C225" t="s">
        <v>314</v>
      </c>
      <c r="D225">
        <v>104550644001</v>
      </c>
      <c r="E225" t="s">
        <v>316</v>
      </c>
      <c r="F225">
        <v>13415512500</v>
      </c>
    </row>
    <row r="226" spans="1:6">
      <c r="A226" t="s">
        <v>464</v>
      </c>
      <c r="B226">
        <v>1542136924001</v>
      </c>
      <c r="C226" t="s">
        <v>391</v>
      </c>
      <c r="D226">
        <v>179127920001</v>
      </c>
      <c r="E226" t="s">
        <v>393</v>
      </c>
      <c r="F226">
        <v>10935364100</v>
      </c>
    </row>
    <row r="227" spans="1:6">
      <c r="A227" t="s">
        <v>468</v>
      </c>
      <c r="B227">
        <v>568996419000</v>
      </c>
      <c r="C227" t="s">
        <v>318</v>
      </c>
      <c r="D227">
        <v>191622120000</v>
      </c>
      <c r="E227" t="s">
        <v>319</v>
      </c>
      <c r="F227">
        <v>10092819700</v>
      </c>
    </row>
    <row r="228" spans="1:6">
      <c r="A228" t="s">
        <v>464</v>
      </c>
      <c r="B228">
        <v>1542136924005</v>
      </c>
      <c r="C228" t="s">
        <v>362</v>
      </c>
      <c r="D228">
        <v>585924340001</v>
      </c>
      <c r="E228" t="s">
        <v>364</v>
      </c>
      <c r="F228">
        <v>6073664400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abSelected="1" workbookViewId="0">
      <selection activeCell="B63" sqref="B63"/>
    </sheetView>
  </sheetViews>
  <sheetFormatPr defaultRowHeight="14"/>
  <cols>
    <col min="1" max="1" width="18.26953125" customWidth="1"/>
    <col min="2" max="2" width="24.7265625" customWidth="1"/>
    <col min="3" max="3" width="49.90625" customWidth="1"/>
  </cols>
  <sheetData>
    <row r="1" spans="1:3">
      <c r="A1" t="s">
        <v>493</v>
      </c>
      <c r="B1" t="s">
        <v>494</v>
      </c>
      <c r="C1" t="s">
        <v>496</v>
      </c>
    </row>
    <row r="2" spans="1:3">
      <c r="A2" s="1" t="s">
        <v>495</v>
      </c>
      <c r="B2" t="s">
        <v>494</v>
      </c>
      <c r="C2" t="s">
        <v>497</v>
      </c>
    </row>
    <row r="3" spans="1:3">
      <c r="A3" s="1" t="s">
        <v>11</v>
      </c>
      <c r="B3" t="s">
        <v>494</v>
      </c>
      <c r="C3" t="s">
        <v>12</v>
      </c>
    </row>
    <row r="4" spans="1:3">
      <c r="A4" s="1" t="s">
        <v>13</v>
      </c>
      <c r="B4" t="s">
        <v>494</v>
      </c>
      <c r="C4" t="s">
        <v>14</v>
      </c>
    </row>
    <row r="5" spans="1:3">
      <c r="A5" s="1" t="s">
        <v>15</v>
      </c>
      <c r="B5" t="s">
        <v>494</v>
      </c>
      <c r="C5" t="s">
        <v>16</v>
      </c>
    </row>
    <row r="6" spans="1:3">
      <c r="A6" s="1" t="s">
        <v>17</v>
      </c>
      <c r="B6" t="s">
        <v>494</v>
      </c>
      <c r="C6" t="s">
        <v>18</v>
      </c>
    </row>
    <row r="7" spans="1:3">
      <c r="A7" s="1" t="s">
        <v>19</v>
      </c>
      <c r="B7" t="s">
        <v>537</v>
      </c>
      <c r="C7" t="s">
        <v>20</v>
      </c>
    </row>
    <row r="8" spans="1:3">
      <c r="A8" s="1" t="s">
        <v>21</v>
      </c>
      <c r="B8" t="s">
        <v>537</v>
      </c>
      <c r="C8" t="s">
        <v>22</v>
      </c>
    </row>
    <row r="9" spans="1:3">
      <c r="A9" s="1" t="s">
        <v>23</v>
      </c>
      <c r="B9" t="s">
        <v>537</v>
      </c>
      <c r="C9" t="s">
        <v>24</v>
      </c>
    </row>
    <row r="10" spans="1:3">
      <c r="A10" s="1" t="s">
        <v>25</v>
      </c>
      <c r="B10" t="s">
        <v>537</v>
      </c>
      <c r="C10" t="s">
        <v>26</v>
      </c>
    </row>
    <row r="11" spans="1:3">
      <c r="A11" s="1" t="s">
        <v>487</v>
      </c>
      <c r="B11" t="s">
        <v>489</v>
      </c>
      <c r="C11" t="s">
        <v>490</v>
      </c>
    </row>
    <row r="12" spans="1:3">
      <c r="A12" s="1" t="s">
        <v>488</v>
      </c>
      <c r="B12" t="s">
        <v>489</v>
      </c>
      <c r="C12" t="s">
        <v>491</v>
      </c>
    </row>
    <row r="13" spans="1:3">
      <c r="A13" s="1" t="s">
        <v>27</v>
      </c>
      <c r="B13" t="s">
        <v>489</v>
      </c>
      <c r="C13" t="s">
        <v>28</v>
      </c>
    </row>
    <row r="14" spans="1:3">
      <c r="A14" s="1" t="s">
        <v>571</v>
      </c>
      <c r="B14" t="s">
        <v>572</v>
      </c>
      <c r="C14" t="s">
        <v>575</v>
      </c>
    </row>
    <row r="15" spans="1:3">
      <c r="A15" s="1" t="s">
        <v>570</v>
      </c>
      <c r="B15" t="s">
        <v>572</v>
      </c>
      <c r="C15" t="s">
        <v>574</v>
      </c>
    </row>
    <row r="16" spans="1:3">
      <c r="A16" s="1" t="s">
        <v>569</v>
      </c>
      <c r="B16" t="s">
        <v>572</v>
      </c>
      <c r="C16" t="s">
        <v>573</v>
      </c>
    </row>
    <row r="17" spans="1:3">
      <c r="A17" s="1" t="s">
        <v>29</v>
      </c>
      <c r="B17" t="s">
        <v>568</v>
      </c>
      <c r="C17" t="s">
        <v>30</v>
      </c>
    </row>
    <row r="18" spans="1:3">
      <c r="A18" s="1" t="s">
        <v>31</v>
      </c>
      <c r="B18" t="s">
        <v>568</v>
      </c>
      <c r="C18" t="s">
        <v>32</v>
      </c>
    </row>
    <row r="19" spans="1:3">
      <c r="A19" s="1" t="s">
        <v>33</v>
      </c>
      <c r="B19" t="s">
        <v>549</v>
      </c>
      <c r="C19" t="s">
        <v>34</v>
      </c>
    </row>
    <row r="20" spans="1:3">
      <c r="A20" s="1" t="s">
        <v>35</v>
      </c>
      <c r="B20" t="s">
        <v>549</v>
      </c>
      <c r="C20" t="s">
        <v>36</v>
      </c>
    </row>
    <row r="21" spans="1:3" s="1" customFormat="1">
      <c r="A21" s="1" t="s">
        <v>37</v>
      </c>
      <c r="B21" t="s">
        <v>549</v>
      </c>
      <c r="C21" s="1" t="s">
        <v>38</v>
      </c>
    </row>
    <row r="22" spans="1:3">
      <c r="A22" s="1" t="s">
        <v>39</v>
      </c>
      <c r="B22" t="s">
        <v>549</v>
      </c>
      <c r="C22" t="s">
        <v>40</v>
      </c>
    </row>
    <row r="23" spans="1:3">
      <c r="A23" s="1" t="s">
        <v>42</v>
      </c>
      <c r="B23" t="s">
        <v>549</v>
      </c>
      <c r="C23" t="s">
        <v>41</v>
      </c>
    </row>
    <row r="24" spans="1:3">
      <c r="A24" s="1" t="s">
        <v>43</v>
      </c>
      <c r="B24" t="s">
        <v>549</v>
      </c>
      <c r="C24" t="s">
        <v>44</v>
      </c>
    </row>
    <row r="25" spans="1:3">
      <c r="A25" s="1" t="s">
        <v>45</v>
      </c>
      <c r="B25" t="s">
        <v>492</v>
      </c>
      <c r="C25" t="s">
        <v>46</v>
      </c>
    </row>
    <row r="26" spans="1:3">
      <c r="A26" s="1" t="s">
        <v>47</v>
      </c>
      <c r="B26" t="s">
        <v>492</v>
      </c>
      <c r="C26" t="s">
        <v>48</v>
      </c>
    </row>
    <row r="27" spans="1:3">
      <c r="A27" s="1" t="s">
        <v>49</v>
      </c>
      <c r="B27" t="s">
        <v>492</v>
      </c>
      <c r="C27" t="s">
        <v>50</v>
      </c>
    </row>
    <row r="28" spans="1:3">
      <c r="A28" s="1" t="s">
        <v>51</v>
      </c>
      <c r="B28" t="s">
        <v>492</v>
      </c>
      <c r="C28" t="s">
        <v>52</v>
      </c>
    </row>
    <row r="29" spans="1:3">
      <c r="A29" s="1" t="s">
        <v>53</v>
      </c>
      <c r="B29" t="s">
        <v>486</v>
      </c>
      <c r="C29" t="s">
        <v>54</v>
      </c>
    </row>
    <row r="30" spans="1:3">
      <c r="A30" s="1" t="s">
        <v>55</v>
      </c>
      <c r="B30" t="s">
        <v>486</v>
      </c>
      <c r="C30" t="s">
        <v>56</v>
      </c>
    </row>
    <row r="31" spans="1:3">
      <c r="A31" s="1" t="s">
        <v>484</v>
      </c>
      <c r="B31" t="s">
        <v>486</v>
      </c>
      <c r="C31" t="s">
        <v>485</v>
      </c>
    </row>
    <row r="32" spans="1:3">
      <c r="A32" s="1" t="s">
        <v>57</v>
      </c>
      <c r="B32" t="s">
        <v>564</v>
      </c>
      <c r="C32" t="s">
        <v>58</v>
      </c>
    </row>
    <row r="33" spans="1:3">
      <c r="A33" s="1" t="s">
        <v>59</v>
      </c>
      <c r="B33" t="s">
        <v>564</v>
      </c>
      <c r="C33" t="s">
        <v>60</v>
      </c>
    </row>
    <row r="34" spans="1:3">
      <c r="A34" s="1" t="s">
        <v>565</v>
      </c>
      <c r="B34" t="s">
        <v>564</v>
      </c>
      <c r="C34" t="s">
        <v>566</v>
      </c>
    </row>
    <row r="35" spans="1:3">
      <c r="A35" s="1" t="s">
        <v>61</v>
      </c>
      <c r="B35" t="s">
        <v>502</v>
      </c>
      <c r="C35" t="s">
        <v>62</v>
      </c>
    </row>
    <row r="36" spans="1:3">
      <c r="A36" s="1" t="s">
        <v>125</v>
      </c>
      <c r="B36" t="s">
        <v>502</v>
      </c>
      <c r="C36" t="s">
        <v>503</v>
      </c>
    </row>
    <row r="37" spans="1:3">
      <c r="A37" s="1" t="s">
        <v>501</v>
      </c>
      <c r="B37" s="1" t="s">
        <v>502</v>
      </c>
      <c r="C37" s="1" t="s">
        <v>504</v>
      </c>
    </row>
    <row r="38" spans="1:3">
      <c r="A38" s="1" t="s">
        <v>63</v>
      </c>
      <c r="B38" t="s">
        <v>581</v>
      </c>
      <c r="C38" t="s">
        <v>64</v>
      </c>
    </row>
    <row r="39" spans="1:3">
      <c r="A39" s="1" t="s">
        <v>519</v>
      </c>
      <c r="B39" t="s">
        <v>520</v>
      </c>
      <c r="C39" t="s">
        <v>521</v>
      </c>
    </row>
    <row r="40" spans="1:3">
      <c r="A40" s="1" t="s">
        <v>65</v>
      </c>
      <c r="B40" t="s">
        <v>518</v>
      </c>
      <c r="C40" t="s">
        <v>66</v>
      </c>
    </row>
    <row r="41" spans="1:3">
      <c r="A41" s="1" t="s">
        <v>67</v>
      </c>
      <c r="B41" t="s">
        <v>518</v>
      </c>
      <c r="C41" t="s">
        <v>68</v>
      </c>
    </row>
    <row r="42" spans="1:3">
      <c r="A42" s="1" t="s">
        <v>69</v>
      </c>
      <c r="B42" t="s">
        <v>548</v>
      </c>
      <c r="C42" t="s">
        <v>70</v>
      </c>
    </row>
    <row r="43" spans="1:3">
      <c r="A43" s="1" t="s">
        <v>71</v>
      </c>
      <c r="B43" t="s">
        <v>548</v>
      </c>
      <c r="C43" t="s">
        <v>72</v>
      </c>
    </row>
    <row r="44" spans="1:3">
      <c r="A44" s="1" t="s">
        <v>73</v>
      </c>
      <c r="B44" t="s">
        <v>548</v>
      </c>
      <c r="C44" t="s">
        <v>74</v>
      </c>
    </row>
    <row r="45" spans="1:3">
      <c r="A45" s="1" t="s">
        <v>498</v>
      </c>
      <c r="B45" t="s">
        <v>499</v>
      </c>
      <c r="C45" t="s">
        <v>500</v>
      </c>
    </row>
    <row r="46" spans="1:3">
      <c r="A46" s="1" t="s">
        <v>75</v>
      </c>
      <c r="B46" t="s">
        <v>499</v>
      </c>
      <c r="C46" t="s">
        <v>76</v>
      </c>
    </row>
    <row r="47" spans="1:3">
      <c r="A47" s="1" t="s">
        <v>77</v>
      </c>
      <c r="B47" t="s">
        <v>499</v>
      </c>
      <c r="C47" t="s">
        <v>78</v>
      </c>
    </row>
    <row r="48" spans="1:3">
      <c r="A48" s="1" t="s">
        <v>576</v>
      </c>
      <c r="B48" t="s">
        <v>578</v>
      </c>
      <c r="C48" t="s">
        <v>579</v>
      </c>
    </row>
    <row r="49" spans="1:3">
      <c r="A49" s="1" t="s">
        <v>577</v>
      </c>
      <c r="B49" t="s">
        <v>578</v>
      </c>
      <c r="C49" t="s">
        <v>580</v>
      </c>
    </row>
    <row r="50" spans="1:3">
      <c r="A50" s="1" t="s">
        <v>525</v>
      </c>
      <c r="B50" t="s">
        <v>523</v>
      </c>
      <c r="C50" t="s">
        <v>529</v>
      </c>
    </row>
    <row r="51" spans="1:3">
      <c r="A51" s="1" t="s">
        <v>526</v>
      </c>
      <c r="B51" t="s">
        <v>523</v>
      </c>
      <c r="C51" t="s">
        <v>530</v>
      </c>
    </row>
    <row r="52" spans="1:3">
      <c r="A52" s="1" t="s">
        <v>527</v>
      </c>
      <c r="B52" t="s">
        <v>524</v>
      </c>
      <c r="C52" t="s">
        <v>531</v>
      </c>
    </row>
    <row r="53" spans="1:3">
      <c r="A53" s="1" t="s">
        <v>80</v>
      </c>
      <c r="B53" t="s">
        <v>523</v>
      </c>
      <c r="C53" t="s">
        <v>532</v>
      </c>
    </row>
    <row r="54" spans="1:3">
      <c r="A54" s="1" t="s">
        <v>79</v>
      </c>
      <c r="B54" t="s">
        <v>523</v>
      </c>
      <c r="C54" t="s">
        <v>533</v>
      </c>
    </row>
    <row r="55" spans="1:3">
      <c r="A55" s="1" t="s">
        <v>528</v>
      </c>
      <c r="B55" s="1" t="s">
        <v>523</v>
      </c>
      <c r="C55" s="1" t="s">
        <v>534</v>
      </c>
    </row>
    <row r="56" spans="1:3">
      <c r="A56" s="1" t="s">
        <v>81</v>
      </c>
      <c r="B56" t="s">
        <v>523</v>
      </c>
      <c r="C56" t="s">
        <v>535</v>
      </c>
    </row>
    <row r="57" spans="1:3">
      <c r="A57" s="1" t="s">
        <v>557</v>
      </c>
      <c r="B57" t="s">
        <v>558</v>
      </c>
      <c r="C57" t="s">
        <v>559</v>
      </c>
    </row>
    <row r="58" spans="1:3">
      <c r="A58" s="1" t="s">
        <v>82</v>
      </c>
      <c r="B58" t="s">
        <v>558</v>
      </c>
      <c r="C58" t="s">
        <v>83</v>
      </c>
    </row>
    <row r="59" spans="1:3" s="1" customFormat="1">
      <c r="A59" s="1" t="s">
        <v>84</v>
      </c>
      <c r="B59" t="s">
        <v>558</v>
      </c>
      <c r="C59" s="1" t="s">
        <v>560</v>
      </c>
    </row>
    <row r="60" spans="1:3">
      <c r="A60" s="1" t="s">
        <v>85</v>
      </c>
      <c r="B60" t="s">
        <v>522</v>
      </c>
      <c r="C60" t="s">
        <v>86</v>
      </c>
    </row>
    <row r="61" spans="1:3">
      <c r="A61" s="1" t="s">
        <v>87</v>
      </c>
      <c r="B61" t="s">
        <v>522</v>
      </c>
      <c r="C61" t="s">
        <v>88</v>
      </c>
    </row>
    <row r="62" spans="1:3">
      <c r="A62" s="1" t="s">
        <v>89</v>
      </c>
      <c r="B62" t="s">
        <v>582</v>
      </c>
      <c r="C62" t="s">
        <v>90</v>
      </c>
    </row>
    <row r="63" spans="1:3">
      <c r="A63" s="1" t="s">
        <v>91</v>
      </c>
      <c r="B63" t="s">
        <v>563</v>
      </c>
      <c r="C63" t="s">
        <v>92</v>
      </c>
    </row>
    <row r="64" spans="1:3">
      <c r="A64" s="1" t="s">
        <v>93</v>
      </c>
      <c r="B64" t="s">
        <v>563</v>
      </c>
      <c r="C64" t="s">
        <v>94</v>
      </c>
    </row>
    <row r="65" spans="1:3">
      <c r="A65" s="1" t="s">
        <v>95</v>
      </c>
      <c r="B65" t="s">
        <v>563</v>
      </c>
      <c r="C65" t="s">
        <v>96</v>
      </c>
    </row>
    <row r="66" spans="1:3">
      <c r="A66" s="1" t="s">
        <v>540</v>
      </c>
      <c r="B66" t="s">
        <v>544</v>
      </c>
      <c r="C66" t="s">
        <v>541</v>
      </c>
    </row>
    <row r="67" spans="1:3">
      <c r="A67" s="1" t="s">
        <v>97</v>
      </c>
      <c r="B67" t="s">
        <v>544</v>
      </c>
      <c r="C67" t="s">
        <v>98</v>
      </c>
    </row>
    <row r="68" spans="1:3">
      <c r="A68" s="1" t="s">
        <v>99</v>
      </c>
      <c r="B68" t="s">
        <v>544</v>
      </c>
      <c r="C68" t="s">
        <v>100</v>
      </c>
    </row>
    <row r="69" spans="1:3">
      <c r="A69" s="1" t="s">
        <v>101</v>
      </c>
      <c r="B69" t="s">
        <v>544</v>
      </c>
      <c r="C69" t="s">
        <v>102</v>
      </c>
    </row>
    <row r="70" spans="1:3">
      <c r="A70" s="1" t="s">
        <v>542</v>
      </c>
      <c r="B70" t="s">
        <v>544</v>
      </c>
      <c r="C70" t="s">
        <v>543</v>
      </c>
    </row>
    <row r="71" spans="1:3">
      <c r="A71" s="1" t="s">
        <v>103</v>
      </c>
      <c r="B71" t="s">
        <v>555</v>
      </c>
      <c r="C71" t="s">
        <v>104</v>
      </c>
    </row>
    <row r="72" spans="1:3">
      <c r="A72" s="1" t="s">
        <v>105</v>
      </c>
      <c r="B72" t="s">
        <v>556</v>
      </c>
      <c r="C72" t="s">
        <v>106</v>
      </c>
    </row>
    <row r="73" spans="1:3">
      <c r="A73" s="1" t="s">
        <v>107</v>
      </c>
      <c r="B73" t="s">
        <v>561</v>
      </c>
      <c r="C73" t="s">
        <v>108</v>
      </c>
    </row>
    <row r="74" spans="1:3">
      <c r="A74" s="1" t="s">
        <v>109</v>
      </c>
      <c r="B74" t="s">
        <v>567</v>
      </c>
      <c r="C74" t="s">
        <v>110</v>
      </c>
    </row>
    <row r="75" spans="1:3">
      <c r="A75" s="1" t="s">
        <v>111</v>
      </c>
      <c r="B75" t="s">
        <v>567</v>
      </c>
      <c r="C75" t="s">
        <v>112</v>
      </c>
    </row>
    <row r="76" spans="1:3" s="1" customFormat="1">
      <c r="A76" s="1" t="s">
        <v>113</v>
      </c>
      <c r="B76" s="1" t="s">
        <v>546</v>
      </c>
      <c r="C76" s="1" t="s">
        <v>114</v>
      </c>
    </row>
    <row r="77" spans="1:3" s="1" customFormat="1">
      <c r="A77" s="1" t="s">
        <v>115</v>
      </c>
      <c r="B77" s="1" t="s">
        <v>546</v>
      </c>
      <c r="C77" s="1" t="s">
        <v>116</v>
      </c>
    </row>
    <row r="78" spans="1:3" s="1" customFormat="1">
      <c r="A78" s="1" t="s">
        <v>117</v>
      </c>
      <c r="B78" s="1" t="s">
        <v>546</v>
      </c>
      <c r="C78" s="1" t="s">
        <v>118</v>
      </c>
    </row>
    <row r="79" spans="1:3" s="1" customFormat="1">
      <c r="A79" s="1" t="s">
        <v>545</v>
      </c>
      <c r="B79" s="1" t="s">
        <v>546</v>
      </c>
      <c r="C79" s="1" t="s">
        <v>547</v>
      </c>
    </row>
    <row r="80" spans="1:3" s="1" customFormat="1">
      <c r="A80" s="1" t="s">
        <v>120</v>
      </c>
      <c r="B80" s="1" t="s">
        <v>546</v>
      </c>
      <c r="C80" s="1" t="s">
        <v>119</v>
      </c>
    </row>
    <row r="81" spans="1:3">
      <c r="A81" s="1" t="s">
        <v>121</v>
      </c>
      <c r="B81" t="s">
        <v>536</v>
      </c>
      <c r="C81" t="s">
        <v>122</v>
      </c>
    </row>
    <row r="82" spans="1:3">
      <c r="A82" s="1" t="s">
        <v>123</v>
      </c>
      <c r="B82" t="s">
        <v>562</v>
      </c>
      <c r="C82" t="s">
        <v>124</v>
      </c>
    </row>
    <row r="83" spans="1:3">
      <c r="A83" s="1" t="s">
        <v>551</v>
      </c>
      <c r="B83" t="s">
        <v>550</v>
      </c>
      <c r="C83" t="s">
        <v>554</v>
      </c>
    </row>
    <row r="84" spans="1:3">
      <c r="A84" s="1" t="s">
        <v>552</v>
      </c>
      <c r="B84" t="s">
        <v>550</v>
      </c>
      <c r="C84" t="s">
        <v>553</v>
      </c>
    </row>
    <row r="85" spans="1:3">
      <c r="A85" s="1" t="s">
        <v>511</v>
      </c>
      <c r="B85" t="s">
        <v>505</v>
      </c>
      <c r="C85" t="s">
        <v>512</v>
      </c>
    </row>
    <row r="86" spans="1:3">
      <c r="A86" s="1" t="s">
        <v>510</v>
      </c>
      <c r="B86" t="s">
        <v>505</v>
      </c>
      <c r="C86" t="s">
        <v>513</v>
      </c>
    </row>
    <row r="87" spans="1:3">
      <c r="A87" s="1" t="s">
        <v>509</v>
      </c>
      <c r="B87" t="s">
        <v>505</v>
      </c>
      <c r="C87" t="s">
        <v>514</v>
      </c>
    </row>
    <row r="88" spans="1:3">
      <c r="A88" s="1" t="s">
        <v>508</v>
      </c>
      <c r="B88" t="s">
        <v>505</v>
      </c>
      <c r="C88" t="s">
        <v>515</v>
      </c>
    </row>
    <row r="89" spans="1:3">
      <c r="A89" s="1" t="s">
        <v>507</v>
      </c>
      <c r="B89" t="s">
        <v>505</v>
      </c>
      <c r="C89" t="s">
        <v>516</v>
      </c>
    </row>
    <row r="90" spans="1:3">
      <c r="A90" s="1" t="s">
        <v>506</v>
      </c>
      <c r="B90" t="s">
        <v>505</v>
      </c>
      <c r="C90" t="s">
        <v>517</v>
      </c>
    </row>
    <row r="91" spans="1:3">
      <c r="A91" s="1" t="s">
        <v>479</v>
      </c>
      <c r="B91" t="s">
        <v>538</v>
      </c>
      <c r="C91" t="s">
        <v>480</v>
      </c>
    </row>
    <row r="92" spans="1:3">
      <c r="A92" s="1" t="s">
        <v>481</v>
      </c>
      <c r="B92" t="s">
        <v>539</v>
      </c>
      <c r="C92" t="s">
        <v>482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workbookViewId="0">
      <selection activeCell="A11" sqref="A11:XFD11"/>
    </sheetView>
  </sheetViews>
  <sheetFormatPr defaultRowHeight="14"/>
  <sheetData>
    <row r="1" spans="1:30">
      <c r="A1">
        <f>A6</f>
        <v>32</v>
      </c>
      <c r="B1">
        <f>A1+A1*$A$2</f>
        <v>32.96</v>
      </c>
      <c r="C1">
        <f t="shared" ref="C1:AD1" si="0">B1+B1*$A$2</f>
        <v>33.948799999999999</v>
      </c>
      <c r="D1">
        <f t="shared" si="0"/>
        <v>34.967264</v>
      </c>
      <c r="E1">
        <f t="shared" si="0"/>
        <v>36.016281919999997</v>
      </c>
      <c r="F1">
        <f t="shared" si="0"/>
        <v>37.096770377599995</v>
      </c>
      <c r="G1">
        <f t="shared" si="0"/>
        <v>38.209673488927997</v>
      </c>
      <c r="H1">
        <f t="shared" si="0"/>
        <v>39.355963693595839</v>
      </c>
      <c r="I1">
        <f t="shared" si="0"/>
        <v>40.536642604403717</v>
      </c>
      <c r="J1">
        <f t="shared" si="0"/>
        <v>41.75274188253583</v>
      </c>
      <c r="K1">
        <f t="shared" si="0"/>
        <v>43.005324139011904</v>
      </c>
      <c r="L1">
        <f t="shared" si="0"/>
        <v>44.295483863182262</v>
      </c>
      <c r="M1">
        <f t="shared" si="0"/>
        <v>45.62434837907773</v>
      </c>
      <c r="N1">
        <f t="shared" si="0"/>
        <v>46.99307883045006</v>
      </c>
      <c r="O1">
        <f t="shared" si="0"/>
        <v>48.402871195363559</v>
      </c>
      <c r="P1">
        <f t="shared" si="0"/>
        <v>49.854957331224469</v>
      </c>
      <c r="Q1">
        <f t="shared" si="0"/>
        <v>51.350606051161201</v>
      </c>
      <c r="R1">
        <f t="shared" si="0"/>
        <v>52.891124232696036</v>
      </c>
      <c r="S1">
        <f t="shared" si="0"/>
        <v>54.477857959676918</v>
      </c>
      <c r="T1">
        <f t="shared" si="0"/>
        <v>56.112193698467223</v>
      </c>
      <c r="U1">
        <f t="shared" si="0"/>
        <v>57.795559509421238</v>
      </c>
      <c r="V1">
        <f t="shared" si="0"/>
        <v>59.529426294703875</v>
      </c>
      <c r="W1">
        <f t="shared" si="0"/>
        <v>61.315309083544989</v>
      </c>
      <c r="X1">
        <f t="shared" si="0"/>
        <v>63.154768356051335</v>
      </c>
      <c r="Y1">
        <f t="shared" si="0"/>
        <v>65.049411406732872</v>
      </c>
      <c r="Z1">
        <f t="shared" si="0"/>
        <v>67.000893748934857</v>
      </c>
      <c r="AA1">
        <f t="shared" si="0"/>
        <v>69.010920561402898</v>
      </c>
      <c r="AB1">
        <f t="shared" si="0"/>
        <v>71.081248178244991</v>
      </c>
      <c r="AC1">
        <f t="shared" si="0"/>
        <v>73.21368562359234</v>
      </c>
      <c r="AD1">
        <f t="shared" si="0"/>
        <v>75.410096192300117</v>
      </c>
    </row>
    <row r="2" spans="1:30">
      <c r="A2">
        <v>0.03</v>
      </c>
      <c r="B2" t="s">
        <v>5</v>
      </c>
    </row>
    <row r="3" spans="1:30" s="2" customFormat="1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  <c r="H3" s="2">
        <v>8</v>
      </c>
      <c r="I3" s="2">
        <v>9</v>
      </c>
      <c r="J3" s="2">
        <v>10</v>
      </c>
      <c r="K3" s="2">
        <v>11</v>
      </c>
      <c r="L3" s="2">
        <v>12</v>
      </c>
      <c r="M3" s="2">
        <v>13</v>
      </c>
      <c r="N3" s="2">
        <v>14</v>
      </c>
      <c r="O3" s="2">
        <v>15</v>
      </c>
      <c r="P3" s="2">
        <v>16</v>
      </c>
      <c r="Q3" s="2">
        <v>17</v>
      </c>
      <c r="R3" s="2">
        <v>18</v>
      </c>
      <c r="S3" s="2">
        <v>19</v>
      </c>
      <c r="T3" s="2">
        <v>20</v>
      </c>
      <c r="U3" s="2">
        <v>21</v>
      </c>
      <c r="V3" s="2">
        <v>22</v>
      </c>
      <c r="W3" s="2">
        <v>23</v>
      </c>
      <c r="X3" s="2">
        <v>24</v>
      </c>
      <c r="Y3" s="2">
        <v>25</v>
      </c>
      <c r="Z3" s="2">
        <v>26</v>
      </c>
      <c r="AA3" s="2">
        <v>27</v>
      </c>
      <c r="AB3" s="2">
        <v>28</v>
      </c>
      <c r="AC3" s="2">
        <v>29</v>
      </c>
      <c r="AD3" s="2">
        <v>30</v>
      </c>
    </row>
    <row r="4" spans="1:30">
      <c r="A4">
        <v>0.38</v>
      </c>
      <c r="B4" t="s">
        <v>6</v>
      </c>
    </row>
    <row r="5" spans="1:30">
      <c r="A5" s="1">
        <v>1</v>
      </c>
      <c r="B5" s="1">
        <f>A5*$A$4+A5</f>
        <v>1.38</v>
      </c>
      <c r="C5" s="1">
        <f t="shared" ref="C5:AD5" si="1">B5*$A$4+B5</f>
        <v>1.9043999999999999</v>
      </c>
      <c r="D5" s="1">
        <f t="shared" si="1"/>
        <v>2.628072</v>
      </c>
      <c r="E5" s="1">
        <f t="shared" si="1"/>
        <v>3.6267393600000002</v>
      </c>
      <c r="F5" s="1">
        <f t="shared" si="1"/>
        <v>5.0049003168000006</v>
      </c>
      <c r="G5" s="1">
        <f t="shared" si="1"/>
        <v>6.9067624371840006</v>
      </c>
      <c r="H5" s="1">
        <f t="shared" si="1"/>
        <v>9.5313321633139214</v>
      </c>
      <c r="I5" s="1">
        <f t="shared" si="1"/>
        <v>13.153238385373211</v>
      </c>
      <c r="J5" s="1">
        <f t="shared" si="1"/>
        <v>18.151468971815031</v>
      </c>
      <c r="K5" s="1">
        <f t="shared" si="1"/>
        <v>25.049027181104744</v>
      </c>
      <c r="L5" s="1">
        <f t="shared" si="1"/>
        <v>34.567657509924544</v>
      </c>
      <c r="M5" s="1">
        <f t="shared" si="1"/>
        <v>47.703367363695875</v>
      </c>
      <c r="N5" s="1">
        <f t="shared" si="1"/>
        <v>65.8306469619003</v>
      </c>
      <c r="O5" s="1">
        <f t="shared" si="1"/>
        <v>90.846292807422415</v>
      </c>
      <c r="P5">
        <f t="shared" si="1"/>
        <v>125.36788407424294</v>
      </c>
      <c r="Q5">
        <f t="shared" si="1"/>
        <v>173.00768002245525</v>
      </c>
      <c r="R5">
        <f t="shared" si="1"/>
        <v>238.75059843098825</v>
      </c>
      <c r="S5" s="1">
        <f t="shared" si="1"/>
        <v>329.47582583476378</v>
      </c>
      <c r="T5">
        <f t="shared" si="1"/>
        <v>454.67663965197403</v>
      </c>
      <c r="U5">
        <f t="shared" si="1"/>
        <v>627.45376271972418</v>
      </c>
      <c r="V5">
        <f t="shared" si="1"/>
        <v>865.88619255321942</v>
      </c>
      <c r="W5">
        <f t="shared" si="1"/>
        <v>1194.9229457234428</v>
      </c>
      <c r="X5">
        <f t="shared" si="1"/>
        <v>1648.9936650983511</v>
      </c>
      <c r="Y5">
        <f t="shared" si="1"/>
        <v>2275.6112578357247</v>
      </c>
      <c r="Z5">
        <f t="shared" si="1"/>
        <v>3140.3435358133002</v>
      </c>
      <c r="AA5">
        <f t="shared" si="1"/>
        <v>4333.6740794223542</v>
      </c>
      <c r="AB5">
        <f t="shared" si="1"/>
        <v>5980.470229602849</v>
      </c>
      <c r="AC5">
        <f t="shared" si="1"/>
        <v>8253.0489168519307</v>
      </c>
      <c r="AD5">
        <f t="shared" si="1"/>
        <v>11389.207505255665</v>
      </c>
    </row>
    <row r="6" spans="1:30">
      <c r="A6">
        <v>32</v>
      </c>
      <c r="B6" t="s">
        <v>7</v>
      </c>
    </row>
    <row r="7" spans="1:30">
      <c r="A7" s="7">
        <f>SUM($A$5:A5)</f>
        <v>1</v>
      </c>
      <c r="B7" s="7">
        <f>SUM($A$5:B5)</f>
        <v>2.38</v>
      </c>
      <c r="C7" s="7">
        <f>SUM($A$5:C5)</f>
        <v>4.2843999999999998</v>
      </c>
      <c r="D7" s="7">
        <f>SUM($A$5:D5)</f>
        <v>6.9124719999999993</v>
      </c>
      <c r="E7" s="7">
        <f>SUM($A$5:E5)</f>
        <v>10.539211359999999</v>
      </c>
      <c r="F7" s="7">
        <f>SUM($A$5:F5)</f>
        <v>15.5441116768</v>
      </c>
      <c r="G7" s="7">
        <f>SUM($A$5:G5)</f>
        <v>22.450874113984</v>
      </c>
      <c r="H7" s="7">
        <f>SUM($A$5:H5)</f>
        <v>31.982206277297919</v>
      </c>
      <c r="I7" s="7">
        <f>SUM($A$5:I5)</f>
        <v>45.135444662671134</v>
      </c>
      <c r="J7" s="7">
        <f>SUM($A$5:J5)</f>
        <v>63.286913634486169</v>
      </c>
      <c r="K7" s="7">
        <f>SUM($A$5:K5)</f>
        <v>88.335940815590916</v>
      </c>
      <c r="L7" s="7">
        <f>SUM($A$5:L5)</f>
        <v>122.90359832551546</v>
      </c>
      <c r="M7" s="7">
        <f>SUM($A$5:M5)</f>
        <v>170.60696568921134</v>
      </c>
      <c r="N7" s="7">
        <f>SUM($A$5:N5)</f>
        <v>236.43761265111164</v>
      </c>
      <c r="O7" s="7">
        <f>SUM($A$5:O5)</f>
        <v>327.28390545853404</v>
      </c>
      <c r="P7" s="7">
        <f>SUM($A$5:P5)</f>
        <v>452.651789532777</v>
      </c>
      <c r="Q7" s="7">
        <f>SUM($A$5:Q5)</f>
        <v>625.65946955523225</v>
      </c>
      <c r="R7" s="7">
        <f>SUM($A$5:R5)</f>
        <v>864.4100679862205</v>
      </c>
      <c r="S7" s="7">
        <f>SUM($A$5:S5)</f>
        <v>1193.8858938209842</v>
      </c>
      <c r="T7" s="7">
        <f>SUM($A$5:T5)</f>
        <v>1648.5625334729582</v>
      </c>
      <c r="U7" s="7">
        <f>SUM($A$5:U5)</f>
        <v>2276.0162961926826</v>
      </c>
      <c r="V7" s="7">
        <f>SUM($A$5:V5)</f>
        <v>3141.9024887459018</v>
      </c>
      <c r="W7" s="7">
        <f>SUM($A$5:W5)</f>
        <v>4336.8254344693451</v>
      </c>
      <c r="X7" s="7">
        <f>SUM($A$5:X5)</f>
        <v>5985.819099567696</v>
      </c>
      <c r="Y7" s="7">
        <f>SUM($A$5:Y5)</f>
        <v>8261.4303574034202</v>
      </c>
      <c r="Z7" s="7">
        <f>SUM($A$5:Z5)</f>
        <v>11401.773893216719</v>
      </c>
      <c r="AA7" s="7">
        <f>SUM($A$5:AA5)</f>
        <v>15735.447972639075</v>
      </c>
      <c r="AB7" s="7">
        <f>SUM($A$5:AB5)</f>
        <v>21715.918202241923</v>
      </c>
      <c r="AC7" s="7">
        <f>SUM($A$5:AC5)</f>
        <v>29968.967119093853</v>
      </c>
      <c r="AD7" s="7">
        <f>SUM($A$5:AD5)</f>
        <v>41358.174624349514</v>
      </c>
    </row>
    <row r="8" spans="1:30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  <c r="H8" s="2">
        <v>8</v>
      </c>
      <c r="I8" s="2">
        <v>9</v>
      </c>
      <c r="J8" s="2">
        <v>10</v>
      </c>
      <c r="K8" s="2">
        <v>11</v>
      </c>
      <c r="L8" s="2">
        <v>12</v>
      </c>
      <c r="M8" s="2">
        <v>13</v>
      </c>
      <c r="N8" s="2">
        <v>14</v>
      </c>
      <c r="O8" s="2">
        <v>15</v>
      </c>
      <c r="P8" s="2">
        <v>16</v>
      </c>
      <c r="Q8" s="2">
        <v>17</v>
      </c>
      <c r="R8" s="2">
        <v>18</v>
      </c>
      <c r="S8" s="2">
        <v>19</v>
      </c>
      <c r="T8" s="2">
        <v>20</v>
      </c>
      <c r="U8" s="2">
        <v>21</v>
      </c>
      <c r="V8" s="2">
        <v>22</v>
      </c>
      <c r="W8" s="2">
        <v>23</v>
      </c>
      <c r="X8" s="2">
        <v>24</v>
      </c>
      <c r="Y8" s="2">
        <v>25</v>
      </c>
      <c r="Z8" s="2">
        <v>26</v>
      </c>
      <c r="AA8" s="2">
        <v>27</v>
      </c>
      <c r="AB8" s="2">
        <v>28</v>
      </c>
      <c r="AC8" s="2">
        <v>29</v>
      </c>
      <c r="AD8" s="2">
        <v>30</v>
      </c>
    </row>
    <row r="9" spans="1:30">
      <c r="A9">
        <f>IF(A7&gt;A1,(A7-A1)/$A$6,0)</f>
        <v>0</v>
      </c>
      <c r="B9">
        <f t="shared" ref="B9:AD9" si="2">IF(B7&gt;B1,(B7-B1)/$A$6,0)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0.14371256432085677</v>
      </c>
      <c r="J9">
        <f t="shared" si="2"/>
        <v>0.6729428672484481</v>
      </c>
      <c r="K9">
        <f t="shared" si="2"/>
        <v>1.4165817711430941</v>
      </c>
      <c r="L9">
        <f t="shared" si="2"/>
        <v>2.4565035769479122</v>
      </c>
      <c r="M9">
        <f t="shared" si="2"/>
        <v>3.9057067909416752</v>
      </c>
      <c r="N9">
        <f t="shared" si="2"/>
        <v>5.9201416818956742</v>
      </c>
      <c r="O9">
        <f t="shared" si="2"/>
        <v>8.7150323207240774</v>
      </c>
      <c r="P9">
        <f t="shared" si="2"/>
        <v>12.587401006298517</v>
      </c>
      <c r="Q9">
        <f t="shared" si="2"/>
        <v>17.94715198450222</v>
      </c>
      <c r="R9">
        <f t="shared" si="2"/>
        <v>25.35996699229764</v>
      </c>
      <c r="S9">
        <f t="shared" si="2"/>
        <v>35.606501120665854</v>
      </c>
      <c r="T9">
        <f t="shared" si="2"/>
        <v>49.76407311795284</v>
      </c>
      <c r="U9">
        <f t="shared" si="2"/>
        <v>69.319398021351915</v>
      </c>
      <c r="V9">
        <f t="shared" si="2"/>
        <v>96.324158201599928</v>
      </c>
      <c r="W9">
        <f t="shared" si="2"/>
        <v>133.60969141830626</v>
      </c>
      <c r="X9">
        <f t="shared" si="2"/>
        <v>185.0832603503639</v>
      </c>
      <c r="Y9">
        <f t="shared" si="2"/>
        <v>256.13690456239647</v>
      </c>
      <c r="Z9">
        <f t="shared" si="2"/>
        <v>354.21165623336827</v>
      </c>
      <c r="AA9">
        <f t="shared" si="2"/>
        <v>489.57615787742725</v>
      </c>
      <c r="AB9">
        <f t="shared" si="2"/>
        <v>676.40115481448993</v>
      </c>
      <c r="AC9">
        <f t="shared" si="2"/>
        <v>934.24229479594567</v>
      </c>
      <c r="AD9">
        <f t="shared" si="2"/>
        <v>1290.0863915049129</v>
      </c>
    </row>
    <row r="10" spans="1:30">
      <c r="A10">
        <f>A6/(A4*100)</f>
        <v>0.84210526315789469</v>
      </c>
      <c r="B10" t="s">
        <v>483</v>
      </c>
    </row>
    <row r="12" spans="1:30">
      <c r="A12" t="s">
        <v>0</v>
      </c>
      <c r="B12">
        <f>B13/B14</f>
        <v>1</v>
      </c>
      <c r="C12">
        <f t="shared" ref="C12:T12" si="3">C13/C14</f>
        <v>0.88461538461538447</v>
      </c>
      <c r="D12">
        <f t="shared" si="3"/>
        <v>0.78254437869822469</v>
      </c>
      <c r="E12">
        <f t="shared" si="3"/>
        <v>0.69225079654073696</v>
      </c>
      <c r="F12">
        <f t="shared" si="3"/>
        <v>0.61237570463219038</v>
      </c>
      <c r="G12">
        <f t="shared" si="3"/>
        <v>0.54171696948232217</v>
      </c>
      <c r="H12">
        <f t="shared" si="3"/>
        <v>0.47921116531128499</v>
      </c>
      <c r="I12">
        <f t="shared" si="3"/>
        <v>0.42391756931382896</v>
      </c>
      <c r="J12">
        <f t="shared" si="3"/>
        <v>0.37500400362377173</v>
      </c>
      <c r="K12">
        <f t="shared" si="3"/>
        <v>0.33173431089795186</v>
      </c>
      <c r="L12">
        <f t="shared" si="3"/>
        <v>0.29345727502511126</v>
      </c>
      <c r="M12">
        <f t="shared" si="3"/>
        <v>0.25959682021452146</v>
      </c>
      <c r="N12">
        <f t="shared" si="3"/>
        <v>0.22964334095899974</v>
      </c>
      <c r="O12">
        <f t="shared" si="3"/>
        <v>0.20314603238680742</v>
      </c>
      <c r="P12">
        <f t="shared" si="3"/>
        <v>0.179706105572945</v>
      </c>
      <c r="Q12">
        <f t="shared" si="3"/>
        <v>0.15897078569914364</v>
      </c>
      <c r="R12">
        <f t="shared" si="3"/>
        <v>0.14062800273385781</v>
      </c>
      <c r="S12">
        <f t="shared" si="3"/>
        <v>0.12440169472610496</v>
      </c>
      <c r="T12">
        <f t="shared" si="3"/>
        <v>0.11004765302693899</v>
      </c>
    </row>
    <row r="13" spans="1:30">
      <c r="A13" t="s">
        <v>1</v>
      </c>
      <c r="B13">
        <v>1</v>
      </c>
      <c r="C13">
        <f>B13*(1+$D$15)</f>
        <v>1.1499999999999999</v>
      </c>
      <c r="D13">
        <f t="shared" ref="D13:T13" si="4">C13*(1+$D$15)</f>
        <v>1.3224999999999998</v>
      </c>
      <c r="E13">
        <f t="shared" si="4"/>
        <v>1.5208749999999995</v>
      </c>
      <c r="F13">
        <f t="shared" si="4"/>
        <v>1.7490062499999994</v>
      </c>
      <c r="G13">
        <f t="shared" si="4"/>
        <v>2.0113571874999994</v>
      </c>
      <c r="H13">
        <f t="shared" si="4"/>
        <v>2.3130607656249991</v>
      </c>
      <c r="I13">
        <f t="shared" si="4"/>
        <v>2.6600198804687487</v>
      </c>
      <c r="J13">
        <f t="shared" si="4"/>
        <v>3.0590228625390607</v>
      </c>
      <c r="K13">
        <f t="shared" si="4"/>
        <v>3.5178762919199196</v>
      </c>
      <c r="L13">
        <f t="shared" si="4"/>
        <v>4.0455577357079076</v>
      </c>
      <c r="M13">
        <f t="shared" si="4"/>
        <v>4.6523913960640932</v>
      </c>
      <c r="N13">
        <f t="shared" si="4"/>
        <v>5.3502501054737071</v>
      </c>
      <c r="O13">
        <f t="shared" si="4"/>
        <v>6.1527876212947623</v>
      </c>
      <c r="P13">
        <f t="shared" si="4"/>
        <v>7.0757057644889763</v>
      </c>
      <c r="Q13">
        <f t="shared" si="4"/>
        <v>8.1370616291623215</v>
      </c>
      <c r="R13">
        <f t="shared" si="4"/>
        <v>9.3576208735366695</v>
      </c>
      <c r="S13">
        <f t="shared" si="4"/>
        <v>10.761264004567169</v>
      </c>
      <c r="T13">
        <f t="shared" si="4"/>
        <v>12.375453605252243</v>
      </c>
    </row>
    <row r="14" spans="1:30">
      <c r="A14" t="s">
        <v>2</v>
      </c>
      <c r="B14">
        <v>1</v>
      </c>
      <c r="C14">
        <f>B14*(1+$B$15)</f>
        <v>1.3</v>
      </c>
      <c r="D14">
        <f>C14*(1+$B$15)</f>
        <v>1.6900000000000002</v>
      </c>
      <c r="E14">
        <f t="shared" ref="E14:T14" si="5">D14*(1+$B$15)</f>
        <v>2.1970000000000005</v>
      </c>
      <c r="F14">
        <f t="shared" si="5"/>
        <v>2.856100000000001</v>
      </c>
      <c r="G14">
        <f t="shared" si="5"/>
        <v>3.7129300000000014</v>
      </c>
      <c r="H14">
        <f t="shared" si="5"/>
        <v>4.8268090000000017</v>
      </c>
      <c r="I14">
        <f t="shared" si="5"/>
        <v>6.2748517000000028</v>
      </c>
      <c r="J14">
        <f t="shared" si="5"/>
        <v>8.1573072100000044</v>
      </c>
      <c r="K14">
        <f t="shared" si="5"/>
        <v>10.604499373000007</v>
      </c>
      <c r="L14">
        <f t="shared" si="5"/>
        <v>13.785849184900009</v>
      </c>
      <c r="M14">
        <f t="shared" si="5"/>
        <v>17.921603940370012</v>
      </c>
      <c r="N14">
        <f t="shared" si="5"/>
        <v>23.298085122481016</v>
      </c>
      <c r="O14">
        <f t="shared" si="5"/>
        <v>30.287510659225322</v>
      </c>
      <c r="P14">
        <f t="shared" si="5"/>
        <v>39.373763856992923</v>
      </c>
      <c r="Q14">
        <f t="shared" si="5"/>
        <v>51.185893014090802</v>
      </c>
      <c r="R14">
        <f t="shared" si="5"/>
        <v>66.541660918318044</v>
      </c>
      <c r="S14">
        <f t="shared" si="5"/>
        <v>86.504159193813464</v>
      </c>
      <c r="T14">
        <f t="shared" si="5"/>
        <v>112.45540695195751</v>
      </c>
    </row>
    <row r="15" spans="1:30">
      <c r="A15" t="s">
        <v>3</v>
      </c>
      <c r="B15">
        <v>0.3</v>
      </c>
      <c r="C15" t="s">
        <v>4</v>
      </c>
      <c r="D15">
        <v>0.15</v>
      </c>
    </row>
    <row r="17" spans="1:3">
      <c r="A17" t="s">
        <v>8</v>
      </c>
      <c r="B17" t="s">
        <v>9</v>
      </c>
      <c r="C17" t="s">
        <v>10</v>
      </c>
    </row>
    <row r="18" spans="1:3">
      <c r="A18">
        <v>0.01</v>
      </c>
      <c r="B18">
        <v>1</v>
      </c>
      <c r="C18">
        <v>1</v>
      </c>
    </row>
    <row r="19" spans="1:3">
      <c r="A19">
        <v>0.02</v>
      </c>
      <c r="B19">
        <v>2</v>
      </c>
      <c r="C19">
        <v>2</v>
      </c>
    </row>
    <row r="20" spans="1:3">
      <c r="A20">
        <v>0.03</v>
      </c>
      <c r="B20">
        <v>3</v>
      </c>
      <c r="C20">
        <v>3</v>
      </c>
    </row>
    <row r="21" spans="1:3">
      <c r="A21">
        <v>0.05</v>
      </c>
      <c r="B21">
        <v>5</v>
      </c>
      <c r="C21">
        <v>5</v>
      </c>
    </row>
    <row r="22" spans="1:3">
      <c r="A22">
        <v>0.1</v>
      </c>
      <c r="B22">
        <v>10</v>
      </c>
      <c r="C22">
        <v>7</v>
      </c>
    </row>
    <row r="23" spans="1:3">
      <c r="A23">
        <v>0.15</v>
      </c>
      <c r="B23">
        <v>15</v>
      </c>
      <c r="C23" s="4">
        <v>8</v>
      </c>
    </row>
    <row r="24" spans="1:3">
      <c r="A24">
        <v>0.2</v>
      </c>
      <c r="B24">
        <v>20</v>
      </c>
      <c r="C24" s="3">
        <v>9</v>
      </c>
    </row>
    <row r="25" spans="1:3">
      <c r="A25">
        <v>0.3</v>
      </c>
      <c r="B25">
        <v>30</v>
      </c>
      <c r="C25" s="4">
        <v>8</v>
      </c>
    </row>
    <row r="26" spans="1:3">
      <c r="A26">
        <v>0.4</v>
      </c>
      <c r="B26">
        <v>40</v>
      </c>
      <c r="C26" s="4">
        <v>8</v>
      </c>
    </row>
    <row r="27" spans="1:3">
      <c r="A27">
        <v>0.5</v>
      </c>
      <c r="B27">
        <v>50</v>
      </c>
      <c r="C27" s="4">
        <v>8</v>
      </c>
    </row>
    <row r="28" spans="1:3">
      <c r="A28">
        <v>0.6</v>
      </c>
      <c r="B28">
        <v>60</v>
      </c>
      <c r="C28">
        <v>7</v>
      </c>
    </row>
    <row r="29" spans="1:3">
      <c r="A29">
        <v>0.8</v>
      </c>
      <c r="B29">
        <v>80</v>
      </c>
      <c r="C29" s="1">
        <v>7</v>
      </c>
    </row>
    <row r="30" spans="1:3">
      <c r="A30">
        <v>1</v>
      </c>
      <c r="B30">
        <v>100</v>
      </c>
      <c r="C30" s="1">
        <v>6</v>
      </c>
    </row>
    <row r="31" spans="1:3">
      <c r="A31">
        <v>1.5</v>
      </c>
      <c r="B31">
        <v>150</v>
      </c>
      <c r="C31" s="1">
        <v>5</v>
      </c>
    </row>
    <row r="32" spans="1:3">
      <c r="A32">
        <v>2</v>
      </c>
      <c r="B32">
        <v>200</v>
      </c>
      <c r="C32" s="1">
        <v>5</v>
      </c>
    </row>
    <row r="33" spans="1:3">
      <c r="A33">
        <v>5</v>
      </c>
      <c r="B33">
        <v>500</v>
      </c>
      <c r="C33" s="1">
        <v>4</v>
      </c>
    </row>
    <row r="34" spans="1:3">
      <c r="A34">
        <v>10</v>
      </c>
      <c r="B34">
        <v>1000</v>
      </c>
      <c r="C34" s="1">
        <v>3</v>
      </c>
    </row>
  </sheetData>
  <phoneticPr fontId="1" type="noConversion"/>
  <conditionalFormatting sqref="A7:AD7">
    <cfRule type="expression" dxfId="0" priority="1">
      <formula>A$7&gt;A$1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A股新申万一二三级</vt:lpstr>
      <vt:lpstr>申万一级</vt:lpstr>
      <vt:lpstr>申万二级</vt:lpstr>
      <vt:lpstr>申万三级</vt:lpstr>
      <vt:lpstr>ShenWan2Level</vt:lpstr>
      <vt:lpstr>估值-增速与年化收益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keywords>CTPClassification=CTP_NT</cp:keywords>
  <cp:lastModifiedBy>Admin</cp:lastModifiedBy>
  <dcterms:created xsi:type="dcterms:W3CDTF">2018-08-09T11:49:58Z</dcterms:created>
  <dcterms:modified xsi:type="dcterms:W3CDTF">2024-07-11T12:40:06Z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88baec69-fb1e-4d63-9f3d-bd3ecbe7e71b</vt:lpwstr>
  </property>
  <property fmtid="{D5CDD505-2E9C-101B-9397-08002B2CF9AE}" pid="3" name="CTP_TimeStamp">
    <vt:lpwstr>2019-01-09 01:33:49Z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