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A84C9E47-C4AD-4860-88AD-FE1697B701CA}" xr6:coauthVersionLast="47" xr6:coauthVersionMax="47" xr10:uidLastSave="{00000000-0000-0000-0000-000000000000}"/>
  <bookViews>
    <workbookView xWindow="-96" yWindow="-96" windowWidth="23232" windowHeight="1387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ProjectSchedule!$H1</definedName>
    <definedName name="task_progress" localSheetId="0">ProjectSchedule!$D1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3" i="11" l="1"/>
  <c r="H22" i="11"/>
  <c r="H26" i="11"/>
  <c r="H25" i="11"/>
  <c r="H24" i="11"/>
  <c r="D31" i="11"/>
  <c r="E31" i="11"/>
  <c r="F31" i="11"/>
  <c r="H29" i="11"/>
  <c r="H30" i="11"/>
  <c r="H28" i="11"/>
  <c r="H18" i="11"/>
  <c r="G19" i="11" s="1"/>
  <c r="H19" i="11" s="1"/>
  <c r="G20" i="11" s="1"/>
  <c r="H20" i="11" s="1"/>
  <c r="G9" i="11"/>
  <c r="H9" i="11" s="1"/>
  <c r="G10" i="11" s="1"/>
  <c r="J7" i="11"/>
  <c r="H10" i="11" l="1"/>
  <c r="G11" i="11" s="1"/>
  <c r="J23" i="11" l="1"/>
  <c r="K5" i="11"/>
  <c r="J31" i="11"/>
  <c r="J30" i="11"/>
  <c r="J29" i="11"/>
  <c r="J27" i="11"/>
  <c r="J22" i="11"/>
  <c r="J21" i="11"/>
  <c r="J17" i="11"/>
  <c r="J8" i="11"/>
  <c r="J9" i="11" l="1"/>
  <c r="K6" i="11"/>
  <c r="J28" i="11" l="1"/>
  <c r="J26" i="11"/>
  <c r="J24" i="11"/>
  <c r="L5" i="11"/>
  <c r="M5" i="11" s="1"/>
  <c r="N5" i="11" s="1"/>
  <c r="O5" i="11" s="1"/>
  <c r="P5" i="11" s="1"/>
  <c r="Q5" i="11" s="1"/>
  <c r="R5" i="11" s="1"/>
  <c r="K4" i="11"/>
  <c r="H11" i="11" l="1"/>
  <c r="G12" i="11" s="1"/>
  <c r="J25" i="11"/>
  <c r="J10" i="11"/>
  <c r="R4" i="11"/>
  <c r="S5" i="11"/>
  <c r="T5" i="11" s="1"/>
  <c r="U5" i="11" s="1"/>
  <c r="V5" i="11" s="1"/>
  <c r="W5" i="11" s="1"/>
  <c r="X5" i="11" s="1"/>
  <c r="Y5" i="11" s="1"/>
  <c r="L6" i="11"/>
  <c r="H12" i="11" l="1"/>
  <c r="J11" i="11"/>
  <c r="J18" i="1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<sst xmlns="http://schemas.openxmlformats.org/spreadsheetml/2006/main" count="83" uniqueCount="64">
  <si>
    <t>Project Start:</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</si>
  <si>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</si>
  <si>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</si>
  <si>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</si>
  <si>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</si>
  <si>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</si>
  <si>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</si>
  <si>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</si>
  <si>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</si>
  <si>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</si>
  <si>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</si>
  <si>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</si>
  <si>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</si>
  <si>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</si>
  <si>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</si>
  <si>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</si>
  <si>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</si>
  <si>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</si>
  <si>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</si>
  <si>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</si>
  <si>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</si>
  <si>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</si>
  <si>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</si>
  <si>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</si>
  <si>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</si>
  <si>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</si>
  <si>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</si>
  <si>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</si>
  <si>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</si>
  <si>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</si>
  <si>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</si>
  <si>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</si>
  <si>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SaveUp</t>
  </si>
  <si>
    <t>IBZ Aarau</t>
  </si>
  <si>
    <t>Simon Müller</t>
  </si>
  <si>
    <t>ASP.NET Core Web API</t>
  </si>
  <si>
    <t>Backend Implementierung</t>
  </si>
  <si>
    <t>ASP.NET Core Web API Release</t>
  </si>
  <si>
    <t>Testing</t>
  </si>
  <si>
    <t>Geplante Stunden</t>
  </si>
  <si>
    <t xml:space="preserve">Tatsächliche Stunden </t>
  </si>
  <si>
    <t>Vortschritt</t>
  </si>
  <si>
    <t>Total:</t>
  </si>
  <si>
    <t>Design GUI</t>
  </si>
  <si>
    <t>Frontend Implementierung</t>
  </si>
  <si>
    <t>Dokumentaion der Planung</t>
  </si>
  <si>
    <t>Planung</t>
  </si>
  <si>
    <t>Dokumentaion Backend</t>
  </si>
  <si>
    <t>.NET MAUI App aufsetzen</t>
  </si>
  <si>
    <t>Navigation</t>
  </si>
  <si>
    <t>Listansicht</t>
  </si>
  <si>
    <t>Erstellansicht</t>
  </si>
  <si>
    <t>Auswertung</t>
  </si>
  <si>
    <t>Dokumentation Vervollständigen</t>
  </si>
  <si>
    <t>Präsentation Erstellen</t>
  </si>
  <si>
    <t>Testprotokoll Erstellen</t>
  </si>
  <si>
    <t>Zugeteilt</t>
  </si>
  <si>
    <t>Aufgabe</t>
  </si>
  <si>
    <t>Infrastruktur Aufsetzen</t>
  </si>
  <si>
    <t xml:space="preserve">Azure SQL Edge Server </t>
  </si>
  <si>
    <t>Azure Repository Anlegen</t>
  </si>
  <si>
    <t>Dokumentationsstruktur Vorbereiten</t>
  </si>
  <si>
    <t>Continius Deployment Aufsetzten</t>
  </si>
  <si>
    <t>Login/Registrieransicht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</si>
</sst>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d"/>
    <numFmt numFmtId="168" formatCode="[$-807]d/\ mmmm\ yyyy;@"/>
    <numFmt numFmtId="169" formatCode="dd/mm/yyyy;@"/>
    <numFmt numFmtId="170" formatCode="d/m/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9C57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FFCC"/>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13" borderId="0" applyNumberFormat="0" applyBorder="0" applyAlignment="0" applyProtection="0"/>
    <xf numFmtId="0" fontId="7" fillId="14" borderId="13" applyNumberFormat="0" applyFont="0" applyAlignment="0" applyProtection="0"/>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70" fontId="7" fillId="2" borderId="2" xfId="10" applyNumberFormat="1" applyFill="1">
      <alignment horizontal="center" vertical="center"/>
    </xf>
    <xf numFmtId="0" fontId="4" fillId="2" borderId="2" xfId="2" applyNumberFormat="1" applyFont="1" applyFill="1" applyBorder="1" applyAlignment="1">
      <alignment horizontal="center" vertical="center"/>
    </xf>
    <xf numFmtId="0" fontId="4" fillId="8" borderId="2" xfId="2" applyNumberFormat="1" applyFont="1" applyFill="1" applyBorder="1" applyAlignment="1">
      <alignment horizontal="center" vertical="center"/>
    </xf>
    <xf numFmtId="0" fontId="4" fillId="3" borderId="2" xfId="2" applyNumberFormat="1" applyFont="1" applyFill="1" applyBorder="1" applyAlignment="1">
      <alignment horizontal="center" vertical="center"/>
    </xf>
    <xf numFmtId="0" fontId="4" fillId="5" borderId="2" xfId="2" applyNumberFormat="1" applyFont="1" applyFill="1" applyBorder="1" applyAlignment="1">
      <alignment horizontal="center" vertical="center"/>
    </xf>
    <xf numFmtId="0" fontId="4" fillId="10" borderId="2" xfId="2" applyNumberFormat="1" applyFont="1" applyFill="1" applyBorder="1" applyAlignment="1">
      <alignment horizontal="center" vertical="center"/>
    </xf>
    <xf numFmtId="0" fontId="4" fillId="4" borderId="2" xfId="2" applyNumberFormat="1" applyFont="1" applyFill="1" applyBorder="1" applyAlignment="1">
      <alignment horizontal="center" vertical="center"/>
    </xf>
    <xf numFmtId="0" fontId="4" fillId="9" borderId="2" xfId="2"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7" fillId="3"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NumberFormat="1"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0" fontId="7" fillId="9" borderId="2" xfId="10" applyNumberFormat="1" applyFill="1">
      <alignment horizontal="center" vertical="center"/>
    </xf>
    <xf numFmtId="0" fontId="23" fillId="13" borderId="2" xfId="13" applyBorder="1" applyAlignment="1">
      <alignment horizontal="left" vertical="center" indent="1"/>
    </xf>
    <xf numFmtId="0" fontId="23" fillId="13" borderId="2" xfId="13" applyBorder="1" applyAlignment="1">
      <alignment horizontal="center" vertical="center"/>
    </xf>
    <xf numFmtId="9" fontId="23" fillId="13" borderId="2" xfId="13" applyNumberFormat="1" applyBorder="1" applyAlignment="1">
      <alignment horizontal="center" vertical="center"/>
    </xf>
    <xf numFmtId="165" fontId="23" fillId="13" borderId="2" xfId="13" applyNumberFormat="1" applyBorder="1" applyAlignment="1">
      <alignment horizontal="center" vertical="center"/>
    </xf>
    <xf numFmtId="0" fontId="23" fillId="14" borderId="13" xfId="14" applyFont="1" applyAlignment="1">
      <alignment horizontal="left" vertical="center" indent="1"/>
    </xf>
    <xf numFmtId="0" fontId="23" fillId="14" borderId="13" xfId="14" applyFont="1" applyAlignment="1">
      <alignment horizontal="center" vertical="center"/>
    </xf>
    <xf numFmtId="9" fontId="23" fillId="14" borderId="13" xfId="14" applyNumberFormat="1" applyFont="1" applyAlignment="1">
      <alignment horizontal="center" vertical="center"/>
    </xf>
    <xf numFmtId="170" fontId="23" fillId="14" borderId="13" xfId="14" applyNumberFormat="1" applyFont="1" applyAlignment="1">
      <alignment horizontal="center" vertical="center"/>
    </xf>
    <xf numFmtId="0" fontId="7" fillId="2" borderId="2" xfId="2" applyNumberFormat="1" applyFont="1" applyFill="1" applyBorder="1" applyAlignment="1">
      <alignment horizontal="center" vertical="center"/>
    </xf>
    <xf numFmtId="0" fontId="7" fillId="14" borderId="13" xfId="14" applyNumberFormat="1" applyFont="1" applyAlignment="1">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9" fontId="7" fillId="0" borderId="11" xfId="9" applyNumberFormat="1" applyBorder="1">
      <alignment horizontal="center" vertical="center"/>
    </xf>
    <xf numFmtId="169" fontId="7" fillId="0" borderId="12" xfId="9" applyNumberFormat="1" applyBorder="1">
      <alignment horizontal="center" vertical="center"/>
    </xf>
    <xf numFmtId="0" fontId="7" fillId="0" borderId="0" xfId="8">
      <alignment horizontal="right" indent="1"/>
    </xf>
  </cellXfs>
  <cellStyles count="15">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Note" xfId="14" builtinId="1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4"/>
  <sheetViews>
    <sheetView showGridLines="0" tabSelected="1" showRuler="0" zoomScaleNormal="100" zoomScalePageLayoutView="70" workbookViewId="0">
      <pane ySplit="6" topLeftCell="A20" activePane="bottomLeft" state="frozen"/>
      <selection pane="bottomLeft" activeCell="F32" sqref="F32"/>
    </sheetView>
  </sheetViews>
  <sheetFormatPr defaultColWidth="8.83984375" defaultRowHeight="30" customHeight="1" x14ac:dyDescent="0.55000000000000004"/>
  <cols>
    <col min="1" max="1" width="2.68359375" style="44" customWidth="1"/>
    <col min="2" max="2" width="33.47265625" bestFit="1" customWidth="1"/>
    <col min="3" max="3" width="30.68359375" customWidth="1"/>
    <col min="4" max="6" width="10.68359375" customWidth="1"/>
    <col min="7" max="7" width="9.83984375" style="5" bestFit="1" customWidth="1"/>
    <col min="8" max="8" width="9.83984375" bestFit="1" customWidth="1"/>
    <col min="9" max="9" width="2.68359375" customWidth="1"/>
    <col min="10" max="10" width="6.15625" hidden="1" customWidth="1"/>
    <col min="11" max="66" width="2.47265625" customWidth="1"/>
    <col min="71" max="72" width="10.3125"/>
  </cols>
  <sheetData>
    <row r="1" spans="1:66" ht="30" customHeight="1" x14ac:dyDescent="1.05">
      <c r="A1" s="45" t="s">
        <v>23</v>
      </c>
      <c r="B1" s="48" t="s">
        <v>32</v>
      </c>
      <c r="C1" s="1"/>
      <c r="D1" s="2"/>
      <c r="E1" s="2"/>
      <c r="F1" s="2"/>
      <c r="G1" s="4"/>
      <c r="H1" s="33"/>
      <c r="J1" s="2"/>
      <c r="K1" s="67"/>
    </row>
    <row r="2" spans="1:66" ht="30" customHeight="1" x14ac:dyDescent="0.7">
      <c r="A2" s="44" t="s">
        <v>20</v>
      </c>
      <c r="B2" s="49" t="s">
        <v>33</v>
      </c>
      <c r="K2" s="68"/>
    </row>
    <row r="3" spans="1:66" ht="30" customHeight="1" x14ac:dyDescent="0.55000000000000004">
      <c r="A3" s="44" t="s">
        <v>29</v>
      </c>
      <c r="B3" s="50" t="s">
        <v>34</v>
      </c>
      <c r="C3" s="102" t="s">
        <v>0</v>
      </c>
      <c r="D3" s="102"/>
      <c r="E3" s="100">
        <v>44985</v>
      </c>
      <c r="F3" s="101"/>
    </row>
    <row r="4" spans="1:66" ht="30" customHeight="1" x14ac:dyDescent="0.55000000000000004">
      <c r="A4" s="45" t="s">
        <v>24</v>
      </c>
      <c r="C4" s="102" t="s">
        <v>5</v>
      </c>
      <c r="D4" s="102"/>
      <c r="E4" s="7">
        <v>1</v>
      </c>
      <c r="K4" s="97">
        <f>K5</f>
        <v>44984</v>
      </c>
      <c r="L4" s="98"/>
      <c r="M4" s="98"/>
      <c r="N4" s="98"/>
      <c r="O4" s="98"/>
      <c r="P4" s="98"/>
      <c r="Q4" s="99"/>
      <c r="R4" s="97">
        <f>R5</f>
        <v>44991</v>
      </c>
      <c r="S4" s="98"/>
      <c r="T4" s="98"/>
      <c r="U4" s="98"/>
      <c r="V4" s="98"/>
      <c r="W4" s="98"/>
      <c r="X4" s="99"/>
      <c r="Y4" s="97">
        <f>Y5</f>
        <v>44998</v>
      </c>
      <c r="Z4" s="98"/>
      <c r="AA4" s="98"/>
      <c r="AB4" s="98"/>
      <c r="AC4" s="98"/>
      <c r="AD4" s="98"/>
      <c r="AE4" s="99"/>
      <c r="AF4" s="97">
        <f>AF5</f>
        <v>45005</v>
      </c>
      <c r="AG4" s="98"/>
      <c r="AH4" s="98"/>
      <c r="AI4" s="98"/>
      <c r="AJ4" s="98"/>
      <c r="AK4" s="98"/>
      <c r="AL4" s="99"/>
      <c r="AM4" s="97">
        <f>AM5</f>
        <v>45012</v>
      </c>
      <c r="AN4" s="98"/>
      <c r="AO4" s="98"/>
      <c r="AP4" s="98"/>
      <c r="AQ4" s="98"/>
      <c r="AR4" s="98"/>
      <c r="AS4" s="99"/>
      <c r="AT4" s="97">
        <f>AT5</f>
        <v>45019</v>
      </c>
      <c r="AU4" s="98"/>
      <c r="AV4" s="98"/>
      <c r="AW4" s="98"/>
      <c r="AX4" s="98"/>
      <c r="AY4" s="98"/>
      <c r="AZ4" s="99"/>
      <c r="BA4" s="97">
        <f>BA5</f>
        <v>45026</v>
      </c>
      <c r="BB4" s="98"/>
      <c r="BC4" s="98"/>
      <c r="BD4" s="98"/>
      <c r="BE4" s="98"/>
      <c r="BF4" s="98"/>
      <c r="BG4" s="99"/>
      <c r="BH4" s="97">
        <f>BH5</f>
        <v>45033</v>
      </c>
      <c r="BI4" s="98"/>
      <c r="BJ4" s="98"/>
      <c r="BK4" s="98"/>
      <c r="BL4" s="98"/>
      <c r="BM4" s="98"/>
      <c r="BN4" s="99"/>
    </row>
    <row r="5" spans="1:66" ht="15" customHeight="1" x14ac:dyDescent="0.55000000000000004">
      <c r="A5" s="45" t="s">
        <v>25</v>
      </c>
      <c r="B5" s="66"/>
      <c r="C5" s="66"/>
      <c r="D5" s="66"/>
      <c r="E5" s="66"/>
      <c r="F5" s="66"/>
      <c r="G5" s="66"/>
      <c r="H5" s="66"/>
      <c r="I5" s="66"/>
      <c r="K5" s="11">
        <f>Project_Start-WEEKDAY(Project_Start,1)+2+7*(Display_Week-1)</f>
        <v>44984</v>
      </c>
      <c r="L5" s="10">
        <f>K5+1</f>
        <v>44985</v>
      </c>
      <c r="M5" s="10">
        <f t="shared" ref="M5:AZ5" si="0">L5+1</f>
        <v>44986</v>
      </c>
      <c r="N5" s="10">
        <f t="shared" si="0"/>
        <v>44987</v>
      </c>
      <c r="O5" s="10">
        <f t="shared" si="0"/>
        <v>44988</v>
      </c>
      <c r="P5" s="10">
        <f t="shared" si="0"/>
        <v>44989</v>
      </c>
      <c r="Q5" s="12">
        <f t="shared" si="0"/>
        <v>44990</v>
      </c>
      <c r="R5" s="11">
        <f>Q5+1</f>
        <v>44991</v>
      </c>
      <c r="S5" s="10">
        <f>R5+1</f>
        <v>44992</v>
      </c>
      <c r="T5" s="10">
        <f t="shared" si="0"/>
        <v>44993</v>
      </c>
      <c r="U5" s="10">
        <f t="shared" si="0"/>
        <v>44994</v>
      </c>
      <c r="V5" s="10">
        <f t="shared" si="0"/>
        <v>44995</v>
      </c>
      <c r="W5" s="10">
        <f t="shared" si="0"/>
        <v>44996</v>
      </c>
      <c r="X5" s="12">
        <f t="shared" si="0"/>
        <v>44997</v>
      </c>
      <c r="Y5" s="11">
        <f>X5+1</f>
        <v>44998</v>
      </c>
      <c r="Z5" s="10">
        <f>Y5+1</f>
        <v>44999</v>
      </c>
      <c r="AA5" s="10">
        <f t="shared" si="0"/>
        <v>45000</v>
      </c>
      <c r="AB5" s="10">
        <f t="shared" si="0"/>
        <v>45001</v>
      </c>
      <c r="AC5" s="10">
        <f t="shared" si="0"/>
        <v>45002</v>
      </c>
      <c r="AD5" s="10">
        <f t="shared" si="0"/>
        <v>45003</v>
      </c>
      <c r="AE5" s="12">
        <f t="shared" si="0"/>
        <v>45004</v>
      </c>
      <c r="AF5" s="11">
        <f>AE5+1</f>
        <v>45005</v>
      </c>
      <c r="AG5" s="10">
        <f>AF5+1</f>
        <v>45006</v>
      </c>
      <c r="AH5" s="10">
        <f t="shared" si="0"/>
        <v>45007</v>
      </c>
      <c r="AI5" s="10">
        <f t="shared" si="0"/>
        <v>45008</v>
      </c>
      <c r="AJ5" s="10">
        <f t="shared" si="0"/>
        <v>45009</v>
      </c>
      <c r="AK5" s="10">
        <f t="shared" si="0"/>
        <v>45010</v>
      </c>
      <c r="AL5" s="12">
        <f t="shared" si="0"/>
        <v>45011</v>
      </c>
      <c r="AM5" s="11">
        <f>AL5+1</f>
        <v>45012</v>
      </c>
      <c r="AN5" s="10">
        <f>AM5+1</f>
        <v>45013</v>
      </c>
      <c r="AO5" s="10">
        <f t="shared" si="0"/>
        <v>45014</v>
      </c>
      <c r="AP5" s="10">
        <f t="shared" si="0"/>
        <v>45015</v>
      </c>
      <c r="AQ5" s="10">
        <f t="shared" si="0"/>
        <v>45016</v>
      </c>
      <c r="AR5" s="10">
        <f t="shared" si="0"/>
        <v>45017</v>
      </c>
      <c r="AS5" s="12">
        <f t="shared" si="0"/>
        <v>45018</v>
      </c>
      <c r="AT5" s="11">
        <f>AS5+1</f>
        <v>45019</v>
      </c>
      <c r="AU5" s="10">
        <f>AT5+1</f>
        <v>45020</v>
      </c>
      <c r="AV5" s="10">
        <f t="shared" si="0"/>
        <v>45021</v>
      </c>
      <c r="AW5" s="10">
        <f t="shared" si="0"/>
        <v>45022</v>
      </c>
      <c r="AX5" s="10">
        <f t="shared" si="0"/>
        <v>45023</v>
      </c>
      <c r="AY5" s="10">
        <f t="shared" si="0"/>
        <v>45024</v>
      </c>
      <c r="AZ5" s="12">
        <f t="shared" si="0"/>
        <v>45025</v>
      </c>
      <c r="BA5" s="11">
        <f>AZ5+1</f>
        <v>45026</v>
      </c>
      <c r="BB5" s="10">
        <f>BA5+1</f>
        <v>45027</v>
      </c>
      <c r="BC5" s="10">
        <f t="shared" ref="BC5:BG5" si="1">BB5+1</f>
        <v>45028</v>
      </c>
      <c r="BD5" s="10">
        <f t="shared" si="1"/>
        <v>45029</v>
      </c>
      <c r="BE5" s="10">
        <f t="shared" si="1"/>
        <v>45030</v>
      </c>
      <c r="BF5" s="10">
        <f t="shared" si="1"/>
        <v>45031</v>
      </c>
      <c r="BG5" s="12">
        <f t="shared" si="1"/>
        <v>45032</v>
      </c>
      <c r="BH5" s="11">
        <f>BG5+1</f>
        <v>45033</v>
      </c>
      <c r="BI5" s="10">
        <f>BH5+1</f>
        <v>45034</v>
      </c>
      <c r="BJ5" s="10">
        <f t="shared" ref="BJ5:BN5" si="2">BI5+1</f>
        <v>45035</v>
      </c>
      <c r="BK5" s="10">
        <f t="shared" si="2"/>
        <v>45036</v>
      </c>
      <c r="BL5" s="10">
        <f t="shared" si="2"/>
        <v>45037</v>
      </c>
      <c r="BM5" s="10">
        <f t="shared" si="2"/>
        <v>45038</v>
      </c>
      <c r="BN5" s="12">
        <f t="shared" si="2"/>
        <v>45039</v>
      </c>
    </row>
    <row r="6" spans="1:66" ht="30" customHeight="1" thickBot="1" x14ac:dyDescent="0.6">
      <c r="A6" s="45" t="s">
        <v>26</v>
      </c>
      <c r="B6" s="8" t="s">
        <v>57</v>
      </c>
      <c r="C6" s="9" t="s">
        <v>56</v>
      </c>
      <c r="D6" s="9" t="s">
        <v>41</v>
      </c>
      <c r="E6" s="9" t="s">
        <v>39</v>
      </c>
      <c r="F6" s="9" t="s">
        <v>40</v>
      </c>
      <c r="G6" s="9" t="s">
        <v>2</v>
      </c>
      <c r="H6" s="9" t="s">
        <v>3</v>
      </c>
      <c r="I6" s="9"/>
      <c r="J6" s="9" t="s">
        <v>4</v>
      </c>
      <c r="K6" s="13" t="str">
        <f t="shared" ref="K6:AP6" si="3">LEFT(TEXT(K5,"ddd"),1)</f>
        <v>d</v>
      </c>
      <c r="L6" s="13" t="str">
        <f t="shared" si="3"/>
        <v>d</v>
      </c>
      <c r="M6" s="13" t="str">
        <f t="shared" si="3"/>
        <v>d</v>
      </c>
      <c r="N6" s="13" t="str">
        <f t="shared" si="3"/>
        <v>d</v>
      </c>
      <c r="O6" s="13" t="str">
        <f t="shared" si="3"/>
        <v>d</v>
      </c>
      <c r="P6" s="13" t="str">
        <f t="shared" si="3"/>
        <v>d</v>
      </c>
      <c r="Q6" s="13" t="str">
        <f t="shared" si="3"/>
        <v>d</v>
      </c>
      <c r="R6" s="13" t="str">
        <f t="shared" si="3"/>
        <v>d</v>
      </c>
      <c r="S6" s="13" t="str">
        <f t="shared" si="3"/>
        <v>d</v>
      </c>
      <c r="T6" s="13" t="str">
        <f t="shared" si="3"/>
        <v>d</v>
      </c>
      <c r="U6" s="13" t="str">
        <f t="shared" si="3"/>
        <v>d</v>
      </c>
      <c r="V6" s="13" t="str">
        <f t="shared" si="3"/>
        <v>d</v>
      </c>
      <c r="W6" s="13" t="str">
        <f t="shared" si="3"/>
        <v>d</v>
      </c>
      <c r="X6" s="13" t="str">
        <f t="shared" si="3"/>
        <v>d</v>
      </c>
      <c r="Y6" s="13" t="str">
        <f t="shared" si="3"/>
        <v>d</v>
      </c>
      <c r="Z6" s="13" t="str">
        <f t="shared" si="3"/>
        <v>d</v>
      </c>
      <c r="AA6" s="13" t="str">
        <f t="shared" si="3"/>
        <v>d</v>
      </c>
      <c r="AB6" s="13" t="str">
        <f t="shared" si="3"/>
        <v>d</v>
      </c>
      <c r="AC6" s="13" t="str">
        <f t="shared" si="3"/>
        <v>d</v>
      </c>
      <c r="AD6" s="13" t="str">
        <f t="shared" si="3"/>
        <v>d</v>
      </c>
      <c r="AE6" s="13" t="str">
        <f t="shared" si="3"/>
        <v>d</v>
      </c>
      <c r="AF6" s="13" t="str">
        <f t="shared" si="3"/>
        <v>d</v>
      </c>
      <c r="AG6" s="13" t="str">
        <f t="shared" si="3"/>
        <v>d</v>
      </c>
      <c r="AH6" s="13" t="str">
        <f t="shared" si="3"/>
        <v>d</v>
      </c>
      <c r="AI6" s="13" t="str">
        <f t="shared" si="3"/>
        <v>d</v>
      </c>
      <c r="AJ6" s="13" t="str">
        <f t="shared" si="3"/>
        <v>d</v>
      </c>
      <c r="AK6" s="13" t="str">
        <f t="shared" si="3"/>
        <v>d</v>
      </c>
      <c r="AL6" s="13" t="str">
        <f t="shared" si="3"/>
        <v>d</v>
      </c>
      <c r="AM6" s="13" t="str">
        <f t="shared" si="3"/>
        <v>d</v>
      </c>
      <c r="AN6" s="13" t="str">
        <f t="shared" si="3"/>
        <v>d</v>
      </c>
      <c r="AO6" s="13" t="str">
        <f t="shared" si="3"/>
        <v>d</v>
      </c>
      <c r="AP6" s="13" t="str">
        <f t="shared" si="3"/>
        <v>d</v>
      </c>
      <c r="AQ6" s="13" t="str">
        <f t="shared" ref="AQ6:BN6" si="4">LEFT(TEXT(AQ5,"ddd"),1)</f>
        <v>d</v>
      </c>
      <c r="AR6" s="13" t="str">
        <f t="shared" si="4"/>
        <v>d</v>
      </c>
      <c r="AS6" s="13" t="str">
        <f t="shared" si="4"/>
        <v>d</v>
      </c>
      <c r="AT6" s="13" t="str">
        <f t="shared" si="4"/>
        <v>d</v>
      </c>
      <c r="AU6" s="13" t="str">
        <f t="shared" si="4"/>
        <v>d</v>
      </c>
      <c r="AV6" s="13" t="str">
        <f t="shared" si="4"/>
        <v>d</v>
      </c>
      <c r="AW6" s="13" t="str">
        <f t="shared" si="4"/>
        <v>d</v>
      </c>
      <c r="AX6" s="13" t="str">
        <f t="shared" si="4"/>
        <v>d</v>
      </c>
      <c r="AY6" s="13" t="str">
        <f t="shared" si="4"/>
        <v>d</v>
      </c>
      <c r="AZ6" s="13" t="str">
        <f t="shared" si="4"/>
        <v>d</v>
      </c>
      <c r="BA6" s="13" t="str">
        <f t="shared" si="4"/>
        <v>d</v>
      </c>
      <c r="BB6" s="13" t="str">
        <f t="shared" si="4"/>
        <v>d</v>
      </c>
      <c r="BC6" s="13" t="str">
        <f t="shared" si="4"/>
        <v>d</v>
      </c>
      <c r="BD6" s="13" t="str">
        <f t="shared" si="4"/>
        <v>d</v>
      </c>
      <c r="BE6" s="13" t="str">
        <f t="shared" si="4"/>
        <v>d</v>
      </c>
      <c r="BF6" s="13" t="str">
        <f t="shared" si="4"/>
        <v>d</v>
      </c>
      <c r="BG6" s="13" t="str">
        <f t="shared" si="4"/>
        <v>d</v>
      </c>
      <c r="BH6" s="13" t="str">
        <f t="shared" si="4"/>
        <v>d</v>
      </c>
      <c r="BI6" s="13" t="str">
        <f t="shared" si="4"/>
        <v>d</v>
      </c>
      <c r="BJ6" s="13" t="str">
        <f t="shared" si="4"/>
        <v>d</v>
      </c>
      <c r="BK6" s="13" t="str">
        <f t="shared" si="4"/>
        <v>d</v>
      </c>
      <c r="BL6" s="13" t="str">
        <f t="shared" si="4"/>
        <v>d</v>
      </c>
      <c r="BM6" s="13" t="str">
        <f t="shared" si="4"/>
        <v>d</v>
      </c>
      <c r="BN6" s="13" t="str">
        <f t="shared" si="4"/>
        <v>d</v>
      </c>
    </row>
    <row r="7" spans="1:66" ht="30" hidden="1" customHeight="1" thickBot="1" x14ac:dyDescent="0.6">
      <c r="A7" s="44" t="s">
        <v>30</v>
      </c>
      <c r="C7" s="47"/>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row>
    <row r="8" spans="1:66" s="3" customFormat="1" ht="30" customHeight="1" thickBot="1" x14ac:dyDescent="0.6">
      <c r="A8" s="45" t="s">
        <v>27</v>
      </c>
      <c r="B8" s="18" t="s">
        <v>36</v>
      </c>
      <c r="C8" s="52"/>
      <c r="D8" s="19"/>
      <c r="E8" s="19"/>
      <c r="F8" s="19"/>
      <c r="G8" s="20"/>
      <c r="H8" s="21"/>
      <c r="I8" s="17"/>
      <c r="J8" s="17" t="str">
        <f t="shared" ref="J8:J31" si="5">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row>
    <row r="9" spans="1:66" s="3" customFormat="1" ht="30" customHeight="1" thickBot="1" x14ac:dyDescent="0.6">
      <c r="A9" s="45" t="s">
        <v>31</v>
      </c>
      <c r="B9" s="61" t="s">
        <v>35</v>
      </c>
      <c r="C9" s="53" t="s">
        <v>34</v>
      </c>
      <c r="D9" s="22">
        <v>1</v>
      </c>
      <c r="E9" s="71">
        <v>3</v>
      </c>
      <c r="F9" s="71">
        <v>3</v>
      </c>
      <c r="G9" s="70">
        <f>Project_Start</f>
        <v>44985</v>
      </c>
      <c r="H9" s="70">
        <f>G9+0</f>
        <v>44985</v>
      </c>
      <c r="I9" s="17"/>
      <c r="J9" s="17">
        <f t="shared" si="5"/>
        <v>1</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row>
    <row r="10" spans="1:66" s="3" customFormat="1" ht="30" customHeight="1" thickBot="1" x14ac:dyDescent="0.6">
      <c r="A10" s="44"/>
      <c r="B10" s="61" t="s">
        <v>59</v>
      </c>
      <c r="C10" s="53" t="s">
        <v>34</v>
      </c>
      <c r="D10" s="22">
        <v>1</v>
      </c>
      <c r="E10" s="71">
        <v>0.5</v>
      </c>
      <c r="F10" s="71">
        <v>1</v>
      </c>
      <c r="G10" s="70">
        <f>H9</f>
        <v>44985</v>
      </c>
      <c r="H10" s="70">
        <f>G10</f>
        <v>44985</v>
      </c>
      <c r="I10" s="17"/>
      <c r="J10" s="17">
        <f t="shared" si="5"/>
        <v>1</v>
      </c>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row>
    <row r="11" spans="1:66" s="3" customFormat="1" ht="30" customHeight="1" thickBot="1" x14ac:dyDescent="0.6">
      <c r="A11" s="44"/>
      <c r="B11" s="61" t="s">
        <v>37</v>
      </c>
      <c r="C11" s="53" t="s">
        <v>34</v>
      </c>
      <c r="D11" s="22">
        <v>1</v>
      </c>
      <c r="E11" s="95">
        <v>1</v>
      </c>
      <c r="F11" s="71">
        <v>1.5</v>
      </c>
      <c r="G11" s="70">
        <f>H10</f>
        <v>44985</v>
      </c>
      <c r="H11" s="70">
        <f>G11</f>
        <v>44985</v>
      </c>
      <c r="I11" s="17"/>
      <c r="J11" s="17">
        <f t="shared" si="5"/>
        <v>1</v>
      </c>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row>
    <row r="12" spans="1:66" s="3" customFormat="1" ht="30" customHeight="1" thickBot="1" x14ac:dyDescent="0.6">
      <c r="A12" s="44"/>
      <c r="B12" s="61" t="s">
        <v>38</v>
      </c>
      <c r="C12" s="53" t="s">
        <v>34</v>
      </c>
      <c r="D12" s="22">
        <v>1</v>
      </c>
      <c r="E12" s="71">
        <v>1</v>
      </c>
      <c r="F12" s="71">
        <v>1</v>
      </c>
      <c r="G12" s="70">
        <f>H11+1</f>
        <v>44986</v>
      </c>
      <c r="H12" s="70">
        <f>G12</f>
        <v>44986</v>
      </c>
      <c r="I12" s="17"/>
      <c r="J12" s="17"/>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row>
    <row r="13" spans="1:66" s="3" customFormat="1" ht="30" customHeight="1" thickBot="1" x14ac:dyDescent="0.6">
      <c r="A13" s="45"/>
      <c r="B13" s="87" t="s">
        <v>58</v>
      </c>
      <c r="C13" s="88"/>
      <c r="D13" s="89"/>
      <c r="E13" s="89"/>
      <c r="F13" s="89"/>
      <c r="G13" s="90"/>
      <c r="H13" s="90"/>
      <c r="I13" s="17"/>
      <c r="J13" s="17"/>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row>
    <row r="14" spans="1:66" s="3" customFormat="1" ht="30" customHeight="1" thickBot="1" x14ac:dyDescent="0.6">
      <c r="A14" s="45"/>
      <c r="B14" s="91" t="s">
        <v>60</v>
      </c>
      <c r="C14" s="92" t="s">
        <v>34</v>
      </c>
      <c r="D14" s="93">
        <v>1</v>
      </c>
      <c r="E14" s="96">
        <v>0.25</v>
      </c>
      <c r="F14" s="96">
        <v>0.25</v>
      </c>
      <c r="G14" s="94">
        <v>44987</v>
      </c>
      <c r="H14" s="94">
        <v>44987</v>
      </c>
      <c r="I14" s="17"/>
      <c r="J14" s="17"/>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row>
    <row r="15" spans="1:66" s="3" customFormat="1" ht="30" customHeight="1" thickBot="1" x14ac:dyDescent="0.6">
      <c r="A15" s="45"/>
      <c r="B15" s="91" t="s">
        <v>61</v>
      </c>
      <c r="C15" s="92" t="s">
        <v>34</v>
      </c>
      <c r="D15" s="93">
        <v>1</v>
      </c>
      <c r="E15" s="96">
        <v>0.25</v>
      </c>
      <c r="F15" s="96">
        <v>0.25</v>
      </c>
      <c r="G15" s="94">
        <v>44987</v>
      </c>
      <c r="H15" s="94">
        <v>44987</v>
      </c>
      <c r="I15" s="17"/>
      <c r="J15" s="17"/>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row>
    <row r="16" spans="1:66" s="3" customFormat="1" ht="30" customHeight="1" thickBot="1" x14ac:dyDescent="0.6">
      <c r="A16" s="45"/>
      <c r="B16" s="91" t="s">
        <v>62</v>
      </c>
      <c r="C16" s="92" t="s">
        <v>34</v>
      </c>
      <c r="D16" s="93">
        <v>1</v>
      </c>
      <c r="E16" s="96">
        <v>1</v>
      </c>
      <c r="F16" s="96">
        <v>1</v>
      </c>
      <c r="G16" s="94">
        <v>44988</v>
      </c>
      <c r="H16" s="94">
        <v>44989</v>
      </c>
      <c r="I16" s="17"/>
      <c r="J16" s="17"/>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row>
    <row r="17" spans="1:66" s="3" customFormat="1" ht="30" customHeight="1" thickBot="1" x14ac:dyDescent="0.6">
      <c r="A17" s="45" t="s">
        <v>28</v>
      </c>
      <c r="B17" s="23" t="s">
        <v>46</v>
      </c>
      <c r="C17" s="54"/>
      <c r="D17" s="24"/>
      <c r="E17" s="72"/>
      <c r="F17" s="72"/>
      <c r="G17" s="78"/>
      <c r="H17" s="79"/>
      <c r="I17" s="17"/>
      <c r="J17" s="17" t="str">
        <f t="shared" si="5"/>
        <v/>
      </c>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row>
    <row r="18" spans="1:66" s="3" customFormat="1" ht="30" customHeight="1" thickBot="1" x14ac:dyDescent="0.6">
      <c r="A18" s="45"/>
      <c r="B18" s="62" t="s">
        <v>43</v>
      </c>
      <c r="C18" s="55" t="s">
        <v>34</v>
      </c>
      <c r="D18" s="25">
        <v>0</v>
      </c>
      <c r="E18" s="73">
        <v>1</v>
      </c>
      <c r="F18" s="73">
        <v>1</v>
      </c>
      <c r="G18" s="80">
        <v>44990</v>
      </c>
      <c r="H18" s="80">
        <f>G18+0</f>
        <v>44990</v>
      </c>
      <c r="I18" s="17"/>
      <c r="J18" s="17">
        <f t="shared" si="5"/>
        <v>1</v>
      </c>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row>
    <row r="19" spans="1:66" s="3" customFormat="1" ht="30" customHeight="1" thickBot="1" x14ac:dyDescent="0.6">
      <c r="A19" s="45"/>
      <c r="B19" s="62" t="s">
        <v>45</v>
      </c>
      <c r="C19" s="55" t="s">
        <v>34</v>
      </c>
      <c r="D19" s="25">
        <v>0.9</v>
      </c>
      <c r="E19" s="73">
        <v>0.5</v>
      </c>
      <c r="F19" s="73">
        <v>0.5</v>
      </c>
      <c r="G19" s="80">
        <f>H18</f>
        <v>44990</v>
      </c>
      <c r="H19" s="80">
        <f>G19</f>
        <v>44990</v>
      </c>
      <c r="I19" s="17"/>
      <c r="J19" s="17"/>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row>
    <row r="20" spans="1:66" s="3" customFormat="1" ht="30" customHeight="1" thickBot="1" x14ac:dyDescent="0.6">
      <c r="A20" s="45"/>
      <c r="B20" s="62" t="s">
        <v>47</v>
      </c>
      <c r="C20" s="55" t="s">
        <v>34</v>
      </c>
      <c r="D20" s="25">
        <v>1</v>
      </c>
      <c r="E20" s="73">
        <v>1</v>
      </c>
      <c r="F20" s="73">
        <v>1</v>
      </c>
      <c r="G20" s="80">
        <f>H19</f>
        <v>44990</v>
      </c>
      <c r="H20" s="80">
        <f>G20</f>
        <v>44990</v>
      </c>
      <c r="I20" s="17"/>
      <c r="J20" s="17"/>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row>
    <row r="21" spans="1:66" s="3" customFormat="1" ht="30" customHeight="1" thickBot="1" x14ac:dyDescent="0.6">
      <c r="A21" s="44" t="s">
        <v>21</v>
      </c>
      <c r="B21" s="26" t="s">
        <v>44</v>
      </c>
      <c r="C21" s="56"/>
      <c r="D21" s="27"/>
      <c r="E21" s="74"/>
      <c r="F21" s="74"/>
      <c r="G21" s="81"/>
      <c r="H21" s="82"/>
      <c r="I21" s="17"/>
      <c r="J21" s="17" t="str">
        <f t="shared" si="5"/>
        <v/>
      </c>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row>
    <row r="22" spans="1:66" s="3" customFormat="1" ht="30" customHeight="1" thickBot="1" x14ac:dyDescent="0.6">
      <c r="A22" s="44"/>
      <c r="B22" s="63" t="s">
        <v>48</v>
      </c>
      <c r="C22" s="57" t="s">
        <v>34</v>
      </c>
      <c r="D22" s="28">
        <v>1</v>
      </c>
      <c r="E22" s="75">
        <v>0.5</v>
      </c>
      <c r="F22" s="75">
        <v>0.5</v>
      </c>
      <c r="G22" s="83">
        <v>44989</v>
      </c>
      <c r="H22" s="83">
        <f>G22+0</f>
        <v>44989</v>
      </c>
      <c r="I22" s="17"/>
      <c r="J22" s="17">
        <f t="shared" si="5"/>
        <v>1</v>
      </c>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row>
    <row r="23" spans="1:66" s="3" customFormat="1" ht="30" customHeight="1" thickBot="1" x14ac:dyDescent="0.6">
      <c r="A23" s="44"/>
      <c r="B23" s="63" t="s">
        <v>49</v>
      </c>
      <c r="C23" s="57" t="s">
        <v>34</v>
      </c>
      <c r="D23" s="28">
        <v>1</v>
      </c>
      <c r="E23" s="75">
        <v>0.5</v>
      </c>
      <c r="F23" s="75">
        <v>1</v>
      </c>
      <c r="G23" s="83">
        <v>44989</v>
      </c>
      <c r="H23" s="83">
        <f>G23+0</f>
        <v>44989</v>
      </c>
      <c r="I23" s="17"/>
      <c r="J23" s="17">
        <f t="shared" si="5"/>
        <v>1</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row>
    <row r="24" spans="1:66" s="3" customFormat="1" ht="30" customHeight="1" thickBot="1" x14ac:dyDescent="0.6">
      <c r="A24" s="44"/>
      <c r="B24" s="63" t="s">
        <v>63</v>
      </c>
      <c r="C24" s="57" t="s">
        <v>34</v>
      </c>
      <c r="D24" s="28">
        <v>1</v>
      </c>
      <c r="E24" s="75">
        <v>1</v>
      </c>
      <c r="F24" s="75">
        <v>1.5</v>
      </c>
      <c r="G24" s="83">
        <v>44989</v>
      </c>
      <c r="H24" s="83">
        <f>G24+1</f>
        <v>44990</v>
      </c>
      <c r="I24" s="17"/>
      <c r="J24" s="17">
        <f t="shared" si="5"/>
        <v>2</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row>
    <row r="25" spans="1:66" s="3" customFormat="1" ht="30" customHeight="1" thickBot="1" x14ac:dyDescent="0.6">
      <c r="A25" s="44"/>
      <c r="B25" s="63" t="s">
        <v>50</v>
      </c>
      <c r="C25" s="57" t="s">
        <v>34</v>
      </c>
      <c r="D25" s="28">
        <v>1</v>
      </c>
      <c r="E25" s="75">
        <v>1</v>
      </c>
      <c r="F25" s="75">
        <v>1.25</v>
      </c>
      <c r="G25" s="83">
        <v>44989</v>
      </c>
      <c r="H25" s="83">
        <f>G25+1</f>
        <v>44990</v>
      </c>
      <c r="I25" s="17"/>
      <c r="J25" s="17">
        <f t="shared" si="5"/>
        <v>2</v>
      </c>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row>
    <row r="26" spans="1:66" s="3" customFormat="1" ht="30" customHeight="1" thickBot="1" x14ac:dyDescent="0.6">
      <c r="A26" s="44"/>
      <c r="B26" s="63" t="s">
        <v>51</v>
      </c>
      <c r="C26" s="57" t="s">
        <v>34</v>
      </c>
      <c r="D26" s="28">
        <v>1</v>
      </c>
      <c r="E26" s="75">
        <v>0.5</v>
      </c>
      <c r="F26" s="75">
        <v>1</v>
      </c>
      <c r="G26" s="83">
        <v>44989</v>
      </c>
      <c r="H26" s="83">
        <f>G26+1</f>
        <v>44990</v>
      </c>
      <c r="I26" s="17"/>
      <c r="J26" s="17">
        <f t="shared" si="5"/>
        <v>2</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row>
    <row r="27" spans="1:66" s="3" customFormat="1" ht="30" customHeight="1" thickBot="1" x14ac:dyDescent="0.6">
      <c r="A27" s="44" t="s">
        <v>21</v>
      </c>
      <c r="B27" s="29" t="s">
        <v>52</v>
      </c>
      <c r="C27" s="58"/>
      <c r="D27" s="30"/>
      <c r="E27" s="76"/>
      <c r="F27" s="76"/>
      <c r="G27" s="84"/>
      <c r="H27" s="85"/>
      <c r="I27" s="17"/>
      <c r="J27" s="17" t="str">
        <f t="shared" si="5"/>
        <v/>
      </c>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row>
    <row r="28" spans="1:66" s="3" customFormat="1" ht="30" customHeight="1" thickBot="1" x14ac:dyDescent="0.6">
      <c r="A28" s="44"/>
      <c r="B28" s="64" t="s">
        <v>53</v>
      </c>
      <c r="C28" s="59" t="s">
        <v>34</v>
      </c>
      <c r="D28" s="31">
        <v>0.2</v>
      </c>
      <c r="E28" s="77">
        <v>1</v>
      </c>
      <c r="F28" s="77">
        <v>0.2</v>
      </c>
      <c r="G28" s="86">
        <v>45007</v>
      </c>
      <c r="H28" s="86">
        <f>G28</f>
        <v>45007</v>
      </c>
      <c r="I28" s="17"/>
      <c r="J28" s="17">
        <f t="shared" si="5"/>
        <v>1</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row>
    <row r="29" spans="1:66" s="3" customFormat="1" ht="30" customHeight="1" thickBot="1" x14ac:dyDescent="0.6">
      <c r="A29" s="44"/>
      <c r="B29" s="64" t="s">
        <v>54</v>
      </c>
      <c r="C29" s="59" t="s">
        <v>34</v>
      </c>
      <c r="D29" s="31">
        <v>1</v>
      </c>
      <c r="E29" s="77">
        <v>1</v>
      </c>
      <c r="F29" s="77">
        <v>1</v>
      </c>
      <c r="G29" s="86">
        <v>45005</v>
      </c>
      <c r="H29" s="86">
        <f t="shared" ref="H29:H30" si="6">G29</f>
        <v>45005</v>
      </c>
      <c r="I29" s="17"/>
      <c r="J29" s="17">
        <f t="shared" si="5"/>
        <v>1</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row>
    <row r="30" spans="1:66" s="3" customFormat="1" ht="30" customHeight="1" thickBot="1" x14ac:dyDescent="0.6">
      <c r="A30" s="44"/>
      <c r="B30" s="64" t="s">
        <v>55</v>
      </c>
      <c r="C30" s="59" t="s">
        <v>34</v>
      </c>
      <c r="D30" s="31">
        <v>1</v>
      </c>
      <c r="E30" s="77">
        <v>0.5</v>
      </c>
      <c r="F30" s="77">
        <v>0.5</v>
      </c>
      <c r="G30" s="86">
        <v>45005</v>
      </c>
      <c r="H30" s="86">
        <f t="shared" si="6"/>
        <v>45005</v>
      </c>
      <c r="I30" s="17"/>
      <c r="J30" s="17">
        <f t="shared" si="5"/>
        <v>1</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row>
    <row r="31" spans="1:66" s="3" customFormat="1" ht="30" customHeight="1" thickBot="1" x14ac:dyDescent="0.6">
      <c r="A31" s="44" t="s">
        <v>22</v>
      </c>
      <c r="B31" s="65" t="s">
        <v>42</v>
      </c>
      <c r="C31" s="60"/>
      <c r="D31" s="16">
        <f>AVERAGE(D9:D30)</f>
        <v>0.89444444444444449</v>
      </c>
      <c r="E31" s="60">
        <f>SUM(E9:E30)</f>
        <v>15.5</v>
      </c>
      <c r="F31" s="60">
        <f>SUM(F9:F30)</f>
        <v>17.45</v>
      </c>
      <c r="G31" s="51"/>
      <c r="H31" s="51"/>
      <c r="I31" s="17"/>
      <c r="J31" s="17" t="str">
        <f t="shared" si="5"/>
        <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row>
    <row r="32" spans="1:66" ht="30" customHeight="1" x14ac:dyDescent="0.55000000000000004">
      <c r="I32" s="6"/>
    </row>
    <row r="33" spans="3:8" ht="30" customHeight="1" x14ac:dyDescent="0.55000000000000004">
      <c r="C33" s="14"/>
      <c r="H33" s="46"/>
    </row>
    <row r="34" spans="3:8" ht="30" customHeight="1" x14ac:dyDescent="0.55000000000000004">
      <c r="C34" s="15"/>
    </row>
  </sheetData>
  <mergeCells count="11">
    <mergeCell ref="C3:D3"/>
    <mergeCell ref="C4:D4"/>
    <mergeCell ref="AM4:AS4"/>
    <mergeCell ref="AT4:AZ4"/>
    <mergeCell ref="BA4:BG4"/>
    <mergeCell ref="BH4:BN4"/>
    <mergeCell ref="E3:F3"/>
    <mergeCell ref="K4:Q4"/>
    <mergeCell ref="R4:X4"/>
    <mergeCell ref="Y4:AE4"/>
    <mergeCell ref="AF4:AL4"/>
  </mergeCells>
  <conditionalFormatting sqref="D7:F8 D9:D12 D13:F13 D14: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31">
    <cfRule type="expression" dxfId="2" priority="33">
      <formula>AND(TODAY()&gt;=K$5,TODAY()&lt;L$5)</formula>
    </cfRule>
  </conditionalFormatting>
  <conditionalFormatting sqref="K7:BN31">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D7:F8 D9:D12 D13:F13 D14:D31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5625" defaultRowHeight="12.9" x14ac:dyDescent="0.5"/>
  <cols>
    <col min="1" max="1" width="87.15625" style="34" customWidth="1"/>
    <col min="2" max="16384" width="9.15625" style="2"/>
  </cols>
  <sheetData>
    <row r="1" spans="1:2" ht="46.5" customHeight="1" x14ac:dyDescent="0.5"/>
    <row r="2" spans="1:2" s="36" customFormat="1" ht="15.6" x14ac:dyDescent="0.55000000000000004">
      <c r="A2" s="35" t="s">
        <v>8</v>
      </c>
      <c r="B2" s="35"/>
    </row>
    <row r="3" spans="1:2" s="40" customFormat="1" ht="27" customHeight="1" x14ac:dyDescent="0.55000000000000004">
      <c r="A3" s="69" t="s">
        <v>13</v>
      </c>
      <c r="B3" s="41"/>
    </row>
    <row r="4" spans="1:2" s="37" customFormat="1" ht="25.8" x14ac:dyDescent="0.95">
      <c r="A4" s="38" t="s">
        <v>7</v>
      </c>
    </row>
    <row r="5" spans="1:2" ht="74.25" customHeight="1" x14ac:dyDescent="0.5">
      <c r="A5" s="39" t="s">
        <v>16</v>
      </c>
    </row>
    <row r="6" spans="1:2" ht="26.25" customHeight="1" x14ac:dyDescent="0.5">
      <c r="A6" s="38" t="s">
        <v>19</v>
      </c>
    </row>
    <row r="7" spans="1:2" s="34" customFormat="1" ht="205" customHeight="1" x14ac:dyDescent="0.55000000000000004">
      <c r="A7" s="43" t="s">
        <v>18</v>
      </c>
    </row>
    <row r="8" spans="1:2" s="37" customFormat="1" ht="25.8" x14ac:dyDescent="0.95">
      <c r="A8" s="38" t="s">
        <v>9</v>
      </c>
    </row>
    <row r="9" spans="1:2" ht="43.2" x14ac:dyDescent="0.5">
      <c r="A9" s="39" t="s">
        <v>17</v>
      </c>
    </row>
    <row r="10" spans="1:2" s="34" customFormat="1" ht="28" customHeight="1" x14ac:dyDescent="0.55000000000000004">
      <c r="A10" s="42" t="s">
        <v>15</v>
      </c>
    </row>
    <row r="11" spans="1:2" s="37" customFormat="1" ht="25.8" x14ac:dyDescent="0.95">
      <c r="A11" s="38" t="s">
        <v>6</v>
      </c>
    </row>
    <row r="12" spans="1:2" ht="28.8" x14ac:dyDescent="0.5">
      <c r="A12" s="39" t="s">
        <v>14</v>
      </c>
    </row>
    <row r="13" spans="1:2" s="34" customFormat="1" ht="28" customHeight="1" x14ac:dyDescent="0.55000000000000004">
      <c r="A13" s="42" t="s">
        <v>1</v>
      </c>
    </row>
    <row r="14" spans="1:2" s="37" customFormat="1" ht="25.8" x14ac:dyDescent="0.95">
      <c r="A14" s="38" t="s">
        <v>10</v>
      </c>
    </row>
    <row r="15" spans="1:2" ht="75" customHeight="1" x14ac:dyDescent="0.5">
      <c r="A15" s="39" t="s">
        <v>11</v>
      </c>
    </row>
    <row r="16" spans="1:2" ht="57.6" x14ac:dyDescent="0.5">
      <c r="A16" s="39"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2023-03-21T07:47:43Z</dcterms:modified>
</cp:coreProperties>
</file>