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27735" windowHeight="14175" activeTab="1"/>
  </bookViews>
  <sheets>
    <sheet name="マスタスケジュール" sheetId="1" r:id="rId1"/>
    <sheet name="WBS" sheetId="2" r:id="rId2"/>
  </sheets>
  <calcPr calcId="145621"/>
  <extLst>
    <ext uri="GoogleSheetsCustomDataVersion2">
      <go:sheetsCustomData xmlns:go="http://customooxmlschemas.google.com/" r:id="rId6" roundtripDataChecksum="ZywWiwEzvowFPUYWq7xSt2fp9YELPv/iVWrSxURf1MM="/>
    </ext>
  </extLst>
</workbook>
</file>

<file path=xl/calcChain.xml><?xml version="1.0" encoding="utf-8"?>
<calcChain xmlns="http://schemas.openxmlformats.org/spreadsheetml/2006/main">
  <c r="K17" i="2" l="1"/>
  <c r="J17" i="2"/>
  <c r="N15" i="2"/>
  <c r="M15" i="2"/>
  <c r="K15" i="2"/>
  <c r="J15" i="2"/>
  <c r="N13" i="2"/>
  <c r="M13" i="2"/>
  <c r="K13" i="2"/>
  <c r="J13" i="2"/>
  <c r="N11" i="2"/>
  <c r="K11" i="2"/>
  <c r="N9" i="2"/>
  <c r="M9" i="2"/>
  <c r="K9" i="2"/>
  <c r="J9" i="2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F53" i="1"/>
  <c r="H41" i="1"/>
  <c r="G42" i="1" s="1"/>
  <c r="H42" i="1" s="1"/>
  <c r="G43" i="1" s="1"/>
  <c r="H43" i="1" s="1"/>
  <c r="G44" i="1" s="1"/>
  <c r="H44" i="1" s="1"/>
  <c r="H38" i="1"/>
  <c r="G38" i="1" s="1"/>
  <c r="H37" i="1" s="1"/>
  <c r="G37" i="1" s="1"/>
  <c r="H36" i="1" s="1"/>
  <c r="G36" i="1" s="1"/>
  <c r="H35" i="1" s="1"/>
  <c r="G35" i="1" s="1"/>
  <c r="H34" i="1" s="1"/>
  <c r="G34" i="1" s="1"/>
  <c r="G33" i="1" s="1"/>
  <c r="G32" i="1" s="1"/>
  <c r="H30" i="1" s="1"/>
  <c r="G31" i="1"/>
  <c r="H31" i="1" s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3" i="1" l="1"/>
  <c r="K23" i="1" s="1"/>
  <c r="K30" i="1"/>
  <c r="G30" i="1"/>
  <c r="H40" i="1"/>
  <c r="G46" i="1"/>
  <c r="G39" i="1"/>
  <c r="H39" i="1" s="1"/>
  <c r="H22" i="1"/>
  <c r="K22" i="1" s="1"/>
  <c r="H33" i="1"/>
  <c r="G41" i="1" l="1"/>
  <c r="G40" i="1" s="1"/>
  <c r="H32" i="1"/>
  <c r="H46" i="1"/>
  <c r="G47" i="1" s="1"/>
  <c r="H47" i="1" s="1"/>
  <c r="G48" i="1" s="1"/>
  <c r="H48" i="1" s="1"/>
  <c r="H45" i="1" s="1"/>
  <c r="G45" i="1"/>
  <c r="J30" i="1"/>
  <c r="H29" i="1"/>
  <c r="K29" i="1" l="1"/>
  <c r="G29" i="1"/>
  <c r="J29" i="1" l="1"/>
  <c r="H28" i="1"/>
  <c r="K28" i="1" l="1"/>
  <c r="G28" i="1"/>
  <c r="H27" i="1" l="1"/>
  <c r="J28" i="1"/>
  <c r="G27" i="1" l="1"/>
  <c r="K27" i="1"/>
  <c r="J27" i="1" l="1"/>
  <c r="H26" i="1"/>
  <c r="K26" i="1" l="1"/>
  <c r="G26" i="1"/>
  <c r="J26" i="1" l="1"/>
  <c r="H25" i="1"/>
  <c r="K25" i="1" l="1"/>
  <c r="G25" i="1"/>
  <c r="J25" i="1" l="1"/>
  <c r="H24" i="1"/>
  <c r="G24" i="1" l="1"/>
  <c r="K24" i="1"/>
  <c r="G23" i="1" l="1"/>
  <c r="J24" i="1"/>
  <c r="G22" i="1" l="1"/>
  <c r="J23" i="1"/>
  <c r="J22" i="1" l="1"/>
  <c r="H21" i="1"/>
  <c r="K21" i="1" l="1"/>
  <c r="H17" i="1"/>
  <c r="K17" i="1" s="1"/>
  <c r="G21" i="1"/>
  <c r="J21" i="1" s="1"/>
  <c r="H20" i="1"/>
  <c r="K20" i="1" s="1"/>
  <c r="H4" i="1"/>
  <c r="K4" i="1" s="1"/>
  <c r="G20" i="1"/>
  <c r="H19" i="1" l="1"/>
  <c r="J20" i="1"/>
  <c r="G19" i="1" l="1"/>
  <c r="K19" i="1"/>
  <c r="H18" i="1" l="1"/>
  <c r="J19" i="1"/>
  <c r="K18" i="1" l="1"/>
  <c r="G18" i="1"/>
  <c r="J18" i="1" l="1"/>
  <c r="G17" i="1"/>
  <c r="J17" i="1" l="1"/>
  <c r="H16" i="1"/>
  <c r="H10" i="1" l="1"/>
  <c r="K10" i="1" s="1"/>
  <c r="G16" i="1"/>
  <c r="K16" i="1"/>
  <c r="H15" i="1" l="1"/>
  <c r="J16" i="1"/>
  <c r="G15" i="1" l="1"/>
  <c r="K15" i="1"/>
  <c r="J15" i="1" l="1"/>
  <c r="H14" i="1"/>
  <c r="K14" i="1" l="1"/>
  <c r="G14" i="1"/>
  <c r="J14" i="1" l="1"/>
  <c r="H13" i="1"/>
  <c r="K13" i="1" l="1"/>
  <c r="G13" i="1"/>
  <c r="J13" i="1" l="1"/>
  <c r="H12" i="1"/>
  <c r="K12" i="1" l="1"/>
  <c r="G12" i="1"/>
  <c r="H11" i="1" l="1"/>
  <c r="J12" i="1"/>
  <c r="G11" i="1" l="1"/>
  <c r="K11" i="1"/>
  <c r="G10" i="1" l="1"/>
  <c r="J11" i="1"/>
  <c r="J10" i="1" l="1"/>
  <c r="H9" i="1"/>
  <c r="K9" i="1" l="1"/>
  <c r="H5" i="1"/>
  <c r="K5" i="1" s="1"/>
  <c r="G9" i="1"/>
  <c r="J9" i="1" s="1"/>
  <c r="H8" i="1"/>
  <c r="K8" i="1" l="1"/>
  <c r="G8" i="1"/>
  <c r="H7" i="1" l="1"/>
  <c r="J8" i="1"/>
  <c r="G7" i="1" l="1"/>
  <c r="K7" i="1"/>
  <c r="J7" i="1" l="1"/>
  <c r="H6" i="1"/>
  <c r="K6" i="1" l="1"/>
  <c r="G6" i="1"/>
  <c r="J6" i="1" l="1"/>
  <c r="G5" i="1"/>
  <c r="J5" i="1" l="1"/>
  <c r="G4" i="1"/>
  <c r="J4" i="1" s="1"/>
</calcChain>
</file>

<file path=xl/comments1.xml><?xml version="1.0" encoding="utf-8"?>
<comments xmlns="http://schemas.openxmlformats.org/spreadsheetml/2006/main">
  <authors>
    <author/>
  </authors>
  <commentList>
    <comment ref="F53" authorId="0">
      <text>
        <r>
          <rPr>
            <sz val="11"/>
            <color theme="1"/>
            <rFont val="Calibri"/>
            <family val="2"/>
            <scheme val="minor"/>
          </rPr>
          <t>======
ID#AAABgvwYO2k
木嶋遼介    (2025-03-24 02:53:36)
設計フェーズ以降を割戻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TgqlPTMBg9Abs5cHT1HByrbDTw=="/>
    </ext>
  </extLst>
</comments>
</file>

<file path=xl/sharedStrings.xml><?xml version="1.0" encoding="utf-8"?>
<sst xmlns="http://schemas.openxmlformats.org/spreadsheetml/2006/main" count="282" uniqueCount="108">
  <si>
    <t>タスク名</t>
  </si>
  <si>
    <t>予定</t>
  </si>
  <si>
    <t>実績</t>
  </si>
  <si>
    <t>担当者</t>
  </si>
  <si>
    <t>進捗率(%)</t>
  </si>
  <si>
    <t>工数(h)</t>
  </si>
  <si>
    <t>開始日</t>
  </si>
  <si>
    <t>終了日</t>
  </si>
  <si>
    <t>1. プロジェクト計画・要件定義工程</t>
  </si>
  <si>
    <t>PjM</t>
  </si>
  <si>
    <t>1.1 プロジェクト立ち上げ</t>
  </si>
  <si>
    <t>キックオフミーティング</t>
  </si>
  <si>
    <t>プロジェクト憲章の作成</t>
  </si>
  <si>
    <t>コミュニケーション計画の策定</t>
  </si>
  <si>
    <t>プロジェクトスケジュールの確定</t>
  </si>
  <si>
    <t>1.2 要件定義</t>
  </si>
  <si>
    <t>PdM</t>
  </si>
  <si>
    <t>業務要件の整理</t>
  </si>
  <si>
    <t>機能要件の整理</t>
  </si>
  <si>
    <t>非機能要件の整理</t>
  </si>
  <si>
    <t>開発要件の整理</t>
  </si>
  <si>
    <t>要件定義書の作成</t>
  </si>
  <si>
    <t>要件定義書の検収</t>
  </si>
  <si>
    <t>1.3 プロジェクト環境構築</t>
  </si>
  <si>
    <t>インフラ担当</t>
  </si>
  <si>
    <t>開発環境のセットアップ</t>
  </si>
  <si>
    <t>テスト環境のセットアップ</t>
  </si>
  <si>
    <t>バージョン管理システムの構築</t>
  </si>
  <si>
    <t>コミュニケーションツールの準備</t>
  </si>
  <si>
    <t>2. 設計工程</t>
  </si>
  <si>
    <t>SE</t>
  </si>
  <si>
    <t>2.1 基本設計</t>
  </si>
  <si>
    <t>システムアーキテクチャの設計</t>
  </si>
  <si>
    <t>データベース設計</t>
  </si>
  <si>
    <t>セキュリティ設計の策定</t>
  </si>
  <si>
    <t>モジュール設計</t>
  </si>
  <si>
    <t>UI/UX設計</t>
  </si>
  <si>
    <t>基本設計書の作成</t>
  </si>
  <si>
    <t>基本設計書の検収</t>
  </si>
  <si>
    <t>2.2 詳細設計</t>
  </si>
  <si>
    <t>PG</t>
  </si>
  <si>
    <t>3. 実装工程</t>
  </si>
  <si>
    <t>3.1 基盤システム開発</t>
  </si>
  <si>
    <t>データベース構築</t>
  </si>
  <si>
    <t>基本フレームワークの構築</t>
  </si>
  <si>
    <t>認証・認可システムの実装</t>
  </si>
  <si>
    <t>ログ機能の実装</t>
  </si>
  <si>
    <t>共通コンポーネントの実装</t>
  </si>
  <si>
    <t>3.2 機能実装</t>
  </si>
  <si>
    <t>4. 試験工程</t>
  </si>
  <si>
    <t>4.1 単体試験</t>
  </si>
  <si>
    <t>4.2 結合試験</t>
  </si>
  <si>
    <t>4.3 総合試験</t>
  </si>
  <si>
    <t>4.4 受入試験</t>
  </si>
  <si>
    <t>5. 導入・リリース工程</t>
  </si>
  <si>
    <t>5.1 導入準備</t>
  </si>
  <si>
    <t>5.2 データ移行</t>
  </si>
  <si>
    <t>5.3 本番リリース</t>
  </si>
  <si>
    <t>通常月稼働時間：</t>
  </si>
  <si>
    <t>コース月稼働時間：</t>
  </si>
  <si>
    <t>コース開始時期：</t>
  </si>
  <si>
    <t>対象コース：</t>
  </si>
  <si>
    <t>★6/30受講期限</t>
  </si>
  <si>
    <t>4月</t>
  </si>
  <si>
    <t>5月</t>
  </si>
  <si>
    <t>6月</t>
  </si>
  <si>
    <t>7月</t>
  </si>
  <si>
    <t>月</t>
  </si>
  <si>
    <t>火</t>
  </si>
  <si>
    <t>水</t>
  </si>
  <si>
    <t>木</t>
  </si>
  <si>
    <t>金</t>
  </si>
  <si>
    <t>土</t>
  </si>
  <si>
    <t>日</t>
  </si>
  <si>
    <t>擬似実務名</t>
  </si>
  <si>
    <t>オンボーディング</t>
  </si>
  <si>
    <t>プロジェクトの理解</t>
  </si>
  <si>
    <t>中村</t>
  </si>
  <si>
    <t>プロダクトの理解</t>
  </si>
  <si>
    <t>ミッションの理解</t>
  </si>
  <si>
    <t>スケジュールの確認</t>
  </si>
  <si>
    <t>開発環境構築</t>
  </si>
  <si>
    <t>チュートリアル</t>
  </si>
  <si>
    <t>詳細設計工程における開発ルール</t>
  </si>
  <si>
    <t>実装工程における開発ルール</t>
  </si>
  <si>
    <t>試験工程における開発ルール</t>
  </si>
  <si>
    <t>在庫センター情報画面 機能改修</t>
  </si>
  <si>
    <t>詳細設計</t>
  </si>
  <si>
    <t>テーブル設計</t>
  </si>
  <si>
    <t>システム設計</t>
  </si>
  <si>
    <t>設計書作成</t>
  </si>
  <si>
    <t>実装</t>
  </si>
  <si>
    <t>テーブル改修</t>
  </si>
  <si>
    <t>単体試験</t>
  </si>
  <si>
    <t>試験項目書兼結果報告書作成</t>
  </si>
  <si>
    <t>在庫センター情報画面 機能追加</t>
  </si>
  <si>
    <t>登録処理実装</t>
  </si>
  <si>
    <t>更新処理実装</t>
  </si>
  <si>
    <t>削除処理実装</t>
  </si>
  <si>
    <t>中村</t>
    <phoneticPr fontId="13"/>
  </si>
  <si>
    <t>中村</t>
    <phoneticPr fontId="13"/>
  </si>
  <si>
    <t>不要</t>
    <rPh sb="0" eb="2">
      <t>フヨウ</t>
    </rPh>
    <phoneticPr fontId="13"/>
  </si>
  <si>
    <t>不要</t>
    <phoneticPr fontId="13"/>
  </si>
  <si>
    <t>設計書作成</t>
    <phoneticPr fontId="13"/>
  </si>
  <si>
    <t>設計書、システム差異検証</t>
    <rPh sb="8" eb="10">
      <t>サイ</t>
    </rPh>
    <rPh sb="10" eb="12">
      <t>ケンショウ</t>
    </rPh>
    <phoneticPr fontId="13"/>
  </si>
  <si>
    <t>詳細設計</t>
    <phoneticPr fontId="13"/>
  </si>
  <si>
    <t>システム設計</t>
    <phoneticPr fontId="13"/>
  </si>
  <si>
    <r>
      <rPr>
        <sz val="11"/>
        <color theme="1"/>
        <rFont val="ＭＳ Ｐゴシック"/>
        <family val="3"/>
        <charset val="128"/>
      </rPr>
      <t>現在容量</t>
    </r>
    <r>
      <rPr>
        <sz val="11"/>
        <color theme="1"/>
        <rFont val="Calibri"/>
        <family val="2"/>
      </rPr>
      <t>From-To</t>
    </r>
    <r>
      <rPr>
        <sz val="11"/>
        <color theme="1"/>
        <rFont val="ＭＳ Ｐゴシック"/>
        <family val="3"/>
        <charset val="128"/>
      </rPr>
      <t>検索実装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</si>
</sst>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m/d"/>
    <numFmt numFmtId="178" formatCode="mm"/>
    <numFmt numFmtId="179" formatCode="dd"/>
    <numFmt numFmtId="180" formatCode="0_);[Red]\(0\)"/>
  </numFmts>
  <fonts count="16">
    <font>
      <sz val="11"/>
      <color theme="1"/>
      <name val="Calibri"/>
      <scheme val="minor"/>
    </font>
    <font>
      <sz val="12"/>
      <color theme="1"/>
      <name val="Meiryo"/>
      <family val="3"/>
      <charset val="128"/>
    </font>
    <font>
      <sz val="12"/>
      <color rgb="FFFFFFFF"/>
      <name val="Meiryo"/>
      <family val="3"/>
      <charset val="128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Meiryo"/>
      <family val="3"/>
      <charset val="128"/>
    </font>
    <font>
      <sz val="11"/>
      <color theme="1"/>
      <name val="Calibri"/>
      <family val="2"/>
    </font>
    <font>
      <sz val="12"/>
      <color rgb="FF333333"/>
      <name val="Helvetica Neue"/>
    </font>
    <font>
      <sz val="12"/>
      <color rgb="FFFF0000"/>
      <name val="Helvetica Neue"/>
    </font>
    <font>
      <sz val="11"/>
      <color rgb="FF333333"/>
      <name val="Helvetica Neue"/>
    </font>
    <font>
      <sz val="9"/>
      <color theme="1"/>
      <name val="Arial"/>
      <family val="2"/>
    </font>
    <font>
      <sz val="12"/>
      <color rgb="FFFFFFFF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E7E6E7"/>
        <bgColor rgb="FFE7E6E7"/>
      </patternFill>
    </fill>
    <fill>
      <patternFill patternType="solid">
        <fgColor rgb="FFFFC09B"/>
        <bgColor rgb="FFFFC09B"/>
      </patternFill>
    </fill>
    <fill>
      <patternFill patternType="solid">
        <fgColor rgb="FFD0CED0"/>
        <bgColor rgb="FFD0CED0"/>
      </patternFill>
    </fill>
    <fill>
      <patternFill patternType="solid">
        <fgColor rgb="FF433B43"/>
        <bgColor rgb="FF433B43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0"/>
        <bgColor rgb="FFE7E6E7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/>
    <xf numFmtId="0" fontId="2" fillId="2" borderId="11" xfId="0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0" borderId="11" xfId="0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7" xfId="0" applyFont="1" applyBorder="1"/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7" xfId="0" applyFont="1" applyBorder="1"/>
    <xf numFmtId="0" fontId="7" fillId="0" borderId="11" xfId="0" applyFont="1" applyBorder="1" applyAlignment="1">
      <alignment vertical="center"/>
    </xf>
    <xf numFmtId="0" fontId="1" fillId="0" borderId="14" xfId="0" applyFont="1" applyBorder="1"/>
    <xf numFmtId="0" fontId="1" fillId="0" borderId="15" xfId="0" applyFont="1" applyBorder="1"/>
    <xf numFmtId="14" fontId="6" fillId="5" borderId="11" xfId="0" applyNumberFormat="1" applyFont="1" applyFill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56" fontId="6" fillId="0" borderId="11" xfId="0" applyNumberFormat="1" applyFont="1" applyBorder="1" applyAlignment="1">
      <alignment horizontal="center"/>
    </xf>
    <xf numFmtId="176" fontId="6" fillId="5" borderId="11" xfId="0" applyNumberFormat="1" applyFont="1" applyFill="1" applyBorder="1" applyAlignment="1">
      <alignment horizontal="center"/>
    </xf>
    <xf numFmtId="0" fontId="7" fillId="0" borderId="12" xfId="0" applyFont="1" applyBorder="1"/>
    <xf numFmtId="14" fontId="1" fillId="5" borderId="0" xfId="0" applyNumberFormat="1" applyFont="1" applyFill="1"/>
    <xf numFmtId="177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6" borderId="16" xfId="0" applyFont="1" applyFill="1" applyBorder="1" applyAlignment="1"/>
    <xf numFmtId="0" fontId="1" fillId="0" borderId="0" xfId="0" applyFont="1" applyAlignment="1"/>
    <xf numFmtId="0" fontId="5" fillId="7" borderId="16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78" fontId="5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8" borderId="12" xfId="0" applyNumberFormat="1" applyFont="1" applyFill="1" applyBorder="1" applyAlignment="1">
      <alignment horizontal="center"/>
    </xf>
    <xf numFmtId="179" fontId="5" fillId="0" borderId="0" xfId="0" applyNumberFormat="1" applyFont="1"/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5" fillId="10" borderId="18" xfId="0" applyFont="1" applyFill="1" applyBorder="1" applyAlignment="1"/>
    <xf numFmtId="0" fontId="5" fillId="10" borderId="19" xfId="0" applyFont="1" applyFill="1" applyBorder="1" applyAlignment="1"/>
    <xf numFmtId="0" fontId="5" fillId="10" borderId="20" xfId="0" applyFont="1" applyFill="1" applyBorder="1" applyAlignment="1"/>
    <xf numFmtId="0" fontId="5" fillId="10" borderId="21" xfId="0" applyFont="1" applyFill="1" applyBorder="1" applyAlignment="1"/>
    <xf numFmtId="0" fontId="5" fillId="10" borderId="22" xfId="0" applyFont="1" applyFill="1" applyBorder="1" applyAlignment="1"/>
    <xf numFmtId="0" fontId="5" fillId="10" borderId="23" xfId="0" applyFont="1" applyFill="1" applyBorder="1" applyAlignment="1"/>
    <xf numFmtId="0" fontId="5" fillId="10" borderId="24" xfId="0" applyFont="1" applyFill="1" applyBorder="1" applyAlignment="1"/>
    <xf numFmtId="0" fontId="5" fillId="10" borderId="25" xfId="0" applyFont="1" applyFill="1" applyBorder="1" applyAlignment="1"/>
    <xf numFmtId="0" fontId="5" fillId="0" borderId="13" xfId="0" applyFont="1" applyBorder="1" applyAlignment="1">
      <alignment vertical="center"/>
    </xf>
    <xf numFmtId="56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56" fontId="5" fillId="10" borderId="1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11" borderId="23" xfId="0" applyFont="1" applyFill="1" applyBorder="1" applyAlignment="1"/>
    <xf numFmtId="0" fontId="5" fillId="12" borderId="23" xfId="0" applyFont="1" applyFill="1" applyBorder="1" applyAlignment="1"/>
    <xf numFmtId="0" fontId="5" fillId="12" borderId="24" xfId="0" applyFont="1" applyFill="1" applyBorder="1" applyAlignment="1"/>
    <xf numFmtId="0" fontId="5" fillId="12" borderId="22" xfId="0" applyFont="1" applyFill="1" applyBorder="1" applyAlignment="1"/>
    <xf numFmtId="0" fontId="5" fillId="11" borderId="25" xfId="0" applyFont="1" applyFill="1" applyBorder="1" applyAlignment="1"/>
    <xf numFmtId="0" fontId="5" fillId="11" borderId="22" xfId="0" applyFont="1" applyFill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29" xfId="0" applyFont="1" applyBorder="1" applyAlignment="1"/>
    <xf numFmtId="0" fontId="5" fillId="10" borderId="30" xfId="0" applyFont="1" applyFill="1" applyBorder="1" applyAlignment="1"/>
    <xf numFmtId="0" fontId="5" fillId="0" borderId="30" xfId="0" applyFont="1" applyBorder="1" applyAlignment="1"/>
    <xf numFmtId="0" fontId="5" fillId="11" borderId="30" xfId="0" applyFont="1" applyFill="1" applyBorder="1" applyAlignment="1"/>
    <xf numFmtId="0" fontId="5" fillId="12" borderId="30" xfId="0" applyFont="1" applyFill="1" applyBorder="1" applyAlignment="1"/>
    <xf numFmtId="0" fontId="5" fillId="12" borderId="31" xfId="0" applyFont="1" applyFill="1" applyBorder="1" applyAlignment="1"/>
    <xf numFmtId="0" fontId="5" fillId="12" borderId="29" xfId="0" applyFont="1" applyFill="1" applyBorder="1" applyAlignment="1"/>
    <xf numFmtId="0" fontId="5" fillId="11" borderId="32" xfId="0" applyFont="1" applyFill="1" applyBorder="1" applyAlignment="1"/>
    <xf numFmtId="0" fontId="5" fillId="11" borderId="29" xfId="0" applyFont="1" applyFill="1" applyBorder="1" applyAlignment="1"/>
    <xf numFmtId="176" fontId="5" fillId="10" borderId="14" xfId="0" applyNumberFormat="1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33" xfId="0" applyFont="1" applyFill="1" applyBorder="1" applyAlignment="1"/>
    <xf numFmtId="0" fontId="5" fillId="10" borderId="34" xfId="0" applyFont="1" applyFill="1" applyBorder="1" applyAlignment="1"/>
    <xf numFmtId="0" fontId="5" fillId="12" borderId="34" xfId="0" applyFont="1" applyFill="1" applyBorder="1" applyAlignment="1"/>
    <xf numFmtId="0" fontId="5" fillId="12" borderId="35" xfId="0" applyFont="1" applyFill="1" applyBorder="1" applyAlignment="1"/>
    <xf numFmtId="0" fontId="5" fillId="12" borderId="33" xfId="0" applyFont="1" applyFill="1" applyBorder="1" applyAlignment="1"/>
    <xf numFmtId="0" fontId="5" fillId="10" borderId="36" xfId="0" applyFont="1" applyFill="1" applyBorder="1" applyAlignment="1"/>
    <xf numFmtId="0" fontId="5" fillId="0" borderId="38" xfId="0" applyFont="1" applyBorder="1" applyAlignment="1"/>
    <xf numFmtId="0" fontId="5" fillId="0" borderId="39" xfId="0" applyFont="1" applyBorder="1" applyAlignment="1"/>
    <xf numFmtId="0" fontId="5" fillId="10" borderId="39" xfId="0" applyFont="1" applyFill="1" applyBorder="1" applyAlignment="1"/>
    <xf numFmtId="0" fontId="5" fillId="11" borderId="39" xfId="0" applyFont="1" applyFill="1" applyBorder="1" applyAlignment="1"/>
    <xf numFmtId="0" fontId="5" fillId="12" borderId="39" xfId="0" applyFont="1" applyFill="1" applyBorder="1" applyAlignment="1"/>
    <xf numFmtId="0" fontId="5" fillId="12" borderId="40" xfId="0" applyFont="1" applyFill="1" applyBorder="1" applyAlignment="1"/>
    <xf numFmtId="0" fontId="5" fillId="12" borderId="38" xfId="0" applyFont="1" applyFill="1" applyBorder="1" applyAlignment="1"/>
    <xf numFmtId="0" fontId="5" fillId="11" borderId="41" xfId="0" applyFont="1" applyFill="1" applyBorder="1" applyAlignment="1"/>
    <xf numFmtId="0" fontId="5" fillId="11" borderId="38" xfId="0" applyFont="1" applyFill="1" applyBorder="1" applyAlignment="1"/>
    <xf numFmtId="0" fontId="5" fillId="0" borderId="13" xfId="0" applyFont="1" applyBorder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0" fontId="5" fillId="12" borderId="19" xfId="0" applyFont="1" applyFill="1" applyBorder="1" applyAlignment="1"/>
    <xf numFmtId="0" fontId="5" fillId="12" borderId="20" xfId="0" applyFont="1" applyFill="1" applyBorder="1" applyAlignment="1"/>
    <xf numFmtId="0" fontId="5" fillId="12" borderId="18" xfId="0" applyFont="1" applyFill="1" applyBorder="1" applyAlignment="1"/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13" xfId="0" applyFont="1" applyBorder="1" applyAlignment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7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13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9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0" fontId="5" fillId="0" borderId="42" xfId="0" applyFont="1" applyBorder="1" applyAlignment="1"/>
    <xf numFmtId="0" fontId="5" fillId="14" borderId="16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12" xfId="0" applyFont="1" applyBorder="1"/>
    <xf numFmtId="0" fontId="15" fillId="0" borderId="2" xfId="0" applyFont="1" applyBorder="1" applyAlignment="1"/>
    <xf numFmtId="0" fontId="5" fillId="0" borderId="7" xfId="0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80" fontId="5" fillId="0" borderId="7" xfId="0" applyNumberFormat="1" applyFont="1" applyBorder="1" applyAlignment="1">
      <alignment horizontal="center"/>
    </xf>
    <xf numFmtId="180" fontId="3" fillId="0" borderId="12" xfId="0" applyNumberFormat="1" applyFont="1" applyBorder="1"/>
    <xf numFmtId="56" fontId="15" fillId="0" borderId="7" xfId="0" applyNumberFormat="1" applyFont="1" applyBorder="1" applyAlignment="1">
      <alignment horizontal="center"/>
    </xf>
    <xf numFmtId="0" fontId="2" fillId="3" borderId="1" xfId="0" applyFont="1" applyFill="1" applyBorder="1" applyAlignment="1"/>
    <xf numFmtId="0" fontId="5" fillId="10" borderId="3" xfId="0" applyFont="1" applyFill="1" applyBorder="1" applyAlignment="1">
      <alignment horizontal="center"/>
    </xf>
    <xf numFmtId="176" fontId="5" fillId="10" borderId="3" xfId="0" applyNumberFormat="1" applyFont="1" applyFill="1" applyBorder="1" applyAlignment="1">
      <alignment horizontal="center"/>
    </xf>
    <xf numFmtId="180" fontId="5" fillId="10" borderId="7" xfId="0" applyNumberFormat="1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56" fontId="5" fillId="0" borderId="7" xfId="0" applyNumberFormat="1" applyFont="1" applyBorder="1" applyAlignment="1">
      <alignment horizontal="center"/>
    </xf>
    <xf numFmtId="0" fontId="5" fillId="0" borderId="2" xfId="0" applyFont="1" applyBorder="1" applyAlignment="1"/>
    <xf numFmtId="176" fontId="5" fillId="11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13" borderId="7" xfId="0" applyFont="1" applyFill="1" applyBorder="1" applyAlignment="1">
      <alignment horizontal="center"/>
    </xf>
    <xf numFmtId="0" fontId="3" fillId="13" borderId="12" xfId="0" applyFont="1" applyFill="1" applyBorder="1"/>
    <xf numFmtId="180" fontId="15" fillId="0" borderId="7" xfId="0" applyNumberFormat="1" applyFont="1" applyBorder="1" applyAlignment="1">
      <alignment horizontal="center"/>
    </xf>
    <xf numFmtId="176" fontId="15" fillId="13" borderId="7" xfId="0" applyNumberFormat="1" applyFont="1" applyFill="1" applyBorder="1" applyAlignment="1">
      <alignment horizontal="center"/>
    </xf>
    <xf numFmtId="176" fontId="5" fillId="13" borderId="7" xfId="0" applyNumberFormat="1" applyFont="1" applyFill="1" applyBorder="1" applyAlignment="1">
      <alignment horizontal="center"/>
    </xf>
    <xf numFmtId="56" fontId="5" fillId="13" borderId="7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176" fontId="5" fillId="10" borderId="3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3" fillId="0" borderId="27" xfId="0" applyFont="1" applyBorder="1"/>
    <xf numFmtId="0" fontId="3" fillId="0" borderId="28" xfId="0" applyFont="1" applyBorder="1"/>
    <xf numFmtId="0" fontId="5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7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3" fillId="0" borderId="37" xfId="0" applyFont="1" applyBorder="1"/>
    <xf numFmtId="0" fontId="2" fillId="3" borderId="26" xfId="0" applyFont="1" applyFill="1" applyBorder="1"/>
    <xf numFmtId="0" fontId="5" fillId="10" borderId="7" xfId="0" applyFont="1" applyFill="1" applyBorder="1" applyAlignment="1">
      <alignment horizontal="center"/>
    </xf>
    <xf numFmtId="56" fontId="5" fillId="10" borderId="7" xfId="0" applyNumberFormat="1" applyFont="1" applyFill="1" applyBorder="1" applyAlignment="1">
      <alignment horizontal="center"/>
    </xf>
    <xf numFmtId="0" fontId="1" fillId="0" borderId="1" xfId="0" applyFont="1" applyBorder="1"/>
    <xf numFmtId="14" fontId="5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0" xfId="0" applyFont="1" applyAlignment="1"/>
    <xf numFmtId="0" fontId="12" fillId="3" borderId="26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8" xfId="0" applyFont="1" applyFill="1" applyBorder="1" applyAlignment="1"/>
    <xf numFmtId="0" fontId="2" fillId="3" borderId="28" xfId="0" applyFont="1" applyFill="1" applyBorder="1" applyAlignment="1"/>
    <xf numFmtId="0" fontId="2" fillId="3" borderId="10" xfId="0" applyFont="1" applyFill="1" applyBorder="1" applyAlignment="1"/>
    <xf numFmtId="0" fontId="5" fillId="10" borderId="17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176" fontId="5" fillId="10" borderId="17" xfId="0" applyNumberFormat="1" applyFont="1" applyFill="1" applyBorder="1" applyAlignment="1">
      <alignment horizontal="center"/>
    </xf>
    <xf numFmtId="176" fontId="5" fillId="10" borderId="12" xfId="0" applyNumberFormat="1" applyFont="1" applyFill="1" applyBorder="1" applyAlignment="1">
      <alignment horizontal="center"/>
    </xf>
    <xf numFmtId="180" fontId="5" fillId="10" borderId="17" xfId="0" applyNumberFormat="1" applyFont="1" applyFill="1" applyBorder="1" applyAlignment="1">
      <alignment horizontal="center"/>
    </xf>
    <xf numFmtId="180" fontId="5" fillId="10" borderId="12" xfId="0" applyNumberFormat="1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showGridLines="0" workbookViewId="0"/>
  </sheetViews>
  <sheetFormatPr defaultColWidth="14.42578125" defaultRowHeight="15" customHeight="1"/>
  <cols>
    <col min="1" max="1" width="2.7109375" customWidth="1"/>
    <col min="2" max="4" width="6.85546875" customWidth="1"/>
    <col min="5" max="5" width="39.85546875" customWidth="1"/>
    <col min="6" max="6" width="10.140625" customWidth="1"/>
    <col min="7" max="7" width="14.85546875" customWidth="1"/>
    <col min="8" max="8" width="15.5703125" customWidth="1"/>
    <col min="9" max="9" width="10.140625" customWidth="1"/>
    <col min="10" max="11" width="14.85546875" customWidth="1"/>
    <col min="12" max="12" width="14.140625" customWidth="1"/>
    <col min="13" max="13" width="12" customWidth="1"/>
    <col min="14" max="14" width="8.7109375" customWidth="1"/>
    <col min="15" max="49" width="6.85546875" customWidth="1"/>
  </cols>
  <sheetData>
    <row r="1" spans="1:13" ht="18" customHeight="1">
      <c r="A1" s="1"/>
      <c r="B1" s="1"/>
      <c r="C1" s="1"/>
      <c r="D1" s="1"/>
      <c r="E1" s="1"/>
    </row>
    <row r="2" spans="1:13" ht="18" customHeight="1">
      <c r="A2" s="1"/>
      <c r="B2" s="120" t="s">
        <v>0</v>
      </c>
      <c r="C2" s="121"/>
      <c r="D2" s="121"/>
      <c r="E2" s="122"/>
      <c r="F2" s="126" t="s">
        <v>1</v>
      </c>
      <c r="G2" s="127"/>
      <c r="H2" s="128"/>
      <c r="I2" s="126" t="s">
        <v>2</v>
      </c>
      <c r="J2" s="127"/>
      <c r="K2" s="128"/>
      <c r="L2" s="129" t="s">
        <v>3</v>
      </c>
      <c r="M2" s="129" t="s">
        <v>4</v>
      </c>
    </row>
    <row r="3" spans="1:13" ht="20.25" customHeight="1">
      <c r="A3" s="1"/>
      <c r="B3" s="123"/>
      <c r="C3" s="124"/>
      <c r="D3" s="124"/>
      <c r="E3" s="125"/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2" t="s">
        <v>7</v>
      </c>
      <c r="L3" s="130"/>
      <c r="M3" s="130"/>
    </row>
    <row r="4" spans="1:13" ht="20.25" customHeight="1">
      <c r="A4" s="3"/>
      <c r="B4" s="4"/>
      <c r="C4" s="5" t="s">
        <v>8</v>
      </c>
      <c r="D4" s="6"/>
      <c r="E4" s="7"/>
      <c r="F4" s="8">
        <v>160</v>
      </c>
      <c r="G4" s="9">
        <f t="shared" ref="G4:G5" si="0">G5</f>
        <v>45689.208333333321</v>
      </c>
      <c r="H4" s="9">
        <f>H21</f>
        <v>45719.208333333321</v>
      </c>
      <c r="I4" s="8">
        <f t="shared" ref="I4:K4" si="1">F4</f>
        <v>160</v>
      </c>
      <c r="J4" s="9">
        <f t="shared" si="1"/>
        <v>45689.208333333321</v>
      </c>
      <c r="K4" s="9">
        <f t="shared" si="1"/>
        <v>45719.208333333321</v>
      </c>
      <c r="L4" s="8" t="s">
        <v>9</v>
      </c>
      <c r="M4" s="8">
        <v>100</v>
      </c>
    </row>
    <row r="5" spans="1:13" ht="15.75" customHeight="1">
      <c r="B5" s="10"/>
      <c r="C5" s="11"/>
      <c r="D5" s="12" t="s">
        <v>10</v>
      </c>
      <c r="E5" s="13"/>
      <c r="F5" s="8">
        <v>40</v>
      </c>
      <c r="G5" s="9">
        <f t="shared" si="0"/>
        <v>45689.208333333321</v>
      </c>
      <c r="H5" s="9">
        <f>H9</f>
        <v>45694.208333333321</v>
      </c>
      <c r="I5" s="8">
        <f t="shared" ref="I5:K5" si="2">F5</f>
        <v>40</v>
      </c>
      <c r="J5" s="9">
        <f t="shared" si="2"/>
        <v>45689.208333333321</v>
      </c>
      <c r="K5" s="9">
        <f t="shared" si="2"/>
        <v>45694.208333333321</v>
      </c>
      <c r="L5" s="8" t="s">
        <v>9</v>
      </c>
      <c r="M5" s="8">
        <v>100</v>
      </c>
    </row>
    <row r="6" spans="1:13" ht="18" customHeight="1">
      <c r="A6" s="1"/>
      <c r="B6" s="14"/>
      <c r="C6" s="14"/>
      <c r="D6" s="15"/>
      <c r="E6" s="16" t="s">
        <v>11</v>
      </c>
      <c r="F6" s="8">
        <v>8</v>
      </c>
      <c r="G6" s="9">
        <f>H6-1</f>
        <v>45689.208333333321</v>
      </c>
      <c r="H6" s="9">
        <f t="shared" ref="H6:H7" si="3">G7-1</f>
        <v>45690.208333333321</v>
      </c>
      <c r="I6" s="8">
        <f t="shared" ref="I6:K6" si="4">F6</f>
        <v>8</v>
      </c>
      <c r="J6" s="9">
        <f t="shared" si="4"/>
        <v>45689.208333333321</v>
      </c>
      <c r="K6" s="9">
        <f t="shared" si="4"/>
        <v>45690.208333333321</v>
      </c>
      <c r="L6" s="8" t="s">
        <v>9</v>
      </c>
      <c r="M6" s="8">
        <v>100</v>
      </c>
    </row>
    <row r="7" spans="1:13" ht="18" customHeight="1">
      <c r="A7" s="1"/>
      <c r="B7" s="14"/>
      <c r="C7" s="14"/>
      <c r="D7" s="14"/>
      <c r="E7" s="16" t="s">
        <v>12</v>
      </c>
      <c r="F7" s="8">
        <v>16</v>
      </c>
      <c r="G7" s="9">
        <f>H7-2</f>
        <v>45691.208333333321</v>
      </c>
      <c r="H7" s="9">
        <f t="shared" si="3"/>
        <v>45693.208333333321</v>
      </c>
      <c r="I7" s="8">
        <f t="shared" ref="I7:K7" si="5">F7</f>
        <v>16</v>
      </c>
      <c r="J7" s="9">
        <f t="shared" si="5"/>
        <v>45691.208333333321</v>
      </c>
      <c r="K7" s="9">
        <f t="shared" si="5"/>
        <v>45693.208333333321</v>
      </c>
      <c r="L7" s="8" t="s">
        <v>9</v>
      </c>
      <c r="M7" s="8">
        <v>100</v>
      </c>
    </row>
    <row r="8" spans="1:13" ht="18" customHeight="1">
      <c r="A8" s="1"/>
      <c r="B8" s="14"/>
      <c r="C8" s="14"/>
      <c r="D8" s="14"/>
      <c r="E8" s="16" t="s">
        <v>13</v>
      </c>
      <c r="F8" s="8">
        <v>4</v>
      </c>
      <c r="G8" s="9">
        <f t="shared" ref="G8:G9" si="6">H8</f>
        <v>45694.208333333321</v>
      </c>
      <c r="H8" s="9">
        <f>H9</f>
        <v>45694.208333333321</v>
      </c>
      <c r="I8" s="8">
        <f t="shared" ref="I8:K8" si="7">F8</f>
        <v>4</v>
      </c>
      <c r="J8" s="9">
        <f t="shared" si="7"/>
        <v>45694.208333333321</v>
      </c>
      <c r="K8" s="9">
        <f t="shared" si="7"/>
        <v>45694.208333333321</v>
      </c>
      <c r="L8" s="8" t="s">
        <v>9</v>
      </c>
      <c r="M8" s="8">
        <v>100</v>
      </c>
    </row>
    <row r="9" spans="1:13" ht="18" customHeight="1">
      <c r="A9" s="1"/>
      <c r="B9" s="17"/>
      <c r="C9" s="14"/>
      <c r="D9" s="18"/>
      <c r="E9" s="16" t="s">
        <v>14</v>
      </c>
      <c r="F9" s="8">
        <v>4</v>
      </c>
      <c r="G9" s="9">
        <f t="shared" si="6"/>
        <v>45694.208333333321</v>
      </c>
      <c r="H9" s="9">
        <f>G10-1</f>
        <v>45694.208333333321</v>
      </c>
      <c r="I9" s="8">
        <f t="shared" ref="I9:K9" si="8">F9</f>
        <v>4</v>
      </c>
      <c r="J9" s="9">
        <f t="shared" si="8"/>
        <v>45694.208333333321</v>
      </c>
      <c r="K9" s="9">
        <f t="shared" si="8"/>
        <v>45694.208333333321</v>
      </c>
      <c r="L9" s="8" t="s">
        <v>9</v>
      </c>
      <c r="M9" s="8">
        <v>100</v>
      </c>
    </row>
    <row r="10" spans="1:13" ht="15.75" customHeight="1">
      <c r="B10" s="10"/>
      <c r="C10" s="10"/>
      <c r="D10" s="12" t="s">
        <v>15</v>
      </c>
      <c r="E10" s="13"/>
      <c r="F10" s="8">
        <v>80</v>
      </c>
      <c r="G10" s="9">
        <f>G11</f>
        <v>45695.208333333321</v>
      </c>
      <c r="H10" s="9">
        <f>H16</f>
        <v>45712.208333333321</v>
      </c>
      <c r="I10" s="8">
        <f t="shared" ref="I10:K10" si="9">F10</f>
        <v>80</v>
      </c>
      <c r="J10" s="9">
        <f t="shared" si="9"/>
        <v>45695.208333333321</v>
      </c>
      <c r="K10" s="9">
        <f t="shared" si="9"/>
        <v>45712.208333333321</v>
      </c>
      <c r="L10" s="8" t="s">
        <v>16</v>
      </c>
      <c r="M10" s="8">
        <v>100</v>
      </c>
    </row>
    <row r="11" spans="1:13" ht="18" customHeight="1">
      <c r="A11" s="1"/>
      <c r="B11" s="14"/>
      <c r="C11" s="14"/>
      <c r="D11" s="15"/>
      <c r="E11" s="16" t="s">
        <v>17</v>
      </c>
      <c r="F11" s="8">
        <v>20</v>
      </c>
      <c r="G11" s="9">
        <f t="shared" ref="G11:G12" si="10">H11-3</f>
        <v>45695.208333333321</v>
      </c>
      <c r="H11" s="9">
        <f t="shared" ref="H11:H16" si="11">G12-1</f>
        <v>45698.208333333321</v>
      </c>
      <c r="I11" s="8">
        <f t="shared" ref="I11:K11" si="12">F11</f>
        <v>20</v>
      </c>
      <c r="J11" s="9">
        <f t="shared" si="12"/>
        <v>45695.208333333321</v>
      </c>
      <c r="K11" s="9">
        <f t="shared" si="12"/>
        <v>45698.208333333321</v>
      </c>
      <c r="L11" s="8" t="s">
        <v>16</v>
      </c>
      <c r="M11" s="8">
        <v>100</v>
      </c>
    </row>
    <row r="12" spans="1:13" ht="18" customHeight="1">
      <c r="A12" s="1"/>
      <c r="B12" s="14"/>
      <c r="C12" s="14"/>
      <c r="D12" s="14"/>
      <c r="E12" s="16" t="s">
        <v>18</v>
      </c>
      <c r="F12" s="8">
        <v>20</v>
      </c>
      <c r="G12" s="9">
        <f t="shared" si="10"/>
        <v>45699.208333333321</v>
      </c>
      <c r="H12" s="9">
        <f t="shared" si="11"/>
        <v>45702.208333333321</v>
      </c>
      <c r="I12" s="8">
        <f t="shared" ref="I12:K12" si="13">F12</f>
        <v>20</v>
      </c>
      <c r="J12" s="9">
        <f t="shared" si="13"/>
        <v>45699.208333333321</v>
      </c>
      <c r="K12" s="9">
        <f t="shared" si="13"/>
        <v>45702.208333333321</v>
      </c>
      <c r="L12" s="8" t="s">
        <v>16</v>
      </c>
      <c r="M12" s="8">
        <v>100</v>
      </c>
    </row>
    <row r="13" spans="1:13" ht="18" customHeight="1">
      <c r="A13" s="1"/>
      <c r="B13" s="14"/>
      <c r="C13" s="14"/>
      <c r="D13" s="14"/>
      <c r="E13" s="16" t="s">
        <v>19</v>
      </c>
      <c r="F13" s="8">
        <v>10</v>
      </c>
      <c r="G13" s="9">
        <f t="shared" ref="G13:G15" si="14">H13-2</f>
        <v>45703.208333333321</v>
      </c>
      <c r="H13" s="9">
        <f t="shared" si="11"/>
        <v>45705.208333333321</v>
      </c>
      <c r="I13" s="8">
        <f t="shared" ref="I13:K13" si="15">F13</f>
        <v>10</v>
      </c>
      <c r="J13" s="9">
        <f t="shared" si="15"/>
        <v>45703.208333333321</v>
      </c>
      <c r="K13" s="9">
        <f t="shared" si="15"/>
        <v>45705.208333333321</v>
      </c>
      <c r="L13" s="8" t="s">
        <v>16</v>
      </c>
      <c r="M13" s="8">
        <v>100</v>
      </c>
    </row>
    <row r="14" spans="1:13" ht="18" customHeight="1">
      <c r="A14" s="1"/>
      <c r="B14" s="14"/>
      <c r="C14" s="14"/>
      <c r="D14" s="14"/>
      <c r="E14" s="16" t="s">
        <v>20</v>
      </c>
      <c r="F14" s="8">
        <v>10</v>
      </c>
      <c r="G14" s="9">
        <f t="shared" si="14"/>
        <v>45706.208333333321</v>
      </c>
      <c r="H14" s="9">
        <f t="shared" si="11"/>
        <v>45708.208333333321</v>
      </c>
      <c r="I14" s="8">
        <f t="shared" ref="I14:K14" si="16">F14</f>
        <v>10</v>
      </c>
      <c r="J14" s="9">
        <f t="shared" si="16"/>
        <v>45706.208333333321</v>
      </c>
      <c r="K14" s="9">
        <f t="shared" si="16"/>
        <v>45708.208333333321</v>
      </c>
      <c r="L14" s="8" t="s">
        <v>16</v>
      </c>
      <c r="M14" s="8">
        <v>100</v>
      </c>
    </row>
    <row r="15" spans="1:13" ht="18" customHeight="1">
      <c r="A15" s="1"/>
      <c r="B15" s="14"/>
      <c r="C15" s="14"/>
      <c r="D15" s="14"/>
      <c r="E15" s="16" t="s">
        <v>21</v>
      </c>
      <c r="F15" s="8">
        <v>15</v>
      </c>
      <c r="G15" s="9">
        <f t="shared" si="14"/>
        <v>45709.208333333321</v>
      </c>
      <c r="H15" s="9">
        <f t="shared" si="11"/>
        <v>45711.208333333321</v>
      </c>
      <c r="I15" s="8">
        <f t="shared" ref="I15:K15" si="17">F15</f>
        <v>15</v>
      </c>
      <c r="J15" s="9">
        <f t="shared" si="17"/>
        <v>45709.208333333321</v>
      </c>
      <c r="K15" s="9">
        <f t="shared" si="17"/>
        <v>45711.208333333321</v>
      </c>
      <c r="L15" s="8" t="s">
        <v>16</v>
      </c>
      <c r="M15" s="8">
        <v>100</v>
      </c>
    </row>
    <row r="16" spans="1:13" ht="18" customHeight="1">
      <c r="A16" s="1"/>
      <c r="B16" s="14"/>
      <c r="C16" s="14"/>
      <c r="D16" s="14"/>
      <c r="E16" s="16" t="s">
        <v>22</v>
      </c>
      <c r="F16" s="8">
        <v>5</v>
      </c>
      <c r="G16" s="9">
        <f>H16</f>
        <v>45712.208333333321</v>
      </c>
      <c r="H16" s="9">
        <f t="shared" si="11"/>
        <v>45712.208333333321</v>
      </c>
      <c r="I16" s="8">
        <f t="shared" ref="I16:K16" si="18">F16</f>
        <v>5</v>
      </c>
      <c r="J16" s="9">
        <f t="shared" si="18"/>
        <v>45712.208333333321</v>
      </c>
      <c r="K16" s="9">
        <f t="shared" si="18"/>
        <v>45712.208333333321</v>
      </c>
      <c r="L16" s="8" t="s">
        <v>16</v>
      </c>
      <c r="M16" s="8">
        <v>100</v>
      </c>
    </row>
    <row r="17" spans="1:13" ht="15.75" customHeight="1">
      <c r="B17" s="10"/>
      <c r="C17" s="10"/>
      <c r="D17" s="12" t="s">
        <v>23</v>
      </c>
      <c r="E17" s="13"/>
      <c r="F17" s="8">
        <v>40</v>
      </c>
      <c r="G17" s="9">
        <f>G18</f>
        <v>45713.208333333321</v>
      </c>
      <c r="H17" s="9">
        <f>H21</f>
        <v>45719.208333333321</v>
      </c>
      <c r="I17" s="8">
        <f t="shared" ref="I17:K17" si="19">F17</f>
        <v>40</v>
      </c>
      <c r="J17" s="9">
        <f t="shared" si="19"/>
        <v>45713.208333333321</v>
      </c>
      <c r="K17" s="9">
        <f t="shared" si="19"/>
        <v>45719.208333333321</v>
      </c>
      <c r="L17" s="8" t="s">
        <v>24</v>
      </c>
      <c r="M17" s="8">
        <v>100</v>
      </c>
    </row>
    <row r="18" spans="1:13" ht="18" customHeight="1">
      <c r="A18" s="1"/>
      <c r="B18" s="14"/>
      <c r="C18" s="14"/>
      <c r="D18" s="15"/>
      <c r="E18" s="16" t="s">
        <v>25</v>
      </c>
      <c r="F18" s="8">
        <v>16</v>
      </c>
      <c r="G18" s="9">
        <f t="shared" ref="G18:G19" si="20">H18-(F18/2/8+1)</f>
        <v>45713.208333333321</v>
      </c>
      <c r="H18" s="9">
        <f t="shared" ref="H18:H19" si="21">G19-1</f>
        <v>45715.208333333321</v>
      </c>
      <c r="I18" s="8">
        <f t="shared" ref="I18:K18" si="22">F18</f>
        <v>16</v>
      </c>
      <c r="J18" s="9">
        <f t="shared" si="22"/>
        <v>45713.208333333321</v>
      </c>
      <c r="K18" s="9">
        <f t="shared" si="22"/>
        <v>45715.208333333321</v>
      </c>
      <c r="L18" s="8" t="s">
        <v>24</v>
      </c>
      <c r="M18" s="8">
        <v>100</v>
      </c>
    </row>
    <row r="19" spans="1:13" ht="18" customHeight="1">
      <c r="A19" s="1"/>
      <c r="B19" s="14"/>
      <c r="C19" s="14"/>
      <c r="D19" s="14"/>
      <c r="E19" s="16" t="s">
        <v>26</v>
      </c>
      <c r="F19" s="8">
        <v>16</v>
      </c>
      <c r="G19" s="9">
        <f t="shared" si="20"/>
        <v>45716.208333333321</v>
      </c>
      <c r="H19" s="9">
        <f t="shared" si="21"/>
        <v>45718.208333333321</v>
      </c>
      <c r="I19" s="8">
        <f t="shared" ref="I19:K19" si="23">F19</f>
        <v>16</v>
      </c>
      <c r="J19" s="9">
        <f t="shared" si="23"/>
        <v>45716.208333333321</v>
      </c>
      <c r="K19" s="9">
        <f t="shared" si="23"/>
        <v>45718.208333333321</v>
      </c>
      <c r="L19" s="8" t="s">
        <v>24</v>
      </c>
      <c r="M19" s="8">
        <v>100</v>
      </c>
    </row>
    <row r="20" spans="1:13" ht="18" customHeight="1">
      <c r="A20" s="1"/>
      <c r="B20" s="14"/>
      <c r="C20" s="14"/>
      <c r="D20" s="14"/>
      <c r="E20" s="16" t="s">
        <v>27</v>
      </c>
      <c r="F20" s="8">
        <v>4</v>
      </c>
      <c r="G20" s="9">
        <f>H21</f>
        <v>45719.208333333321</v>
      </c>
      <c r="H20" s="9">
        <f>H21</f>
        <v>45719.208333333321</v>
      </c>
      <c r="I20" s="8">
        <f t="shared" ref="I20:K20" si="24">F20</f>
        <v>4</v>
      </c>
      <c r="J20" s="9">
        <f t="shared" si="24"/>
        <v>45719.208333333321</v>
      </c>
      <c r="K20" s="9">
        <f t="shared" si="24"/>
        <v>45719.208333333321</v>
      </c>
      <c r="L20" s="8" t="s">
        <v>24</v>
      </c>
      <c r="M20" s="8">
        <v>100</v>
      </c>
    </row>
    <row r="21" spans="1:13" ht="18" customHeight="1">
      <c r="A21" s="1"/>
      <c r="B21" s="14"/>
      <c r="C21" s="14"/>
      <c r="D21" s="14"/>
      <c r="E21" s="16" t="s">
        <v>28</v>
      </c>
      <c r="F21" s="8">
        <v>4</v>
      </c>
      <c r="G21" s="9">
        <f>H21</f>
        <v>45719.208333333321</v>
      </c>
      <c r="H21" s="9">
        <f>G22-1</f>
        <v>45719.208333333321</v>
      </c>
      <c r="I21" s="8">
        <f t="shared" ref="I21:K21" si="25">F21</f>
        <v>4</v>
      </c>
      <c r="J21" s="9">
        <f t="shared" si="25"/>
        <v>45719.208333333321</v>
      </c>
      <c r="K21" s="9">
        <f t="shared" si="25"/>
        <v>45719.208333333321</v>
      </c>
      <c r="L21" s="8" t="s">
        <v>9</v>
      </c>
      <c r="M21" s="8">
        <v>100</v>
      </c>
    </row>
    <row r="22" spans="1:13" ht="20.25" customHeight="1">
      <c r="A22" s="3"/>
      <c r="B22" s="14"/>
      <c r="C22" s="5" t="s">
        <v>29</v>
      </c>
      <c r="D22" s="6"/>
      <c r="E22" s="7"/>
      <c r="F22" s="8">
        <v>240</v>
      </c>
      <c r="G22" s="9">
        <f t="shared" ref="G22:G23" si="26">G23</f>
        <v>45720.208333333321</v>
      </c>
      <c r="H22" s="9">
        <f>H31</f>
        <v>45771</v>
      </c>
      <c r="I22" s="8">
        <f t="shared" ref="I22:K22" si="27">F22</f>
        <v>240</v>
      </c>
      <c r="J22" s="9">
        <f t="shared" si="27"/>
        <v>45720.208333333321</v>
      </c>
      <c r="K22" s="9">
        <f t="shared" si="27"/>
        <v>45771</v>
      </c>
      <c r="L22" s="8" t="s">
        <v>30</v>
      </c>
      <c r="M22" s="8">
        <v>100</v>
      </c>
    </row>
    <row r="23" spans="1:13" ht="15.75" customHeight="1">
      <c r="B23" s="10"/>
      <c r="C23" s="11"/>
      <c r="D23" s="12" t="s">
        <v>31</v>
      </c>
      <c r="E23" s="13"/>
      <c r="F23" s="8">
        <v>140</v>
      </c>
      <c r="G23" s="9">
        <f t="shared" si="26"/>
        <v>45720.208333333321</v>
      </c>
      <c r="H23" s="9">
        <f>H30</f>
        <v>45737.833333333328</v>
      </c>
      <c r="I23" s="8">
        <f t="shared" ref="I23:K23" si="28">F23</f>
        <v>140</v>
      </c>
      <c r="J23" s="9">
        <f t="shared" si="28"/>
        <v>45720.208333333321</v>
      </c>
      <c r="K23" s="9">
        <f t="shared" si="28"/>
        <v>45737.833333333328</v>
      </c>
      <c r="L23" s="8" t="s">
        <v>30</v>
      </c>
      <c r="M23" s="8">
        <v>100</v>
      </c>
    </row>
    <row r="24" spans="1:13" ht="18" customHeight="1">
      <c r="A24" s="1"/>
      <c r="B24" s="14"/>
      <c r="C24" s="14"/>
      <c r="D24" s="15"/>
      <c r="E24" s="16" t="s">
        <v>32</v>
      </c>
      <c r="F24" s="8">
        <v>20</v>
      </c>
      <c r="G24" s="9">
        <f t="shared" ref="G24:G28" si="29">H24-(F24/3/8+1)</f>
        <v>45720.208333333321</v>
      </c>
      <c r="H24" s="9">
        <f t="shared" ref="H24:H29" si="30">G25-1</f>
        <v>45722.041666666657</v>
      </c>
      <c r="I24" s="8">
        <f t="shared" ref="I24:K24" si="31">F24</f>
        <v>20</v>
      </c>
      <c r="J24" s="9">
        <f t="shared" si="31"/>
        <v>45720.208333333321</v>
      </c>
      <c r="K24" s="9">
        <f t="shared" si="31"/>
        <v>45722.041666666657</v>
      </c>
      <c r="L24" s="8" t="s">
        <v>30</v>
      </c>
      <c r="M24" s="8">
        <v>100</v>
      </c>
    </row>
    <row r="25" spans="1:13" ht="18" customHeight="1">
      <c r="A25" s="1"/>
      <c r="B25" s="14"/>
      <c r="C25" s="14"/>
      <c r="D25" s="14"/>
      <c r="E25" s="16" t="s">
        <v>33</v>
      </c>
      <c r="F25" s="8">
        <v>20</v>
      </c>
      <c r="G25" s="9">
        <f t="shared" si="29"/>
        <v>45723.041666666657</v>
      </c>
      <c r="H25" s="9">
        <f t="shared" si="30"/>
        <v>45724.874999999993</v>
      </c>
      <c r="I25" s="8">
        <f t="shared" ref="I25:K25" si="32">F25</f>
        <v>20</v>
      </c>
      <c r="J25" s="9">
        <f t="shared" si="32"/>
        <v>45723.041666666657</v>
      </c>
      <c r="K25" s="9">
        <f t="shared" si="32"/>
        <v>45724.874999999993</v>
      </c>
      <c r="L25" s="8" t="s">
        <v>30</v>
      </c>
      <c r="M25" s="8">
        <v>100</v>
      </c>
    </row>
    <row r="26" spans="1:13" ht="18" customHeight="1">
      <c r="A26" s="1"/>
      <c r="B26" s="14"/>
      <c r="C26" s="14"/>
      <c r="D26" s="14"/>
      <c r="E26" s="16" t="s">
        <v>34</v>
      </c>
      <c r="F26" s="8">
        <v>20</v>
      </c>
      <c r="G26" s="9">
        <f t="shared" si="29"/>
        <v>45725.874999999993</v>
      </c>
      <c r="H26" s="9">
        <f t="shared" si="30"/>
        <v>45727.708333333328</v>
      </c>
      <c r="I26" s="8">
        <f t="shared" ref="I26:K26" si="33">F26</f>
        <v>20</v>
      </c>
      <c r="J26" s="9">
        <f t="shared" si="33"/>
        <v>45725.874999999993</v>
      </c>
      <c r="K26" s="9">
        <f t="shared" si="33"/>
        <v>45727.708333333328</v>
      </c>
      <c r="L26" s="8" t="s">
        <v>30</v>
      </c>
      <c r="M26" s="8">
        <v>100</v>
      </c>
    </row>
    <row r="27" spans="1:13" ht="18" customHeight="1">
      <c r="A27" s="1"/>
      <c r="B27" s="17"/>
      <c r="C27" s="14"/>
      <c r="D27" s="14"/>
      <c r="E27" s="16" t="s">
        <v>35</v>
      </c>
      <c r="F27" s="8">
        <v>20</v>
      </c>
      <c r="G27" s="9">
        <f t="shared" si="29"/>
        <v>45728.708333333328</v>
      </c>
      <c r="H27" s="9">
        <f t="shared" si="30"/>
        <v>45730.541666666664</v>
      </c>
      <c r="I27" s="8">
        <f t="shared" ref="I27:K27" si="34">F27</f>
        <v>20</v>
      </c>
      <c r="J27" s="9">
        <f t="shared" si="34"/>
        <v>45728.708333333328</v>
      </c>
      <c r="K27" s="9">
        <f t="shared" si="34"/>
        <v>45730.541666666664</v>
      </c>
      <c r="L27" s="8" t="s">
        <v>30</v>
      </c>
      <c r="M27" s="8">
        <v>100</v>
      </c>
    </row>
    <row r="28" spans="1:13" ht="18" customHeight="1">
      <c r="A28" s="1"/>
      <c r="B28" s="14"/>
      <c r="C28" s="14"/>
      <c r="D28" s="14"/>
      <c r="E28" s="16" t="s">
        <v>36</v>
      </c>
      <c r="F28" s="8">
        <v>40</v>
      </c>
      <c r="G28" s="9">
        <f t="shared" si="29"/>
        <v>45731.541666666664</v>
      </c>
      <c r="H28" s="9">
        <f t="shared" si="30"/>
        <v>45734.208333333328</v>
      </c>
      <c r="I28" s="8">
        <f t="shared" ref="I28:K28" si="35">F28</f>
        <v>40</v>
      </c>
      <c r="J28" s="9">
        <f t="shared" si="35"/>
        <v>45731.541666666664</v>
      </c>
      <c r="K28" s="9">
        <f t="shared" si="35"/>
        <v>45734.208333333328</v>
      </c>
      <c r="L28" s="8" t="s">
        <v>30</v>
      </c>
      <c r="M28" s="8">
        <v>100</v>
      </c>
    </row>
    <row r="29" spans="1:13" ht="18" customHeight="1">
      <c r="A29" s="1"/>
      <c r="B29" s="17"/>
      <c r="C29" s="14"/>
      <c r="D29" s="18"/>
      <c r="E29" s="16" t="s">
        <v>37</v>
      </c>
      <c r="F29" s="8">
        <v>15</v>
      </c>
      <c r="G29" s="9">
        <f>H29-(1+F29/3/8)</f>
        <v>45735.208333333328</v>
      </c>
      <c r="H29" s="9">
        <f t="shared" si="30"/>
        <v>45736.833333333328</v>
      </c>
      <c r="I29" s="8">
        <f t="shared" ref="I29:K29" si="36">F29</f>
        <v>15</v>
      </c>
      <c r="J29" s="9">
        <f t="shared" si="36"/>
        <v>45735.208333333328</v>
      </c>
      <c r="K29" s="9">
        <f t="shared" si="36"/>
        <v>45736.833333333328</v>
      </c>
      <c r="L29" s="8" t="s">
        <v>30</v>
      </c>
      <c r="M29" s="8">
        <v>100</v>
      </c>
    </row>
    <row r="30" spans="1:13" ht="18" customHeight="1">
      <c r="A30" s="1"/>
      <c r="B30" s="17"/>
      <c r="C30" s="14"/>
      <c r="D30" s="18"/>
      <c r="E30" s="16" t="s">
        <v>38</v>
      </c>
      <c r="F30" s="8">
        <v>5</v>
      </c>
      <c r="G30" s="9">
        <f>H30</f>
        <v>45737.833333333328</v>
      </c>
      <c r="H30" s="9">
        <f>G32-1</f>
        <v>45737.833333333328</v>
      </c>
      <c r="I30" s="8">
        <f t="shared" ref="I30:K30" si="37">F30</f>
        <v>5</v>
      </c>
      <c r="J30" s="9">
        <f t="shared" si="37"/>
        <v>45737.833333333328</v>
      </c>
      <c r="K30" s="9">
        <f t="shared" si="37"/>
        <v>45737.833333333328</v>
      </c>
      <c r="L30" s="8" t="s">
        <v>30</v>
      </c>
      <c r="M30" s="8">
        <v>100</v>
      </c>
    </row>
    <row r="31" spans="1:13" ht="15.75" customHeight="1">
      <c r="B31" s="10"/>
      <c r="C31" s="10"/>
      <c r="D31" s="12" t="s">
        <v>39</v>
      </c>
      <c r="E31" s="13"/>
      <c r="F31" s="8">
        <v>100</v>
      </c>
      <c r="G31" s="19">
        <f>E54+5</f>
        <v>45757</v>
      </c>
      <c r="H31" s="20">
        <f>(H41-G31)*0.25+G31</f>
        <v>45771</v>
      </c>
      <c r="I31" s="8"/>
      <c r="J31" s="8"/>
      <c r="K31" s="21"/>
      <c r="L31" s="8" t="s">
        <v>40</v>
      </c>
      <c r="M31" s="8">
        <v>0</v>
      </c>
    </row>
    <row r="32" spans="1:13" ht="20.25" customHeight="1">
      <c r="A32" s="3"/>
      <c r="B32" s="14"/>
      <c r="C32" s="5" t="s">
        <v>41</v>
      </c>
      <c r="D32" s="6"/>
      <c r="E32" s="7"/>
      <c r="F32" s="8">
        <v>480</v>
      </c>
      <c r="G32" s="9">
        <f t="shared" ref="G32:G33" si="38">G33</f>
        <v>45738.833333333328</v>
      </c>
      <c r="H32" s="9">
        <f>H39</f>
        <v>45792.5</v>
      </c>
      <c r="I32" s="8"/>
      <c r="J32" s="8"/>
      <c r="K32" s="21"/>
      <c r="L32" s="8" t="s">
        <v>16</v>
      </c>
      <c r="M32" s="8">
        <v>30</v>
      </c>
    </row>
    <row r="33" spans="1:13" ht="15.75" customHeight="1">
      <c r="B33" s="10"/>
      <c r="C33" s="11"/>
      <c r="D33" s="12" t="s">
        <v>42</v>
      </c>
      <c r="E33" s="13"/>
      <c r="F33" s="8">
        <v>200</v>
      </c>
      <c r="G33" s="9">
        <f t="shared" si="38"/>
        <v>45738.833333333328</v>
      </c>
      <c r="H33" s="9">
        <f>H38</f>
        <v>45756.166666666664</v>
      </c>
      <c r="I33" s="8"/>
      <c r="J33" s="8"/>
      <c r="K33" s="21"/>
      <c r="L33" s="8" t="s">
        <v>30</v>
      </c>
      <c r="M33" s="8">
        <v>100</v>
      </c>
    </row>
    <row r="34" spans="1:13" ht="18" customHeight="1">
      <c r="A34" s="1"/>
      <c r="B34" s="14"/>
      <c r="C34" s="14"/>
      <c r="D34" s="15"/>
      <c r="E34" s="16" t="s">
        <v>43</v>
      </c>
      <c r="F34" s="8">
        <v>80</v>
      </c>
      <c r="G34" s="9">
        <f t="shared" ref="G34:G37" si="39">H34-(1+F34/3/8)</f>
        <v>45738.833333333328</v>
      </c>
      <c r="H34" s="9">
        <f t="shared" ref="H34:H37" si="40">G35-1</f>
        <v>45743.166666666664</v>
      </c>
      <c r="I34" s="8"/>
      <c r="J34" s="8"/>
      <c r="K34" s="21"/>
      <c r="L34" s="8" t="s">
        <v>30</v>
      </c>
      <c r="M34" s="8">
        <v>100</v>
      </c>
    </row>
    <row r="35" spans="1:13" ht="18" customHeight="1">
      <c r="A35" s="1"/>
      <c r="B35" s="14"/>
      <c r="C35" s="14"/>
      <c r="D35" s="14"/>
      <c r="E35" s="16" t="s">
        <v>44</v>
      </c>
      <c r="F35" s="8">
        <v>40</v>
      </c>
      <c r="G35" s="9">
        <f t="shared" si="39"/>
        <v>45744.166666666664</v>
      </c>
      <c r="H35" s="9">
        <f t="shared" si="40"/>
        <v>45746.833333333328</v>
      </c>
      <c r="I35" s="8"/>
      <c r="J35" s="8"/>
      <c r="K35" s="21"/>
      <c r="L35" s="8" t="s">
        <v>30</v>
      </c>
      <c r="M35" s="8">
        <v>100</v>
      </c>
    </row>
    <row r="36" spans="1:13" ht="18" customHeight="1">
      <c r="A36" s="1"/>
      <c r="B36" s="14"/>
      <c r="C36" s="14"/>
      <c r="D36" s="14"/>
      <c r="E36" s="16" t="s">
        <v>45</v>
      </c>
      <c r="F36" s="8">
        <v>40</v>
      </c>
      <c r="G36" s="9">
        <f t="shared" si="39"/>
        <v>45747.833333333328</v>
      </c>
      <c r="H36" s="9">
        <f t="shared" si="40"/>
        <v>45750.499999999993</v>
      </c>
      <c r="I36" s="8"/>
      <c r="J36" s="8"/>
      <c r="K36" s="21"/>
      <c r="L36" s="8" t="s">
        <v>30</v>
      </c>
      <c r="M36" s="8">
        <v>100</v>
      </c>
    </row>
    <row r="37" spans="1:13" ht="18" customHeight="1">
      <c r="A37" s="1"/>
      <c r="B37" s="17"/>
      <c r="C37" s="14"/>
      <c r="D37" s="14"/>
      <c r="E37" s="16" t="s">
        <v>46</v>
      </c>
      <c r="F37" s="8">
        <v>20</v>
      </c>
      <c r="G37" s="9">
        <f t="shared" si="39"/>
        <v>45751.499999999993</v>
      </c>
      <c r="H37" s="9">
        <f t="shared" si="40"/>
        <v>45753.333333333328</v>
      </c>
      <c r="I37" s="8"/>
      <c r="J37" s="8"/>
      <c r="K37" s="21"/>
      <c r="L37" s="8" t="s">
        <v>30</v>
      </c>
      <c r="M37" s="8">
        <v>100</v>
      </c>
    </row>
    <row r="38" spans="1:13" ht="18" customHeight="1">
      <c r="A38" s="1"/>
      <c r="B38" s="14"/>
      <c r="C38" s="14"/>
      <c r="D38" s="14"/>
      <c r="E38" s="16" t="s">
        <v>47</v>
      </c>
      <c r="F38" s="8">
        <v>20</v>
      </c>
      <c r="G38" s="9">
        <f>H38-(F38/3/8+1)</f>
        <v>45754.333333333328</v>
      </c>
      <c r="H38" s="9">
        <f>G31-(F38/8/3)</f>
        <v>45756.166666666664</v>
      </c>
      <c r="I38" s="8"/>
      <c r="J38" s="8"/>
      <c r="K38" s="21"/>
      <c r="L38" s="8" t="s">
        <v>30</v>
      </c>
      <c r="M38" s="8">
        <v>100</v>
      </c>
    </row>
    <row r="39" spans="1:13" ht="15.75" customHeight="1">
      <c r="B39" s="10"/>
      <c r="C39" s="10"/>
      <c r="D39" s="12" t="s">
        <v>48</v>
      </c>
      <c r="E39" s="13"/>
      <c r="F39" s="8">
        <v>240</v>
      </c>
      <c r="G39" s="20">
        <f>H31+1</f>
        <v>45772</v>
      </c>
      <c r="H39" s="20">
        <f>(H41-G39)*0.5+G39</f>
        <v>45792.5</v>
      </c>
      <c r="I39" s="8"/>
      <c r="J39" s="8"/>
      <c r="K39" s="21"/>
      <c r="L39" s="8" t="s">
        <v>40</v>
      </c>
      <c r="M39" s="8">
        <v>0</v>
      </c>
    </row>
    <row r="40" spans="1:13" ht="20.25" customHeight="1">
      <c r="A40" s="3"/>
      <c r="B40" s="14"/>
      <c r="C40" s="5" t="s">
        <v>49</v>
      </c>
      <c r="D40" s="6"/>
      <c r="E40" s="7"/>
      <c r="F40" s="8">
        <v>400</v>
      </c>
      <c r="G40" s="20">
        <f>G41</f>
        <v>45793.5</v>
      </c>
      <c r="H40" s="9">
        <f>H44</f>
        <v>45836.055555555555</v>
      </c>
      <c r="I40" s="8"/>
      <c r="J40" s="8"/>
      <c r="K40" s="21"/>
      <c r="L40" s="8" t="s">
        <v>16</v>
      </c>
      <c r="M40" s="8">
        <v>0</v>
      </c>
    </row>
    <row r="41" spans="1:13" ht="15.75" customHeight="1">
      <c r="B41" s="10"/>
      <c r="C41" s="11"/>
      <c r="D41" s="12" t="s">
        <v>50</v>
      </c>
      <c r="E41" s="13"/>
      <c r="F41" s="8">
        <v>100</v>
      </c>
      <c r="G41" s="20">
        <f>H39+1</f>
        <v>45793.5</v>
      </c>
      <c r="H41" s="22">
        <f>E55</f>
        <v>45813</v>
      </c>
      <c r="I41" s="8"/>
      <c r="J41" s="8"/>
      <c r="K41" s="21"/>
      <c r="L41" s="8" t="s">
        <v>40</v>
      </c>
      <c r="M41" s="8">
        <v>0</v>
      </c>
    </row>
    <row r="42" spans="1:13" ht="15.75" customHeight="1">
      <c r="B42" s="10"/>
      <c r="C42" s="10"/>
      <c r="D42" s="12" t="s">
        <v>51</v>
      </c>
      <c r="E42" s="13"/>
      <c r="F42" s="8">
        <v>100</v>
      </c>
      <c r="G42" s="9">
        <f t="shared" ref="G42:G44" si="41">H41+1</f>
        <v>45814</v>
      </c>
      <c r="H42" s="9">
        <f>G42+(F42/9/8+1)</f>
        <v>45816.388888888891</v>
      </c>
      <c r="I42" s="8"/>
      <c r="J42" s="8"/>
      <c r="K42" s="21"/>
      <c r="L42" s="8" t="s">
        <v>40</v>
      </c>
      <c r="M42" s="8">
        <v>0</v>
      </c>
    </row>
    <row r="43" spans="1:13" ht="15.75" customHeight="1">
      <c r="B43" s="10"/>
      <c r="C43" s="10"/>
      <c r="D43" s="12" t="s">
        <v>52</v>
      </c>
      <c r="E43" s="13"/>
      <c r="F43" s="8">
        <v>100</v>
      </c>
      <c r="G43" s="9">
        <f t="shared" si="41"/>
        <v>45817.388888888891</v>
      </c>
      <c r="H43" s="9">
        <f>G43+(100/3/8+1)</f>
        <v>45822.555555555555</v>
      </c>
      <c r="I43" s="8"/>
      <c r="J43" s="8"/>
      <c r="K43" s="21"/>
      <c r="L43" s="8" t="s">
        <v>30</v>
      </c>
      <c r="M43" s="8">
        <v>0</v>
      </c>
    </row>
    <row r="44" spans="1:13" ht="15.75" customHeight="1">
      <c r="B44" s="10"/>
      <c r="C44" s="10"/>
      <c r="D44" s="12" t="s">
        <v>53</v>
      </c>
      <c r="E44" s="13"/>
      <c r="F44" s="8">
        <v>100</v>
      </c>
      <c r="G44" s="9">
        <f t="shared" si="41"/>
        <v>45823.555555555555</v>
      </c>
      <c r="H44" s="9">
        <f>G44+(100/8)</f>
        <v>45836.055555555555</v>
      </c>
      <c r="I44" s="8"/>
      <c r="J44" s="8"/>
      <c r="K44" s="21"/>
      <c r="L44" s="8" t="s">
        <v>16</v>
      </c>
      <c r="M44" s="8">
        <v>0</v>
      </c>
    </row>
    <row r="45" spans="1:13" ht="20.25" customHeight="1">
      <c r="A45" s="3"/>
      <c r="B45" s="14"/>
      <c r="C45" s="5" t="s">
        <v>54</v>
      </c>
      <c r="D45" s="6"/>
      <c r="E45" s="7"/>
      <c r="F45" s="8">
        <v>160</v>
      </c>
      <c r="G45" s="9">
        <f>G46</f>
        <v>45837.055555555555</v>
      </c>
      <c r="H45" s="9">
        <f>H48</f>
        <v>45847.722222222219</v>
      </c>
      <c r="I45" s="8"/>
      <c r="J45" s="8"/>
      <c r="K45" s="21"/>
      <c r="L45" s="8" t="s">
        <v>30</v>
      </c>
      <c r="M45" s="8">
        <v>0</v>
      </c>
    </row>
    <row r="46" spans="1:13" ht="15.75" customHeight="1">
      <c r="B46" s="10"/>
      <c r="C46" s="11"/>
      <c r="D46" s="12" t="s">
        <v>55</v>
      </c>
      <c r="E46" s="13"/>
      <c r="F46" s="8">
        <v>80</v>
      </c>
      <c r="G46" s="9">
        <f>H44+1</f>
        <v>45837.055555555555</v>
      </c>
      <c r="H46" s="9">
        <f t="shared" ref="H46:H47" si="42">G46+(F46/8/3+1)</f>
        <v>45841.388888888891</v>
      </c>
      <c r="I46" s="8"/>
      <c r="J46" s="8"/>
      <c r="K46" s="21"/>
      <c r="L46" s="8" t="s">
        <v>30</v>
      </c>
      <c r="M46" s="8">
        <v>0</v>
      </c>
    </row>
    <row r="47" spans="1:13" ht="15.75" customHeight="1">
      <c r="B47" s="10"/>
      <c r="C47" s="10"/>
      <c r="D47" s="12" t="s">
        <v>56</v>
      </c>
      <c r="E47" s="13"/>
      <c r="F47" s="8">
        <v>40</v>
      </c>
      <c r="G47" s="9">
        <f t="shared" ref="G47:G48" si="43">H46+1</f>
        <v>45842.388888888891</v>
      </c>
      <c r="H47" s="9">
        <f t="shared" si="42"/>
        <v>45845.055555555555</v>
      </c>
      <c r="I47" s="8"/>
      <c r="J47" s="8"/>
      <c r="K47" s="21"/>
      <c r="L47" s="8" t="s">
        <v>30</v>
      </c>
      <c r="M47" s="8">
        <v>0</v>
      </c>
    </row>
    <row r="48" spans="1:13" ht="15.75" customHeight="1">
      <c r="B48" s="23"/>
      <c r="C48" s="23"/>
      <c r="D48" s="12" t="s">
        <v>57</v>
      </c>
      <c r="E48" s="13"/>
      <c r="F48" s="8">
        <v>40</v>
      </c>
      <c r="G48" s="9">
        <f t="shared" si="43"/>
        <v>45846.055555555555</v>
      </c>
      <c r="H48" s="9">
        <f>G48+(F48/8/3)</f>
        <v>45847.722222222219</v>
      </c>
      <c r="I48" s="8"/>
      <c r="J48" s="8"/>
      <c r="K48" s="21"/>
      <c r="L48" s="8" t="s">
        <v>30</v>
      </c>
      <c r="M48" s="8">
        <v>0</v>
      </c>
    </row>
    <row r="49" spans="1:11" ht="18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</row>
    <row r="50" spans="1:11" ht="18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</row>
    <row r="51" spans="1:11" ht="18" hidden="1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</row>
    <row r="52" spans="1:11" ht="18" hidden="1" customHeight="1">
      <c r="A52" s="1"/>
      <c r="B52" s="1"/>
      <c r="C52" s="1" t="s">
        <v>58</v>
      </c>
      <c r="D52" s="1"/>
      <c r="E52" s="1">
        <v>160</v>
      </c>
      <c r="F52" s="3"/>
      <c r="G52" s="3"/>
      <c r="H52" s="3"/>
      <c r="I52" s="3"/>
      <c r="J52" s="3"/>
      <c r="K52" s="3"/>
    </row>
    <row r="53" spans="1:11" ht="18" hidden="1" customHeight="1">
      <c r="A53" s="1"/>
      <c r="B53" s="1"/>
      <c r="C53" s="1" t="s">
        <v>59</v>
      </c>
      <c r="D53" s="1"/>
      <c r="E53" s="1">
        <v>20</v>
      </c>
      <c r="F53" s="3">
        <f>E53/160</f>
        <v>0.125</v>
      </c>
      <c r="G53" s="3"/>
      <c r="H53" s="3"/>
      <c r="I53" s="3"/>
      <c r="J53" s="3"/>
      <c r="K53" s="3"/>
    </row>
    <row r="54" spans="1:11" ht="18" hidden="1" customHeight="1">
      <c r="A54" s="1"/>
      <c r="B54" s="1"/>
      <c r="C54" s="1" t="s">
        <v>60</v>
      </c>
      <c r="D54" s="1"/>
      <c r="E54" s="24">
        <v>45752</v>
      </c>
      <c r="F54" s="3"/>
      <c r="G54" s="3"/>
      <c r="H54" s="3"/>
      <c r="I54" s="3"/>
      <c r="J54" s="3"/>
      <c r="K54" s="3"/>
    </row>
    <row r="55" spans="1:11" ht="18" hidden="1" customHeight="1">
      <c r="A55" s="1"/>
      <c r="B55" s="1"/>
      <c r="C55" s="1" t="s">
        <v>60</v>
      </c>
      <c r="D55" s="1"/>
      <c r="E55" s="24">
        <v>45813</v>
      </c>
      <c r="F55" s="3"/>
      <c r="G55" s="3"/>
      <c r="H55" s="3"/>
      <c r="I55" s="3"/>
      <c r="J55" s="3"/>
      <c r="K55" s="3"/>
    </row>
    <row r="56" spans="1:11" ht="18" hidden="1" customHeight="1">
      <c r="A56" s="1"/>
      <c r="B56" s="1"/>
      <c r="C56" s="1" t="s">
        <v>61</v>
      </c>
      <c r="D56" s="1"/>
      <c r="E56" s="1" t="s">
        <v>40</v>
      </c>
      <c r="F56" s="3"/>
      <c r="G56" s="3"/>
      <c r="H56" s="3"/>
      <c r="I56" s="3"/>
      <c r="J56" s="3"/>
      <c r="K56" s="3"/>
    </row>
    <row r="57" spans="1:11" ht="18" hidden="1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</row>
    <row r="58" spans="1:11" ht="18" hidden="1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</row>
    <row r="59" spans="1:11" ht="18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</row>
    <row r="60" spans="1:11" ht="18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</row>
    <row r="61" spans="1:11" ht="18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</row>
    <row r="62" spans="1:11" ht="18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</row>
    <row r="63" spans="1:11" ht="18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</row>
    <row r="64" spans="1:11" ht="15" customHeight="1">
      <c r="F64" s="3"/>
      <c r="G64" s="3"/>
      <c r="H64" s="25"/>
      <c r="I64" s="3"/>
      <c r="J64" s="3"/>
      <c r="K64" s="25"/>
    </row>
    <row r="65" spans="6:11" ht="15" customHeight="1">
      <c r="F65" s="3"/>
      <c r="G65" s="3"/>
      <c r="H65" s="3"/>
      <c r="I65" s="3"/>
      <c r="J65" s="3"/>
      <c r="K65" s="3"/>
    </row>
  </sheetData>
  <mergeCells count="5">
    <mergeCell ref="B2:E3"/>
    <mergeCell ref="F2:H2"/>
    <mergeCell ref="I2:K2"/>
    <mergeCell ref="L2:L3"/>
    <mergeCell ref="M2:M3"/>
  </mergeCells>
  <phoneticPr fontId="13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W84"/>
  <sheetViews>
    <sheetView showGridLines="0" tabSelected="1" workbookViewId="0">
      <pane ySplit="8" topLeftCell="A33" activePane="bottomLeft" state="frozen"/>
      <selection pane="bottomLeft" activeCell="AP47" sqref="AP47"/>
    </sheetView>
  </sheetViews>
  <sheetFormatPr defaultColWidth="14.42578125" defaultRowHeight="15" customHeight="1"/>
  <cols>
    <col min="1" max="3" width="7.42578125" customWidth="1"/>
    <col min="4" max="4" width="11.28515625" customWidth="1"/>
    <col min="5" max="8" width="7.42578125" customWidth="1"/>
    <col min="9" max="9" width="9.85546875" customWidth="1"/>
    <col min="10" max="10" width="11.7109375" customWidth="1"/>
    <col min="11" max="11" width="12.42578125" customWidth="1"/>
    <col min="12" max="12" width="11.42578125" customWidth="1"/>
    <col min="13" max="16" width="13.5703125" customWidth="1"/>
    <col min="17" max="51" width="0.85546875" customWidth="1"/>
    <col min="52" max="126" width="5.5703125" customWidth="1"/>
    <col min="127" max="127" width="7.42578125" customWidth="1"/>
  </cols>
  <sheetData>
    <row r="1" spans="1:127">
      <c r="A1" s="26"/>
      <c r="B1" s="26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</row>
    <row r="2" spans="1:127" ht="19.5">
      <c r="A2" s="26"/>
      <c r="B2" s="28"/>
      <c r="C2" s="28"/>
      <c r="D2" s="29" t="s">
        <v>1</v>
      </c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</row>
    <row r="3" spans="1:127" ht="19.5">
      <c r="A3" s="26"/>
      <c r="B3" s="30"/>
      <c r="C3" s="30"/>
      <c r="D3" s="29" t="s">
        <v>2</v>
      </c>
      <c r="E3" s="26"/>
      <c r="F3" s="26"/>
      <c r="G3" s="26"/>
      <c r="H3" s="26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2" t="s">
        <v>62</v>
      </c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26"/>
    </row>
    <row r="4" spans="1:127" ht="19.5">
      <c r="A4" s="26"/>
      <c r="B4" s="33"/>
      <c r="C4" s="33">
        <v>45752</v>
      </c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7"/>
      <c r="P4" s="27"/>
      <c r="Q4" s="146" t="s">
        <v>63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8"/>
      <c r="AQ4" s="146" t="s">
        <v>64</v>
      </c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8"/>
      <c r="BV4" s="146" t="s">
        <v>65</v>
      </c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8"/>
      <c r="CZ4" s="146" t="s">
        <v>66</v>
      </c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8"/>
      <c r="DW4" s="34"/>
    </row>
    <row r="5" spans="1:127">
      <c r="A5" s="26"/>
      <c r="B5" s="26"/>
      <c r="C5" s="26"/>
      <c r="D5" s="26"/>
      <c r="E5" s="26"/>
      <c r="F5" s="26"/>
      <c r="G5" s="26"/>
      <c r="H5" s="26"/>
      <c r="I5" s="35"/>
      <c r="J5" s="35"/>
      <c r="K5" s="35"/>
      <c r="L5" s="35"/>
      <c r="M5" s="35"/>
      <c r="N5" s="35"/>
      <c r="O5" s="35"/>
      <c r="P5" s="35"/>
      <c r="Q5" s="36">
        <f>DATE(YEAR($C$4),MONTH($C$4),DAY($C$4))</f>
        <v>45752</v>
      </c>
      <c r="R5" s="36">
        <f t="shared" ref="R5:DV5" si="0">Q5+1</f>
        <v>45753</v>
      </c>
      <c r="S5" s="36">
        <f t="shared" si="0"/>
        <v>45754</v>
      </c>
      <c r="T5" s="36">
        <f t="shared" si="0"/>
        <v>45755</v>
      </c>
      <c r="U5" s="36">
        <f t="shared" si="0"/>
        <v>45756</v>
      </c>
      <c r="V5" s="36">
        <f t="shared" si="0"/>
        <v>45757</v>
      </c>
      <c r="W5" s="36">
        <f t="shared" si="0"/>
        <v>45758</v>
      </c>
      <c r="X5" s="36">
        <f t="shared" si="0"/>
        <v>45759</v>
      </c>
      <c r="Y5" s="36">
        <f t="shared" si="0"/>
        <v>45760</v>
      </c>
      <c r="Z5" s="36">
        <f t="shared" si="0"/>
        <v>45761</v>
      </c>
      <c r="AA5" s="36">
        <f t="shared" si="0"/>
        <v>45762</v>
      </c>
      <c r="AB5" s="36">
        <f t="shared" si="0"/>
        <v>45763</v>
      </c>
      <c r="AC5" s="36">
        <f t="shared" si="0"/>
        <v>45764</v>
      </c>
      <c r="AD5" s="36">
        <f t="shared" si="0"/>
        <v>45765</v>
      </c>
      <c r="AE5" s="36">
        <f t="shared" si="0"/>
        <v>45766</v>
      </c>
      <c r="AF5" s="36">
        <f t="shared" si="0"/>
        <v>45767</v>
      </c>
      <c r="AG5" s="36">
        <f t="shared" si="0"/>
        <v>45768</v>
      </c>
      <c r="AH5" s="36">
        <f t="shared" si="0"/>
        <v>45769</v>
      </c>
      <c r="AI5" s="36">
        <f t="shared" si="0"/>
        <v>45770</v>
      </c>
      <c r="AJ5" s="36">
        <f t="shared" si="0"/>
        <v>45771</v>
      </c>
      <c r="AK5" s="36">
        <f t="shared" si="0"/>
        <v>45772</v>
      </c>
      <c r="AL5" s="36">
        <f t="shared" si="0"/>
        <v>45773</v>
      </c>
      <c r="AM5" s="36">
        <f t="shared" si="0"/>
        <v>45774</v>
      </c>
      <c r="AN5" s="36">
        <f t="shared" si="0"/>
        <v>45775</v>
      </c>
      <c r="AO5" s="36">
        <f t="shared" si="0"/>
        <v>45776</v>
      </c>
      <c r="AP5" s="36">
        <f t="shared" si="0"/>
        <v>45777</v>
      </c>
      <c r="AQ5" s="36">
        <f t="shared" si="0"/>
        <v>45778</v>
      </c>
      <c r="AR5" s="36">
        <f t="shared" si="0"/>
        <v>45779</v>
      </c>
      <c r="AS5" s="36">
        <f t="shared" si="0"/>
        <v>45780</v>
      </c>
      <c r="AT5" s="36">
        <f t="shared" si="0"/>
        <v>45781</v>
      </c>
      <c r="AU5" s="36">
        <f t="shared" si="0"/>
        <v>45782</v>
      </c>
      <c r="AV5" s="36">
        <f t="shared" si="0"/>
        <v>45783</v>
      </c>
      <c r="AW5" s="36">
        <f t="shared" si="0"/>
        <v>45784</v>
      </c>
      <c r="AX5" s="36">
        <f t="shared" si="0"/>
        <v>45785</v>
      </c>
      <c r="AY5" s="36">
        <f t="shared" si="0"/>
        <v>45786</v>
      </c>
      <c r="AZ5" s="36">
        <f t="shared" si="0"/>
        <v>45787</v>
      </c>
      <c r="BA5" s="36">
        <f t="shared" si="0"/>
        <v>45788</v>
      </c>
      <c r="BB5" s="36">
        <f t="shared" si="0"/>
        <v>45789</v>
      </c>
      <c r="BC5" s="36">
        <f t="shared" si="0"/>
        <v>45790</v>
      </c>
      <c r="BD5" s="36">
        <f t="shared" si="0"/>
        <v>45791</v>
      </c>
      <c r="BE5" s="36">
        <f t="shared" si="0"/>
        <v>45792</v>
      </c>
      <c r="BF5" s="36">
        <f t="shared" si="0"/>
        <v>45793</v>
      </c>
      <c r="BG5" s="36">
        <f t="shared" si="0"/>
        <v>45794</v>
      </c>
      <c r="BH5" s="36">
        <f t="shared" si="0"/>
        <v>45795</v>
      </c>
      <c r="BI5" s="36">
        <f t="shared" si="0"/>
        <v>45796</v>
      </c>
      <c r="BJ5" s="36">
        <f t="shared" si="0"/>
        <v>45797</v>
      </c>
      <c r="BK5" s="36">
        <f t="shared" si="0"/>
        <v>45798</v>
      </c>
      <c r="BL5" s="36">
        <f t="shared" si="0"/>
        <v>45799</v>
      </c>
      <c r="BM5" s="36">
        <f t="shared" si="0"/>
        <v>45800</v>
      </c>
      <c r="BN5" s="36">
        <f t="shared" si="0"/>
        <v>45801</v>
      </c>
      <c r="BO5" s="36">
        <f t="shared" si="0"/>
        <v>45802</v>
      </c>
      <c r="BP5" s="36">
        <f t="shared" si="0"/>
        <v>45803</v>
      </c>
      <c r="BQ5" s="36">
        <f t="shared" si="0"/>
        <v>45804</v>
      </c>
      <c r="BR5" s="36">
        <f t="shared" si="0"/>
        <v>45805</v>
      </c>
      <c r="BS5" s="36">
        <f t="shared" si="0"/>
        <v>45806</v>
      </c>
      <c r="BT5" s="36">
        <f t="shared" si="0"/>
        <v>45807</v>
      </c>
      <c r="BU5" s="36">
        <f t="shared" si="0"/>
        <v>45808</v>
      </c>
      <c r="BV5" s="36">
        <f t="shared" si="0"/>
        <v>45809</v>
      </c>
      <c r="BW5" s="36">
        <f t="shared" si="0"/>
        <v>45810</v>
      </c>
      <c r="BX5" s="36">
        <f t="shared" si="0"/>
        <v>45811</v>
      </c>
      <c r="BY5" s="36">
        <f t="shared" si="0"/>
        <v>45812</v>
      </c>
      <c r="BZ5" s="36">
        <f t="shared" si="0"/>
        <v>45813</v>
      </c>
      <c r="CA5" s="36">
        <f t="shared" si="0"/>
        <v>45814</v>
      </c>
      <c r="CB5" s="36">
        <f t="shared" si="0"/>
        <v>45815</v>
      </c>
      <c r="CC5" s="36">
        <f t="shared" si="0"/>
        <v>45816</v>
      </c>
      <c r="CD5" s="36">
        <f t="shared" si="0"/>
        <v>45817</v>
      </c>
      <c r="CE5" s="36">
        <f t="shared" si="0"/>
        <v>45818</v>
      </c>
      <c r="CF5" s="36">
        <f t="shared" si="0"/>
        <v>45819</v>
      </c>
      <c r="CG5" s="36">
        <f t="shared" si="0"/>
        <v>45820</v>
      </c>
      <c r="CH5" s="36">
        <f t="shared" si="0"/>
        <v>45821</v>
      </c>
      <c r="CI5" s="36">
        <f t="shared" si="0"/>
        <v>45822</v>
      </c>
      <c r="CJ5" s="36">
        <f t="shared" si="0"/>
        <v>45823</v>
      </c>
      <c r="CK5" s="36">
        <f t="shared" si="0"/>
        <v>45824</v>
      </c>
      <c r="CL5" s="36">
        <f t="shared" si="0"/>
        <v>45825</v>
      </c>
      <c r="CM5" s="36">
        <f t="shared" si="0"/>
        <v>45826</v>
      </c>
      <c r="CN5" s="36">
        <f t="shared" si="0"/>
        <v>45827</v>
      </c>
      <c r="CO5" s="36">
        <f t="shared" si="0"/>
        <v>45828</v>
      </c>
      <c r="CP5" s="36">
        <f t="shared" si="0"/>
        <v>45829</v>
      </c>
      <c r="CQ5" s="36">
        <f t="shared" si="0"/>
        <v>45830</v>
      </c>
      <c r="CR5" s="36">
        <f t="shared" si="0"/>
        <v>45831</v>
      </c>
      <c r="CS5" s="36">
        <f t="shared" si="0"/>
        <v>45832</v>
      </c>
      <c r="CT5" s="36">
        <f t="shared" si="0"/>
        <v>45833</v>
      </c>
      <c r="CU5" s="36">
        <f t="shared" si="0"/>
        <v>45834</v>
      </c>
      <c r="CV5" s="36">
        <f t="shared" si="0"/>
        <v>45835</v>
      </c>
      <c r="CW5" s="36">
        <f t="shared" si="0"/>
        <v>45836</v>
      </c>
      <c r="CX5" s="36">
        <f t="shared" si="0"/>
        <v>45837</v>
      </c>
      <c r="CY5" s="36">
        <f t="shared" si="0"/>
        <v>45838</v>
      </c>
      <c r="CZ5" s="36">
        <f t="shared" si="0"/>
        <v>45839</v>
      </c>
      <c r="DA5" s="36">
        <f t="shared" si="0"/>
        <v>45840</v>
      </c>
      <c r="DB5" s="36">
        <f t="shared" si="0"/>
        <v>45841</v>
      </c>
      <c r="DC5" s="36">
        <f t="shared" si="0"/>
        <v>45842</v>
      </c>
      <c r="DD5" s="36">
        <f t="shared" si="0"/>
        <v>45843</v>
      </c>
      <c r="DE5" s="36">
        <f t="shared" si="0"/>
        <v>45844</v>
      </c>
      <c r="DF5" s="36">
        <f t="shared" si="0"/>
        <v>45845</v>
      </c>
      <c r="DG5" s="36">
        <f t="shared" si="0"/>
        <v>45846</v>
      </c>
      <c r="DH5" s="36">
        <f t="shared" si="0"/>
        <v>45847</v>
      </c>
      <c r="DI5" s="36">
        <f t="shared" si="0"/>
        <v>45848</v>
      </c>
      <c r="DJ5" s="36">
        <f t="shared" si="0"/>
        <v>45849</v>
      </c>
      <c r="DK5" s="36">
        <f t="shared" si="0"/>
        <v>45850</v>
      </c>
      <c r="DL5" s="36">
        <f t="shared" si="0"/>
        <v>45851</v>
      </c>
      <c r="DM5" s="36">
        <f t="shared" si="0"/>
        <v>45852</v>
      </c>
      <c r="DN5" s="36">
        <f t="shared" si="0"/>
        <v>45853</v>
      </c>
      <c r="DO5" s="36">
        <f t="shared" si="0"/>
        <v>45854</v>
      </c>
      <c r="DP5" s="36">
        <f t="shared" si="0"/>
        <v>45855</v>
      </c>
      <c r="DQ5" s="36">
        <f t="shared" si="0"/>
        <v>45856</v>
      </c>
      <c r="DR5" s="36">
        <f t="shared" si="0"/>
        <v>45857</v>
      </c>
      <c r="DS5" s="36">
        <f t="shared" si="0"/>
        <v>45858</v>
      </c>
      <c r="DT5" s="36">
        <f t="shared" si="0"/>
        <v>45859</v>
      </c>
      <c r="DU5" s="36">
        <f t="shared" si="0"/>
        <v>45860</v>
      </c>
      <c r="DV5" s="36">
        <f t="shared" si="0"/>
        <v>45861</v>
      </c>
      <c r="DW5" s="37"/>
    </row>
    <row r="6" spans="1:127" ht="18.75">
      <c r="A6" s="26"/>
      <c r="B6" s="26"/>
      <c r="C6" s="26"/>
      <c r="D6" s="26"/>
      <c r="E6" s="26"/>
      <c r="F6" s="26"/>
      <c r="G6" s="26"/>
      <c r="H6" s="26"/>
      <c r="I6" s="27"/>
      <c r="J6" s="27"/>
      <c r="K6" s="27"/>
      <c r="L6" s="27"/>
      <c r="M6" s="27"/>
      <c r="N6" s="27"/>
      <c r="O6" s="27"/>
      <c r="P6" s="27"/>
      <c r="Q6" s="38" t="s">
        <v>67</v>
      </c>
      <c r="R6" s="39" t="s">
        <v>68</v>
      </c>
      <c r="S6" s="39" t="s">
        <v>69</v>
      </c>
      <c r="T6" s="39" t="s">
        <v>70</v>
      </c>
      <c r="U6" s="39" t="s">
        <v>71</v>
      </c>
      <c r="V6" s="39" t="s">
        <v>72</v>
      </c>
      <c r="W6" s="39" t="s">
        <v>73</v>
      </c>
      <c r="X6" s="38" t="s">
        <v>67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72</v>
      </c>
      <c r="AD6" s="39" t="s">
        <v>73</v>
      </c>
      <c r="AE6" s="38" t="s">
        <v>67</v>
      </c>
      <c r="AF6" s="39" t="s">
        <v>68</v>
      </c>
      <c r="AG6" s="39" t="s">
        <v>69</v>
      </c>
      <c r="AH6" s="39" t="s">
        <v>70</v>
      </c>
      <c r="AI6" s="39" t="s">
        <v>71</v>
      </c>
      <c r="AJ6" s="39" t="s">
        <v>72</v>
      </c>
      <c r="AK6" s="39" t="s">
        <v>73</v>
      </c>
      <c r="AL6" s="38" t="s">
        <v>67</v>
      </c>
      <c r="AM6" s="39" t="s">
        <v>68</v>
      </c>
      <c r="AN6" s="39" t="s">
        <v>69</v>
      </c>
      <c r="AO6" s="39" t="s">
        <v>70</v>
      </c>
      <c r="AP6" s="39" t="s">
        <v>71</v>
      </c>
      <c r="AQ6" s="39" t="s">
        <v>72</v>
      </c>
      <c r="AR6" s="39" t="s">
        <v>73</v>
      </c>
      <c r="AS6" s="38" t="s">
        <v>67</v>
      </c>
      <c r="AT6" s="39" t="s">
        <v>68</v>
      </c>
      <c r="AU6" s="39" t="s">
        <v>69</v>
      </c>
      <c r="AV6" s="39" t="s">
        <v>70</v>
      </c>
      <c r="AW6" s="39" t="s">
        <v>71</v>
      </c>
      <c r="AX6" s="39" t="s">
        <v>72</v>
      </c>
      <c r="AY6" s="39" t="s">
        <v>73</v>
      </c>
      <c r="AZ6" s="40" t="s">
        <v>72</v>
      </c>
      <c r="BA6" s="41" t="s">
        <v>73</v>
      </c>
      <c r="BB6" s="41" t="s">
        <v>67</v>
      </c>
      <c r="BC6" s="41" t="s">
        <v>68</v>
      </c>
      <c r="BD6" s="41" t="s">
        <v>69</v>
      </c>
      <c r="BE6" s="41" t="s">
        <v>70</v>
      </c>
      <c r="BF6" s="41" t="s">
        <v>71</v>
      </c>
      <c r="BG6" s="41" t="s">
        <v>72</v>
      </c>
      <c r="BH6" s="41" t="s">
        <v>73</v>
      </c>
      <c r="BI6" s="41" t="s">
        <v>67</v>
      </c>
      <c r="BJ6" s="41" t="s">
        <v>68</v>
      </c>
      <c r="BK6" s="41" t="s">
        <v>69</v>
      </c>
      <c r="BL6" s="41" t="s">
        <v>70</v>
      </c>
      <c r="BM6" s="41" t="s">
        <v>71</v>
      </c>
      <c r="BN6" s="41" t="s">
        <v>72</v>
      </c>
      <c r="BO6" s="41" t="s">
        <v>73</v>
      </c>
      <c r="BP6" s="41" t="s">
        <v>67</v>
      </c>
      <c r="BQ6" s="41" t="s">
        <v>68</v>
      </c>
      <c r="BR6" s="41" t="s">
        <v>69</v>
      </c>
      <c r="BS6" s="41" t="s">
        <v>70</v>
      </c>
      <c r="BT6" s="41" t="s">
        <v>71</v>
      </c>
      <c r="BU6" s="41" t="s">
        <v>72</v>
      </c>
      <c r="BV6" s="41" t="s">
        <v>73</v>
      </c>
      <c r="BW6" s="41" t="s">
        <v>67</v>
      </c>
      <c r="BX6" s="41" t="s">
        <v>68</v>
      </c>
      <c r="BY6" s="41" t="s">
        <v>69</v>
      </c>
      <c r="BZ6" s="41" t="s">
        <v>70</v>
      </c>
      <c r="CA6" s="41" t="s">
        <v>71</v>
      </c>
      <c r="CB6" s="41" t="s">
        <v>72</v>
      </c>
      <c r="CC6" s="41" t="s">
        <v>73</v>
      </c>
      <c r="CD6" s="41" t="s">
        <v>67</v>
      </c>
      <c r="CE6" s="41" t="s">
        <v>68</v>
      </c>
      <c r="CF6" s="41" t="s">
        <v>69</v>
      </c>
      <c r="CG6" s="41" t="s">
        <v>70</v>
      </c>
      <c r="CH6" s="41" t="s">
        <v>71</v>
      </c>
      <c r="CI6" s="41" t="s">
        <v>72</v>
      </c>
      <c r="CJ6" s="41" t="s">
        <v>73</v>
      </c>
      <c r="CK6" s="41" t="s">
        <v>67</v>
      </c>
      <c r="CL6" s="41" t="s">
        <v>68</v>
      </c>
      <c r="CM6" s="41" t="s">
        <v>69</v>
      </c>
      <c r="CN6" s="41" t="s">
        <v>70</v>
      </c>
      <c r="CO6" s="41" t="s">
        <v>71</v>
      </c>
      <c r="CP6" s="41" t="s">
        <v>72</v>
      </c>
      <c r="CQ6" s="41" t="s">
        <v>73</v>
      </c>
      <c r="CR6" s="41" t="s">
        <v>67</v>
      </c>
      <c r="CS6" s="41" t="s">
        <v>68</v>
      </c>
      <c r="CT6" s="41" t="s">
        <v>69</v>
      </c>
      <c r="CU6" s="41" t="s">
        <v>70</v>
      </c>
      <c r="CV6" s="41" t="s">
        <v>71</v>
      </c>
      <c r="CW6" s="41" t="s">
        <v>72</v>
      </c>
      <c r="CX6" s="41" t="s">
        <v>73</v>
      </c>
      <c r="CY6" s="41" t="s">
        <v>67</v>
      </c>
      <c r="CZ6" s="41" t="s">
        <v>68</v>
      </c>
      <c r="DA6" s="41" t="s">
        <v>69</v>
      </c>
      <c r="DB6" s="41" t="s">
        <v>70</v>
      </c>
      <c r="DC6" s="41" t="s">
        <v>71</v>
      </c>
      <c r="DD6" s="41" t="s">
        <v>72</v>
      </c>
      <c r="DE6" s="41" t="s">
        <v>73</v>
      </c>
      <c r="DF6" s="41" t="s">
        <v>67</v>
      </c>
      <c r="DG6" s="41" t="s">
        <v>68</v>
      </c>
      <c r="DH6" s="41" t="s">
        <v>69</v>
      </c>
      <c r="DI6" s="41" t="s">
        <v>70</v>
      </c>
      <c r="DJ6" s="41" t="s">
        <v>71</v>
      </c>
      <c r="DK6" s="41" t="s">
        <v>72</v>
      </c>
      <c r="DL6" s="41" t="s">
        <v>73</v>
      </c>
      <c r="DM6" s="41" t="s">
        <v>67</v>
      </c>
      <c r="DN6" s="41" t="s">
        <v>68</v>
      </c>
      <c r="DO6" s="41" t="s">
        <v>69</v>
      </c>
      <c r="DP6" s="41" t="s">
        <v>70</v>
      </c>
      <c r="DQ6" s="41" t="s">
        <v>71</v>
      </c>
      <c r="DR6" s="41" t="s">
        <v>72</v>
      </c>
      <c r="DS6" s="41" t="s">
        <v>73</v>
      </c>
      <c r="DT6" s="41" t="s">
        <v>67</v>
      </c>
      <c r="DU6" s="41" t="s">
        <v>68</v>
      </c>
      <c r="DV6" s="41" t="s">
        <v>69</v>
      </c>
      <c r="DW6" s="3"/>
    </row>
    <row r="7" spans="1:127" ht="19.5">
      <c r="A7" s="26"/>
      <c r="B7" s="154" t="s">
        <v>74</v>
      </c>
      <c r="C7" s="121"/>
      <c r="D7" s="121"/>
      <c r="E7" s="121"/>
      <c r="F7" s="121"/>
      <c r="G7" s="121"/>
      <c r="H7" s="122"/>
      <c r="I7" s="126" t="s">
        <v>1</v>
      </c>
      <c r="J7" s="127"/>
      <c r="K7" s="128"/>
      <c r="L7" s="126" t="s">
        <v>2</v>
      </c>
      <c r="M7" s="127"/>
      <c r="N7" s="128"/>
      <c r="O7" s="129" t="s">
        <v>3</v>
      </c>
      <c r="P7" s="129" t="s">
        <v>4</v>
      </c>
      <c r="Q7" s="42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4"/>
      <c r="BV7" s="42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5"/>
      <c r="CZ7" s="42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5"/>
      <c r="DW7" s="26"/>
    </row>
    <row r="8" spans="1:127" ht="19.5">
      <c r="A8" s="26"/>
      <c r="B8" s="123"/>
      <c r="C8" s="124"/>
      <c r="D8" s="124"/>
      <c r="E8" s="124"/>
      <c r="F8" s="124"/>
      <c r="G8" s="124"/>
      <c r="H8" s="125"/>
      <c r="I8" s="2" t="s">
        <v>5</v>
      </c>
      <c r="J8" s="2" t="s">
        <v>6</v>
      </c>
      <c r="K8" s="2" t="s">
        <v>7</v>
      </c>
      <c r="L8" s="2" t="s">
        <v>5</v>
      </c>
      <c r="M8" s="2" t="s">
        <v>6</v>
      </c>
      <c r="N8" s="2" t="s">
        <v>7</v>
      </c>
      <c r="O8" s="130"/>
      <c r="P8" s="130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8"/>
      <c r="BV8" s="46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9"/>
      <c r="CZ8" s="46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9"/>
      <c r="DW8" s="26"/>
    </row>
    <row r="9" spans="1:127" ht="12" customHeight="1">
      <c r="A9" s="26"/>
      <c r="B9" s="50"/>
      <c r="C9" s="156" t="s">
        <v>75</v>
      </c>
      <c r="D9" s="157"/>
      <c r="E9" s="157"/>
      <c r="F9" s="157"/>
      <c r="G9" s="157"/>
      <c r="H9" s="157"/>
      <c r="I9" s="159">
        <v>1</v>
      </c>
      <c r="J9" s="155">
        <f>J11</f>
        <v>45787</v>
      </c>
      <c r="K9" s="155">
        <f>K17</f>
        <v>45787</v>
      </c>
      <c r="L9" s="159">
        <v>1.3</v>
      </c>
      <c r="M9" s="155">
        <f>M11</f>
        <v>45787</v>
      </c>
      <c r="N9" s="155">
        <f>N17</f>
        <v>45790</v>
      </c>
      <c r="O9" s="51"/>
      <c r="P9" s="52">
        <v>100</v>
      </c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4"/>
      <c r="BV9" s="42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5"/>
      <c r="CZ9" s="42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5"/>
      <c r="DW9" s="26"/>
    </row>
    <row r="10" spans="1:127" ht="12" customHeight="1">
      <c r="A10" s="26"/>
      <c r="B10" s="50"/>
      <c r="C10" s="158"/>
      <c r="D10" s="124"/>
      <c r="E10" s="124"/>
      <c r="F10" s="124"/>
      <c r="G10" s="124"/>
      <c r="H10" s="124"/>
      <c r="I10" s="130"/>
      <c r="J10" s="125"/>
      <c r="K10" s="125"/>
      <c r="L10" s="130"/>
      <c r="M10" s="125"/>
      <c r="N10" s="125"/>
      <c r="O10" s="53"/>
      <c r="P10" s="53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8"/>
      <c r="BV10" s="46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9"/>
      <c r="CZ10" s="46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9"/>
      <c r="DW10" s="26"/>
    </row>
    <row r="11" spans="1:127" ht="12" customHeight="1">
      <c r="A11" s="26"/>
      <c r="B11" s="50"/>
      <c r="C11" s="54"/>
      <c r="D11" s="160" t="s">
        <v>76</v>
      </c>
      <c r="E11" s="121"/>
      <c r="F11" s="121"/>
      <c r="G11" s="121"/>
      <c r="H11" s="122"/>
      <c r="I11" s="147">
        <v>0.1</v>
      </c>
      <c r="J11" s="161">
        <v>45787</v>
      </c>
      <c r="K11" s="161">
        <f>$J$11</f>
        <v>45787</v>
      </c>
      <c r="L11" s="147">
        <v>0.1</v>
      </c>
      <c r="M11" s="161">
        <v>45787</v>
      </c>
      <c r="N11" s="161">
        <f>$J$11</f>
        <v>45787</v>
      </c>
      <c r="O11" s="147" t="s">
        <v>77</v>
      </c>
      <c r="P11" s="147">
        <v>100</v>
      </c>
      <c r="Q11" s="55"/>
      <c r="R11" s="55"/>
      <c r="S11" s="55"/>
      <c r="T11" s="55"/>
      <c r="U11" s="55"/>
      <c r="V11" s="47"/>
      <c r="W11" s="47"/>
      <c r="X11" s="56"/>
      <c r="Y11" s="56"/>
      <c r="Z11" s="56"/>
      <c r="AA11" s="56"/>
      <c r="AB11" s="56"/>
      <c r="AC11" s="47"/>
      <c r="AD11" s="47"/>
      <c r="AE11" s="56"/>
      <c r="AF11" s="56"/>
      <c r="AG11" s="56"/>
      <c r="AH11" s="56"/>
      <c r="AI11" s="56"/>
      <c r="AJ11" s="47"/>
      <c r="AK11" s="47"/>
      <c r="AL11" s="56"/>
      <c r="AM11" s="56"/>
      <c r="AN11" s="56"/>
      <c r="AO11" s="56"/>
      <c r="AP11" s="56"/>
      <c r="AQ11" s="47"/>
      <c r="AR11" s="47"/>
      <c r="AS11" s="56"/>
      <c r="AT11" s="56"/>
      <c r="AU11" s="56"/>
      <c r="AV11" s="56"/>
      <c r="AW11" s="56"/>
      <c r="AX11" s="47"/>
      <c r="AY11" s="47"/>
      <c r="AZ11" s="28"/>
      <c r="BA11" s="57"/>
      <c r="BB11" s="56"/>
      <c r="BC11" s="56"/>
      <c r="BD11" s="56"/>
      <c r="BE11" s="57"/>
      <c r="BF11" s="57"/>
      <c r="BG11" s="58"/>
      <c r="BH11" s="58"/>
      <c r="BI11" s="57"/>
      <c r="BJ11" s="57"/>
      <c r="BK11" s="57"/>
      <c r="BL11" s="57"/>
      <c r="BM11" s="57"/>
      <c r="BN11" s="58"/>
      <c r="BO11" s="58"/>
      <c r="BP11" s="57"/>
      <c r="BQ11" s="57"/>
      <c r="BR11" s="57"/>
      <c r="BS11" s="57"/>
      <c r="BT11" s="57"/>
      <c r="BU11" s="59"/>
      <c r="BV11" s="60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61"/>
      <c r="CZ11" s="62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61"/>
      <c r="DW11" s="26"/>
    </row>
    <row r="12" spans="1:127" ht="12" customHeight="1">
      <c r="A12" s="26"/>
      <c r="B12" s="50"/>
      <c r="C12" s="63"/>
      <c r="D12" s="123"/>
      <c r="E12" s="124"/>
      <c r="F12" s="124"/>
      <c r="G12" s="124"/>
      <c r="H12" s="125"/>
      <c r="I12" s="130"/>
      <c r="J12" s="130"/>
      <c r="K12" s="130"/>
      <c r="L12" s="130"/>
      <c r="M12" s="130"/>
      <c r="N12" s="130"/>
      <c r="O12" s="130"/>
      <c r="P12" s="130"/>
      <c r="Q12" s="55"/>
      <c r="R12" s="55"/>
      <c r="S12" s="55"/>
      <c r="T12" s="55"/>
      <c r="U12" s="55"/>
      <c r="V12" s="47"/>
      <c r="W12" s="47"/>
      <c r="X12" s="56"/>
      <c r="Y12" s="56"/>
      <c r="Z12" s="56"/>
      <c r="AA12" s="56"/>
      <c r="AB12" s="56"/>
      <c r="AC12" s="47"/>
      <c r="AD12" s="47"/>
      <c r="AE12" s="56"/>
      <c r="AF12" s="56"/>
      <c r="AG12" s="56"/>
      <c r="AH12" s="56"/>
      <c r="AI12" s="56"/>
      <c r="AJ12" s="47"/>
      <c r="AK12" s="47"/>
      <c r="AL12" s="56"/>
      <c r="AM12" s="56"/>
      <c r="AN12" s="56"/>
      <c r="AO12" s="56"/>
      <c r="AP12" s="56"/>
      <c r="AQ12" s="47"/>
      <c r="AR12" s="47"/>
      <c r="AS12" s="56"/>
      <c r="AT12" s="56"/>
      <c r="AU12" s="56"/>
      <c r="AV12" s="56"/>
      <c r="AW12" s="56"/>
      <c r="AX12" s="47"/>
      <c r="AY12" s="47"/>
      <c r="AZ12" s="30"/>
      <c r="BA12" s="56"/>
      <c r="BB12" s="56"/>
      <c r="BC12" s="56"/>
      <c r="BD12" s="56"/>
      <c r="BE12" s="57"/>
      <c r="BF12" s="57"/>
      <c r="BG12" s="58"/>
      <c r="BH12" s="58"/>
      <c r="BI12" s="57"/>
      <c r="BJ12" s="57"/>
      <c r="BK12" s="57"/>
      <c r="BL12" s="57"/>
      <c r="BM12" s="57"/>
      <c r="BN12" s="58"/>
      <c r="BO12" s="58"/>
      <c r="BP12" s="57"/>
      <c r="BQ12" s="57"/>
      <c r="BR12" s="57"/>
      <c r="BS12" s="57"/>
      <c r="BT12" s="57"/>
      <c r="BU12" s="59"/>
      <c r="BV12" s="60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61"/>
      <c r="CZ12" s="62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61"/>
      <c r="DW12" s="26"/>
    </row>
    <row r="13" spans="1:127" ht="12" customHeight="1">
      <c r="A13" s="26"/>
      <c r="B13" s="50"/>
      <c r="C13" s="63"/>
      <c r="D13" s="160" t="s">
        <v>78</v>
      </c>
      <c r="E13" s="121"/>
      <c r="F13" s="121"/>
      <c r="G13" s="121"/>
      <c r="H13" s="122"/>
      <c r="I13" s="147">
        <v>0.1</v>
      </c>
      <c r="J13" s="161">
        <f t="shared" ref="J13:K13" si="1">$J$11</f>
        <v>45787</v>
      </c>
      <c r="K13" s="161">
        <f t="shared" si="1"/>
        <v>45787</v>
      </c>
      <c r="L13" s="147">
        <v>0.1</v>
      </c>
      <c r="M13" s="161">
        <f t="shared" ref="M13:N13" si="2">$J$11</f>
        <v>45787</v>
      </c>
      <c r="N13" s="161">
        <f t="shared" si="2"/>
        <v>45787</v>
      </c>
      <c r="O13" s="147" t="s">
        <v>77</v>
      </c>
      <c r="P13" s="147">
        <v>100</v>
      </c>
      <c r="Q13" s="55"/>
      <c r="R13" s="55"/>
      <c r="S13" s="55"/>
      <c r="T13" s="55"/>
      <c r="U13" s="55"/>
      <c r="V13" s="47"/>
      <c r="W13" s="47"/>
      <c r="X13" s="56"/>
      <c r="Y13" s="56"/>
      <c r="Z13" s="56"/>
      <c r="AA13" s="56"/>
      <c r="AB13" s="56"/>
      <c r="AC13" s="47"/>
      <c r="AD13" s="47"/>
      <c r="AE13" s="56"/>
      <c r="AF13" s="56"/>
      <c r="AG13" s="56"/>
      <c r="AH13" s="56"/>
      <c r="AI13" s="56"/>
      <c r="AJ13" s="47"/>
      <c r="AK13" s="47"/>
      <c r="AL13" s="56"/>
      <c r="AM13" s="56"/>
      <c r="AN13" s="56"/>
      <c r="AO13" s="56"/>
      <c r="AP13" s="56"/>
      <c r="AQ13" s="47"/>
      <c r="AR13" s="47"/>
      <c r="AS13" s="56"/>
      <c r="AT13" s="56"/>
      <c r="AU13" s="56"/>
      <c r="AV13" s="56"/>
      <c r="AW13" s="56"/>
      <c r="AX13" s="47"/>
      <c r="AY13" s="47"/>
      <c r="AZ13" s="28"/>
      <c r="BA13" s="56"/>
      <c r="BB13" s="56"/>
      <c r="BC13" s="56"/>
      <c r="BD13" s="56"/>
      <c r="BE13" s="57"/>
      <c r="BF13" s="57"/>
      <c r="BG13" s="58"/>
      <c r="BH13" s="58"/>
      <c r="BI13" s="57"/>
      <c r="BJ13" s="57"/>
      <c r="BK13" s="57"/>
      <c r="BL13" s="57"/>
      <c r="BM13" s="57"/>
      <c r="BN13" s="58"/>
      <c r="BO13" s="58"/>
      <c r="BP13" s="57"/>
      <c r="BQ13" s="57"/>
      <c r="BR13" s="57"/>
      <c r="BS13" s="57"/>
      <c r="BT13" s="57"/>
      <c r="BU13" s="59"/>
      <c r="BV13" s="60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61"/>
      <c r="CZ13" s="62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61"/>
      <c r="DW13" s="26"/>
    </row>
    <row r="14" spans="1:127" ht="12" customHeight="1">
      <c r="A14" s="26"/>
      <c r="B14" s="50"/>
      <c r="C14" s="63"/>
      <c r="D14" s="123"/>
      <c r="E14" s="124"/>
      <c r="F14" s="124"/>
      <c r="G14" s="124"/>
      <c r="H14" s="125"/>
      <c r="I14" s="130"/>
      <c r="J14" s="130"/>
      <c r="K14" s="130"/>
      <c r="L14" s="130"/>
      <c r="M14" s="130"/>
      <c r="N14" s="130"/>
      <c r="O14" s="130"/>
      <c r="P14" s="130"/>
      <c r="Q14" s="55"/>
      <c r="R14" s="55"/>
      <c r="S14" s="55"/>
      <c r="T14" s="55"/>
      <c r="U14" s="55"/>
      <c r="V14" s="47"/>
      <c r="W14" s="47"/>
      <c r="X14" s="56"/>
      <c r="Y14" s="56"/>
      <c r="Z14" s="56"/>
      <c r="AA14" s="56"/>
      <c r="AB14" s="56"/>
      <c r="AC14" s="47"/>
      <c r="AD14" s="47"/>
      <c r="AE14" s="56"/>
      <c r="AF14" s="56"/>
      <c r="AG14" s="56"/>
      <c r="AH14" s="56"/>
      <c r="AI14" s="56"/>
      <c r="AJ14" s="47"/>
      <c r="AK14" s="47"/>
      <c r="AL14" s="56"/>
      <c r="AM14" s="56"/>
      <c r="AN14" s="56"/>
      <c r="AO14" s="56"/>
      <c r="AP14" s="56"/>
      <c r="AQ14" s="47"/>
      <c r="AR14" s="47"/>
      <c r="AS14" s="56"/>
      <c r="AT14" s="56"/>
      <c r="AU14" s="56"/>
      <c r="AV14" s="56"/>
      <c r="AW14" s="56"/>
      <c r="AX14" s="47"/>
      <c r="AY14" s="47"/>
      <c r="AZ14" s="30"/>
      <c r="BA14" s="56"/>
      <c r="BB14" s="56"/>
      <c r="BC14" s="56"/>
      <c r="BD14" s="56"/>
      <c r="BE14" s="57"/>
      <c r="BF14" s="57"/>
      <c r="BG14" s="58"/>
      <c r="BH14" s="58"/>
      <c r="BI14" s="57"/>
      <c r="BJ14" s="57"/>
      <c r="BK14" s="57"/>
      <c r="BL14" s="57"/>
      <c r="BM14" s="57"/>
      <c r="BN14" s="58"/>
      <c r="BO14" s="58"/>
      <c r="BP14" s="57"/>
      <c r="BQ14" s="57"/>
      <c r="BR14" s="57"/>
      <c r="BS14" s="57"/>
      <c r="BT14" s="57"/>
      <c r="BU14" s="59"/>
      <c r="BV14" s="60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61"/>
      <c r="CZ14" s="62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61"/>
      <c r="DW14" s="26"/>
    </row>
    <row r="15" spans="1:127" ht="12" customHeight="1">
      <c r="A15" s="26"/>
      <c r="B15" s="50"/>
      <c r="C15" s="63"/>
      <c r="D15" s="160" t="s">
        <v>79</v>
      </c>
      <c r="E15" s="121"/>
      <c r="F15" s="121"/>
      <c r="G15" s="121"/>
      <c r="H15" s="122"/>
      <c r="I15" s="147">
        <v>0.1</v>
      </c>
      <c r="J15" s="161">
        <f t="shared" ref="J15:K15" si="3">$J$11</f>
        <v>45787</v>
      </c>
      <c r="K15" s="161">
        <f t="shared" si="3"/>
        <v>45787</v>
      </c>
      <c r="L15" s="147">
        <v>0.1</v>
      </c>
      <c r="M15" s="161">
        <f t="shared" ref="M15:N15" si="4">$J$11</f>
        <v>45787</v>
      </c>
      <c r="N15" s="161">
        <f t="shared" si="4"/>
        <v>45787</v>
      </c>
      <c r="O15" s="147" t="s">
        <v>77</v>
      </c>
      <c r="P15" s="147">
        <v>100</v>
      </c>
      <c r="Q15" s="55"/>
      <c r="R15" s="55"/>
      <c r="S15" s="55"/>
      <c r="T15" s="55"/>
      <c r="U15" s="55"/>
      <c r="V15" s="47"/>
      <c r="W15" s="47"/>
      <c r="X15" s="56"/>
      <c r="Y15" s="56"/>
      <c r="Z15" s="56"/>
      <c r="AA15" s="56"/>
      <c r="AB15" s="56"/>
      <c r="AC15" s="47"/>
      <c r="AD15" s="47"/>
      <c r="AE15" s="56"/>
      <c r="AF15" s="56"/>
      <c r="AG15" s="56"/>
      <c r="AH15" s="56"/>
      <c r="AI15" s="56"/>
      <c r="AJ15" s="47"/>
      <c r="AK15" s="47"/>
      <c r="AL15" s="56"/>
      <c r="AM15" s="56"/>
      <c r="AN15" s="56"/>
      <c r="AO15" s="56"/>
      <c r="AP15" s="56"/>
      <c r="AQ15" s="47"/>
      <c r="AR15" s="47"/>
      <c r="AS15" s="56"/>
      <c r="AT15" s="56"/>
      <c r="AU15" s="56"/>
      <c r="AV15" s="56"/>
      <c r="AW15" s="56"/>
      <c r="AX15" s="47"/>
      <c r="AY15" s="47"/>
      <c r="AZ15" s="28"/>
      <c r="BA15" s="56"/>
      <c r="BB15" s="56"/>
      <c r="BC15" s="56"/>
      <c r="BD15" s="56"/>
      <c r="BE15" s="57"/>
      <c r="BF15" s="57"/>
      <c r="BG15" s="58"/>
      <c r="BH15" s="58"/>
      <c r="BI15" s="57"/>
      <c r="BJ15" s="57"/>
      <c r="BK15" s="57"/>
      <c r="BL15" s="57"/>
      <c r="BM15" s="57"/>
      <c r="BN15" s="58"/>
      <c r="BO15" s="58"/>
      <c r="BP15" s="57"/>
      <c r="BQ15" s="57"/>
      <c r="BR15" s="57"/>
      <c r="BS15" s="57"/>
      <c r="BT15" s="57"/>
      <c r="BU15" s="59"/>
      <c r="BV15" s="60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61"/>
      <c r="CZ15" s="62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61"/>
      <c r="DW15" s="26"/>
    </row>
    <row r="16" spans="1:127" ht="12" customHeight="1">
      <c r="A16" s="26"/>
      <c r="B16" s="50"/>
      <c r="C16" s="63"/>
      <c r="D16" s="123"/>
      <c r="E16" s="124"/>
      <c r="F16" s="124"/>
      <c r="G16" s="124"/>
      <c r="H16" s="125"/>
      <c r="I16" s="130"/>
      <c r="J16" s="130"/>
      <c r="K16" s="130"/>
      <c r="L16" s="130"/>
      <c r="M16" s="130"/>
      <c r="N16" s="130"/>
      <c r="O16" s="130"/>
      <c r="P16" s="130"/>
      <c r="Q16" s="55"/>
      <c r="R16" s="55"/>
      <c r="S16" s="55"/>
      <c r="T16" s="55"/>
      <c r="U16" s="55"/>
      <c r="V16" s="47"/>
      <c r="W16" s="47"/>
      <c r="X16" s="56"/>
      <c r="Y16" s="56"/>
      <c r="Z16" s="56"/>
      <c r="AA16" s="56"/>
      <c r="AB16" s="56"/>
      <c r="AC16" s="47"/>
      <c r="AD16" s="47"/>
      <c r="AE16" s="56"/>
      <c r="AF16" s="56"/>
      <c r="AG16" s="56"/>
      <c r="AH16" s="56"/>
      <c r="AI16" s="56"/>
      <c r="AJ16" s="47"/>
      <c r="AK16" s="47"/>
      <c r="AL16" s="56"/>
      <c r="AM16" s="56"/>
      <c r="AN16" s="56"/>
      <c r="AO16" s="56"/>
      <c r="AP16" s="56"/>
      <c r="AQ16" s="47"/>
      <c r="AR16" s="47"/>
      <c r="AS16" s="56"/>
      <c r="AT16" s="56"/>
      <c r="AU16" s="56"/>
      <c r="AV16" s="56"/>
      <c r="AW16" s="56"/>
      <c r="AX16" s="47"/>
      <c r="AY16" s="47"/>
      <c r="AZ16" s="30"/>
      <c r="BA16" s="56"/>
      <c r="BB16" s="56"/>
      <c r="BC16" s="56"/>
      <c r="BD16" s="56"/>
      <c r="BE16" s="57"/>
      <c r="BF16" s="57"/>
      <c r="BG16" s="58"/>
      <c r="BH16" s="58"/>
      <c r="BI16" s="57"/>
      <c r="BJ16" s="57"/>
      <c r="BK16" s="57"/>
      <c r="BL16" s="57"/>
      <c r="BM16" s="57"/>
      <c r="BN16" s="58"/>
      <c r="BO16" s="58"/>
      <c r="BP16" s="57"/>
      <c r="BQ16" s="57"/>
      <c r="BR16" s="57"/>
      <c r="BS16" s="57"/>
      <c r="BT16" s="57"/>
      <c r="BU16" s="59"/>
      <c r="BV16" s="60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61"/>
      <c r="CZ16" s="62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61"/>
      <c r="DW16" s="26"/>
    </row>
    <row r="17" spans="1:127" ht="12" customHeight="1">
      <c r="A17" s="26"/>
      <c r="B17" s="50"/>
      <c r="C17" s="63"/>
      <c r="D17" s="160" t="s">
        <v>80</v>
      </c>
      <c r="E17" s="121"/>
      <c r="F17" s="121"/>
      <c r="G17" s="121"/>
      <c r="H17" s="122"/>
      <c r="I17" s="147">
        <v>0.7</v>
      </c>
      <c r="J17" s="161">
        <f t="shared" ref="J17:K17" si="5">$J$11</f>
        <v>45787</v>
      </c>
      <c r="K17" s="161">
        <f t="shared" si="5"/>
        <v>45787</v>
      </c>
      <c r="L17" s="147">
        <v>3</v>
      </c>
      <c r="M17" s="161">
        <v>45787</v>
      </c>
      <c r="N17" s="161">
        <v>45790</v>
      </c>
      <c r="O17" s="147" t="s">
        <v>77</v>
      </c>
      <c r="P17" s="147">
        <v>100</v>
      </c>
      <c r="Q17" s="55"/>
      <c r="R17" s="55"/>
      <c r="S17" s="55"/>
      <c r="T17" s="55"/>
      <c r="U17" s="55"/>
      <c r="V17" s="47"/>
      <c r="W17" s="47"/>
      <c r="X17" s="56"/>
      <c r="Y17" s="56"/>
      <c r="Z17" s="56"/>
      <c r="AA17" s="56"/>
      <c r="AB17" s="56"/>
      <c r="AC17" s="47"/>
      <c r="AD17" s="47"/>
      <c r="AE17" s="56"/>
      <c r="AF17" s="56"/>
      <c r="AG17" s="56"/>
      <c r="AH17" s="56"/>
      <c r="AI17" s="56"/>
      <c r="AJ17" s="47"/>
      <c r="AK17" s="47"/>
      <c r="AL17" s="56"/>
      <c r="AM17" s="56"/>
      <c r="AN17" s="56"/>
      <c r="AO17" s="56"/>
      <c r="AP17" s="56"/>
      <c r="AQ17" s="47"/>
      <c r="AR17" s="47"/>
      <c r="AS17" s="56"/>
      <c r="AT17" s="56"/>
      <c r="AU17" s="56"/>
      <c r="AV17" s="56"/>
      <c r="AW17" s="56"/>
      <c r="AX17" s="47"/>
      <c r="AY17" s="47"/>
      <c r="AZ17" s="28"/>
      <c r="BA17" s="56"/>
      <c r="BB17" s="56"/>
      <c r="BC17" s="56"/>
      <c r="BD17" s="56"/>
      <c r="BE17" s="57"/>
      <c r="BF17" s="57"/>
      <c r="BG17" s="58"/>
      <c r="BH17" s="58"/>
      <c r="BI17" s="57"/>
      <c r="BJ17" s="57"/>
      <c r="BK17" s="57"/>
      <c r="BL17" s="57"/>
      <c r="BM17" s="57"/>
      <c r="BN17" s="58"/>
      <c r="BO17" s="58"/>
      <c r="BP17" s="57"/>
      <c r="BQ17" s="57"/>
      <c r="BR17" s="57"/>
      <c r="BS17" s="57"/>
      <c r="BT17" s="57"/>
      <c r="BU17" s="59"/>
      <c r="BV17" s="60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61"/>
      <c r="CZ17" s="62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61"/>
      <c r="DW17" s="26"/>
    </row>
    <row r="18" spans="1:127" ht="12" customHeight="1">
      <c r="A18" s="26"/>
      <c r="B18" s="50"/>
      <c r="C18" s="64"/>
      <c r="D18" s="123"/>
      <c r="E18" s="124"/>
      <c r="F18" s="124"/>
      <c r="G18" s="124"/>
      <c r="H18" s="125"/>
      <c r="I18" s="130"/>
      <c r="J18" s="130"/>
      <c r="K18" s="130"/>
      <c r="L18" s="130"/>
      <c r="M18" s="130"/>
      <c r="N18" s="130"/>
      <c r="O18" s="130"/>
      <c r="P18" s="130"/>
      <c r="Q18" s="65"/>
      <c r="R18" s="65"/>
      <c r="S18" s="65"/>
      <c r="T18" s="65"/>
      <c r="U18" s="65"/>
      <c r="V18" s="66"/>
      <c r="W18" s="66"/>
      <c r="X18" s="67"/>
      <c r="Y18" s="67"/>
      <c r="Z18" s="67"/>
      <c r="AA18" s="67"/>
      <c r="AB18" s="67"/>
      <c r="AC18" s="66"/>
      <c r="AD18" s="66"/>
      <c r="AE18" s="67"/>
      <c r="AF18" s="67"/>
      <c r="AG18" s="67"/>
      <c r="AH18" s="67"/>
      <c r="AI18" s="67"/>
      <c r="AJ18" s="66"/>
      <c r="AK18" s="66"/>
      <c r="AL18" s="67"/>
      <c r="AM18" s="67"/>
      <c r="AN18" s="67"/>
      <c r="AO18" s="67"/>
      <c r="AP18" s="67"/>
      <c r="AQ18" s="66"/>
      <c r="AR18" s="66"/>
      <c r="AS18" s="67"/>
      <c r="AT18" s="67"/>
      <c r="AU18" s="67"/>
      <c r="AV18" s="67"/>
      <c r="AW18" s="67"/>
      <c r="AX18" s="66"/>
      <c r="AY18" s="66"/>
      <c r="AZ18" s="30"/>
      <c r="BA18" s="67"/>
      <c r="BB18" s="67"/>
      <c r="BC18" s="30"/>
      <c r="BD18" s="68"/>
      <c r="BE18" s="68"/>
      <c r="BF18" s="68"/>
      <c r="BG18" s="69"/>
      <c r="BH18" s="69"/>
      <c r="BI18" s="68"/>
      <c r="BJ18" s="68"/>
      <c r="BK18" s="68"/>
      <c r="BL18" s="68"/>
      <c r="BM18" s="68"/>
      <c r="BN18" s="69"/>
      <c r="BO18" s="69"/>
      <c r="BP18" s="68"/>
      <c r="BQ18" s="68"/>
      <c r="BR18" s="68"/>
      <c r="BS18" s="68"/>
      <c r="BT18" s="68"/>
      <c r="BU18" s="70"/>
      <c r="BV18" s="71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72"/>
      <c r="CZ18" s="73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72"/>
      <c r="DW18" s="26"/>
    </row>
    <row r="19" spans="1:127" ht="12" customHeight="1">
      <c r="A19" s="26"/>
      <c r="B19" s="50"/>
      <c r="C19" s="156" t="s">
        <v>81</v>
      </c>
      <c r="D19" s="157"/>
      <c r="E19" s="157"/>
      <c r="F19" s="157"/>
      <c r="G19" s="157"/>
      <c r="H19" s="157"/>
      <c r="I19" s="159">
        <v>1</v>
      </c>
      <c r="J19" s="155">
        <v>45790</v>
      </c>
      <c r="K19" s="155">
        <v>45790</v>
      </c>
      <c r="L19" s="159"/>
      <c r="M19" s="74"/>
      <c r="N19" s="74"/>
      <c r="O19" s="75"/>
      <c r="P19" s="75"/>
      <c r="Q19" s="76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8"/>
      <c r="BH19" s="78"/>
      <c r="BI19" s="77"/>
      <c r="BJ19" s="77"/>
      <c r="BK19" s="77"/>
      <c r="BL19" s="77"/>
      <c r="BM19" s="77"/>
      <c r="BN19" s="78"/>
      <c r="BO19" s="78"/>
      <c r="BP19" s="77"/>
      <c r="BQ19" s="77"/>
      <c r="BR19" s="77"/>
      <c r="BS19" s="77"/>
      <c r="BT19" s="78"/>
      <c r="BU19" s="79"/>
      <c r="BV19" s="80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81"/>
      <c r="CZ19" s="76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81"/>
      <c r="DW19" s="26"/>
    </row>
    <row r="20" spans="1:127" ht="12" customHeight="1">
      <c r="A20" s="26"/>
      <c r="B20" s="50"/>
      <c r="C20" s="163"/>
      <c r="D20" s="142"/>
      <c r="E20" s="142"/>
      <c r="F20" s="142"/>
      <c r="G20" s="142"/>
      <c r="H20" s="142"/>
      <c r="I20" s="130"/>
      <c r="J20" s="125"/>
      <c r="K20" s="125"/>
      <c r="L20" s="130"/>
      <c r="M20" s="74"/>
      <c r="N20" s="74"/>
      <c r="O20" s="75"/>
      <c r="P20" s="75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58"/>
      <c r="BH20" s="58"/>
      <c r="BI20" s="47"/>
      <c r="BJ20" s="47"/>
      <c r="BK20" s="47"/>
      <c r="BL20" s="47"/>
      <c r="BM20" s="47"/>
      <c r="BN20" s="58"/>
      <c r="BO20" s="58"/>
      <c r="BP20" s="47"/>
      <c r="BQ20" s="47"/>
      <c r="BR20" s="47"/>
      <c r="BS20" s="47"/>
      <c r="BT20" s="58"/>
      <c r="BU20" s="59"/>
      <c r="BV20" s="60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9"/>
      <c r="CZ20" s="46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9"/>
      <c r="DW20" s="26"/>
    </row>
    <row r="21" spans="1:127" ht="12" customHeight="1">
      <c r="A21" s="26"/>
      <c r="B21" s="50"/>
      <c r="C21" s="54"/>
      <c r="D21" s="160" t="s">
        <v>81</v>
      </c>
      <c r="E21" s="121"/>
      <c r="F21" s="121"/>
      <c r="G21" s="121"/>
      <c r="H21" s="122"/>
      <c r="I21" s="147">
        <v>1</v>
      </c>
      <c r="J21" s="162">
        <v>45790</v>
      </c>
      <c r="K21" s="162">
        <v>45790</v>
      </c>
      <c r="L21" s="147">
        <v>5.5</v>
      </c>
      <c r="M21" s="162">
        <v>45790</v>
      </c>
      <c r="N21" s="162">
        <v>45790</v>
      </c>
      <c r="O21" s="147" t="s">
        <v>77</v>
      </c>
      <c r="P21" s="147">
        <v>100</v>
      </c>
      <c r="Q21" s="55"/>
      <c r="R21" s="56"/>
      <c r="S21" s="56"/>
      <c r="T21" s="56"/>
      <c r="U21" s="56"/>
      <c r="V21" s="47"/>
      <c r="W21" s="47"/>
      <c r="X21" s="56"/>
      <c r="Y21" s="56"/>
      <c r="Z21" s="56"/>
      <c r="AA21" s="56"/>
      <c r="AB21" s="56"/>
      <c r="AC21" s="47"/>
      <c r="AD21" s="47"/>
      <c r="AE21" s="56"/>
      <c r="AF21" s="56"/>
      <c r="AG21" s="56"/>
      <c r="AH21" s="56"/>
      <c r="AI21" s="56"/>
      <c r="AJ21" s="47"/>
      <c r="AK21" s="47"/>
      <c r="AL21" s="56"/>
      <c r="AM21" s="56"/>
      <c r="AN21" s="56"/>
      <c r="AO21" s="56"/>
      <c r="AP21" s="56"/>
      <c r="AQ21" s="47"/>
      <c r="AR21" s="47"/>
      <c r="AS21" s="56"/>
      <c r="AT21" s="56"/>
      <c r="AU21" s="56"/>
      <c r="AV21" s="56"/>
      <c r="AW21" s="56"/>
      <c r="AX21" s="47"/>
      <c r="AY21" s="47"/>
      <c r="AZ21" s="56"/>
      <c r="BA21" s="56"/>
      <c r="BB21" s="56"/>
      <c r="BC21" s="28"/>
      <c r="BD21" s="56"/>
      <c r="BE21" s="57"/>
      <c r="BF21" s="57"/>
      <c r="BG21" s="58"/>
      <c r="BH21" s="58"/>
      <c r="BI21" s="57"/>
      <c r="BJ21" s="57"/>
      <c r="BK21" s="57"/>
      <c r="BL21" s="57"/>
      <c r="BM21" s="57"/>
      <c r="BN21" s="58"/>
      <c r="BO21" s="58"/>
      <c r="BP21" s="57"/>
      <c r="BQ21" s="57"/>
      <c r="BR21" s="57"/>
      <c r="BS21" s="57"/>
      <c r="BT21" s="57"/>
      <c r="BU21" s="59"/>
      <c r="BV21" s="60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61"/>
      <c r="CZ21" s="62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61"/>
      <c r="DW21" s="26"/>
    </row>
    <row r="22" spans="1:127" ht="12" customHeight="1">
      <c r="A22" s="26"/>
      <c r="B22" s="50"/>
      <c r="C22" s="63"/>
      <c r="D22" s="123"/>
      <c r="E22" s="124"/>
      <c r="F22" s="124"/>
      <c r="G22" s="124"/>
      <c r="H22" s="125"/>
      <c r="I22" s="130"/>
      <c r="J22" s="130"/>
      <c r="K22" s="130"/>
      <c r="L22" s="130"/>
      <c r="M22" s="130"/>
      <c r="N22" s="130"/>
      <c r="O22" s="130"/>
      <c r="P22" s="130"/>
      <c r="Q22" s="82"/>
      <c r="R22" s="83"/>
      <c r="S22" s="83"/>
      <c r="T22" s="83"/>
      <c r="U22" s="83"/>
      <c r="V22" s="84"/>
      <c r="W22" s="84"/>
      <c r="X22" s="83"/>
      <c r="Y22" s="83"/>
      <c r="Z22" s="83"/>
      <c r="AA22" s="83"/>
      <c r="AB22" s="83"/>
      <c r="AC22" s="84"/>
      <c r="AD22" s="84"/>
      <c r="AE22" s="83"/>
      <c r="AF22" s="83"/>
      <c r="AG22" s="83"/>
      <c r="AH22" s="83"/>
      <c r="AI22" s="83"/>
      <c r="AJ22" s="84"/>
      <c r="AK22" s="84"/>
      <c r="AL22" s="83"/>
      <c r="AM22" s="83"/>
      <c r="AN22" s="83"/>
      <c r="AO22" s="83"/>
      <c r="AP22" s="83"/>
      <c r="AQ22" s="84"/>
      <c r="AR22" s="84"/>
      <c r="AS22" s="83"/>
      <c r="AT22" s="83"/>
      <c r="AU22" s="83"/>
      <c r="AV22" s="83"/>
      <c r="AW22" s="83"/>
      <c r="AX22" s="84"/>
      <c r="AY22" s="84"/>
      <c r="AZ22" s="83"/>
      <c r="BA22" s="83"/>
      <c r="BB22" s="83"/>
      <c r="BC22" s="30"/>
      <c r="BD22" s="83"/>
      <c r="BE22" s="85"/>
      <c r="BF22" s="85"/>
      <c r="BG22" s="86"/>
      <c r="BH22" s="86"/>
      <c r="BI22" s="85"/>
      <c r="BJ22" s="85"/>
      <c r="BK22" s="85"/>
      <c r="BL22" s="85"/>
      <c r="BM22" s="85"/>
      <c r="BN22" s="86"/>
      <c r="BO22" s="86"/>
      <c r="BP22" s="85"/>
      <c r="BQ22" s="85"/>
      <c r="BR22" s="85"/>
      <c r="BS22" s="85"/>
      <c r="BT22" s="85"/>
      <c r="BU22" s="87"/>
      <c r="BV22" s="88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9"/>
      <c r="CZ22" s="90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9"/>
      <c r="DW22" s="26"/>
    </row>
    <row r="23" spans="1:127" ht="12" customHeight="1">
      <c r="A23" s="26"/>
      <c r="B23" s="91"/>
      <c r="C23" s="164" t="s">
        <v>82</v>
      </c>
      <c r="D23" s="157"/>
      <c r="E23" s="157"/>
      <c r="F23" s="157"/>
      <c r="G23" s="157"/>
      <c r="H23" s="157"/>
      <c r="I23" s="165">
        <v>10</v>
      </c>
      <c r="J23" s="139">
        <v>45791</v>
      </c>
      <c r="K23" s="139">
        <v>45792</v>
      </c>
      <c r="L23" s="166"/>
      <c r="M23" s="92"/>
      <c r="N23" s="92"/>
      <c r="O23" s="93"/>
      <c r="P23" s="9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94"/>
      <c r="BH23" s="94"/>
      <c r="BI23" s="43"/>
      <c r="BJ23" s="43"/>
      <c r="BK23" s="43"/>
      <c r="BL23" s="43"/>
      <c r="BM23" s="43"/>
      <c r="BN23" s="94"/>
      <c r="BO23" s="94"/>
      <c r="BP23" s="43"/>
      <c r="BQ23" s="43"/>
      <c r="BR23" s="43"/>
      <c r="BS23" s="43"/>
      <c r="BT23" s="94"/>
      <c r="BU23" s="95"/>
      <c r="BV23" s="96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5"/>
      <c r="CZ23" s="42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5"/>
      <c r="DW23" s="26"/>
    </row>
    <row r="24" spans="1:127" ht="12" customHeight="1">
      <c r="A24" s="26"/>
      <c r="B24" s="91"/>
      <c r="C24" s="158"/>
      <c r="D24" s="124"/>
      <c r="E24" s="124"/>
      <c r="F24" s="124"/>
      <c r="G24" s="124"/>
      <c r="H24" s="124"/>
      <c r="I24" s="130"/>
      <c r="J24" s="125"/>
      <c r="K24" s="125"/>
      <c r="L24" s="130"/>
      <c r="M24" s="97"/>
      <c r="N24" s="97"/>
      <c r="O24" s="98"/>
      <c r="P24" s="98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58"/>
      <c r="BH24" s="58"/>
      <c r="BI24" s="47"/>
      <c r="BJ24" s="47"/>
      <c r="BK24" s="47"/>
      <c r="BL24" s="47"/>
      <c r="BM24" s="47"/>
      <c r="BN24" s="58"/>
      <c r="BO24" s="58"/>
      <c r="BP24" s="47"/>
      <c r="BQ24" s="47"/>
      <c r="BR24" s="47"/>
      <c r="BS24" s="47"/>
      <c r="BT24" s="58"/>
      <c r="BU24" s="59"/>
      <c r="BV24" s="60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9"/>
      <c r="CZ24" s="46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9"/>
      <c r="DW24" s="26"/>
    </row>
    <row r="25" spans="1:127" ht="12" customHeight="1">
      <c r="A25" s="26"/>
      <c r="B25" s="91"/>
      <c r="C25" s="3"/>
      <c r="D25" s="167" t="s">
        <v>83</v>
      </c>
      <c r="E25" s="121"/>
      <c r="F25" s="121"/>
      <c r="G25" s="121"/>
      <c r="H25" s="122"/>
      <c r="I25" s="132">
        <v>4</v>
      </c>
      <c r="J25" s="133">
        <v>45791</v>
      </c>
      <c r="K25" s="133">
        <v>45791</v>
      </c>
      <c r="L25" s="132">
        <v>7</v>
      </c>
      <c r="M25" s="133">
        <v>45791</v>
      </c>
      <c r="N25" s="133">
        <v>45791</v>
      </c>
      <c r="O25" s="132" t="s">
        <v>77</v>
      </c>
      <c r="P25" s="147">
        <v>100</v>
      </c>
      <c r="Q25" s="55"/>
      <c r="R25" s="56"/>
      <c r="S25" s="56"/>
      <c r="T25" s="56"/>
      <c r="U25" s="56"/>
      <c r="V25" s="47"/>
      <c r="W25" s="47"/>
      <c r="X25" s="56"/>
      <c r="Y25" s="56"/>
      <c r="Z25" s="56"/>
      <c r="AA25" s="56"/>
      <c r="AB25" s="56"/>
      <c r="AC25" s="47"/>
      <c r="AD25" s="47"/>
      <c r="AE25" s="56"/>
      <c r="AF25" s="56"/>
      <c r="AG25" s="56"/>
      <c r="AH25" s="56"/>
      <c r="AI25" s="56"/>
      <c r="AJ25" s="47"/>
      <c r="AK25" s="47"/>
      <c r="AL25" s="56"/>
      <c r="AM25" s="56"/>
      <c r="AN25" s="56"/>
      <c r="AO25" s="56"/>
      <c r="AP25" s="56"/>
      <c r="AQ25" s="47"/>
      <c r="AR25" s="47"/>
      <c r="AS25" s="56"/>
      <c r="AT25" s="56"/>
      <c r="AU25" s="56"/>
      <c r="AV25" s="56"/>
      <c r="AW25" s="56"/>
      <c r="AX25" s="47"/>
      <c r="AY25" s="47"/>
      <c r="AZ25" s="56"/>
      <c r="BA25" s="56"/>
      <c r="BB25" s="56"/>
      <c r="BC25" s="56"/>
      <c r="BD25" s="28"/>
      <c r="BE25" s="57"/>
      <c r="BF25" s="57"/>
      <c r="BG25" s="58"/>
      <c r="BH25" s="58"/>
      <c r="BI25" s="56"/>
      <c r="BJ25" s="56"/>
      <c r="BK25" s="56"/>
      <c r="BL25" s="57"/>
      <c r="BM25" s="57"/>
      <c r="BN25" s="58"/>
      <c r="BO25" s="58"/>
      <c r="BP25" s="57"/>
      <c r="BQ25" s="57"/>
      <c r="BR25" s="57"/>
      <c r="BS25" s="57"/>
      <c r="BT25" s="57"/>
      <c r="BU25" s="59"/>
      <c r="BV25" s="60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61"/>
      <c r="CZ25" s="62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61"/>
      <c r="DW25" s="26"/>
    </row>
    <row r="26" spans="1:127" ht="12" customHeight="1">
      <c r="A26" s="26"/>
      <c r="B26" s="91"/>
      <c r="C26" s="3"/>
      <c r="D26" s="123"/>
      <c r="E26" s="124"/>
      <c r="F26" s="124"/>
      <c r="G26" s="124"/>
      <c r="H26" s="125"/>
      <c r="I26" s="130"/>
      <c r="J26" s="130"/>
      <c r="K26" s="130"/>
      <c r="L26" s="130"/>
      <c r="M26" s="130"/>
      <c r="N26" s="130"/>
      <c r="O26" s="130"/>
      <c r="P26" s="130"/>
      <c r="Q26" s="55"/>
      <c r="R26" s="56"/>
      <c r="S26" s="56"/>
      <c r="T26" s="56"/>
      <c r="U26" s="56"/>
      <c r="V26" s="47"/>
      <c r="W26" s="47"/>
      <c r="X26" s="56"/>
      <c r="Y26" s="56"/>
      <c r="Z26" s="56"/>
      <c r="AA26" s="56"/>
      <c r="AB26" s="56"/>
      <c r="AC26" s="47"/>
      <c r="AD26" s="47"/>
      <c r="AE26" s="56"/>
      <c r="AF26" s="56"/>
      <c r="AG26" s="56"/>
      <c r="AH26" s="56"/>
      <c r="AI26" s="56"/>
      <c r="AJ26" s="47"/>
      <c r="AK26" s="47"/>
      <c r="AL26" s="56"/>
      <c r="AM26" s="56"/>
      <c r="AN26" s="56"/>
      <c r="AO26" s="56"/>
      <c r="AP26" s="56"/>
      <c r="AQ26" s="47"/>
      <c r="AR26" s="47"/>
      <c r="AS26" s="56"/>
      <c r="AT26" s="56"/>
      <c r="AU26" s="56"/>
      <c r="AV26" s="56"/>
      <c r="AW26" s="56"/>
      <c r="AX26" s="47"/>
      <c r="AY26" s="47"/>
      <c r="AZ26" s="56"/>
      <c r="BA26" s="56"/>
      <c r="BB26" s="56"/>
      <c r="BC26" s="56"/>
      <c r="BD26" s="30"/>
      <c r="BE26" s="57"/>
      <c r="BF26" s="57"/>
      <c r="BG26" s="58"/>
      <c r="BH26" s="58"/>
      <c r="BI26" s="56"/>
      <c r="BJ26" s="56"/>
      <c r="BK26" s="56"/>
      <c r="BL26" s="57"/>
      <c r="BM26" s="57"/>
      <c r="BN26" s="58"/>
      <c r="BO26" s="58"/>
      <c r="BP26" s="57"/>
      <c r="BQ26" s="57"/>
      <c r="BR26" s="57"/>
      <c r="BS26" s="57"/>
      <c r="BT26" s="57"/>
      <c r="BU26" s="59"/>
      <c r="BV26" s="60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61"/>
      <c r="CZ26" s="62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61"/>
      <c r="DW26" s="26"/>
    </row>
    <row r="27" spans="1:127" ht="12" customHeight="1">
      <c r="A27" s="26"/>
      <c r="B27" s="91"/>
      <c r="C27" s="3"/>
      <c r="D27" s="167" t="s">
        <v>84</v>
      </c>
      <c r="E27" s="121"/>
      <c r="F27" s="121"/>
      <c r="G27" s="121"/>
      <c r="H27" s="122"/>
      <c r="I27" s="132">
        <v>6</v>
      </c>
      <c r="J27" s="168">
        <v>45791</v>
      </c>
      <c r="K27" s="133">
        <v>45792</v>
      </c>
      <c r="L27" s="132">
        <v>3</v>
      </c>
      <c r="M27" s="133">
        <v>45792</v>
      </c>
      <c r="N27" s="133">
        <v>45792</v>
      </c>
      <c r="O27" s="132" t="s">
        <v>77</v>
      </c>
      <c r="P27" s="132">
        <v>100</v>
      </c>
      <c r="Q27" s="55"/>
      <c r="R27" s="56"/>
      <c r="S27" s="56"/>
      <c r="T27" s="56"/>
      <c r="U27" s="56"/>
      <c r="V27" s="47"/>
      <c r="W27" s="47"/>
      <c r="X27" s="56"/>
      <c r="Y27" s="56"/>
      <c r="Z27" s="56"/>
      <c r="AA27" s="56"/>
      <c r="AB27" s="56"/>
      <c r="AC27" s="47"/>
      <c r="AD27" s="47"/>
      <c r="AE27" s="56"/>
      <c r="AF27" s="56"/>
      <c r="AG27" s="56"/>
      <c r="AH27" s="56"/>
      <c r="AI27" s="56"/>
      <c r="AJ27" s="47"/>
      <c r="AK27" s="47"/>
      <c r="AL27" s="56"/>
      <c r="AM27" s="56"/>
      <c r="AN27" s="56"/>
      <c r="AO27" s="56"/>
      <c r="AP27" s="56"/>
      <c r="AQ27" s="47"/>
      <c r="AR27" s="47"/>
      <c r="AS27" s="56"/>
      <c r="AT27" s="56"/>
      <c r="AU27" s="56"/>
      <c r="AV27" s="56"/>
      <c r="AW27" s="56"/>
      <c r="AX27" s="47"/>
      <c r="AY27" s="47"/>
      <c r="AZ27" s="56"/>
      <c r="BA27" s="56"/>
      <c r="BB27" s="56"/>
      <c r="BC27" s="56"/>
      <c r="BD27" s="28"/>
      <c r="BE27" s="28"/>
      <c r="BF27" s="57"/>
      <c r="BG27" s="58"/>
      <c r="BH27" s="58"/>
      <c r="BI27" s="56"/>
      <c r="BJ27" s="56"/>
      <c r="BK27" s="56"/>
      <c r="BL27" s="57"/>
      <c r="BM27" s="57"/>
      <c r="BN27" s="58"/>
      <c r="BO27" s="58"/>
      <c r="BP27" s="57"/>
      <c r="BQ27" s="57"/>
      <c r="BR27" s="57"/>
      <c r="BS27" s="57"/>
      <c r="BT27" s="57"/>
      <c r="BU27" s="59"/>
      <c r="BV27" s="60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61"/>
      <c r="CZ27" s="62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61"/>
      <c r="DW27" s="26"/>
    </row>
    <row r="28" spans="1:127" ht="12" customHeight="1">
      <c r="A28" s="26"/>
      <c r="B28" s="91"/>
      <c r="C28" s="3"/>
      <c r="D28" s="123"/>
      <c r="E28" s="124"/>
      <c r="F28" s="124"/>
      <c r="G28" s="124"/>
      <c r="H28" s="125"/>
      <c r="I28" s="130"/>
      <c r="J28" s="130"/>
      <c r="K28" s="130"/>
      <c r="L28" s="130"/>
      <c r="M28" s="130"/>
      <c r="N28" s="130"/>
      <c r="O28" s="130"/>
      <c r="P28" s="130"/>
      <c r="Q28" s="65"/>
      <c r="R28" s="67"/>
      <c r="S28" s="67"/>
      <c r="T28" s="67"/>
      <c r="U28" s="67"/>
      <c r="V28" s="66"/>
      <c r="W28" s="66"/>
      <c r="X28" s="67"/>
      <c r="Y28" s="67"/>
      <c r="Z28" s="67"/>
      <c r="AA28" s="67"/>
      <c r="AB28" s="67"/>
      <c r="AC28" s="66"/>
      <c r="AD28" s="66"/>
      <c r="AE28" s="67"/>
      <c r="AF28" s="67"/>
      <c r="AG28" s="67"/>
      <c r="AH28" s="67"/>
      <c r="AI28" s="67"/>
      <c r="AJ28" s="66"/>
      <c r="AK28" s="66"/>
      <c r="AL28" s="67"/>
      <c r="AM28" s="67"/>
      <c r="AN28" s="67"/>
      <c r="AO28" s="67"/>
      <c r="AP28" s="67"/>
      <c r="AQ28" s="66"/>
      <c r="AR28" s="66"/>
      <c r="AS28" s="67"/>
      <c r="AT28" s="67"/>
      <c r="AU28" s="67"/>
      <c r="AV28" s="67"/>
      <c r="AW28" s="67"/>
      <c r="AX28" s="66"/>
      <c r="AY28" s="66"/>
      <c r="AZ28" s="67"/>
      <c r="BA28" s="67"/>
      <c r="BB28" s="67"/>
      <c r="BC28" s="67"/>
      <c r="BD28" s="30"/>
      <c r="BE28" s="30"/>
      <c r="BF28" s="68"/>
      <c r="BG28" s="69"/>
      <c r="BH28" s="69"/>
      <c r="BI28" s="67"/>
      <c r="BJ28" s="67"/>
      <c r="BK28" s="67"/>
      <c r="BL28" s="68"/>
      <c r="BM28" s="68"/>
      <c r="BN28" s="69"/>
      <c r="BO28" s="69"/>
      <c r="BP28" s="68"/>
      <c r="BQ28" s="68"/>
      <c r="BR28" s="68"/>
      <c r="BS28" s="68"/>
      <c r="BT28" s="68"/>
      <c r="BU28" s="70"/>
      <c r="BV28" s="71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72"/>
      <c r="CZ28" s="73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72"/>
      <c r="DW28" s="26"/>
    </row>
    <row r="29" spans="1:127" ht="12" customHeight="1">
      <c r="A29" s="26"/>
      <c r="B29" s="91"/>
      <c r="C29" s="3"/>
      <c r="D29" s="167" t="s">
        <v>85</v>
      </c>
      <c r="E29" s="121"/>
      <c r="F29" s="121"/>
      <c r="G29" s="121"/>
      <c r="H29" s="122"/>
      <c r="I29" s="132">
        <v>4</v>
      </c>
      <c r="J29" s="133">
        <v>45792</v>
      </c>
      <c r="K29" s="168">
        <v>45792</v>
      </c>
      <c r="L29" s="134">
        <v>3</v>
      </c>
      <c r="M29" s="133">
        <v>45792</v>
      </c>
      <c r="N29" s="133">
        <v>45792</v>
      </c>
      <c r="O29" s="169" t="s">
        <v>99</v>
      </c>
      <c r="P29" s="132">
        <v>100</v>
      </c>
      <c r="Q29" s="55"/>
      <c r="R29" s="56"/>
      <c r="S29" s="56"/>
      <c r="T29" s="56"/>
      <c r="U29" s="56"/>
      <c r="V29" s="47"/>
      <c r="W29" s="47"/>
      <c r="X29" s="56"/>
      <c r="Y29" s="56"/>
      <c r="Z29" s="56"/>
      <c r="AA29" s="56"/>
      <c r="AB29" s="56"/>
      <c r="AC29" s="47"/>
      <c r="AD29" s="47"/>
      <c r="AE29" s="56"/>
      <c r="AF29" s="56"/>
      <c r="AG29" s="56"/>
      <c r="AH29" s="56"/>
      <c r="AI29" s="56"/>
      <c r="AJ29" s="47"/>
      <c r="AK29" s="47"/>
      <c r="AL29" s="56"/>
      <c r="AM29" s="56"/>
      <c r="AN29" s="56"/>
      <c r="AO29" s="56"/>
      <c r="AP29" s="56"/>
      <c r="AQ29" s="47"/>
      <c r="AR29" s="47"/>
      <c r="AS29" s="56"/>
      <c r="AT29" s="56"/>
      <c r="AU29" s="56"/>
      <c r="AV29" s="56"/>
      <c r="AW29" s="56"/>
      <c r="AX29" s="47"/>
      <c r="AY29" s="47"/>
      <c r="AZ29" s="56"/>
      <c r="BA29" s="56"/>
      <c r="BB29" s="56"/>
      <c r="BC29" s="56"/>
      <c r="BD29" s="56"/>
      <c r="BE29" s="28"/>
      <c r="BF29" s="57"/>
      <c r="BG29" s="58"/>
      <c r="BH29" s="58"/>
      <c r="BI29" s="56"/>
      <c r="BJ29" s="56"/>
      <c r="BK29" s="56"/>
      <c r="BL29" s="57"/>
      <c r="BM29" s="57"/>
      <c r="BN29" s="58"/>
      <c r="BO29" s="58"/>
      <c r="BP29" s="57"/>
      <c r="BQ29" s="57"/>
      <c r="BR29" s="57"/>
      <c r="BS29" s="57"/>
      <c r="BT29" s="57"/>
      <c r="BU29" s="59"/>
      <c r="BV29" s="60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61"/>
      <c r="CZ29" s="62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61"/>
      <c r="DW29" s="26"/>
    </row>
    <row r="30" spans="1:127" ht="12" customHeight="1">
      <c r="A30" s="26"/>
      <c r="B30" s="91"/>
      <c r="C30" s="3"/>
      <c r="D30" s="123"/>
      <c r="E30" s="124"/>
      <c r="F30" s="124"/>
      <c r="G30" s="124"/>
      <c r="H30" s="125"/>
      <c r="I30" s="130"/>
      <c r="J30" s="130"/>
      <c r="K30" s="130"/>
      <c r="L30" s="135"/>
      <c r="M30" s="130"/>
      <c r="N30" s="130"/>
      <c r="O30" s="130"/>
      <c r="P30" s="130"/>
      <c r="Q30" s="55"/>
      <c r="R30" s="56"/>
      <c r="S30" s="56"/>
      <c r="T30" s="56"/>
      <c r="U30" s="56"/>
      <c r="V30" s="47"/>
      <c r="W30" s="47"/>
      <c r="X30" s="56"/>
      <c r="Y30" s="56"/>
      <c r="Z30" s="56"/>
      <c r="AA30" s="56"/>
      <c r="AB30" s="56"/>
      <c r="AC30" s="47"/>
      <c r="AD30" s="47"/>
      <c r="AE30" s="56"/>
      <c r="AF30" s="56"/>
      <c r="AG30" s="56"/>
      <c r="AH30" s="56"/>
      <c r="AI30" s="56"/>
      <c r="AJ30" s="47"/>
      <c r="AK30" s="47"/>
      <c r="AL30" s="56"/>
      <c r="AM30" s="56"/>
      <c r="AN30" s="56"/>
      <c r="AO30" s="56"/>
      <c r="AP30" s="56"/>
      <c r="AQ30" s="47"/>
      <c r="AR30" s="47"/>
      <c r="AS30" s="56"/>
      <c r="AT30" s="56"/>
      <c r="AU30" s="56"/>
      <c r="AV30" s="56"/>
      <c r="AW30" s="56"/>
      <c r="AX30" s="47"/>
      <c r="AY30" s="47"/>
      <c r="AZ30" s="56"/>
      <c r="BA30" s="56"/>
      <c r="BB30" s="56"/>
      <c r="BC30" s="56"/>
      <c r="BD30" s="56"/>
      <c r="BE30" s="30"/>
      <c r="BF30" s="57"/>
      <c r="BG30" s="58"/>
      <c r="BH30" s="58"/>
      <c r="BI30" s="56"/>
      <c r="BJ30" s="56"/>
      <c r="BK30" s="56"/>
      <c r="BL30" s="57"/>
      <c r="BM30" s="57"/>
      <c r="BN30" s="58"/>
      <c r="BO30" s="58"/>
      <c r="BP30" s="57"/>
      <c r="BQ30" s="57"/>
      <c r="BR30" s="57"/>
      <c r="BS30" s="57"/>
      <c r="BT30" s="57"/>
      <c r="BU30" s="59"/>
      <c r="BV30" s="60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61"/>
      <c r="CZ30" s="62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61"/>
      <c r="DW30" s="26"/>
    </row>
    <row r="31" spans="1:127" ht="12" customHeight="1">
      <c r="A31" s="26"/>
      <c r="B31" s="99"/>
      <c r="C31" s="171" t="s">
        <v>86</v>
      </c>
      <c r="D31" s="157"/>
      <c r="E31" s="157"/>
      <c r="F31" s="157"/>
      <c r="G31" s="157"/>
      <c r="H31" s="157"/>
      <c r="I31" s="165">
        <v>32</v>
      </c>
      <c r="J31" s="139">
        <v>45793</v>
      </c>
      <c r="K31" s="139">
        <v>45798</v>
      </c>
      <c r="L31" s="166"/>
      <c r="M31" s="100"/>
      <c r="N31" s="100"/>
      <c r="O31" s="101"/>
      <c r="P31" s="101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94"/>
      <c r="BO31" s="94"/>
      <c r="BP31" s="43"/>
      <c r="BQ31" s="43"/>
      <c r="BR31" s="43"/>
      <c r="BS31" s="43"/>
      <c r="BT31" s="94"/>
      <c r="BU31" s="95"/>
      <c r="BV31" s="96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5"/>
      <c r="CZ31" s="42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5"/>
      <c r="DW31" s="26"/>
    </row>
    <row r="32" spans="1:127" ht="12" customHeight="1">
      <c r="A32" s="26"/>
      <c r="B32" s="99"/>
      <c r="C32" s="158"/>
      <c r="D32" s="124"/>
      <c r="E32" s="124"/>
      <c r="F32" s="124"/>
      <c r="G32" s="124"/>
      <c r="H32" s="124"/>
      <c r="I32" s="130"/>
      <c r="J32" s="125"/>
      <c r="K32" s="125"/>
      <c r="L32" s="130"/>
      <c r="M32" s="102"/>
      <c r="N32" s="102"/>
      <c r="O32" s="103"/>
      <c r="P32" s="103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58"/>
      <c r="BO32" s="58"/>
      <c r="BP32" s="47"/>
      <c r="BQ32" s="47"/>
      <c r="BR32" s="47"/>
      <c r="BS32" s="47"/>
      <c r="BT32" s="58"/>
      <c r="BU32" s="59"/>
      <c r="BV32" s="60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9"/>
      <c r="CZ32" s="46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9"/>
      <c r="DW32" s="26"/>
    </row>
    <row r="33" spans="1:127" ht="12" customHeight="1">
      <c r="A33" s="26"/>
      <c r="B33" s="99"/>
      <c r="C33" s="104"/>
      <c r="D33" s="137" t="s">
        <v>105</v>
      </c>
      <c r="E33" s="121"/>
      <c r="F33" s="121"/>
      <c r="G33" s="121"/>
      <c r="H33" s="122"/>
      <c r="I33" s="138">
        <v>8</v>
      </c>
      <c r="J33" s="139">
        <v>45793</v>
      </c>
      <c r="K33" s="139">
        <v>45793</v>
      </c>
      <c r="L33" s="166"/>
      <c r="M33" s="100"/>
      <c r="N33" s="100"/>
      <c r="O33" s="101"/>
      <c r="P33" s="101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94"/>
      <c r="BO33" s="94"/>
      <c r="BP33" s="43"/>
      <c r="BQ33" s="43"/>
      <c r="BR33" s="43"/>
      <c r="BS33" s="43"/>
      <c r="BT33" s="94"/>
      <c r="BU33" s="95"/>
      <c r="BV33" s="96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5"/>
      <c r="CZ33" s="42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5"/>
      <c r="DW33" s="26"/>
    </row>
    <row r="34" spans="1:127" ht="12" customHeight="1">
      <c r="A34" s="26"/>
      <c r="B34" s="99"/>
      <c r="C34" s="105"/>
      <c r="D34" s="123"/>
      <c r="E34" s="124"/>
      <c r="F34" s="124"/>
      <c r="G34" s="124"/>
      <c r="H34" s="125"/>
      <c r="I34" s="125"/>
      <c r="J34" s="125"/>
      <c r="K34" s="125"/>
      <c r="L34" s="130"/>
      <c r="M34" s="102"/>
      <c r="N34" s="102"/>
      <c r="O34" s="103"/>
      <c r="P34" s="103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58"/>
      <c r="BO34" s="58"/>
      <c r="BP34" s="47"/>
      <c r="BQ34" s="47"/>
      <c r="BR34" s="47"/>
      <c r="BS34" s="47"/>
      <c r="BT34" s="58"/>
      <c r="BU34" s="59"/>
      <c r="BV34" s="60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9"/>
      <c r="CZ34" s="46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9"/>
      <c r="DW34" s="26"/>
    </row>
    <row r="35" spans="1:127" ht="12" customHeight="1">
      <c r="A35" s="26"/>
      <c r="B35" s="99"/>
      <c r="C35" s="26"/>
      <c r="D35" s="106"/>
      <c r="E35" s="141" t="s">
        <v>88</v>
      </c>
      <c r="F35" s="142"/>
      <c r="G35" s="142"/>
      <c r="H35" s="142"/>
      <c r="I35" s="132">
        <v>1</v>
      </c>
      <c r="J35" s="133">
        <v>45793</v>
      </c>
      <c r="K35" s="133">
        <v>45793</v>
      </c>
      <c r="L35" s="150" t="s">
        <v>101</v>
      </c>
      <c r="M35" s="151"/>
      <c r="N35" s="152"/>
      <c r="O35" s="153"/>
      <c r="P35" s="148"/>
      <c r="Q35" s="55"/>
      <c r="R35" s="56"/>
      <c r="S35" s="56"/>
      <c r="T35" s="56"/>
      <c r="U35" s="56"/>
      <c r="V35" s="47"/>
      <c r="W35" s="47"/>
      <c r="X35" s="56"/>
      <c r="Y35" s="56"/>
      <c r="Z35" s="56"/>
      <c r="AA35" s="56"/>
      <c r="AB35" s="56"/>
      <c r="AC35" s="47"/>
      <c r="AD35" s="47"/>
      <c r="AE35" s="56"/>
      <c r="AF35" s="56"/>
      <c r="AG35" s="56"/>
      <c r="AH35" s="56"/>
      <c r="AI35" s="56"/>
      <c r="AJ35" s="47"/>
      <c r="AK35" s="47"/>
      <c r="AL35" s="56"/>
      <c r="AM35" s="56"/>
      <c r="AN35" s="56"/>
      <c r="AO35" s="56"/>
      <c r="AP35" s="56"/>
      <c r="AQ35" s="47"/>
      <c r="AR35" s="47"/>
      <c r="AS35" s="56"/>
      <c r="AT35" s="56"/>
      <c r="AU35" s="56"/>
      <c r="AV35" s="56"/>
      <c r="AW35" s="56"/>
      <c r="AX35" s="47"/>
      <c r="AY35" s="47"/>
      <c r="AZ35" s="56"/>
      <c r="BA35" s="56"/>
      <c r="BB35" s="56"/>
      <c r="BC35" s="56"/>
      <c r="BD35" s="56"/>
      <c r="BE35" s="57"/>
      <c r="BF35" s="28"/>
      <c r="BG35" s="58"/>
      <c r="BH35" s="58"/>
      <c r="BI35" s="57"/>
      <c r="BJ35" s="57"/>
      <c r="BK35" s="57"/>
      <c r="BL35" s="57"/>
      <c r="BM35" s="57"/>
      <c r="BN35" s="58"/>
      <c r="BO35" s="58"/>
      <c r="BP35" s="57"/>
      <c r="BQ35" s="57"/>
      <c r="BR35" s="57"/>
      <c r="BS35" s="57"/>
      <c r="BT35" s="57"/>
      <c r="BU35" s="59"/>
      <c r="BV35" s="60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61"/>
      <c r="CZ35" s="62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61"/>
      <c r="DW35" s="26"/>
    </row>
    <row r="36" spans="1:127" ht="12" customHeight="1">
      <c r="A36" s="26"/>
      <c r="B36" s="99"/>
      <c r="C36" s="26"/>
      <c r="D36" s="99"/>
      <c r="E36" s="124"/>
      <c r="F36" s="124"/>
      <c r="G36" s="124"/>
      <c r="H36" s="124"/>
      <c r="I36" s="130"/>
      <c r="J36" s="130"/>
      <c r="K36" s="130"/>
      <c r="L36" s="135"/>
      <c r="M36" s="149"/>
      <c r="N36" s="149"/>
      <c r="O36" s="149"/>
      <c r="P36" s="149"/>
      <c r="Q36" s="55"/>
      <c r="R36" s="56"/>
      <c r="S36" s="56"/>
      <c r="T36" s="56"/>
      <c r="U36" s="56"/>
      <c r="V36" s="47"/>
      <c r="W36" s="47"/>
      <c r="X36" s="56"/>
      <c r="Y36" s="56"/>
      <c r="Z36" s="56"/>
      <c r="AA36" s="56"/>
      <c r="AB36" s="56"/>
      <c r="AC36" s="47"/>
      <c r="AD36" s="47"/>
      <c r="AE36" s="56"/>
      <c r="AF36" s="56"/>
      <c r="AG36" s="56"/>
      <c r="AH36" s="56"/>
      <c r="AI36" s="56"/>
      <c r="AJ36" s="47"/>
      <c r="AK36" s="47"/>
      <c r="AL36" s="56"/>
      <c r="AM36" s="56"/>
      <c r="AN36" s="56"/>
      <c r="AO36" s="56"/>
      <c r="AP36" s="56"/>
      <c r="AQ36" s="47"/>
      <c r="AR36" s="47"/>
      <c r="AS36" s="56"/>
      <c r="AT36" s="56"/>
      <c r="AU36" s="56"/>
      <c r="AV36" s="56"/>
      <c r="AW36" s="56"/>
      <c r="AX36" s="47"/>
      <c r="AY36" s="47"/>
      <c r="AZ36" s="56"/>
      <c r="BA36" s="56"/>
      <c r="BB36" s="56"/>
      <c r="BC36" s="56"/>
      <c r="BD36" s="56"/>
      <c r="BE36" s="57"/>
      <c r="BF36" s="30"/>
      <c r="BG36" s="58"/>
      <c r="BH36" s="58"/>
      <c r="BI36" s="57"/>
      <c r="BJ36" s="57"/>
      <c r="BK36" s="57"/>
      <c r="BL36" s="57"/>
      <c r="BM36" s="57"/>
      <c r="BN36" s="58"/>
      <c r="BO36" s="58"/>
      <c r="BP36" s="57"/>
      <c r="BQ36" s="57"/>
      <c r="BR36" s="57"/>
      <c r="BS36" s="57"/>
      <c r="BT36" s="57"/>
      <c r="BU36" s="59"/>
      <c r="BV36" s="60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61"/>
      <c r="CZ36" s="62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61"/>
      <c r="DW36" s="26"/>
    </row>
    <row r="37" spans="1:127" ht="12" customHeight="1">
      <c r="A37" s="26"/>
      <c r="B37" s="99"/>
      <c r="C37" s="26"/>
      <c r="D37" s="99"/>
      <c r="E37" s="170" t="s">
        <v>106</v>
      </c>
      <c r="F37" s="142"/>
      <c r="G37" s="142"/>
      <c r="H37" s="142"/>
      <c r="I37" s="132">
        <v>4</v>
      </c>
      <c r="J37" s="133">
        <v>45793</v>
      </c>
      <c r="K37" s="133">
        <v>45793</v>
      </c>
      <c r="L37" s="134">
        <v>4</v>
      </c>
      <c r="M37" s="133">
        <v>45793</v>
      </c>
      <c r="N37" s="133"/>
      <c r="O37" s="136" t="s">
        <v>100</v>
      </c>
      <c r="P37" s="132">
        <v>80</v>
      </c>
      <c r="Q37" s="55"/>
      <c r="R37" s="56"/>
      <c r="S37" s="56"/>
      <c r="T37" s="56"/>
      <c r="U37" s="56"/>
      <c r="V37" s="47"/>
      <c r="W37" s="47"/>
      <c r="X37" s="56"/>
      <c r="Y37" s="56"/>
      <c r="Z37" s="56"/>
      <c r="AA37" s="56"/>
      <c r="AB37" s="56"/>
      <c r="AC37" s="47"/>
      <c r="AD37" s="47"/>
      <c r="AE37" s="56"/>
      <c r="AF37" s="56"/>
      <c r="AG37" s="56"/>
      <c r="AH37" s="56"/>
      <c r="AI37" s="56"/>
      <c r="AJ37" s="47"/>
      <c r="AK37" s="47"/>
      <c r="AL37" s="56"/>
      <c r="AM37" s="56"/>
      <c r="AN37" s="56"/>
      <c r="AO37" s="56"/>
      <c r="AP37" s="56"/>
      <c r="AQ37" s="47"/>
      <c r="AR37" s="47"/>
      <c r="AS37" s="56"/>
      <c r="AT37" s="56"/>
      <c r="AU37" s="56"/>
      <c r="AV37" s="56"/>
      <c r="AW37" s="56"/>
      <c r="AX37" s="47"/>
      <c r="AY37" s="47"/>
      <c r="AZ37" s="56"/>
      <c r="BA37" s="56"/>
      <c r="BB37" s="56"/>
      <c r="BC37" s="56"/>
      <c r="BD37" s="56"/>
      <c r="BE37" s="57"/>
      <c r="BF37" s="28"/>
      <c r="BG37" s="58"/>
      <c r="BH37" s="58"/>
      <c r="BI37" s="57"/>
      <c r="BJ37" s="57"/>
      <c r="BK37" s="57"/>
      <c r="BL37" s="57"/>
      <c r="BM37" s="57"/>
      <c r="BN37" s="58"/>
      <c r="BO37" s="58"/>
      <c r="BP37" s="57"/>
      <c r="BQ37" s="57"/>
      <c r="BR37" s="57"/>
      <c r="BS37" s="57"/>
      <c r="BT37" s="57"/>
      <c r="BU37" s="59"/>
      <c r="BV37" s="60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61"/>
      <c r="CZ37" s="62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61"/>
      <c r="DW37" s="26"/>
    </row>
    <row r="38" spans="1:127" ht="12" customHeight="1">
      <c r="A38" s="26"/>
      <c r="B38" s="99"/>
      <c r="C38" s="26"/>
      <c r="D38" s="99"/>
      <c r="E38" s="124"/>
      <c r="F38" s="124"/>
      <c r="G38" s="124"/>
      <c r="H38" s="124"/>
      <c r="I38" s="130"/>
      <c r="J38" s="130"/>
      <c r="K38" s="130"/>
      <c r="L38" s="135"/>
      <c r="M38" s="130"/>
      <c r="N38" s="130"/>
      <c r="O38" s="130"/>
      <c r="P38" s="130"/>
      <c r="Q38" s="55"/>
      <c r="R38" s="56"/>
      <c r="S38" s="56"/>
      <c r="T38" s="56"/>
      <c r="U38" s="56"/>
      <c r="V38" s="47"/>
      <c r="W38" s="47"/>
      <c r="X38" s="56"/>
      <c r="Y38" s="56"/>
      <c r="Z38" s="56"/>
      <c r="AA38" s="56"/>
      <c r="AB38" s="56"/>
      <c r="AC38" s="47"/>
      <c r="AD38" s="47"/>
      <c r="AE38" s="56"/>
      <c r="AF38" s="56"/>
      <c r="AG38" s="56"/>
      <c r="AH38" s="56"/>
      <c r="AI38" s="56"/>
      <c r="AJ38" s="47"/>
      <c r="AK38" s="47"/>
      <c r="AL38" s="56"/>
      <c r="AM38" s="56"/>
      <c r="AN38" s="56"/>
      <c r="AO38" s="56"/>
      <c r="AP38" s="56"/>
      <c r="AQ38" s="47"/>
      <c r="AR38" s="47"/>
      <c r="AS38" s="56"/>
      <c r="AT38" s="56"/>
      <c r="AU38" s="56"/>
      <c r="AV38" s="56"/>
      <c r="AW38" s="56"/>
      <c r="AX38" s="47"/>
      <c r="AY38" s="47"/>
      <c r="AZ38" s="56"/>
      <c r="BA38" s="56"/>
      <c r="BB38" s="56"/>
      <c r="BC38" s="56"/>
      <c r="BD38" s="56"/>
      <c r="BE38" s="57"/>
      <c r="BF38" s="30"/>
      <c r="BG38" s="58"/>
      <c r="BH38" s="58"/>
      <c r="BI38" s="57"/>
      <c r="BJ38" s="57"/>
      <c r="BK38" s="57"/>
      <c r="BL38" s="57"/>
      <c r="BM38" s="57"/>
      <c r="BN38" s="58"/>
      <c r="BO38" s="58"/>
      <c r="BP38" s="57"/>
      <c r="BQ38" s="57"/>
      <c r="BR38" s="57"/>
      <c r="BS38" s="57"/>
      <c r="BT38" s="57"/>
      <c r="BU38" s="59"/>
      <c r="BV38" s="60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61"/>
      <c r="CZ38" s="62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61"/>
      <c r="DW38" s="26"/>
    </row>
    <row r="39" spans="1:127" ht="12" customHeight="1">
      <c r="A39" s="26"/>
      <c r="B39" s="99"/>
      <c r="C39" s="26"/>
      <c r="D39" s="99"/>
      <c r="E39" s="131" t="s">
        <v>103</v>
      </c>
      <c r="F39" s="121"/>
      <c r="G39" s="121"/>
      <c r="H39" s="122"/>
      <c r="I39" s="132">
        <v>3</v>
      </c>
      <c r="J39" s="133">
        <v>45793</v>
      </c>
      <c r="K39" s="133">
        <v>45793</v>
      </c>
      <c r="L39" s="134">
        <v>3</v>
      </c>
      <c r="M39" s="133">
        <v>45793</v>
      </c>
      <c r="N39" s="133"/>
      <c r="O39" s="136" t="s">
        <v>100</v>
      </c>
      <c r="P39" s="132">
        <v>50</v>
      </c>
      <c r="Q39" s="55"/>
      <c r="R39" s="56"/>
      <c r="S39" s="56"/>
      <c r="T39" s="56"/>
      <c r="U39" s="56"/>
      <c r="V39" s="47"/>
      <c r="W39" s="47"/>
      <c r="X39" s="56"/>
      <c r="Y39" s="56"/>
      <c r="Z39" s="56"/>
      <c r="AA39" s="56"/>
      <c r="AB39" s="56"/>
      <c r="AC39" s="47"/>
      <c r="AD39" s="47"/>
      <c r="AE39" s="56"/>
      <c r="AF39" s="56"/>
      <c r="AG39" s="56"/>
      <c r="AH39" s="56"/>
      <c r="AI39" s="56"/>
      <c r="AJ39" s="47"/>
      <c r="AK39" s="47"/>
      <c r="AL39" s="56"/>
      <c r="AM39" s="56"/>
      <c r="AN39" s="56"/>
      <c r="AO39" s="56"/>
      <c r="AP39" s="56"/>
      <c r="AQ39" s="47"/>
      <c r="AR39" s="47"/>
      <c r="AS39" s="56"/>
      <c r="AT39" s="56"/>
      <c r="AU39" s="56"/>
      <c r="AV39" s="56"/>
      <c r="AW39" s="56"/>
      <c r="AX39" s="47"/>
      <c r="AY39" s="47"/>
      <c r="AZ39" s="56"/>
      <c r="BA39" s="56"/>
      <c r="BB39" s="56"/>
      <c r="BC39" s="56"/>
      <c r="BD39" s="56"/>
      <c r="BE39" s="57"/>
      <c r="BF39" s="28"/>
      <c r="BG39" s="58"/>
      <c r="BH39" s="58"/>
      <c r="BI39" s="28"/>
      <c r="BJ39" s="57"/>
      <c r="BK39" s="57"/>
      <c r="BL39" s="57"/>
      <c r="BM39" s="57"/>
      <c r="BN39" s="58"/>
      <c r="BO39" s="58"/>
      <c r="BP39" s="57"/>
      <c r="BQ39" s="57"/>
      <c r="BR39" s="57"/>
      <c r="BS39" s="57"/>
      <c r="BT39" s="57"/>
      <c r="BU39" s="59"/>
      <c r="BV39" s="60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61"/>
      <c r="CZ39" s="62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61"/>
      <c r="DW39" s="26"/>
    </row>
    <row r="40" spans="1:127" ht="12" customHeight="1">
      <c r="A40" s="26"/>
      <c r="B40" s="99"/>
      <c r="C40" s="26"/>
      <c r="D40" s="118"/>
      <c r="E40" s="124"/>
      <c r="F40" s="124"/>
      <c r="G40" s="124"/>
      <c r="H40" s="125"/>
      <c r="I40" s="130"/>
      <c r="J40" s="130"/>
      <c r="K40" s="130"/>
      <c r="L40" s="135"/>
      <c r="M40" s="130"/>
      <c r="N40" s="130"/>
      <c r="O40" s="130"/>
      <c r="P40" s="130"/>
      <c r="Q40" s="65"/>
      <c r="R40" s="67"/>
      <c r="S40" s="67"/>
      <c r="T40" s="67"/>
      <c r="U40" s="67"/>
      <c r="V40" s="66"/>
      <c r="W40" s="66"/>
      <c r="X40" s="67"/>
      <c r="Y40" s="67"/>
      <c r="Z40" s="67"/>
      <c r="AA40" s="67"/>
      <c r="AB40" s="67"/>
      <c r="AC40" s="66"/>
      <c r="AD40" s="66"/>
      <c r="AE40" s="67"/>
      <c r="AF40" s="67"/>
      <c r="AG40" s="67"/>
      <c r="AH40" s="67"/>
      <c r="AI40" s="67"/>
      <c r="AJ40" s="66"/>
      <c r="AK40" s="66"/>
      <c r="AL40" s="67"/>
      <c r="AM40" s="67"/>
      <c r="AN40" s="67"/>
      <c r="AO40" s="67"/>
      <c r="AP40" s="67"/>
      <c r="AQ40" s="66"/>
      <c r="AR40" s="66"/>
      <c r="AS40" s="67"/>
      <c r="AT40" s="67"/>
      <c r="AU40" s="67"/>
      <c r="AV40" s="67"/>
      <c r="AW40" s="67"/>
      <c r="AX40" s="66"/>
      <c r="AY40" s="66"/>
      <c r="AZ40" s="67"/>
      <c r="BA40" s="67"/>
      <c r="BB40" s="67"/>
      <c r="BC40" s="67"/>
      <c r="BD40" s="67"/>
      <c r="BE40" s="68"/>
      <c r="BF40" s="30"/>
      <c r="BG40" s="69"/>
      <c r="BH40" s="69"/>
      <c r="BI40" s="68"/>
      <c r="BJ40" s="68"/>
      <c r="BK40" s="68"/>
      <c r="BL40" s="68"/>
      <c r="BM40" s="68"/>
      <c r="BN40" s="69"/>
      <c r="BO40" s="69"/>
      <c r="BP40" s="68"/>
      <c r="BQ40" s="68"/>
      <c r="BR40" s="68"/>
      <c r="BS40" s="68"/>
      <c r="BT40" s="68"/>
      <c r="BU40" s="70"/>
      <c r="BV40" s="71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72"/>
      <c r="CZ40" s="73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72"/>
      <c r="DW40" s="26"/>
    </row>
    <row r="41" spans="1:127" s="117" customFormat="1" ht="12" customHeight="1">
      <c r="A41" s="116"/>
      <c r="B41" s="110"/>
      <c r="C41" s="116"/>
      <c r="D41" s="110"/>
      <c r="E41" s="131" t="s">
        <v>104</v>
      </c>
      <c r="F41" s="121"/>
      <c r="G41" s="121"/>
      <c r="H41" s="122"/>
      <c r="I41" s="132">
        <v>4</v>
      </c>
      <c r="J41" s="133">
        <v>45793</v>
      </c>
      <c r="K41" s="133">
        <v>45793</v>
      </c>
      <c r="L41" s="134">
        <v>2</v>
      </c>
      <c r="M41" s="133">
        <v>45793</v>
      </c>
      <c r="N41" s="133"/>
      <c r="O41" s="136" t="s">
        <v>100</v>
      </c>
      <c r="P41" s="132">
        <v>50</v>
      </c>
      <c r="Q41" s="55"/>
      <c r="R41" s="56"/>
      <c r="S41" s="56"/>
      <c r="T41" s="56"/>
      <c r="U41" s="56"/>
      <c r="V41" s="47"/>
      <c r="W41" s="47"/>
      <c r="X41" s="56"/>
      <c r="Y41" s="56"/>
      <c r="Z41" s="56"/>
      <c r="AA41" s="56"/>
      <c r="AB41" s="56"/>
      <c r="AC41" s="47"/>
      <c r="AD41" s="47"/>
      <c r="AE41" s="56"/>
      <c r="AF41" s="56"/>
      <c r="AG41" s="56"/>
      <c r="AH41" s="56"/>
      <c r="AI41" s="56"/>
      <c r="AJ41" s="47"/>
      <c r="AK41" s="47"/>
      <c r="AL41" s="56"/>
      <c r="AM41" s="56"/>
      <c r="AN41" s="56"/>
      <c r="AO41" s="56"/>
      <c r="AP41" s="56"/>
      <c r="AQ41" s="47"/>
      <c r="AR41" s="47"/>
      <c r="AS41" s="56"/>
      <c r="AT41" s="56"/>
      <c r="AU41" s="56"/>
      <c r="AV41" s="56"/>
      <c r="AW41" s="56"/>
      <c r="AX41" s="47"/>
      <c r="AY41" s="47"/>
      <c r="AZ41" s="56"/>
      <c r="BA41" s="56"/>
      <c r="BB41" s="56"/>
      <c r="BC41" s="56"/>
      <c r="BD41" s="56"/>
      <c r="BE41" s="57"/>
      <c r="BF41" s="119"/>
      <c r="BG41" s="58"/>
      <c r="BH41" s="58"/>
      <c r="BI41" s="28"/>
      <c r="BJ41" s="57"/>
      <c r="BK41" s="57"/>
      <c r="BL41" s="57"/>
      <c r="BM41" s="57"/>
      <c r="BN41" s="58"/>
      <c r="BO41" s="58"/>
      <c r="BP41" s="57"/>
      <c r="BQ41" s="57"/>
      <c r="BR41" s="57"/>
      <c r="BS41" s="57"/>
      <c r="BT41" s="57"/>
      <c r="BU41" s="59"/>
      <c r="BV41" s="60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61"/>
      <c r="CZ41" s="62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61"/>
      <c r="DW41" s="116"/>
    </row>
    <row r="42" spans="1:127" s="117" customFormat="1" ht="12" customHeight="1">
      <c r="A42" s="116"/>
      <c r="B42" s="110"/>
      <c r="C42" s="116"/>
      <c r="D42" s="112"/>
      <c r="E42" s="124"/>
      <c r="F42" s="124"/>
      <c r="G42" s="124"/>
      <c r="H42" s="125"/>
      <c r="I42" s="130"/>
      <c r="J42" s="130"/>
      <c r="K42" s="130"/>
      <c r="L42" s="135"/>
      <c r="M42" s="130"/>
      <c r="N42" s="130"/>
      <c r="O42" s="130"/>
      <c r="P42" s="130"/>
      <c r="Q42" s="65"/>
      <c r="R42" s="67"/>
      <c r="S42" s="67"/>
      <c r="T42" s="67"/>
      <c r="U42" s="67"/>
      <c r="V42" s="66"/>
      <c r="W42" s="66"/>
      <c r="X42" s="67"/>
      <c r="Y42" s="67"/>
      <c r="Z42" s="67"/>
      <c r="AA42" s="67"/>
      <c r="AB42" s="67"/>
      <c r="AC42" s="66"/>
      <c r="AD42" s="66"/>
      <c r="AE42" s="67"/>
      <c r="AF42" s="67"/>
      <c r="AG42" s="67"/>
      <c r="AH42" s="67"/>
      <c r="AI42" s="67"/>
      <c r="AJ42" s="66"/>
      <c r="AK42" s="66"/>
      <c r="AL42" s="67"/>
      <c r="AM42" s="67"/>
      <c r="AN42" s="67"/>
      <c r="AO42" s="67"/>
      <c r="AP42" s="67"/>
      <c r="AQ42" s="66"/>
      <c r="AR42" s="66"/>
      <c r="AS42" s="67"/>
      <c r="AT42" s="67"/>
      <c r="AU42" s="67"/>
      <c r="AV42" s="67"/>
      <c r="AW42" s="67"/>
      <c r="AX42" s="66"/>
      <c r="AY42" s="66"/>
      <c r="AZ42" s="67"/>
      <c r="BA42" s="67"/>
      <c r="BB42" s="67"/>
      <c r="BC42" s="67"/>
      <c r="BD42" s="67"/>
      <c r="BE42" s="68"/>
      <c r="BF42" s="30"/>
      <c r="BG42" s="69"/>
      <c r="BH42" s="69"/>
      <c r="BI42" s="68"/>
      <c r="BJ42" s="68"/>
      <c r="BK42" s="68"/>
      <c r="BL42" s="68"/>
      <c r="BM42" s="68"/>
      <c r="BN42" s="69"/>
      <c r="BO42" s="69"/>
      <c r="BP42" s="68"/>
      <c r="BQ42" s="68"/>
      <c r="BR42" s="68"/>
      <c r="BS42" s="68"/>
      <c r="BT42" s="68"/>
      <c r="BU42" s="70"/>
      <c r="BV42" s="71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72"/>
      <c r="CZ42" s="73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72"/>
      <c r="DW42" s="116"/>
    </row>
    <row r="43" spans="1:127" s="117" customFormat="1" ht="12" customHeight="1">
      <c r="A43" s="116"/>
      <c r="B43" s="110"/>
      <c r="C43" s="116"/>
      <c r="D43" s="137" t="s">
        <v>91</v>
      </c>
      <c r="E43" s="172"/>
      <c r="F43" s="172"/>
      <c r="G43" s="172"/>
      <c r="H43" s="173"/>
      <c r="I43" s="177">
        <v>16</v>
      </c>
      <c r="J43" s="179">
        <v>45796</v>
      </c>
      <c r="K43" s="179">
        <v>45797</v>
      </c>
      <c r="L43" s="181"/>
      <c r="M43" s="100"/>
      <c r="N43" s="100"/>
      <c r="O43" s="101"/>
      <c r="P43" s="101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94"/>
      <c r="BH43" s="94"/>
      <c r="BI43" s="43"/>
      <c r="BJ43" s="43"/>
      <c r="BK43" s="43"/>
      <c r="BL43" s="43"/>
      <c r="BM43" s="43"/>
      <c r="BN43" s="94"/>
      <c r="BO43" s="94"/>
      <c r="BP43" s="43"/>
      <c r="BQ43" s="43"/>
      <c r="BR43" s="43"/>
      <c r="BS43" s="43"/>
      <c r="BT43" s="94"/>
      <c r="BU43" s="95"/>
      <c r="BV43" s="96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5"/>
      <c r="CZ43" s="42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5"/>
      <c r="DW43" s="116"/>
    </row>
    <row r="44" spans="1:127" s="117" customFormat="1" ht="12" customHeight="1">
      <c r="A44" s="116"/>
      <c r="B44" s="110"/>
      <c r="C44" s="116"/>
      <c r="D44" s="174"/>
      <c r="E44" s="175"/>
      <c r="F44" s="175"/>
      <c r="G44" s="175"/>
      <c r="H44" s="176"/>
      <c r="I44" s="178"/>
      <c r="J44" s="180"/>
      <c r="K44" s="180"/>
      <c r="L44" s="182"/>
      <c r="M44" s="102"/>
      <c r="N44" s="102"/>
      <c r="O44" s="103"/>
      <c r="P44" s="103"/>
      <c r="Q44" s="46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58"/>
      <c r="BH44" s="58"/>
      <c r="BI44" s="47"/>
      <c r="BJ44" s="47"/>
      <c r="BK44" s="47"/>
      <c r="BL44" s="47"/>
      <c r="BM44" s="47"/>
      <c r="BN44" s="58"/>
      <c r="BO44" s="58"/>
      <c r="BP44" s="47"/>
      <c r="BQ44" s="47"/>
      <c r="BR44" s="47"/>
      <c r="BS44" s="47"/>
      <c r="BT44" s="58"/>
      <c r="BU44" s="59"/>
      <c r="BV44" s="6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9"/>
      <c r="CZ44" s="46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9"/>
      <c r="DW44" s="116"/>
    </row>
    <row r="45" spans="1:127" ht="12" customHeight="1">
      <c r="A45" s="26"/>
      <c r="B45" s="99"/>
      <c r="C45" s="26"/>
      <c r="D45" s="106"/>
      <c r="E45" s="141" t="s">
        <v>92</v>
      </c>
      <c r="F45" s="142"/>
      <c r="G45" s="142"/>
      <c r="H45" s="142"/>
      <c r="I45" s="132">
        <v>2</v>
      </c>
      <c r="J45" s="133">
        <v>45796</v>
      </c>
      <c r="K45" s="133">
        <v>45796</v>
      </c>
      <c r="L45" s="150" t="s">
        <v>102</v>
      </c>
      <c r="M45" s="151"/>
      <c r="N45" s="152"/>
      <c r="O45" s="153"/>
      <c r="P45" s="148"/>
      <c r="Q45" s="55"/>
      <c r="R45" s="56"/>
      <c r="S45" s="56"/>
      <c r="T45" s="56"/>
      <c r="U45" s="56"/>
      <c r="V45" s="47"/>
      <c r="W45" s="47"/>
      <c r="X45" s="56"/>
      <c r="Y45" s="56"/>
      <c r="Z45" s="56"/>
      <c r="AA45" s="56"/>
      <c r="AB45" s="56"/>
      <c r="AC45" s="47"/>
      <c r="AD45" s="47"/>
      <c r="AE45" s="56"/>
      <c r="AF45" s="56"/>
      <c r="AG45" s="56"/>
      <c r="AH45" s="56"/>
      <c r="AI45" s="56"/>
      <c r="AJ45" s="47"/>
      <c r="AK45" s="47"/>
      <c r="AL45" s="56"/>
      <c r="AM45" s="56"/>
      <c r="AN45" s="56"/>
      <c r="AO45" s="56"/>
      <c r="AP45" s="56"/>
      <c r="AQ45" s="47"/>
      <c r="AR45" s="47"/>
      <c r="AS45" s="56"/>
      <c r="AT45" s="56"/>
      <c r="AU45" s="56"/>
      <c r="AV45" s="56"/>
      <c r="AW45" s="56"/>
      <c r="AX45" s="47"/>
      <c r="AY45" s="47"/>
      <c r="AZ45" s="56"/>
      <c r="BA45" s="56"/>
      <c r="BB45" s="56"/>
      <c r="BC45" s="56"/>
      <c r="BD45" s="56"/>
      <c r="BE45" s="57"/>
      <c r="BF45" s="57"/>
      <c r="BG45" s="58"/>
      <c r="BH45" s="58"/>
      <c r="BI45" s="119"/>
      <c r="BJ45" s="56"/>
      <c r="BK45" s="56"/>
      <c r="BL45" s="57"/>
      <c r="BM45" s="57"/>
      <c r="BN45" s="58"/>
      <c r="BO45" s="58"/>
      <c r="BP45" s="57"/>
      <c r="BQ45" s="57"/>
      <c r="BR45" s="57"/>
      <c r="BS45" s="57"/>
      <c r="BT45" s="57"/>
      <c r="BU45" s="59"/>
      <c r="BV45" s="60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61"/>
      <c r="CZ45" s="62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61"/>
      <c r="DW45" s="26"/>
    </row>
    <row r="46" spans="1:127" ht="12" customHeight="1">
      <c r="A46" s="26"/>
      <c r="B46" s="99"/>
      <c r="C46" s="26"/>
      <c r="D46" s="99"/>
      <c r="E46" s="124"/>
      <c r="F46" s="124"/>
      <c r="G46" s="124"/>
      <c r="H46" s="124"/>
      <c r="I46" s="130"/>
      <c r="J46" s="130"/>
      <c r="K46" s="130"/>
      <c r="L46" s="135"/>
      <c r="M46" s="149"/>
      <c r="N46" s="149"/>
      <c r="O46" s="149"/>
      <c r="P46" s="149"/>
      <c r="Q46" s="55"/>
      <c r="R46" s="56"/>
      <c r="S46" s="56"/>
      <c r="T46" s="56"/>
      <c r="U46" s="56"/>
      <c r="V46" s="47"/>
      <c r="W46" s="47"/>
      <c r="X46" s="56"/>
      <c r="Y46" s="56"/>
      <c r="Z46" s="56"/>
      <c r="AA46" s="56"/>
      <c r="AB46" s="56"/>
      <c r="AC46" s="47"/>
      <c r="AD46" s="47"/>
      <c r="AE46" s="56"/>
      <c r="AF46" s="56"/>
      <c r="AG46" s="56"/>
      <c r="AH46" s="56"/>
      <c r="AI46" s="56"/>
      <c r="AJ46" s="47"/>
      <c r="AK46" s="47"/>
      <c r="AL46" s="56"/>
      <c r="AM46" s="56"/>
      <c r="AN46" s="56"/>
      <c r="AO46" s="56"/>
      <c r="AP46" s="56"/>
      <c r="AQ46" s="47"/>
      <c r="AR46" s="47"/>
      <c r="AS46" s="56"/>
      <c r="AT46" s="56"/>
      <c r="AU46" s="56"/>
      <c r="AV46" s="56"/>
      <c r="AW46" s="56"/>
      <c r="AX46" s="47"/>
      <c r="AY46" s="47"/>
      <c r="AZ46" s="56"/>
      <c r="BA46" s="56"/>
      <c r="BB46" s="56"/>
      <c r="BC46" s="56"/>
      <c r="BD46" s="56"/>
      <c r="BE46" s="57"/>
      <c r="BF46" s="57"/>
      <c r="BG46" s="58"/>
      <c r="BH46" s="58"/>
      <c r="BI46" s="56"/>
      <c r="BJ46" s="56"/>
      <c r="BK46" s="56"/>
      <c r="BL46" s="57"/>
      <c r="BM46" s="57"/>
      <c r="BN46" s="58"/>
      <c r="BO46" s="58"/>
      <c r="BP46" s="57"/>
      <c r="BQ46" s="57"/>
      <c r="BR46" s="57"/>
      <c r="BS46" s="57"/>
      <c r="BT46" s="57"/>
      <c r="BU46" s="59"/>
      <c r="BV46" s="60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61"/>
      <c r="CZ46" s="62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61"/>
      <c r="DW46" s="26"/>
    </row>
    <row r="47" spans="1:127" ht="12" customHeight="1">
      <c r="A47" s="26"/>
      <c r="B47" s="99"/>
      <c r="C47" s="26"/>
      <c r="D47" s="99"/>
      <c r="E47" s="141" t="s">
        <v>107</v>
      </c>
      <c r="F47" s="142"/>
      <c r="G47" s="142"/>
      <c r="H47" s="142"/>
      <c r="I47" s="132">
        <v>14</v>
      </c>
      <c r="J47" s="133">
        <v>45796</v>
      </c>
      <c r="K47" s="145">
        <v>45797</v>
      </c>
      <c r="L47" s="134"/>
      <c r="M47" s="133"/>
      <c r="N47" s="133"/>
      <c r="O47" s="143"/>
      <c r="P47" s="132">
        <v>0</v>
      </c>
      <c r="Q47" s="55"/>
      <c r="R47" s="56"/>
      <c r="S47" s="56"/>
      <c r="T47" s="56"/>
      <c r="U47" s="56"/>
      <c r="V47" s="47"/>
      <c r="W47" s="47"/>
      <c r="X47" s="56"/>
      <c r="Y47" s="56"/>
      <c r="Z47" s="56"/>
      <c r="AA47" s="56"/>
      <c r="AB47" s="56"/>
      <c r="AC47" s="47"/>
      <c r="AD47" s="47"/>
      <c r="AE47" s="56"/>
      <c r="AF47" s="56"/>
      <c r="AG47" s="56"/>
      <c r="AH47" s="56"/>
      <c r="AI47" s="56"/>
      <c r="AJ47" s="47"/>
      <c r="AK47" s="47"/>
      <c r="AL47" s="56"/>
      <c r="AM47" s="56"/>
      <c r="AN47" s="56"/>
      <c r="AO47" s="56"/>
      <c r="AP47" s="56"/>
      <c r="AQ47" s="47"/>
      <c r="AR47" s="47"/>
      <c r="AS47" s="56"/>
      <c r="AT47" s="56"/>
      <c r="AU47" s="56"/>
      <c r="AV47" s="56"/>
      <c r="AW47" s="56"/>
      <c r="AX47" s="47"/>
      <c r="AY47" s="47"/>
      <c r="AZ47" s="56"/>
      <c r="BA47" s="56"/>
      <c r="BB47" s="56"/>
      <c r="BC47" s="56"/>
      <c r="BD47" s="56"/>
      <c r="BE47" s="57"/>
      <c r="BF47" s="57"/>
      <c r="BG47" s="58"/>
      <c r="BH47" s="58"/>
      <c r="BI47" s="28"/>
      <c r="BJ47" s="28"/>
      <c r="BK47" s="56"/>
      <c r="BL47" s="57"/>
      <c r="BM47" s="57"/>
      <c r="BN47" s="58"/>
      <c r="BO47" s="58"/>
      <c r="BP47" s="57"/>
      <c r="BQ47" s="57"/>
      <c r="BR47" s="57"/>
      <c r="BS47" s="57"/>
      <c r="BT47" s="57"/>
      <c r="BU47" s="59"/>
      <c r="BV47" s="60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61"/>
      <c r="CZ47" s="62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61"/>
      <c r="DW47" s="26"/>
    </row>
    <row r="48" spans="1:127" ht="12" customHeight="1">
      <c r="A48" s="26"/>
      <c r="B48" s="99"/>
      <c r="C48" s="26"/>
      <c r="D48" s="99"/>
      <c r="E48" s="124"/>
      <c r="F48" s="124"/>
      <c r="G48" s="124"/>
      <c r="H48" s="124"/>
      <c r="I48" s="130"/>
      <c r="J48" s="130"/>
      <c r="K48" s="125"/>
      <c r="L48" s="135"/>
      <c r="M48" s="130"/>
      <c r="N48" s="130"/>
      <c r="O48" s="130"/>
      <c r="P48" s="130"/>
      <c r="Q48" s="55"/>
      <c r="R48" s="56"/>
      <c r="S48" s="56"/>
      <c r="T48" s="56"/>
      <c r="U48" s="56"/>
      <c r="V48" s="47"/>
      <c r="W48" s="47"/>
      <c r="X48" s="56"/>
      <c r="Y48" s="56"/>
      <c r="Z48" s="56"/>
      <c r="AA48" s="56"/>
      <c r="AB48" s="56"/>
      <c r="AC48" s="47"/>
      <c r="AD48" s="47"/>
      <c r="AE48" s="56"/>
      <c r="AF48" s="56"/>
      <c r="AG48" s="56"/>
      <c r="AH48" s="56"/>
      <c r="AI48" s="56"/>
      <c r="AJ48" s="47"/>
      <c r="AK48" s="47"/>
      <c r="AL48" s="56"/>
      <c r="AM48" s="56"/>
      <c r="AN48" s="56"/>
      <c r="AO48" s="56"/>
      <c r="AP48" s="56"/>
      <c r="AQ48" s="47"/>
      <c r="AR48" s="47"/>
      <c r="AS48" s="56"/>
      <c r="AT48" s="56"/>
      <c r="AU48" s="56"/>
      <c r="AV48" s="56"/>
      <c r="AW48" s="56"/>
      <c r="AX48" s="47"/>
      <c r="AY48" s="47"/>
      <c r="AZ48" s="56"/>
      <c r="BA48" s="56"/>
      <c r="BB48" s="56"/>
      <c r="BC48" s="56"/>
      <c r="BD48" s="56"/>
      <c r="BE48" s="57"/>
      <c r="BF48" s="57"/>
      <c r="BG48" s="58"/>
      <c r="BH48" s="58"/>
      <c r="BI48" s="56"/>
      <c r="BJ48" s="56"/>
      <c r="BK48" s="56"/>
      <c r="BL48" s="57"/>
      <c r="BM48" s="57"/>
      <c r="BN48" s="58"/>
      <c r="BO48" s="58"/>
      <c r="BP48" s="57"/>
      <c r="BQ48" s="57"/>
      <c r="BR48" s="57"/>
      <c r="BS48" s="57"/>
      <c r="BT48" s="57"/>
      <c r="BU48" s="59"/>
      <c r="BV48" s="60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61"/>
      <c r="CZ48" s="62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61"/>
      <c r="DW48" s="26"/>
    </row>
    <row r="49" spans="1:127" ht="12" customHeight="1">
      <c r="A49" s="26"/>
      <c r="B49" s="99"/>
      <c r="C49" s="26"/>
      <c r="D49" s="99"/>
      <c r="E49" s="144"/>
      <c r="F49" s="121"/>
      <c r="G49" s="121"/>
      <c r="H49" s="122"/>
      <c r="I49" s="132"/>
      <c r="J49" s="133"/>
      <c r="K49" s="133"/>
      <c r="L49" s="134"/>
      <c r="M49" s="133"/>
      <c r="N49" s="133"/>
      <c r="O49" s="143"/>
      <c r="P49" s="132">
        <v>0</v>
      </c>
      <c r="Q49" s="55"/>
      <c r="R49" s="56"/>
      <c r="S49" s="56"/>
      <c r="T49" s="56"/>
      <c r="U49" s="56"/>
      <c r="V49" s="47"/>
      <c r="W49" s="47"/>
      <c r="X49" s="56"/>
      <c r="Y49" s="56"/>
      <c r="Z49" s="56"/>
      <c r="AA49" s="56"/>
      <c r="AB49" s="56"/>
      <c r="AC49" s="47"/>
      <c r="AD49" s="47"/>
      <c r="AE49" s="56"/>
      <c r="AF49" s="56"/>
      <c r="AG49" s="56"/>
      <c r="AH49" s="56"/>
      <c r="AI49" s="56"/>
      <c r="AJ49" s="47"/>
      <c r="AK49" s="47"/>
      <c r="AL49" s="56"/>
      <c r="AM49" s="56"/>
      <c r="AN49" s="56"/>
      <c r="AO49" s="56"/>
      <c r="AP49" s="56"/>
      <c r="AQ49" s="47"/>
      <c r="AR49" s="47"/>
      <c r="AS49" s="56"/>
      <c r="AT49" s="56"/>
      <c r="AU49" s="56"/>
      <c r="AV49" s="56"/>
      <c r="AW49" s="56"/>
      <c r="AX49" s="47"/>
      <c r="AY49" s="47"/>
      <c r="AZ49" s="56"/>
      <c r="BA49" s="56"/>
      <c r="BB49" s="56"/>
      <c r="BC49" s="56"/>
      <c r="BD49" s="56"/>
      <c r="BE49" s="57"/>
      <c r="BF49" s="57"/>
      <c r="BG49" s="58"/>
      <c r="BH49" s="58"/>
      <c r="BI49" s="56"/>
      <c r="BJ49" s="56"/>
      <c r="BK49" s="56"/>
      <c r="BL49" s="57"/>
      <c r="BM49" s="57"/>
      <c r="BN49" s="58"/>
      <c r="BO49" s="58"/>
      <c r="BP49" s="57"/>
      <c r="BQ49" s="57"/>
      <c r="BR49" s="57"/>
      <c r="BS49" s="57"/>
      <c r="BT49" s="57"/>
      <c r="BU49" s="59"/>
      <c r="BV49" s="60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61"/>
      <c r="CZ49" s="62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61"/>
      <c r="DW49" s="26"/>
    </row>
    <row r="50" spans="1:127" ht="12" customHeight="1">
      <c r="A50" s="26"/>
      <c r="B50" s="99"/>
      <c r="C50" s="26"/>
      <c r="D50" s="107"/>
      <c r="E50" s="124"/>
      <c r="F50" s="124"/>
      <c r="G50" s="124"/>
      <c r="H50" s="125"/>
      <c r="I50" s="130"/>
      <c r="J50" s="130"/>
      <c r="K50" s="130"/>
      <c r="L50" s="135"/>
      <c r="M50" s="130"/>
      <c r="N50" s="130"/>
      <c r="O50" s="130"/>
      <c r="P50" s="130"/>
      <c r="Q50" s="65"/>
      <c r="R50" s="67"/>
      <c r="S50" s="67"/>
      <c r="T50" s="67"/>
      <c r="U50" s="67"/>
      <c r="V50" s="66"/>
      <c r="W50" s="66"/>
      <c r="X50" s="67"/>
      <c r="Y50" s="67"/>
      <c r="Z50" s="67"/>
      <c r="AA50" s="67"/>
      <c r="AB50" s="67"/>
      <c r="AC50" s="66"/>
      <c r="AD50" s="66"/>
      <c r="AE50" s="67"/>
      <c r="AF50" s="67"/>
      <c r="AG50" s="67"/>
      <c r="AH50" s="67"/>
      <c r="AI50" s="67"/>
      <c r="AJ50" s="66"/>
      <c r="AK50" s="66"/>
      <c r="AL50" s="67"/>
      <c r="AM50" s="67"/>
      <c r="AN50" s="67"/>
      <c r="AO50" s="67"/>
      <c r="AP50" s="67"/>
      <c r="AQ50" s="66"/>
      <c r="AR50" s="66"/>
      <c r="AS50" s="67"/>
      <c r="AT50" s="67"/>
      <c r="AU50" s="67"/>
      <c r="AV50" s="67"/>
      <c r="AW50" s="67"/>
      <c r="AX50" s="66"/>
      <c r="AY50" s="66"/>
      <c r="AZ50" s="67"/>
      <c r="BA50" s="67"/>
      <c r="BB50" s="67"/>
      <c r="BC50" s="67"/>
      <c r="BD50" s="67"/>
      <c r="BE50" s="68"/>
      <c r="BF50" s="68"/>
      <c r="BG50" s="69"/>
      <c r="BH50" s="69"/>
      <c r="BI50" s="67"/>
      <c r="BJ50" s="67"/>
      <c r="BK50" s="67"/>
      <c r="BL50" s="68"/>
      <c r="BM50" s="68"/>
      <c r="BN50" s="69"/>
      <c r="BO50" s="69"/>
      <c r="BP50" s="68"/>
      <c r="BQ50" s="68"/>
      <c r="BR50" s="68"/>
      <c r="BS50" s="68"/>
      <c r="BT50" s="68"/>
      <c r="BU50" s="70"/>
      <c r="BV50" s="71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72"/>
      <c r="CZ50" s="73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72"/>
      <c r="DW50" s="26"/>
    </row>
    <row r="51" spans="1:127" ht="12" customHeight="1">
      <c r="A51" s="26"/>
      <c r="B51" s="99"/>
      <c r="C51" s="108"/>
      <c r="D51" s="137" t="s">
        <v>93</v>
      </c>
      <c r="E51" s="121"/>
      <c r="F51" s="121"/>
      <c r="G51" s="121"/>
      <c r="H51" s="122"/>
      <c r="I51" s="138">
        <v>6</v>
      </c>
      <c r="J51" s="139">
        <v>45798</v>
      </c>
      <c r="K51" s="139">
        <v>45798</v>
      </c>
      <c r="L51" s="140"/>
      <c r="M51" s="100"/>
      <c r="N51" s="100"/>
      <c r="O51" s="101"/>
      <c r="P51" s="101"/>
      <c r="Q51" s="4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94"/>
      <c r="BH51" s="94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95"/>
      <c r="BV51" s="96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5"/>
      <c r="CZ51" s="42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5"/>
      <c r="DW51" s="26"/>
    </row>
    <row r="52" spans="1:127" ht="12" customHeight="1">
      <c r="A52" s="26"/>
      <c r="B52" s="99"/>
      <c r="C52" s="108"/>
      <c r="D52" s="123"/>
      <c r="E52" s="124"/>
      <c r="F52" s="124"/>
      <c r="G52" s="124"/>
      <c r="H52" s="125"/>
      <c r="I52" s="125"/>
      <c r="J52" s="125"/>
      <c r="K52" s="125"/>
      <c r="L52" s="135"/>
      <c r="M52" s="102"/>
      <c r="N52" s="102"/>
      <c r="O52" s="103"/>
      <c r="P52" s="103"/>
      <c r="Q52" s="46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58"/>
      <c r="BH52" s="58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58"/>
      <c r="BU52" s="59"/>
      <c r="BV52" s="60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9"/>
      <c r="CZ52" s="46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9"/>
      <c r="DW52" s="26"/>
    </row>
    <row r="53" spans="1:127" ht="12" customHeight="1">
      <c r="A53" s="26"/>
      <c r="B53" s="99"/>
      <c r="C53" s="108"/>
      <c r="D53" s="109"/>
      <c r="E53" s="141" t="s">
        <v>93</v>
      </c>
      <c r="F53" s="142"/>
      <c r="G53" s="142"/>
      <c r="H53" s="142"/>
      <c r="I53" s="132">
        <v>3</v>
      </c>
      <c r="J53" s="133">
        <v>45798</v>
      </c>
      <c r="K53" s="133">
        <v>45798</v>
      </c>
      <c r="L53" s="134"/>
      <c r="M53" s="133"/>
      <c r="N53" s="133"/>
      <c r="O53" s="143"/>
      <c r="P53" s="132">
        <v>0</v>
      </c>
      <c r="Q53" s="55"/>
      <c r="R53" s="56"/>
      <c r="S53" s="56"/>
      <c r="T53" s="56"/>
      <c r="U53" s="56"/>
      <c r="V53" s="47"/>
      <c r="W53" s="47"/>
      <c r="X53" s="56"/>
      <c r="Y53" s="56"/>
      <c r="Z53" s="56"/>
      <c r="AA53" s="56"/>
      <c r="AB53" s="56"/>
      <c r="AC53" s="47"/>
      <c r="AD53" s="47"/>
      <c r="AE53" s="56"/>
      <c r="AF53" s="56"/>
      <c r="AG53" s="56"/>
      <c r="AH53" s="56"/>
      <c r="AI53" s="56"/>
      <c r="AJ53" s="47"/>
      <c r="AK53" s="47"/>
      <c r="AL53" s="56"/>
      <c r="AM53" s="56"/>
      <c r="AN53" s="56"/>
      <c r="AO53" s="56"/>
      <c r="AP53" s="56"/>
      <c r="AQ53" s="47"/>
      <c r="AR53" s="47"/>
      <c r="AS53" s="56"/>
      <c r="AT53" s="56"/>
      <c r="AU53" s="56"/>
      <c r="AV53" s="56"/>
      <c r="AW53" s="56"/>
      <c r="AX53" s="47"/>
      <c r="AY53" s="47"/>
      <c r="AZ53" s="56"/>
      <c r="BA53" s="56"/>
      <c r="BB53" s="56"/>
      <c r="BC53" s="56"/>
      <c r="BD53" s="56"/>
      <c r="BE53" s="57"/>
      <c r="BF53" s="57"/>
      <c r="BG53" s="58"/>
      <c r="BH53" s="58"/>
      <c r="BI53" s="57"/>
      <c r="BJ53" s="56"/>
      <c r="BK53" s="28"/>
      <c r="BL53" s="57"/>
      <c r="BM53" s="57"/>
      <c r="BN53" s="58"/>
      <c r="BO53" s="58"/>
      <c r="BP53" s="57"/>
      <c r="BQ53" s="57"/>
      <c r="BR53" s="57"/>
      <c r="BS53" s="57"/>
      <c r="BT53" s="57"/>
      <c r="BU53" s="59"/>
      <c r="BV53" s="60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61"/>
      <c r="CZ53" s="62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61"/>
      <c r="DW53" s="26"/>
    </row>
    <row r="54" spans="1:127" ht="12" customHeight="1">
      <c r="A54" s="26"/>
      <c r="B54" s="99"/>
      <c r="C54" s="108"/>
      <c r="D54" s="110"/>
      <c r="E54" s="124"/>
      <c r="F54" s="124"/>
      <c r="G54" s="124"/>
      <c r="H54" s="124"/>
      <c r="I54" s="130"/>
      <c r="J54" s="130"/>
      <c r="K54" s="130"/>
      <c r="L54" s="135"/>
      <c r="M54" s="130"/>
      <c r="N54" s="130"/>
      <c r="O54" s="130"/>
      <c r="P54" s="130"/>
      <c r="Q54" s="55"/>
      <c r="R54" s="56"/>
      <c r="S54" s="56"/>
      <c r="T54" s="56"/>
      <c r="U54" s="56"/>
      <c r="V54" s="47"/>
      <c r="W54" s="47"/>
      <c r="X54" s="56"/>
      <c r="Y54" s="56"/>
      <c r="Z54" s="56"/>
      <c r="AA54" s="56"/>
      <c r="AB54" s="56"/>
      <c r="AC54" s="47"/>
      <c r="AD54" s="47"/>
      <c r="AE54" s="56"/>
      <c r="AF54" s="56"/>
      <c r="AG54" s="56"/>
      <c r="AH54" s="56"/>
      <c r="AI54" s="56"/>
      <c r="AJ54" s="47"/>
      <c r="AK54" s="47"/>
      <c r="AL54" s="56"/>
      <c r="AM54" s="56"/>
      <c r="AN54" s="56"/>
      <c r="AO54" s="56"/>
      <c r="AP54" s="56"/>
      <c r="AQ54" s="47"/>
      <c r="AR54" s="47"/>
      <c r="AS54" s="56"/>
      <c r="AT54" s="56"/>
      <c r="AU54" s="56"/>
      <c r="AV54" s="56"/>
      <c r="AW54" s="56"/>
      <c r="AX54" s="47"/>
      <c r="AY54" s="47"/>
      <c r="AZ54" s="56"/>
      <c r="BA54" s="56"/>
      <c r="BB54" s="56"/>
      <c r="BC54" s="56"/>
      <c r="BD54" s="56"/>
      <c r="BE54" s="57"/>
      <c r="BF54" s="57"/>
      <c r="BG54" s="58"/>
      <c r="BH54" s="58"/>
      <c r="BI54" s="57"/>
      <c r="BJ54" s="56"/>
      <c r="BK54" s="56"/>
      <c r="BL54" s="57"/>
      <c r="BM54" s="57"/>
      <c r="BN54" s="58"/>
      <c r="BO54" s="58"/>
      <c r="BP54" s="57"/>
      <c r="BQ54" s="57"/>
      <c r="BR54" s="57"/>
      <c r="BS54" s="57"/>
      <c r="BT54" s="57"/>
      <c r="BU54" s="59"/>
      <c r="BV54" s="60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61"/>
      <c r="CZ54" s="62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61"/>
      <c r="DW54" s="26"/>
    </row>
    <row r="55" spans="1:127" ht="12" customHeight="1">
      <c r="A55" s="26"/>
      <c r="B55" s="99"/>
      <c r="C55" s="108"/>
      <c r="D55" s="110"/>
      <c r="E55" s="141" t="s">
        <v>94</v>
      </c>
      <c r="F55" s="142"/>
      <c r="G55" s="142"/>
      <c r="H55" s="142"/>
      <c r="I55" s="132">
        <v>3</v>
      </c>
      <c r="J55" s="133">
        <v>45798</v>
      </c>
      <c r="K55" s="133">
        <v>45798</v>
      </c>
      <c r="L55" s="134"/>
      <c r="M55" s="133"/>
      <c r="N55" s="133"/>
      <c r="O55" s="143"/>
      <c r="P55" s="132">
        <v>0</v>
      </c>
      <c r="Q55" s="55"/>
      <c r="R55" s="56"/>
      <c r="S55" s="56"/>
      <c r="T55" s="56"/>
      <c r="U55" s="56"/>
      <c r="V55" s="47"/>
      <c r="W55" s="47"/>
      <c r="X55" s="56"/>
      <c r="Y55" s="56"/>
      <c r="Z55" s="56"/>
      <c r="AA55" s="56"/>
      <c r="AB55" s="56"/>
      <c r="AC55" s="47"/>
      <c r="AD55" s="47"/>
      <c r="AE55" s="56"/>
      <c r="AF55" s="56"/>
      <c r="AG55" s="56"/>
      <c r="AH55" s="56"/>
      <c r="AI55" s="56"/>
      <c r="AJ55" s="47"/>
      <c r="AK55" s="47"/>
      <c r="AL55" s="56"/>
      <c r="AM55" s="56"/>
      <c r="AN55" s="56"/>
      <c r="AO55" s="56"/>
      <c r="AP55" s="56"/>
      <c r="AQ55" s="47"/>
      <c r="AR55" s="47"/>
      <c r="AS55" s="56"/>
      <c r="AT55" s="56"/>
      <c r="AU55" s="56"/>
      <c r="AV55" s="56"/>
      <c r="AW55" s="56"/>
      <c r="AX55" s="47"/>
      <c r="AY55" s="47"/>
      <c r="AZ55" s="56"/>
      <c r="BA55" s="56"/>
      <c r="BB55" s="56"/>
      <c r="BC55" s="56"/>
      <c r="BD55" s="56"/>
      <c r="BE55" s="57"/>
      <c r="BF55" s="57"/>
      <c r="BG55" s="58"/>
      <c r="BH55" s="58"/>
      <c r="BI55" s="57"/>
      <c r="BJ55" s="56"/>
      <c r="BK55" s="28"/>
      <c r="BL55" s="57"/>
      <c r="BM55" s="57"/>
      <c r="BN55" s="58"/>
      <c r="BO55" s="58"/>
      <c r="BP55" s="57"/>
      <c r="BQ55" s="57"/>
      <c r="BR55" s="57"/>
      <c r="BS55" s="57"/>
      <c r="BT55" s="57"/>
      <c r="BU55" s="59"/>
      <c r="BV55" s="60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61"/>
      <c r="CZ55" s="62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61"/>
      <c r="DW55" s="26"/>
    </row>
    <row r="56" spans="1:127" ht="12" customHeight="1">
      <c r="A56" s="26"/>
      <c r="B56" s="99"/>
      <c r="C56" s="108"/>
      <c r="D56" s="110"/>
      <c r="E56" s="124"/>
      <c r="F56" s="124"/>
      <c r="G56" s="124"/>
      <c r="H56" s="124"/>
      <c r="I56" s="130"/>
      <c r="J56" s="130"/>
      <c r="K56" s="130"/>
      <c r="L56" s="135"/>
      <c r="M56" s="130"/>
      <c r="N56" s="130"/>
      <c r="O56" s="130"/>
      <c r="P56" s="130"/>
      <c r="Q56" s="55"/>
      <c r="R56" s="56"/>
      <c r="S56" s="56"/>
      <c r="T56" s="56"/>
      <c r="U56" s="56"/>
      <c r="V56" s="47"/>
      <c r="W56" s="47"/>
      <c r="X56" s="56"/>
      <c r="Y56" s="56"/>
      <c r="Z56" s="56"/>
      <c r="AA56" s="56"/>
      <c r="AB56" s="56"/>
      <c r="AC56" s="47"/>
      <c r="AD56" s="47"/>
      <c r="AE56" s="56"/>
      <c r="AF56" s="56"/>
      <c r="AG56" s="56"/>
      <c r="AH56" s="56"/>
      <c r="AI56" s="56"/>
      <c r="AJ56" s="47"/>
      <c r="AK56" s="47"/>
      <c r="AL56" s="56"/>
      <c r="AM56" s="56"/>
      <c r="AN56" s="56"/>
      <c r="AO56" s="56"/>
      <c r="AP56" s="56"/>
      <c r="AQ56" s="47"/>
      <c r="AR56" s="47"/>
      <c r="AS56" s="56"/>
      <c r="AT56" s="56"/>
      <c r="AU56" s="56"/>
      <c r="AV56" s="56"/>
      <c r="AW56" s="56"/>
      <c r="AX56" s="47"/>
      <c r="AY56" s="47"/>
      <c r="AZ56" s="56"/>
      <c r="BA56" s="56"/>
      <c r="BB56" s="56"/>
      <c r="BC56" s="56"/>
      <c r="BD56" s="56"/>
      <c r="BE56" s="57"/>
      <c r="BF56" s="57"/>
      <c r="BG56" s="58"/>
      <c r="BH56" s="58"/>
      <c r="BI56" s="56"/>
      <c r="BJ56" s="56"/>
      <c r="BK56" s="56"/>
      <c r="BL56" s="57"/>
      <c r="BM56" s="57"/>
      <c r="BN56" s="58"/>
      <c r="BO56" s="58"/>
      <c r="BP56" s="57"/>
      <c r="BQ56" s="57"/>
      <c r="BR56" s="57"/>
      <c r="BS56" s="57"/>
      <c r="BT56" s="57"/>
      <c r="BU56" s="59"/>
      <c r="BV56" s="60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61"/>
      <c r="CZ56" s="62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61"/>
      <c r="DW56" s="26"/>
    </row>
    <row r="57" spans="1:127" ht="12" customHeight="1">
      <c r="A57" s="26"/>
      <c r="B57" s="99"/>
      <c r="C57" s="108"/>
      <c r="D57" s="110"/>
      <c r="E57" s="144"/>
      <c r="F57" s="121"/>
      <c r="G57" s="121"/>
      <c r="H57" s="122"/>
      <c r="I57" s="132"/>
      <c r="J57" s="133"/>
      <c r="K57" s="133"/>
      <c r="L57" s="134"/>
      <c r="M57" s="133"/>
      <c r="N57" s="133"/>
      <c r="O57" s="143"/>
      <c r="P57" s="132">
        <v>0</v>
      </c>
      <c r="Q57" s="55"/>
      <c r="R57" s="56"/>
      <c r="S57" s="56"/>
      <c r="T57" s="56"/>
      <c r="U57" s="56"/>
      <c r="V57" s="47"/>
      <c r="W57" s="47"/>
      <c r="X57" s="56"/>
      <c r="Y57" s="56"/>
      <c r="Z57" s="56"/>
      <c r="AA57" s="56"/>
      <c r="AB57" s="56"/>
      <c r="AC57" s="47"/>
      <c r="AD57" s="47"/>
      <c r="AE57" s="56"/>
      <c r="AF57" s="56"/>
      <c r="AG57" s="56"/>
      <c r="AH57" s="56"/>
      <c r="AI57" s="56"/>
      <c r="AJ57" s="47"/>
      <c r="AK57" s="47"/>
      <c r="AL57" s="56"/>
      <c r="AM57" s="56"/>
      <c r="AN57" s="56"/>
      <c r="AO57" s="56"/>
      <c r="AP57" s="56"/>
      <c r="AQ57" s="47"/>
      <c r="AR57" s="47"/>
      <c r="AS57" s="56"/>
      <c r="AT57" s="56"/>
      <c r="AU57" s="56"/>
      <c r="AV57" s="56"/>
      <c r="AW57" s="56"/>
      <c r="AX57" s="47"/>
      <c r="AY57" s="47"/>
      <c r="AZ57" s="56"/>
      <c r="BA57" s="56"/>
      <c r="BB57" s="56"/>
      <c r="BC57" s="56"/>
      <c r="BD57" s="56"/>
      <c r="BE57" s="57"/>
      <c r="BF57" s="57"/>
      <c r="BG57" s="58"/>
      <c r="BH57" s="58"/>
      <c r="BI57" s="56"/>
      <c r="BJ57" s="56"/>
      <c r="BK57" s="56"/>
      <c r="BL57" s="57"/>
      <c r="BM57" s="57"/>
      <c r="BN57" s="58"/>
      <c r="BO57" s="58"/>
      <c r="BP57" s="57"/>
      <c r="BQ57" s="57"/>
      <c r="BR57" s="57"/>
      <c r="BS57" s="57"/>
      <c r="BT57" s="57"/>
      <c r="BU57" s="59"/>
      <c r="BV57" s="60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61"/>
      <c r="CZ57" s="62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61"/>
      <c r="DW57" s="26"/>
    </row>
    <row r="58" spans="1:127" ht="12" customHeight="1">
      <c r="A58" s="26"/>
      <c r="B58" s="99"/>
      <c r="C58" s="111"/>
      <c r="D58" s="112"/>
      <c r="E58" s="124"/>
      <c r="F58" s="124"/>
      <c r="G58" s="124"/>
      <c r="H58" s="125"/>
      <c r="I58" s="130"/>
      <c r="J58" s="130"/>
      <c r="K58" s="130"/>
      <c r="L58" s="135"/>
      <c r="M58" s="130"/>
      <c r="N58" s="130"/>
      <c r="O58" s="130"/>
      <c r="P58" s="130"/>
      <c r="Q58" s="55"/>
      <c r="R58" s="56"/>
      <c r="S58" s="56"/>
      <c r="T58" s="56"/>
      <c r="U58" s="56"/>
      <c r="V58" s="47"/>
      <c r="W58" s="47"/>
      <c r="X58" s="56"/>
      <c r="Y58" s="56"/>
      <c r="Z58" s="56"/>
      <c r="AA58" s="56"/>
      <c r="AB58" s="56"/>
      <c r="AC58" s="47"/>
      <c r="AD58" s="47"/>
      <c r="AE58" s="56"/>
      <c r="AF58" s="56"/>
      <c r="AG58" s="56"/>
      <c r="AH58" s="56"/>
      <c r="AI58" s="56"/>
      <c r="AJ58" s="47"/>
      <c r="AK58" s="47"/>
      <c r="AL58" s="56"/>
      <c r="AM58" s="56"/>
      <c r="AN58" s="56"/>
      <c r="AO58" s="56"/>
      <c r="AP58" s="56"/>
      <c r="AQ58" s="47"/>
      <c r="AR58" s="47"/>
      <c r="AS58" s="56"/>
      <c r="AT58" s="56"/>
      <c r="AU58" s="56"/>
      <c r="AV58" s="56"/>
      <c r="AW58" s="56"/>
      <c r="AX58" s="47"/>
      <c r="AY58" s="47"/>
      <c r="AZ58" s="56"/>
      <c r="BA58" s="56"/>
      <c r="BB58" s="56"/>
      <c r="BC58" s="56"/>
      <c r="BD58" s="56"/>
      <c r="BE58" s="57"/>
      <c r="BF58" s="57"/>
      <c r="BG58" s="58"/>
      <c r="BH58" s="58"/>
      <c r="BI58" s="56"/>
      <c r="BJ58" s="56"/>
      <c r="BK58" s="56"/>
      <c r="BL58" s="57"/>
      <c r="BM58" s="57"/>
      <c r="BN58" s="58"/>
      <c r="BO58" s="58"/>
      <c r="BP58" s="57"/>
      <c r="BQ58" s="57"/>
      <c r="BR58" s="57"/>
      <c r="BS58" s="57"/>
      <c r="BT58" s="57"/>
      <c r="BU58" s="59"/>
      <c r="BV58" s="71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72"/>
      <c r="CZ58" s="73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72"/>
      <c r="DW58" s="26"/>
    </row>
    <row r="59" spans="1:127" ht="12" customHeight="1">
      <c r="A59" s="26"/>
      <c r="B59" s="99"/>
      <c r="C59" s="171" t="s">
        <v>95</v>
      </c>
      <c r="D59" s="157"/>
      <c r="E59" s="157"/>
      <c r="F59" s="157"/>
      <c r="G59" s="157"/>
      <c r="H59" s="157"/>
      <c r="I59" s="165">
        <v>72</v>
      </c>
      <c r="J59" s="139">
        <v>45799</v>
      </c>
      <c r="K59" s="139">
        <v>45808</v>
      </c>
      <c r="L59" s="140"/>
      <c r="M59" s="100"/>
      <c r="N59" s="100"/>
      <c r="O59" s="101"/>
      <c r="P59" s="101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94"/>
      <c r="BH59" s="94"/>
      <c r="BI59" s="43"/>
      <c r="BJ59" s="43"/>
      <c r="BK59" s="43"/>
      <c r="BL59" s="43"/>
      <c r="BM59" s="43"/>
      <c r="BN59" s="94"/>
      <c r="BO59" s="94"/>
      <c r="BP59" s="43"/>
      <c r="BQ59" s="43"/>
      <c r="BR59" s="43"/>
      <c r="BS59" s="43"/>
      <c r="BT59" s="94"/>
      <c r="BU59" s="95"/>
      <c r="BV59" s="96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5"/>
      <c r="CZ59" s="42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5"/>
      <c r="DW59" s="26"/>
    </row>
    <row r="60" spans="1:127" ht="12" customHeight="1">
      <c r="A60" s="26"/>
      <c r="B60" s="99"/>
      <c r="C60" s="158"/>
      <c r="D60" s="124"/>
      <c r="E60" s="124"/>
      <c r="F60" s="124"/>
      <c r="G60" s="124"/>
      <c r="H60" s="124"/>
      <c r="I60" s="130"/>
      <c r="J60" s="125"/>
      <c r="K60" s="125"/>
      <c r="L60" s="135"/>
      <c r="M60" s="102"/>
      <c r="N60" s="102"/>
      <c r="O60" s="103"/>
      <c r="P60" s="103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58"/>
      <c r="BH60" s="58"/>
      <c r="BI60" s="47"/>
      <c r="BJ60" s="47"/>
      <c r="BK60" s="47"/>
      <c r="BL60" s="47"/>
      <c r="BM60" s="47"/>
      <c r="BN60" s="58"/>
      <c r="BO60" s="58"/>
      <c r="BP60" s="47"/>
      <c r="BQ60" s="47"/>
      <c r="BR60" s="47"/>
      <c r="BS60" s="47"/>
      <c r="BT60" s="58"/>
      <c r="BU60" s="59"/>
      <c r="BV60" s="60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9"/>
      <c r="CZ60" s="46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9"/>
      <c r="DW60" s="26"/>
    </row>
    <row r="61" spans="1:127" ht="12" customHeight="1">
      <c r="A61" s="26"/>
      <c r="B61" s="99"/>
      <c r="C61" s="113"/>
      <c r="D61" s="137" t="s">
        <v>87</v>
      </c>
      <c r="E61" s="121"/>
      <c r="F61" s="121"/>
      <c r="G61" s="121"/>
      <c r="H61" s="122"/>
      <c r="I61" s="138">
        <v>12</v>
      </c>
      <c r="J61" s="139">
        <v>45799</v>
      </c>
      <c r="K61" s="139">
        <v>45800</v>
      </c>
      <c r="L61" s="140"/>
      <c r="M61" s="100"/>
      <c r="N61" s="100"/>
      <c r="O61" s="101"/>
      <c r="P61" s="101"/>
      <c r="Q61" s="42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94"/>
      <c r="BH61" s="94"/>
      <c r="BI61" s="43"/>
      <c r="BJ61" s="43"/>
      <c r="BK61" s="43"/>
      <c r="BL61" s="43"/>
      <c r="BM61" s="43"/>
      <c r="BN61" s="94"/>
      <c r="BO61" s="94"/>
      <c r="BP61" s="43"/>
      <c r="BQ61" s="43"/>
      <c r="BR61" s="43"/>
      <c r="BS61" s="43"/>
      <c r="BT61" s="94"/>
      <c r="BU61" s="95"/>
      <c r="BV61" s="96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5"/>
      <c r="CZ61" s="42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5"/>
      <c r="DW61" s="26"/>
    </row>
    <row r="62" spans="1:127" ht="12" customHeight="1">
      <c r="A62" s="26"/>
      <c r="B62" s="99"/>
      <c r="C62" s="114"/>
      <c r="D62" s="123"/>
      <c r="E62" s="124"/>
      <c r="F62" s="124"/>
      <c r="G62" s="124"/>
      <c r="H62" s="125"/>
      <c r="I62" s="125"/>
      <c r="J62" s="125"/>
      <c r="K62" s="125"/>
      <c r="L62" s="135"/>
      <c r="M62" s="102"/>
      <c r="N62" s="102"/>
      <c r="O62" s="103"/>
      <c r="P62" s="103"/>
      <c r="Q62" s="46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58"/>
      <c r="BH62" s="58"/>
      <c r="BI62" s="47"/>
      <c r="BJ62" s="47"/>
      <c r="BK62" s="47"/>
      <c r="BL62" s="47"/>
      <c r="BM62" s="47"/>
      <c r="BN62" s="58"/>
      <c r="BO62" s="58"/>
      <c r="BP62" s="47"/>
      <c r="BQ62" s="47"/>
      <c r="BR62" s="47"/>
      <c r="BS62" s="47"/>
      <c r="BT62" s="58"/>
      <c r="BU62" s="59"/>
      <c r="BV62" s="60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9"/>
      <c r="CZ62" s="46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9"/>
      <c r="DW62" s="26"/>
    </row>
    <row r="63" spans="1:127" ht="12" customHeight="1">
      <c r="A63" s="26"/>
      <c r="B63" s="99"/>
      <c r="C63" s="108"/>
      <c r="D63" s="109"/>
      <c r="E63" s="141" t="s">
        <v>89</v>
      </c>
      <c r="F63" s="142"/>
      <c r="G63" s="142"/>
      <c r="H63" s="142"/>
      <c r="I63" s="132">
        <v>8</v>
      </c>
      <c r="J63" s="133">
        <v>45799</v>
      </c>
      <c r="K63" s="133">
        <v>45799</v>
      </c>
      <c r="L63" s="134"/>
      <c r="M63" s="133"/>
      <c r="N63" s="133"/>
      <c r="O63" s="143"/>
      <c r="P63" s="132">
        <v>0</v>
      </c>
      <c r="Q63" s="55"/>
      <c r="R63" s="56"/>
      <c r="S63" s="56"/>
      <c r="T63" s="56"/>
      <c r="U63" s="56"/>
      <c r="V63" s="47"/>
      <c r="W63" s="47"/>
      <c r="X63" s="56"/>
      <c r="Y63" s="56"/>
      <c r="Z63" s="56"/>
      <c r="AA63" s="56"/>
      <c r="AB63" s="56"/>
      <c r="AC63" s="47"/>
      <c r="AD63" s="47"/>
      <c r="AE63" s="56"/>
      <c r="AF63" s="56"/>
      <c r="AG63" s="56"/>
      <c r="AH63" s="56"/>
      <c r="AI63" s="56"/>
      <c r="AJ63" s="47"/>
      <c r="AK63" s="47"/>
      <c r="AL63" s="56"/>
      <c r="AM63" s="56"/>
      <c r="AN63" s="56"/>
      <c r="AO63" s="56"/>
      <c r="AP63" s="56"/>
      <c r="AQ63" s="47"/>
      <c r="AR63" s="47"/>
      <c r="AS63" s="56"/>
      <c r="AT63" s="56"/>
      <c r="AU63" s="56"/>
      <c r="AV63" s="56"/>
      <c r="AW63" s="56"/>
      <c r="AX63" s="47"/>
      <c r="AY63" s="47"/>
      <c r="AZ63" s="56"/>
      <c r="BA63" s="56"/>
      <c r="BB63" s="56"/>
      <c r="BC63" s="56"/>
      <c r="BD63" s="56"/>
      <c r="BE63" s="57"/>
      <c r="BF63" s="57"/>
      <c r="BG63" s="58"/>
      <c r="BH63" s="58"/>
      <c r="BI63" s="57"/>
      <c r="BJ63" s="57"/>
      <c r="BK63" s="57"/>
      <c r="BL63" s="28"/>
      <c r="BM63" s="57"/>
      <c r="BN63" s="58"/>
      <c r="BO63" s="58"/>
      <c r="BP63" s="57"/>
      <c r="BQ63" s="57"/>
      <c r="BR63" s="57"/>
      <c r="BS63" s="57"/>
      <c r="BT63" s="57"/>
      <c r="BU63" s="59"/>
      <c r="BV63" s="60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61"/>
      <c r="CZ63" s="62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61"/>
      <c r="DW63" s="26"/>
    </row>
    <row r="64" spans="1:127" ht="12" customHeight="1">
      <c r="A64" s="26"/>
      <c r="B64" s="99"/>
      <c r="C64" s="108"/>
      <c r="D64" s="110"/>
      <c r="E64" s="124"/>
      <c r="F64" s="124"/>
      <c r="G64" s="124"/>
      <c r="H64" s="124"/>
      <c r="I64" s="130"/>
      <c r="J64" s="130"/>
      <c r="K64" s="130"/>
      <c r="L64" s="135"/>
      <c r="M64" s="130"/>
      <c r="N64" s="130"/>
      <c r="O64" s="130"/>
      <c r="P64" s="130"/>
      <c r="Q64" s="55"/>
      <c r="R64" s="56"/>
      <c r="S64" s="56"/>
      <c r="T64" s="56"/>
      <c r="U64" s="56"/>
      <c r="V64" s="47"/>
      <c r="W64" s="47"/>
      <c r="X64" s="56"/>
      <c r="Y64" s="56"/>
      <c r="Z64" s="56"/>
      <c r="AA64" s="56"/>
      <c r="AB64" s="56"/>
      <c r="AC64" s="47"/>
      <c r="AD64" s="47"/>
      <c r="AE64" s="56"/>
      <c r="AF64" s="56"/>
      <c r="AG64" s="56"/>
      <c r="AH64" s="56"/>
      <c r="AI64" s="56"/>
      <c r="AJ64" s="47"/>
      <c r="AK64" s="47"/>
      <c r="AL64" s="56"/>
      <c r="AM64" s="56"/>
      <c r="AN64" s="56"/>
      <c r="AO64" s="56"/>
      <c r="AP64" s="56"/>
      <c r="AQ64" s="47"/>
      <c r="AR64" s="47"/>
      <c r="AS64" s="56"/>
      <c r="AT64" s="56"/>
      <c r="AU64" s="56"/>
      <c r="AV64" s="56"/>
      <c r="AW64" s="56"/>
      <c r="AX64" s="47"/>
      <c r="AY64" s="47"/>
      <c r="AZ64" s="56"/>
      <c r="BA64" s="56"/>
      <c r="BB64" s="56"/>
      <c r="BC64" s="56"/>
      <c r="BD64" s="56"/>
      <c r="BE64" s="57"/>
      <c r="BF64" s="57"/>
      <c r="BG64" s="58"/>
      <c r="BH64" s="58"/>
      <c r="BI64" s="57"/>
      <c r="BJ64" s="57"/>
      <c r="BK64" s="57"/>
      <c r="BL64" s="57"/>
      <c r="BM64" s="57"/>
      <c r="BN64" s="58"/>
      <c r="BO64" s="58"/>
      <c r="BP64" s="57"/>
      <c r="BQ64" s="57"/>
      <c r="BR64" s="57"/>
      <c r="BS64" s="57"/>
      <c r="BT64" s="57"/>
      <c r="BU64" s="59"/>
      <c r="BV64" s="60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61"/>
      <c r="CZ64" s="62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61"/>
      <c r="DW64" s="26"/>
    </row>
    <row r="65" spans="1:127" ht="12" customHeight="1">
      <c r="A65" s="26"/>
      <c r="B65" s="99"/>
      <c r="C65" s="108"/>
      <c r="D65" s="110"/>
      <c r="E65" s="141" t="s">
        <v>90</v>
      </c>
      <c r="F65" s="142"/>
      <c r="G65" s="142"/>
      <c r="H65" s="142"/>
      <c r="I65" s="132">
        <v>4</v>
      </c>
      <c r="J65" s="133">
        <v>45800</v>
      </c>
      <c r="K65" s="133">
        <v>45800</v>
      </c>
      <c r="L65" s="134"/>
      <c r="M65" s="133"/>
      <c r="N65" s="133"/>
      <c r="O65" s="143"/>
      <c r="P65" s="132">
        <v>0</v>
      </c>
      <c r="Q65" s="55"/>
      <c r="R65" s="56"/>
      <c r="S65" s="56"/>
      <c r="T65" s="56"/>
      <c r="U65" s="56"/>
      <c r="V65" s="47"/>
      <c r="W65" s="47"/>
      <c r="X65" s="56"/>
      <c r="Y65" s="56"/>
      <c r="Z65" s="56"/>
      <c r="AA65" s="56"/>
      <c r="AB65" s="56"/>
      <c r="AC65" s="47"/>
      <c r="AD65" s="47"/>
      <c r="AE65" s="56"/>
      <c r="AF65" s="56"/>
      <c r="AG65" s="56"/>
      <c r="AH65" s="56"/>
      <c r="AI65" s="56"/>
      <c r="AJ65" s="47"/>
      <c r="AK65" s="47"/>
      <c r="AL65" s="56"/>
      <c r="AM65" s="56"/>
      <c r="AN65" s="56"/>
      <c r="AO65" s="56"/>
      <c r="AP65" s="56"/>
      <c r="AQ65" s="47"/>
      <c r="AR65" s="47"/>
      <c r="AS65" s="56"/>
      <c r="AT65" s="56"/>
      <c r="AU65" s="56"/>
      <c r="AV65" s="56"/>
      <c r="AW65" s="56"/>
      <c r="AX65" s="47"/>
      <c r="AY65" s="47"/>
      <c r="AZ65" s="56"/>
      <c r="BA65" s="56"/>
      <c r="BB65" s="56"/>
      <c r="BC65" s="56"/>
      <c r="BD65" s="56"/>
      <c r="BE65" s="57"/>
      <c r="BF65" s="57"/>
      <c r="BG65" s="58"/>
      <c r="BH65" s="58"/>
      <c r="BI65" s="57"/>
      <c r="BJ65" s="57"/>
      <c r="BK65" s="57"/>
      <c r="BL65" s="57"/>
      <c r="BM65" s="28"/>
      <c r="BN65" s="58"/>
      <c r="BO65" s="58"/>
      <c r="BP65" s="57"/>
      <c r="BQ65" s="57"/>
      <c r="BR65" s="57"/>
      <c r="BS65" s="57"/>
      <c r="BT65" s="57"/>
      <c r="BU65" s="59"/>
      <c r="BV65" s="60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61"/>
      <c r="CZ65" s="62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61"/>
      <c r="DW65" s="26"/>
    </row>
    <row r="66" spans="1:127" ht="12" customHeight="1">
      <c r="A66" s="26"/>
      <c r="B66" s="99"/>
      <c r="C66" s="108"/>
      <c r="D66" s="110"/>
      <c r="E66" s="124"/>
      <c r="F66" s="124"/>
      <c r="G66" s="124"/>
      <c r="H66" s="124"/>
      <c r="I66" s="130"/>
      <c r="J66" s="130"/>
      <c r="K66" s="130"/>
      <c r="L66" s="135"/>
      <c r="M66" s="130"/>
      <c r="N66" s="130"/>
      <c r="O66" s="130"/>
      <c r="P66" s="130"/>
      <c r="Q66" s="55"/>
      <c r="R66" s="56"/>
      <c r="S66" s="56"/>
      <c r="T66" s="56"/>
      <c r="U66" s="56"/>
      <c r="V66" s="47"/>
      <c r="W66" s="47"/>
      <c r="X66" s="56"/>
      <c r="Y66" s="56"/>
      <c r="Z66" s="56"/>
      <c r="AA66" s="56"/>
      <c r="AB66" s="56"/>
      <c r="AC66" s="47"/>
      <c r="AD66" s="47"/>
      <c r="AE66" s="56"/>
      <c r="AF66" s="56"/>
      <c r="AG66" s="56"/>
      <c r="AH66" s="56"/>
      <c r="AI66" s="56"/>
      <c r="AJ66" s="47"/>
      <c r="AK66" s="47"/>
      <c r="AL66" s="56"/>
      <c r="AM66" s="56"/>
      <c r="AN66" s="56"/>
      <c r="AO66" s="56"/>
      <c r="AP66" s="56"/>
      <c r="AQ66" s="47"/>
      <c r="AR66" s="47"/>
      <c r="AS66" s="56"/>
      <c r="AT66" s="56"/>
      <c r="AU66" s="56"/>
      <c r="AV66" s="56"/>
      <c r="AW66" s="56"/>
      <c r="AX66" s="47"/>
      <c r="AY66" s="47"/>
      <c r="AZ66" s="56"/>
      <c r="BA66" s="56"/>
      <c r="BB66" s="56"/>
      <c r="BC66" s="56"/>
      <c r="BD66" s="56"/>
      <c r="BE66" s="57"/>
      <c r="BF66" s="57"/>
      <c r="BG66" s="58"/>
      <c r="BH66" s="58"/>
      <c r="BI66" s="57"/>
      <c r="BJ66" s="57"/>
      <c r="BK66" s="57"/>
      <c r="BL66" s="57"/>
      <c r="BM66" s="57"/>
      <c r="BN66" s="58"/>
      <c r="BO66" s="58"/>
      <c r="BP66" s="57"/>
      <c r="BQ66" s="57"/>
      <c r="BR66" s="57"/>
      <c r="BS66" s="57"/>
      <c r="BT66" s="57"/>
      <c r="BU66" s="59"/>
      <c r="BV66" s="60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61"/>
      <c r="CZ66" s="62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61"/>
      <c r="DW66" s="26"/>
    </row>
    <row r="67" spans="1:127" ht="12" customHeight="1">
      <c r="A67" s="26"/>
      <c r="B67" s="99"/>
      <c r="C67" s="108"/>
      <c r="D67" s="110"/>
      <c r="E67" s="144"/>
      <c r="F67" s="121"/>
      <c r="G67" s="121"/>
      <c r="H67" s="122"/>
      <c r="I67" s="132"/>
      <c r="J67" s="133"/>
      <c r="K67" s="133"/>
      <c r="L67" s="134"/>
      <c r="M67" s="133"/>
      <c r="N67" s="133"/>
      <c r="O67" s="143"/>
      <c r="P67" s="132">
        <v>0</v>
      </c>
      <c r="Q67" s="55"/>
      <c r="R67" s="56"/>
      <c r="S67" s="56"/>
      <c r="T67" s="56"/>
      <c r="U67" s="56"/>
      <c r="V67" s="47"/>
      <c r="W67" s="47"/>
      <c r="X67" s="56"/>
      <c r="Y67" s="56"/>
      <c r="Z67" s="56"/>
      <c r="AA67" s="56"/>
      <c r="AB67" s="56"/>
      <c r="AC67" s="47"/>
      <c r="AD67" s="47"/>
      <c r="AE67" s="56"/>
      <c r="AF67" s="56"/>
      <c r="AG67" s="56"/>
      <c r="AH67" s="56"/>
      <c r="AI67" s="56"/>
      <c r="AJ67" s="47"/>
      <c r="AK67" s="47"/>
      <c r="AL67" s="56"/>
      <c r="AM67" s="56"/>
      <c r="AN67" s="56"/>
      <c r="AO67" s="56"/>
      <c r="AP67" s="56"/>
      <c r="AQ67" s="47"/>
      <c r="AR67" s="47"/>
      <c r="AS67" s="56"/>
      <c r="AT67" s="56"/>
      <c r="AU67" s="56"/>
      <c r="AV67" s="56"/>
      <c r="AW67" s="56"/>
      <c r="AX67" s="47"/>
      <c r="AY67" s="47"/>
      <c r="AZ67" s="56"/>
      <c r="BA67" s="56"/>
      <c r="BB67" s="56"/>
      <c r="BC67" s="56"/>
      <c r="BD67" s="56"/>
      <c r="BE67" s="57"/>
      <c r="BF67" s="57"/>
      <c r="BG67" s="58"/>
      <c r="BH67" s="58"/>
      <c r="BI67" s="57"/>
      <c r="BJ67" s="57"/>
      <c r="BK67" s="57"/>
      <c r="BL67" s="57"/>
      <c r="BM67" s="57"/>
      <c r="BN67" s="58"/>
      <c r="BO67" s="58"/>
      <c r="BP67" s="57"/>
      <c r="BQ67" s="57"/>
      <c r="BR67" s="57"/>
      <c r="BS67" s="57"/>
      <c r="BT67" s="57"/>
      <c r="BU67" s="59"/>
      <c r="BV67" s="60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61"/>
      <c r="CZ67" s="62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61"/>
      <c r="DW67" s="26"/>
    </row>
    <row r="68" spans="1:127" ht="12" customHeight="1">
      <c r="A68" s="26"/>
      <c r="B68" s="99"/>
      <c r="C68" s="108"/>
      <c r="D68" s="112"/>
      <c r="E68" s="124"/>
      <c r="F68" s="124"/>
      <c r="G68" s="124"/>
      <c r="H68" s="125"/>
      <c r="I68" s="130"/>
      <c r="J68" s="130"/>
      <c r="K68" s="130"/>
      <c r="L68" s="135"/>
      <c r="M68" s="130"/>
      <c r="N68" s="130"/>
      <c r="O68" s="130"/>
      <c r="P68" s="130"/>
      <c r="Q68" s="65"/>
      <c r="R68" s="67"/>
      <c r="S68" s="67"/>
      <c r="T68" s="67"/>
      <c r="U68" s="67"/>
      <c r="V68" s="66"/>
      <c r="W68" s="66"/>
      <c r="X68" s="67"/>
      <c r="Y68" s="67"/>
      <c r="Z68" s="67"/>
      <c r="AA68" s="67"/>
      <c r="AB68" s="67"/>
      <c r="AC68" s="66"/>
      <c r="AD68" s="66"/>
      <c r="AE68" s="67"/>
      <c r="AF68" s="67"/>
      <c r="AG68" s="67"/>
      <c r="AH68" s="67"/>
      <c r="AI68" s="67"/>
      <c r="AJ68" s="66"/>
      <c r="AK68" s="66"/>
      <c r="AL68" s="67"/>
      <c r="AM68" s="67"/>
      <c r="AN68" s="67"/>
      <c r="AO68" s="67"/>
      <c r="AP68" s="67"/>
      <c r="AQ68" s="66"/>
      <c r="AR68" s="66"/>
      <c r="AS68" s="67"/>
      <c r="AT68" s="67"/>
      <c r="AU68" s="67"/>
      <c r="AV68" s="67"/>
      <c r="AW68" s="67"/>
      <c r="AX68" s="66"/>
      <c r="AY68" s="66"/>
      <c r="AZ68" s="67"/>
      <c r="BA68" s="67"/>
      <c r="BB68" s="67"/>
      <c r="BC68" s="67"/>
      <c r="BD68" s="67"/>
      <c r="BE68" s="57"/>
      <c r="BF68" s="57"/>
      <c r="BG68" s="58"/>
      <c r="BH68" s="58"/>
      <c r="BI68" s="57"/>
      <c r="BJ68" s="57"/>
      <c r="BK68" s="57"/>
      <c r="BL68" s="57"/>
      <c r="BM68" s="57"/>
      <c r="BN68" s="58"/>
      <c r="BO68" s="58"/>
      <c r="BP68" s="57"/>
      <c r="BQ68" s="57"/>
      <c r="BR68" s="57"/>
      <c r="BS68" s="57"/>
      <c r="BT68" s="57"/>
      <c r="BU68" s="59"/>
      <c r="BV68" s="71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72"/>
      <c r="CZ68" s="73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72"/>
      <c r="DW68" s="26"/>
    </row>
    <row r="69" spans="1:127" ht="12" customHeight="1">
      <c r="A69" s="26"/>
      <c r="B69" s="99"/>
      <c r="C69" s="108"/>
      <c r="D69" s="137" t="s">
        <v>91</v>
      </c>
      <c r="E69" s="121"/>
      <c r="F69" s="121"/>
      <c r="G69" s="121"/>
      <c r="H69" s="122"/>
      <c r="I69" s="138">
        <v>52</v>
      </c>
      <c r="J69" s="139">
        <v>45803</v>
      </c>
      <c r="K69" s="139">
        <v>45811</v>
      </c>
      <c r="L69" s="140"/>
      <c r="M69" s="100"/>
      <c r="N69" s="100"/>
      <c r="O69" s="101"/>
      <c r="P69" s="101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94"/>
      <c r="BH69" s="94"/>
      <c r="BI69" s="43"/>
      <c r="BJ69" s="43"/>
      <c r="BK69" s="43"/>
      <c r="BL69" s="43"/>
      <c r="BM69" s="43"/>
      <c r="BN69" s="94"/>
      <c r="BO69" s="94"/>
      <c r="BP69" s="43"/>
      <c r="BQ69" s="43"/>
      <c r="BR69" s="43"/>
      <c r="BS69" s="43"/>
      <c r="BT69" s="94"/>
      <c r="BU69" s="95"/>
      <c r="BV69" s="96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5"/>
      <c r="CZ69" s="42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5"/>
      <c r="DW69" s="26"/>
    </row>
    <row r="70" spans="1:127" ht="12" customHeight="1">
      <c r="A70" s="26"/>
      <c r="B70" s="99"/>
      <c r="C70" s="108"/>
      <c r="D70" s="123"/>
      <c r="E70" s="124"/>
      <c r="F70" s="124"/>
      <c r="G70" s="124"/>
      <c r="H70" s="125"/>
      <c r="I70" s="125"/>
      <c r="J70" s="125"/>
      <c r="K70" s="125"/>
      <c r="L70" s="135"/>
      <c r="M70" s="102"/>
      <c r="N70" s="102"/>
      <c r="O70" s="103"/>
      <c r="P70" s="103"/>
      <c r="Q70" s="46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58"/>
      <c r="BH70" s="58"/>
      <c r="BI70" s="47"/>
      <c r="BJ70" s="47"/>
      <c r="BK70" s="47"/>
      <c r="BL70" s="47"/>
      <c r="BM70" s="47"/>
      <c r="BN70" s="58"/>
      <c r="BO70" s="58"/>
      <c r="BP70" s="47"/>
      <c r="BQ70" s="47"/>
      <c r="BR70" s="47"/>
      <c r="BS70" s="47"/>
      <c r="BT70" s="58"/>
      <c r="BU70" s="59"/>
      <c r="BV70" s="60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9"/>
      <c r="CZ70" s="46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9"/>
      <c r="DW70" s="26"/>
    </row>
    <row r="71" spans="1:127" ht="12" customHeight="1">
      <c r="A71" s="26"/>
      <c r="B71" s="99"/>
      <c r="C71" s="108"/>
      <c r="D71" s="109"/>
      <c r="E71" s="141" t="s">
        <v>96</v>
      </c>
      <c r="F71" s="142"/>
      <c r="G71" s="142"/>
      <c r="H71" s="142"/>
      <c r="I71" s="132">
        <v>26</v>
      </c>
      <c r="J71" s="145">
        <v>45803</v>
      </c>
      <c r="K71" s="133">
        <v>45806</v>
      </c>
      <c r="L71" s="134"/>
      <c r="M71" s="133"/>
      <c r="N71" s="133"/>
      <c r="O71" s="143"/>
      <c r="P71" s="132">
        <v>0</v>
      </c>
      <c r="Q71" s="55"/>
      <c r="R71" s="56"/>
      <c r="S71" s="56"/>
      <c r="T71" s="56"/>
      <c r="U71" s="56"/>
      <c r="V71" s="47"/>
      <c r="W71" s="47"/>
      <c r="X71" s="56"/>
      <c r="Y71" s="56"/>
      <c r="Z71" s="56"/>
      <c r="AA71" s="56"/>
      <c r="AB71" s="56"/>
      <c r="AC71" s="47"/>
      <c r="AD71" s="47"/>
      <c r="AE71" s="56"/>
      <c r="AF71" s="56"/>
      <c r="AG71" s="56"/>
      <c r="AH71" s="56"/>
      <c r="AI71" s="56"/>
      <c r="AJ71" s="47"/>
      <c r="AK71" s="47"/>
      <c r="AL71" s="56"/>
      <c r="AM71" s="56"/>
      <c r="AN71" s="56"/>
      <c r="AO71" s="56"/>
      <c r="AP71" s="56"/>
      <c r="AQ71" s="47"/>
      <c r="AR71" s="47"/>
      <c r="AS71" s="56"/>
      <c r="AT71" s="56"/>
      <c r="AU71" s="56"/>
      <c r="AV71" s="56"/>
      <c r="AW71" s="56"/>
      <c r="AX71" s="47"/>
      <c r="AY71" s="47"/>
      <c r="AZ71" s="56"/>
      <c r="BA71" s="56"/>
      <c r="BB71" s="56"/>
      <c r="BC71" s="56"/>
      <c r="BD71" s="56"/>
      <c r="BE71" s="57"/>
      <c r="BF71" s="57"/>
      <c r="BG71" s="58"/>
      <c r="BH71" s="58"/>
      <c r="BI71" s="57"/>
      <c r="BJ71" s="57"/>
      <c r="BK71" s="57"/>
      <c r="BL71" s="57"/>
      <c r="BM71" s="57"/>
      <c r="BN71" s="58"/>
      <c r="BO71" s="58"/>
      <c r="BP71" s="28"/>
      <c r="BQ71" s="28"/>
      <c r="BR71" s="28"/>
      <c r="BS71" s="28"/>
      <c r="BT71" s="57"/>
      <c r="BU71" s="59"/>
      <c r="BV71" s="60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61"/>
      <c r="CZ71" s="62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61"/>
      <c r="DW71" s="26"/>
    </row>
    <row r="72" spans="1:127" ht="12" customHeight="1">
      <c r="A72" s="26"/>
      <c r="B72" s="99"/>
      <c r="C72" s="108"/>
      <c r="D72" s="110"/>
      <c r="E72" s="124"/>
      <c r="F72" s="124"/>
      <c r="G72" s="124"/>
      <c r="H72" s="124"/>
      <c r="I72" s="130"/>
      <c r="J72" s="125"/>
      <c r="K72" s="130"/>
      <c r="L72" s="135"/>
      <c r="M72" s="130"/>
      <c r="N72" s="130"/>
      <c r="O72" s="130"/>
      <c r="P72" s="130"/>
      <c r="Q72" s="55"/>
      <c r="R72" s="56"/>
      <c r="S72" s="56"/>
      <c r="T72" s="56"/>
      <c r="U72" s="56"/>
      <c r="V72" s="47"/>
      <c r="W72" s="47"/>
      <c r="X72" s="56"/>
      <c r="Y72" s="56"/>
      <c r="Z72" s="56"/>
      <c r="AA72" s="56"/>
      <c r="AB72" s="56"/>
      <c r="AC72" s="47"/>
      <c r="AD72" s="47"/>
      <c r="AE72" s="56"/>
      <c r="AF72" s="56"/>
      <c r="AG72" s="56"/>
      <c r="AH72" s="56"/>
      <c r="AI72" s="56"/>
      <c r="AJ72" s="47"/>
      <c r="AK72" s="47"/>
      <c r="AL72" s="56"/>
      <c r="AM72" s="56"/>
      <c r="AN72" s="56"/>
      <c r="AO72" s="56"/>
      <c r="AP72" s="56"/>
      <c r="AQ72" s="47"/>
      <c r="AR72" s="47"/>
      <c r="AS72" s="56"/>
      <c r="AT72" s="56"/>
      <c r="AU72" s="56"/>
      <c r="AV72" s="56"/>
      <c r="AW72" s="56"/>
      <c r="AX72" s="47"/>
      <c r="AY72" s="47"/>
      <c r="AZ72" s="56"/>
      <c r="BA72" s="56"/>
      <c r="BB72" s="56"/>
      <c r="BC72" s="56"/>
      <c r="BD72" s="56"/>
      <c r="BE72" s="57"/>
      <c r="BF72" s="57"/>
      <c r="BG72" s="58"/>
      <c r="BH72" s="58"/>
      <c r="BI72" s="57"/>
      <c r="BJ72" s="57"/>
      <c r="BK72" s="57"/>
      <c r="BL72" s="57"/>
      <c r="BM72" s="57"/>
      <c r="BN72" s="58"/>
      <c r="BO72" s="58"/>
      <c r="BP72" s="57"/>
      <c r="BQ72" s="57"/>
      <c r="BR72" s="57"/>
      <c r="BS72" s="57"/>
      <c r="BT72" s="57"/>
      <c r="BU72" s="59"/>
      <c r="BV72" s="60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61"/>
      <c r="CZ72" s="62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61"/>
      <c r="DW72" s="26"/>
    </row>
    <row r="73" spans="1:127" ht="12" customHeight="1">
      <c r="A73" s="26"/>
      <c r="B73" s="99"/>
      <c r="C73" s="108"/>
      <c r="D73" s="110"/>
      <c r="E73" s="141" t="s">
        <v>97</v>
      </c>
      <c r="F73" s="142"/>
      <c r="G73" s="142"/>
      <c r="H73" s="142"/>
      <c r="I73" s="132">
        <v>18</v>
      </c>
      <c r="J73" s="133">
        <v>45806</v>
      </c>
      <c r="K73" s="133">
        <v>45810</v>
      </c>
      <c r="L73" s="134"/>
      <c r="M73" s="133"/>
      <c r="N73" s="133"/>
      <c r="O73" s="143"/>
      <c r="P73" s="132">
        <v>0</v>
      </c>
      <c r="Q73" s="55"/>
      <c r="R73" s="56"/>
      <c r="S73" s="56"/>
      <c r="T73" s="56"/>
      <c r="U73" s="56"/>
      <c r="V73" s="47"/>
      <c r="W73" s="47"/>
      <c r="X73" s="56"/>
      <c r="Y73" s="56"/>
      <c r="Z73" s="56"/>
      <c r="AA73" s="56"/>
      <c r="AB73" s="56"/>
      <c r="AC73" s="47"/>
      <c r="AD73" s="47"/>
      <c r="AE73" s="56"/>
      <c r="AF73" s="56"/>
      <c r="AG73" s="56"/>
      <c r="AH73" s="56"/>
      <c r="AI73" s="56"/>
      <c r="AJ73" s="47"/>
      <c r="AK73" s="47"/>
      <c r="AL73" s="56"/>
      <c r="AM73" s="56"/>
      <c r="AN73" s="56"/>
      <c r="AO73" s="56"/>
      <c r="AP73" s="56"/>
      <c r="AQ73" s="47"/>
      <c r="AR73" s="47"/>
      <c r="AS73" s="56"/>
      <c r="AT73" s="56"/>
      <c r="AU73" s="56"/>
      <c r="AV73" s="56"/>
      <c r="AW73" s="56"/>
      <c r="AX73" s="47"/>
      <c r="AY73" s="47"/>
      <c r="AZ73" s="56"/>
      <c r="BA73" s="56"/>
      <c r="BB73" s="56"/>
      <c r="BC73" s="56"/>
      <c r="BD73" s="56"/>
      <c r="BE73" s="57"/>
      <c r="BF73" s="57"/>
      <c r="BG73" s="58"/>
      <c r="BH73" s="58"/>
      <c r="BI73" s="57"/>
      <c r="BJ73" s="57"/>
      <c r="BK73" s="57"/>
      <c r="BL73" s="57"/>
      <c r="BM73" s="57"/>
      <c r="BN73" s="58"/>
      <c r="BO73" s="58"/>
      <c r="BP73" s="57"/>
      <c r="BQ73" s="57"/>
      <c r="BR73" s="57"/>
      <c r="BS73" s="28"/>
      <c r="BT73" s="28"/>
      <c r="BU73" s="58"/>
      <c r="BV73" s="58"/>
      <c r="BW73" s="28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61"/>
      <c r="CZ73" s="62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61"/>
      <c r="DW73" s="26"/>
    </row>
    <row r="74" spans="1:127" ht="12" customHeight="1">
      <c r="A74" s="26"/>
      <c r="B74" s="99"/>
      <c r="C74" s="108"/>
      <c r="D74" s="110"/>
      <c r="E74" s="124"/>
      <c r="F74" s="124"/>
      <c r="G74" s="124"/>
      <c r="H74" s="124"/>
      <c r="I74" s="130"/>
      <c r="J74" s="130"/>
      <c r="K74" s="130"/>
      <c r="L74" s="135"/>
      <c r="M74" s="130"/>
      <c r="N74" s="130"/>
      <c r="O74" s="130"/>
      <c r="P74" s="130"/>
      <c r="Q74" s="55"/>
      <c r="R74" s="56"/>
      <c r="S74" s="56"/>
      <c r="T74" s="56"/>
      <c r="U74" s="56"/>
      <c r="V74" s="47"/>
      <c r="W74" s="47"/>
      <c r="X74" s="56"/>
      <c r="Y74" s="56"/>
      <c r="Z74" s="56"/>
      <c r="AA74" s="56"/>
      <c r="AB74" s="56"/>
      <c r="AC74" s="47"/>
      <c r="AD74" s="47"/>
      <c r="AE74" s="56"/>
      <c r="AF74" s="56"/>
      <c r="AG74" s="56"/>
      <c r="AH74" s="56"/>
      <c r="AI74" s="56"/>
      <c r="AJ74" s="47"/>
      <c r="AK74" s="47"/>
      <c r="AL74" s="56"/>
      <c r="AM74" s="56"/>
      <c r="AN74" s="56"/>
      <c r="AO74" s="56"/>
      <c r="AP74" s="56"/>
      <c r="AQ74" s="47"/>
      <c r="AR74" s="47"/>
      <c r="AS74" s="56"/>
      <c r="AT74" s="56"/>
      <c r="AU74" s="56"/>
      <c r="AV74" s="56"/>
      <c r="AW74" s="56"/>
      <c r="AX74" s="47"/>
      <c r="AY74" s="47"/>
      <c r="AZ74" s="56"/>
      <c r="BA74" s="56"/>
      <c r="BB74" s="56"/>
      <c r="BC74" s="56"/>
      <c r="BD74" s="56"/>
      <c r="BE74" s="57"/>
      <c r="BF74" s="57"/>
      <c r="BG74" s="58"/>
      <c r="BH74" s="58"/>
      <c r="BI74" s="57"/>
      <c r="BJ74" s="57"/>
      <c r="BK74" s="57"/>
      <c r="BL74" s="57"/>
      <c r="BM74" s="57"/>
      <c r="BN74" s="58"/>
      <c r="BO74" s="58"/>
      <c r="BP74" s="57"/>
      <c r="BQ74" s="57"/>
      <c r="BR74" s="57"/>
      <c r="BS74" s="57"/>
      <c r="BT74" s="57"/>
      <c r="BU74" s="59"/>
      <c r="BV74" s="60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61"/>
      <c r="CZ74" s="62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61"/>
      <c r="DW74" s="26"/>
    </row>
    <row r="75" spans="1:127" ht="12" customHeight="1">
      <c r="A75" s="26"/>
      <c r="B75" s="99"/>
      <c r="C75" s="108"/>
      <c r="D75" s="110"/>
      <c r="E75" s="144" t="s">
        <v>98</v>
      </c>
      <c r="F75" s="121"/>
      <c r="G75" s="121"/>
      <c r="H75" s="122"/>
      <c r="I75" s="132">
        <v>8</v>
      </c>
      <c r="J75" s="133">
        <v>45811</v>
      </c>
      <c r="K75" s="133">
        <v>45811</v>
      </c>
      <c r="L75" s="134"/>
      <c r="M75" s="133"/>
      <c r="N75" s="133"/>
      <c r="O75" s="143"/>
      <c r="P75" s="132">
        <v>0</v>
      </c>
      <c r="Q75" s="55"/>
      <c r="R75" s="56"/>
      <c r="S75" s="56"/>
      <c r="T75" s="56"/>
      <c r="U75" s="56"/>
      <c r="V75" s="47"/>
      <c r="W75" s="47"/>
      <c r="X75" s="56"/>
      <c r="Y75" s="56"/>
      <c r="Z75" s="56"/>
      <c r="AA75" s="56"/>
      <c r="AB75" s="56"/>
      <c r="AC75" s="47"/>
      <c r="AD75" s="47"/>
      <c r="AE75" s="56"/>
      <c r="AF75" s="56"/>
      <c r="AG75" s="56"/>
      <c r="AH75" s="56"/>
      <c r="AI75" s="56"/>
      <c r="AJ75" s="47"/>
      <c r="AK75" s="47"/>
      <c r="AL75" s="56"/>
      <c r="AM75" s="56"/>
      <c r="AN75" s="56"/>
      <c r="AO75" s="56"/>
      <c r="AP75" s="56"/>
      <c r="AQ75" s="47"/>
      <c r="AR75" s="47"/>
      <c r="AS75" s="56"/>
      <c r="AT75" s="56"/>
      <c r="AU75" s="56"/>
      <c r="AV75" s="56"/>
      <c r="AW75" s="56"/>
      <c r="AX75" s="47"/>
      <c r="AY75" s="47"/>
      <c r="AZ75" s="56"/>
      <c r="BA75" s="56"/>
      <c r="BB75" s="56"/>
      <c r="BC75" s="56"/>
      <c r="BD75" s="56"/>
      <c r="BE75" s="57"/>
      <c r="BF75" s="57"/>
      <c r="BG75" s="58"/>
      <c r="BH75" s="58"/>
      <c r="BI75" s="57"/>
      <c r="BJ75" s="57"/>
      <c r="BK75" s="57"/>
      <c r="BL75" s="57"/>
      <c r="BM75" s="57"/>
      <c r="BN75" s="58"/>
      <c r="BO75" s="58"/>
      <c r="BP75" s="57"/>
      <c r="BQ75" s="57"/>
      <c r="BR75" s="57"/>
      <c r="BS75" s="57"/>
      <c r="BT75" s="57"/>
      <c r="BU75" s="59"/>
      <c r="BV75" s="60"/>
      <c r="BW75" s="57"/>
      <c r="BX75" s="28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61"/>
      <c r="CZ75" s="62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61"/>
      <c r="DW75" s="26"/>
    </row>
    <row r="76" spans="1:127" ht="12" customHeight="1">
      <c r="A76" s="26"/>
      <c r="B76" s="99"/>
      <c r="C76" s="108"/>
      <c r="D76" s="112"/>
      <c r="E76" s="124"/>
      <c r="F76" s="124"/>
      <c r="G76" s="124"/>
      <c r="H76" s="125"/>
      <c r="I76" s="130"/>
      <c r="J76" s="130"/>
      <c r="K76" s="130"/>
      <c r="L76" s="135"/>
      <c r="M76" s="130"/>
      <c r="N76" s="130"/>
      <c r="O76" s="130"/>
      <c r="P76" s="130"/>
      <c r="Q76" s="65"/>
      <c r="R76" s="67"/>
      <c r="S76" s="67"/>
      <c r="T76" s="67"/>
      <c r="U76" s="67"/>
      <c r="V76" s="66"/>
      <c r="W76" s="66"/>
      <c r="X76" s="67"/>
      <c r="Y76" s="67"/>
      <c r="Z76" s="67"/>
      <c r="AA76" s="67"/>
      <c r="AB76" s="67"/>
      <c r="AC76" s="66"/>
      <c r="AD76" s="66"/>
      <c r="AE76" s="67"/>
      <c r="AF76" s="67"/>
      <c r="AG76" s="67"/>
      <c r="AH76" s="67"/>
      <c r="AI76" s="67"/>
      <c r="AJ76" s="66"/>
      <c r="AK76" s="66"/>
      <c r="AL76" s="67"/>
      <c r="AM76" s="67"/>
      <c r="AN76" s="67"/>
      <c r="AO76" s="67"/>
      <c r="AP76" s="67"/>
      <c r="AQ76" s="66"/>
      <c r="AR76" s="66"/>
      <c r="AS76" s="67"/>
      <c r="AT76" s="67"/>
      <c r="AU76" s="67"/>
      <c r="AV76" s="67"/>
      <c r="AW76" s="67"/>
      <c r="AX76" s="66"/>
      <c r="AY76" s="66"/>
      <c r="AZ76" s="67"/>
      <c r="BA76" s="67"/>
      <c r="BB76" s="67"/>
      <c r="BC76" s="67"/>
      <c r="BD76" s="67"/>
      <c r="BE76" s="57"/>
      <c r="BF76" s="57"/>
      <c r="BG76" s="58"/>
      <c r="BH76" s="58"/>
      <c r="BI76" s="57"/>
      <c r="BJ76" s="57"/>
      <c r="BK76" s="57"/>
      <c r="BL76" s="57"/>
      <c r="BM76" s="57"/>
      <c r="BN76" s="58"/>
      <c r="BO76" s="58"/>
      <c r="BP76" s="57"/>
      <c r="BQ76" s="57"/>
      <c r="BR76" s="57"/>
      <c r="BS76" s="57"/>
      <c r="BT76" s="57"/>
      <c r="BU76" s="59"/>
      <c r="BV76" s="71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72"/>
      <c r="CZ76" s="73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72"/>
      <c r="DW76" s="26"/>
    </row>
    <row r="77" spans="1:127" ht="12" customHeight="1">
      <c r="A77" s="26"/>
      <c r="B77" s="99"/>
      <c r="C77" s="108"/>
      <c r="D77" s="137" t="s">
        <v>93</v>
      </c>
      <c r="E77" s="121"/>
      <c r="F77" s="121"/>
      <c r="G77" s="121"/>
      <c r="H77" s="122"/>
      <c r="I77" s="138">
        <v>8</v>
      </c>
      <c r="J77" s="139">
        <v>45812</v>
      </c>
      <c r="K77" s="139">
        <v>45812</v>
      </c>
      <c r="L77" s="140"/>
      <c r="M77" s="100"/>
      <c r="N77" s="100"/>
      <c r="O77" s="101"/>
      <c r="P77" s="101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94"/>
      <c r="BH77" s="94"/>
      <c r="BI77" s="43"/>
      <c r="BJ77" s="43"/>
      <c r="BK77" s="43"/>
      <c r="BL77" s="43"/>
      <c r="BM77" s="43"/>
      <c r="BN77" s="94"/>
      <c r="BO77" s="94"/>
      <c r="BP77" s="43"/>
      <c r="BQ77" s="43"/>
      <c r="BR77" s="43"/>
      <c r="BS77" s="43"/>
      <c r="BT77" s="94"/>
      <c r="BU77" s="95"/>
      <c r="BV77" s="96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5"/>
      <c r="CZ77" s="42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5"/>
      <c r="DW77" s="26"/>
    </row>
    <row r="78" spans="1:127" ht="12" customHeight="1">
      <c r="A78" s="26"/>
      <c r="B78" s="99"/>
      <c r="C78" s="108"/>
      <c r="D78" s="123"/>
      <c r="E78" s="124"/>
      <c r="F78" s="124"/>
      <c r="G78" s="124"/>
      <c r="H78" s="125"/>
      <c r="I78" s="125"/>
      <c r="J78" s="125"/>
      <c r="K78" s="125"/>
      <c r="L78" s="135"/>
      <c r="M78" s="102"/>
      <c r="N78" s="102"/>
      <c r="O78" s="103"/>
      <c r="P78" s="103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58"/>
      <c r="BH78" s="58"/>
      <c r="BI78" s="47"/>
      <c r="BJ78" s="47"/>
      <c r="BK78" s="47"/>
      <c r="BL78" s="47"/>
      <c r="BM78" s="47"/>
      <c r="BN78" s="58"/>
      <c r="BO78" s="58"/>
      <c r="BP78" s="47"/>
      <c r="BQ78" s="47"/>
      <c r="BR78" s="47"/>
      <c r="BS78" s="47"/>
      <c r="BT78" s="58"/>
      <c r="BU78" s="59"/>
      <c r="BV78" s="60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9"/>
      <c r="CZ78" s="46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9"/>
      <c r="DW78" s="26"/>
    </row>
    <row r="79" spans="1:127" ht="12" customHeight="1">
      <c r="A79" s="26"/>
      <c r="B79" s="99"/>
      <c r="C79" s="26"/>
      <c r="D79" s="106"/>
      <c r="E79" s="141" t="s">
        <v>93</v>
      </c>
      <c r="F79" s="142"/>
      <c r="G79" s="142"/>
      <c r="H79" s="142"/>
      <c r="I79" s="132">
        <v>4</v>
      </c>
      <c r="J79" s="133">
        <v>45812</v>
      </c>
      <c r="K79" s="133">
        <v>45812</v>
      </c>
      <c r="L79" s="134"/>
      <c r="M79" s="133"/>
      <c r="N79" s="133"/>
      <c r="O79" s="143"/>
      <c r="P79" s="132">
        <v>0</v>
      </c>
      <c r="Q79" s="55"/>
      <c r="R79" s="56"/>
      <c r="S79" s="56"/>
      <c r="T79" s="56"/>
      <c r="U79" s="56"/>
      <c r="V79" s="47"/>
      <c r="W79" s="47"/>
      <c r="X79" s="56"/>
      <c r="Y79" s="56"/>
      <c r="Z79" s="56"/>
      <c r="AA79" s="56"/>
      <c r="AB79" s="56"/>
      <c r="AC79" s="47"/>
      <c r="AD79" s="47"/>
      <c r="AE79" s="56"/>
      <c r="AF79" s="56"/>
      <c r="AG79" s="56"/>
      <c r="AH79" s="56"/>
      <c r="AI79" s="56"/>
      <c r="AJ79" s="47"/>
      <c r="AK79" s="47"/>
      <c r="AL79" s="56"/>
      <c r="AM79" s="56"/>
      <c r="AN79" s="56"/>
      <c r="AO79" s="56"/>
      <c r="AP79" s="56"/>
      <c r="AQ79" s="47"/>
      <c r="AR79" s="47"/>
      <c r="AS79" s="56"/>
      <c r="AT79" s="56"/>
      <c r="AU79" s="56"/>
      <c r="AV79" s="56"/>
      <c r="AW79" s="56"/>
      <c r="AX79" s="47"/>
      <c r="AY79" s="47"/>
      <c r="AZ79" s="56"/>
      <c r="BA79" s="56"/>
      <c r="BB79" s="56"/>
      <c r="BC79" s="56"/>
      <c r="BD79" s="56"/>
      <c r="BE79" s="57"/>
      <c r="BF79" s="57"/>
      <c r="BG79" s="58"/>
      <c r="BH79" s="58"/>
      <c r="BI79" s="57"/>
      <c r="BJ79" s="57"/>
      <c r="BK79" s="57"/>
      <c r="BL79" s="57"/>
      <c r="BM79" s="57"/>
      <c r="BN79" s="58"/>
      <c r="BO79" s="58"/>
      <c r="BP79" s="57"/>
      <c r="BQ79" s="57"/>
      <c r="BR79" s="57"/>
      <c r="BS79" s="57"/>
      <c r="BT79" s="57"/>
      <c r="BU79" s="59"/>
      <c r="BV79" s="60"/>
      <c r="BW79" s="57"/>
      <c r="BX79" s="57"/>
      <c r="BY79" s="28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61"/>
      <c r="CZ79" s="62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61"/>
      <c r="DW79" s="26"/>
    </row>
    <row r="80" spans="1:127" ht="12" customHeight="1">
      <c r="A80" s="26"/>
      <c r="B80" s="99"/>
      <c r="C80" s="26"/>
      <c r="D80" s="99"/>
      <c r="E80" s="124"/>
      <c r="F80" s="124"/>
      <c r="G80" s="124"/>
      <c r="H80" s="124"/>
      <c r="I80" s="130"/>
      <c r="J80" s="130"/>
      <c r="K80" s="130"/>
      <c r="L80" s="135"/>
      <c r="M80" s="130"/>
      <c r="N80" s="130"/>
      <c r="O80" s="130"/>
      <c r="P80" s="130"/>
      <c r="Q80" s="55"/>
      <c r="R80" s="56"/>
      <c r="S80" s="56"/>
      <c r="T80" s="56"/>
      <c r="U80" s="56"/>
      <c r="V80" s="47"/>
      <c r="W80" s="47"/>
      <c r="X80" s="56"/>
      <c r="Y80" s="56"/>
      <c r="Z80" s="56"/>
      <c r="AA80" s="56"/>
      <c r="AB80" s="56"/>
      <c r="AC80" s="47"/>
      <c r="AD80" s="47"/>
      <c r="AE80" s="56"/>
      <c r="AF80" s="56"/>
      <c r="AG80" s="56"/>
      <c r="AH80" s="56"/>
      <c r="AI80" s="56"/>
      <c r="AJ80" s="47"/>
      <c r="AK80" s="47"/>
      <c r="AL80" s="56"/>
      <c r="AM80" s="56"/>
      <c r="AN80" s="56"/>
      <c r="AO80" s="56"/>
      <c r="AP80" s="56"/>
      <c r="AQ80" s="47"/>
      <c r="AR80" s="47"/>
      <c r="AS80" s="56"/>
      <c r="AT80" s="56"/>
      <c r="AU80" s="56"/>
      <c r="AV80" s="56"/>
      <c r="AW80" s="56"/>
      <c r="AX80" s="47"/>
      <c r="AY80" s="47"/>
      <c r="AZ80" s="56"/>
      <c r="BA80" s="56"/>
      <c r="BB80" s="56"/>
      <c r="BC80" s="56"/>
      <c r="BD80" s="56"/>
      <c r="BE80" s="57"/>
      <c r="BF80" s="57"/>
      <c r="BG80" s="58"/>
      <c r="BH80" s="58"/>
      <c r="BI80" s="57"/>
      <c r="BJ80" s="57"/>
      <c r="BK80" s="57"/>
      <c r="BL80" s="57"/>
      <c r="BM80" s="57"/>
      <c r="BN80" s="58"/>
      <c r="BO80" s="58"/>
      <c r="BP80" s="57"/>
      <c r="BQ80" s="57"/>
      <c r="BR80" s="57"/>
      <c r="BS80" s="57"/>
      <c r="BT80" s="57"/>
      <c r="BU80" s="59"/>
      <c r="BV80" s="60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61"/>
      <c r="CZ80" s="62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61"/>
      <c r="DW80" s="26"/>
    </row>
    <row r="81" spans="1:127" ht="12" customHeight="1">
      <c r="A81" s="26"/>
      <c r="B81" s="99"/>
      <c r="C81" s="26"/>
      <c r="D81" s="99"/>
      <c r="E81" s="141" t="s">
        <v>94</v>
      </c>
      <c r="F81" s="142"/>
      <c r="G81" s="142"/>
      <c r="H81" s="142"/>
      <c r="I81" s="132">
        <v>4</v>
      </c>
      <c r="J81" s="133">
        <v>45812</v>
      </c>
      <c r="K81" s="133">
        <v>45812</v>
      </c>
      <c r="L81" s="134"/>
      <c r="M81" s="133"/>
      <c r="N81" s="133"/>
      <c r="O81" s="143"/>
      <c r="P81" s="132">
        <v>0</v>
      </c>
      <c r="Q81" s="55"/>
      <c r="R81" s="56"/>
      <c r="S81" s="56"/>
      <c r="T81" s="56"/>
      <c r="U81" s="56"/>
      <c r="V81" s="47"/>
      <c r="W81" s="47"/>
      <c r="X81" s="56"/>
      <c r="Y81" s="56"/>
      <c r="Z81" s="56"/>
      <c r="AA81" s="56"/>
      <c r="AB81" s="56"/>
      <c r="AC81" s="47"/>
      <c r="AD81" s="47"/>
      <c r="AE81" s="56"/>
      <c r="AF81" s="56"/>
      <c r="AG81" s="56"/>
      <c r="AH81" s="56"/>
      <c r="AI81" s="56"/>
      <c r="AJ81" s="47"/>
      <c r="AK81" s="47"/>
      <c r="AL81" s="56"/>
      <c r="AM81" s="56"/>
      <c r="AN81" s="56"/>
      <c r="AO81" s="56"/>
      <c r="AP81" s="56"/>
      <c r="AQ81" s="47"/>
      <c r="AR81" s="47"/>
      <c r="AS81" s="56"/>
      <c r="AT81" s="56"/>
      <c r="AU81" s="56"/>
      <c r="AV81" s="56"/>
      <c r="AW81" s="56"/>
      <c r="AX81" s="47"/>
      <c r="AY81" s="47"/>
      <c r="AZ81" s="56"/>
      <c r="BA81" s="56"/>
      <c r="BB81" s="56"/>
      <c r="BC81" s="56"/>
      <c r="BD81" s="56"/>
      <c r="BE81" s="57"/>
      <c r="BF81" s="57"/>
      <c r="BG81" s="58"/>
      <c r="BH81" s="58"/>
      <c r="BI81" s="57"/>
      <c r="BJ81" s="57"/>
      <c r="BK81" s="57"/>
      <c r="BL81" s="57"/>
      <c r="BM81" s="57"/>
      <c r="BN81" s="58"/>
      <c r="BO81" s="58"/>
      <c r="BP81" s="57"/>
      <c r="BQ81" s="57"/>
      <c r="BR81" s="57"/>
      <c r="BS81" s="57"/>
      <c r="BT81" s="57"/>
      <c r="BU81" s="59"/>
      <c r="BV81" s="60"/>
      <c r="BW81" s="57"/>
      <c r="BX81" s="57"/>
      <c r="BY81" s="28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61"/>
      <c r="CZ81" s="62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61"/>
      <c r="DW81" s="26"/>
    </row>
    <row r="82" spans="1:127" ht="12" customHeight="1">
      <c r="A82" s="26"/>
      <c r="B82" s="99"/>
      <c r="C82" s="26"/>
      <c r="D82" s="99"/>
      <c r="E82" s="124"/>
      <c r="F82" s="124"/>
      <c r="G82" s="124"/>
      <c r="H82" s="124"/>
      <c r="I82" s="130"/>
      <c r="J82" s="130"/>
      <c r="K82" s="130"/>
      <c r="L82" s="135"/>
      <c r="M82" s="130"/>
      <c r="N82" s="130"/>
      <c r="O82" s="130"/>
      <c r="P82" s="130"/>
      <c r="Q82" s="55"/>
      <c r="R82" s="56"/>
      <c r="S82" s="56"/>
      <c r="T82" s="56"/>
      <c r="U82" s="56"/>
      <c r="V82" s="47"/>
      <c r="W82" s="47"/>
      <c r="X82" s="56"/>
      <c r="Y82" s="56"/>
      <c r="Z82" s="56"/>
      <c r="AA82" s="56"/>
      <c r="AB82" s="56"/>
      <c r="AC82" s="47"/>
      <c r="AD82" s="47"/>
      <c r="AE82" s="56"/>
      <c r="AF82" s="56"/>
      <c r="AG82" s="56"/>
      <c r="AH82" s="56"/>
      <c r="AI82" s="56"/>
      <c r="AJ82" s="47"/>
      <c r="AK82" s="47"/>
      <c r="AL82" s="56"/>
      <c r="AM82" s="56"/>
      <c r="AN82" s="56"/>
      <c r="AO82" s="56"/>
      <c r="AP82" s="56"/>
      <c r="AQ82" s="47"/>
      <c r="AR82" s="47"/>
      <c r="AS82" s="56"/>
      <c r="AT82" s="56"/>
      <c r="AU82" s="56"/>
      <c r="AV82" s="56"/>
      <c r="AW82" s="56"/>
      <c r="AX82" s="47"/>
      <c r="AY82" s="47"/>
      <c r="AZ82" s="56"/>
      <c r="BA82" s="56"/>
      <c r="BB82" s="56"/>
      <c r="BC82" s="56"/>
      <c r="BD82" s="56"/>
      <c r="BE82" s="57"/>
      <c r="BF82" s="57"/>
      <c r="BG82" s="58"/>
      <c r="BH82" s="58"/>
      <c r="BI82" s="57"/>
      <c r="BJ82" s="57"/>
      <c r="BK82" s="57"/>
      <c r="BL82" s="57"/>
      <c r="BM82" s="57"/>
      <c r="BN82" s="58"/>
      <c r="BO82" s="58"/>
      <c r="BP82" s="57"/>
      <c r="BQ82" s="57"/>
      <c r="BR82" s="57"/>
      <c r="BS82" s="57"/>
      <c r="BT82" s="57"/>
      <c r="BU82" s="59"/>
      <c r="BV82" s="60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61"/>
      <c r="CZ82" s="62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61"/>
      <c r="DW82" s="26"/>
    </row>
    <row r="83" spans="1:127" ht="12" customHeight="1">
      <c r="A83" s="26"/>
      <c r="B83" s="99"/>
      <c r="C83" s="26"/>
      <c r="D83" s="99"/>
      <c r="E83" s="144"/>
      <c r="F83" s="121"/>
      <c r="G83" s="121"/>
      <c r="H83" s="122"/>
      <c r="I83" s="132"/>
      <c r="J83" s="133"/>
      <c r="K83" s="133"/>
      <c r="L83" s="134"/>
      <c r="M83" s="133"/>
      <c r="N83" s="133"/>
      <c r="O83" s="143"/>
      <c r="P83" s="132">
        <v>0</v>
      </c>
      <c r="Q83" s="55"/>
      <c r="R83" s="56"/>
      <c r="S83" s="56"/>
      <c r="T83" s="56"/>
      <c r="U83" s="56"/>
      <c r="V83" s="47"/>
      <c r="W83" s="47"/>
      <c r="X83" s="56"/>
      <c r="Y83" s="56"/>
      <c r="Z83" s="56"/>
      <c r="AA83" s="56"/>
      <c r="AB83" s="56"/>
      <c r="AC83" s="47"/>
      <c r="AD83" s="47"/>
      <c r="AE83" s="56"/>
      <c r="AF83" s="56"/>
      <c r="AG83" s="56"/>
      <c r="AH83" s="56"/>
      <c r="AI83" s="56"/>
      <c r="AJ83" s="47"/>
      <c r="AK83" s="47"/>
      <c r="AL83" s="56"/>
      <c r="AM83" s="56"/>
      <c r="AN83" s="56"/>
      <c r="AO83" s="56"/>
      <c r="AP83" s="56"/>
      <c r="AQ83" s="47"/>
      <c r="AR83" s="47"/>
      <c r="AS83" s="56"/>
      <c r="AT83" s="56"/>
      <c r="AU83" s="56"/>
      <c r="AV83" s="56"/>
      <c r="AW83" s="56"/>
      <c r="AX83" s="47"/>
      <c r="AY83" s="47"/>
      <c r="AZ83" s="56"/>
      <c r="BA83" s="56"/>
      <c r="BB83" s="56"/>
      <c r="BC83" s="56"/>
      <c r="BD83" s="56"/>
      <c r="BE83" s="57"/>
      <c r="BF83" s="57"/>
      <c r="BG83" s="58"/>
      <c r="BH83" s="58"/>
      <c r="BI83" s="57"/>
      <c r="BJ83" s="57"/>
      <c r="BK83" s="57"/>
      <c r="BL83" s="57"/>
      <c r="BM83" s="57"/>
      <c r="BN83" s="58"/>
      <c r="BO83" s="58"/>
      <c r="BP83" s="57"/>
      <c r="BQ83" s="57"/>
      <c r="BR83" s="57"/>
      <c r="BS83" s="57"/>
      <c r="BT83" s="57"/>
      <c r="BU83" s="59"/>
      <c r="BV83" s="60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61"/>
      <c r="CZ83" s="62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61"/>
      <c r="DW83" s="26"/>
    </row>
    <row r="84" spans="1:127" ht="12" customHeight="1">
      <c r="A84" s="26"/>
      <c r="B84" s="107"/>
      <c r="C84" s="115"/>
      <c r="D84" s="107"/>
      <c r="E84" s="124"/>
      <c r="F84" s="124"/>
      <c r="G84" s="124"/>
      <c r="H84" s="125"/>
      <c r="I84" s="130"/>
      <c r="J84" s="130"/>
      <c r="K84" s="130"/>
      <c r="L84" s="135"/>
      <c r="M84" s="130"/>
      <c r="N84" s="130"/>
      <c r="O84" s="130"/>
      <c r="P84" s="130"/>
      <c r="Q84" s="55"/>
      <c r="R84" s="56"/>
      <c r="S84" s="56"/>
      <c r="T84" s="56"/>
      <c r="U84" s="56"/>
      <c r="V84" s="47"/>
      <c r="W84" s="47"/>
      <c r="X84" s="56"/>
      <c r="Y84" s="56"/>
      <c r="Z84" s="56"/>
      <c r="AA84" s="56"/>
      <c r="AB84" s="56"/>
      <c r="AC84" s="47"/>
      <c r="AD84" s="47"/>
      <c r="AE84" s="56"/>
      <c r="AF84" s="56"/>
      <c r="AG84" s="56"/>
      <c r="AH84" s="56"/>
      <c r="AI84" s="56"/>
      <c r="AJ84" s="47"/>
      <c r="AK84" s="47"/>
      <c r="AL84" s="56"/>
      <c r="AM84" s="56"/>
      <c r="AN84" s="56"/>
      <c r="AO84" s="56"/>
      <c r="AP84" s="56"/>
      <c r="AQ84" s="47"/>
      <c r="AR84" s="47"/>
      <c r="AS84" s="56"/>
      <c r="AT84" s="56"/>
      <c r="AU84" s="56"/>
      <c r="AV84" s="56"/>
      <c r="AW84" s="56"/>
      <c r="AX84" s="47"/>
      <c r="AY84" s="47"/>
      <c r="AZ84" s="56"/>
      <c r="BA84" s="56"/>
      <c r="BB84" s="56"/>
      <c r="BC84" s="56"/>
      <c r="BD84" s="56"/>
      <c r="BE84" s="57"/>
      <c r="BF84" s="57"/>
      <c r="BG84" s="58"/>
      <c r="BH84" s="58"/>
      <c r="BI84" s="57"/>
      <c r="BJ84" s="57"/>
      <c r="BK84" s="57"/>
      <c r="BL84" s="57"/>
      <c r="BM84" s="57"/>
      <c r="BN84" s="58"/>
      <c r="BO84" s="58"/>
      <c r="BP84" s="57"/>
      <c r="BQ84" s="57"/>
      <c r="BR84" s="57"/>
      <c r="BS84" s="57"/>
      <c r="BT84" s="57"/>
      <c r="BU84" s="59"/>
      <c r="BV84" s="71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72"/>
      <c r="CZ84" s="73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72"/>
      <c r="DW84" s="26"/>
    </row>
  </sheetData>
  <mergeCells count="309">
    <mergeCell ref="N53:N54"/>
    <mergeCell ref="O53:O54"/>
    <mergeCell ref="P53:P54"/>
    <mergeCell ref="J61:J62"/>
    <mergeCell ref="K61:K62"/>
    <mergeCell ref="C59:H60"/>
    <mergeCell ref="I59:I60"/>
    <mergeCell ref="J59:J60"/>
    <mergeCell ref="K59:K60"/>
    <mergeCell ref="L59:L60"/>
    <mergeCell ref="I61:I62"/>
    <mergeCell ref="L61:L62"/>
    <mergeCell ref="O55:O56"/>
    <mergeCell ref="P55:P56"/>
    <mergeCell ref="E55:H56"/>
    <mergeCell ref="I55:I56"/>
    <mergeCell ref="J55:J56"/>
    <mergeCell ref="K55:K56"/>
    <mergeCell ref="L55:L56"/>
    <mergeCell ref="M55:M56"/>
    <mergeCell ref="N55:N56"/>
    <mergeCell ref="J53:J54"/>
    <mergeCell ref="K53:K54"/>
    <mergeCell ref="O49:O50"/>
    <mergeCell ref="P49:P50"/>
    <mergeCell ref="E49:H50"/>
    <mergeCell ref="I49:I50"/>
    <mergeCell ref="J49:J50"/>
    <mergeCell ref="K49:K50"/>
    <mergeCell ref="L49:L50"/>
    <mergeCell ref="M49:M50"/>
    <mergeCell ref="N49:N50"/>
    <mergeCell ref="O47:O48"/>
    <mergeCell ref="P47:P48"/>
    <mergeCell ref="E47:H48"/>
    <mergeCell ref="I47:I48"/>
    <mergeCell ref="J47:J48"/>
    <mergeCell ref="K47:K48"/>
    <mergeCell ref="L47:L48"/>
    <mergeCell ref="M47:M48"/>
    <mergeCell ref="N47:N48"/>
    <mergeCell ref="P45:P46"/>
    <mergeCell ref="J45:J46"/>
    <mergeCell ref="K45:K46"/>
    <mergeCell ref="D43:H44"/>
    <mergeCell ref="I43:I44"/>
    <mergeCell ref="J43:J44"/>
    <mergeCell ref="K43:K44"/>
    <mergeCell ref="L43:L44"/>
    <mergeCell ref="E45:H46"/>
    <mergeCell ref="I45:I46"/>
    <mergeCell ref="C31:H32"/>
    <mergeCell ref="I31:I32"/>
    <mergeCell ref="J31:J32"/>
    <mergeCell ref="K31:K32"/>
    <mergeCell ref="L31:L32"/>
    <mergeCell ref="I33:I34"/>
    <mergeCell ref="L33:L34"/>
    <mergeCell ref="N35:N36"/>
    <mergeCell ref="O35:O36"/>
    <mergeCell ref="D33:H34"/>
    <mergeCell ref="E35:H36"/>
    <mergeCell ref="I35:I36"/>
    <mergeCell ref="J35:J36"/>
    <mergeCell ref="K35:K36"/>
    <mergeCell ref="L35:L36"/>
    <mergeCell ref="M35:M36"/>
    <mergeCell ref="E39:H40"/>
    <mergeCell ref="I39:I40"/>
    <mergeCell ref="J39:J40"/>
    <mergeCell ref="K39:K40"/>
    <mergeCell ref="L39:L40"/>
    <mergeCell ref="M39:M40"/>
    <mergeCell ref="N39:N40"/>
    <mergeCell ref="J33:J34"/>
    <mergeCell ref="K33:K34"/>
    <mergeCell ref="E37:H38"/>
    <mergeCell ref="I37:I38"/>
    <mergeCell ref="J37:J38"/>
    <mergeCell ref="K37:K38"/>
    <mergeCell ref="L37:L38"/>
    <mergeCell ref="M37:M38"/>
    <mergeCell ref="N37:N38"/>
    <mergeCell ref="D27:H28"/>
    <mergeCell ref="I27:I28"/>
    <mergeCell ref="J27:J28"/>
    <mergeCell ref="K27:K28"/>
    <mergeCell ref="L27:L28"/>
    <mergeCell ref="M27:M28"/>
    <mergeCell ref="N27:N28"/>
    <mergeCell ref="O29:O30"/>
    <mergeCell ref="P29:P30"/>
    <mergeCell ref="D29:H30"/>
    <mergeCell ref="I29:I30"/>
    <mergeCell ref="J29:J30"/>
    <mergeCell ref="K29:K30"/>
    <mergeCell ref="L29:L30"/>
    <mergeCell ref="M29:M30"/>
    <mergeCell ref="N29:N30"/>
    <mergeCell ref="J25:J26"/>
    <mergeCell ref="K25:K26"/>
    <mergeCell ref="L25:L26"/>
    <mergeCell ref="M25:M26"/>
    <mergeCell ref="N25:N26"/>
    <mergeCell ref="O25:O26"/>
    <mergeCell ref="P25:P26"/>
    <mergeCell ref="C23:H24"/>
    <mergeCell ref="I23:I24"/>
    <mergeCell ref="J23:J24"/>
    <mergeCell ref="K23:K24"/>
    <mergeCell ref="L23:L24"/>
    <mergeCell ref="D25:H26"/>
    <mergeCell ref="I25:I26"/>
    <mergeCell ref="J21:J22"/>
    <mergeCell ref="K21:K22"/>
    <mergeCell ref="L21:L22"/>
    <mergeCell ref="M21:M22"/>
    <mergeCell ref="N21:N22"/>
    <mergeCell ref="O21:O22"/>
    <mergeCell ref="P21:P22"/>
    <mergeCell ref="C19:H20"/>
    <mergeCell ref="I19:I20"/>
    <mergeCell ref="J19:J20"/>
    <mergeCell ref="K19:K20"/>
    <mergeCell ref="L19:L20"/>
    <mergeCell ref="D21:H22"/>
    <mergeCell ref="I21:I22"/>
    <mergeCell ref="D15:H16"/>
    <mergeCell ref="I15:I16"/>
    <mergeCell ref="J15:J16"/>
    <mergeCell ref="K15:K16"/>
    <mergeCell ref="L15:L16"/>
    <mergeCell ref="M15:M16"/>
    <mergeCell ref="N15:N16"/>
    <mergeCell ref="O17:O18"/>
    <mergeCell ref="P17:P18"/>
    <mergeCell ref="D17:H18"/>
    <mergeCell ref="I17:I18"/>
    <mergeCell ref="J17:J18"/>
    <mergeCell ref="K17:K18"/>
    <mergeCell ref="L17:L18"/>
    <mergeCell ref="M17:M18"/>
    <mergeCell ref="N17:N18"/>
    <mergeCell ref="D11:H12"/>
    <mergeCell ref="I11:I12"/>
    <mergeCell ref="J11:J12"/>
    <mergeCell ref="K11:K12"/>
    <mergeCell ref="L11:L12"/>
    <mergeCell ref="M11:M12"/>
    <mergeCell ref="N11:N12"/>
    <mergeCell ref="O13:O14"/>
    <mergeCell ref="P13:P14"/>
    <mergeCell ref="D13:H14"/>
    <mergeCell ref="I13:I14"/>
    <mergeCell ref="J13:J14"/>
    <mergeCell ref="K13:K14"/>
    <mergeCell ref="L13:L14"/>
    <mergeCell ref="M13:M14"/>
    <mergeCell ref="N13:N14"/>
    <mergeCell ref="CZ4:DV4"/>
    <mergeCell ref="B7:H8"/>
    <mergeCell ref="I7:K7"/>
    <mergeCell ref="L7:N7"/>
    <mergeCell ref="M9:M10"/>
    <mergeCell ref="N9:N10"/>
    <mergeCell ref="O7:O8"/>
    <mergeCell ref="P7:P8"/>
    <mergeCell ref="C9:H10"/>
    <mergeCell ref="I9:I10"/>
    <mergeCell ref="J9:J10"/>
    <mergeCell ref="K9:K10"/>
    <mergeCell ref="L9:L10"/>
    <mergeCell ref="N75:N76"/>
    <mergeCell ref="L79:L80"/>
    <mergeCell ref="M79:M80"/>
    <mergeCell ref="N79:N80"/>
    <mergeCell ref="O79:O80"/>
    <mergeCell ref="P79:P80"/>
    <mergeCell ref="Q4:AP4"/>
    <mergeCell ref="AQ4:BU4"/>
    <mergeCell ref="BV4:CY4"/>
    <mergeCell ref="O11:O12"/>
    <mergeCell ref="P11:P12"/>
    <mergeCell ref="O15:O16"/>
    <mergeCell ref="P15:P16"/>
    <mergeCell ref="O27:O28"/>
    <mergeCell ref="P27:P28"/>
    <mergeCell ref="O39:O40"/>
    <mergeCell ref="P39:P40"/>
    <mergeCell ref="P35:P36"/>
    <mergeCell ref="O37:O38"/>
    <mergeCell ref="P37:P38"/>
    <mergeCell ref="L45:L46"/>
    <mergeCell ref="M45:M46"/>
    <mergeCell ref="N45:N46"/>
    <mergeCell ref="O45:O46"/>
    <mergeCell ref="D69:H70"/>
    <mergeCell ref="I69:I70"/>
    <mergeCell ref="J69:J70"/>
    <mergeCell ref="K69:K70"/>
    <mergeCell ref="L69:L70"/>
    <mergeCell ref="E71:H72"/>
    <mergeCell ref="I71:I72"/>
    <mergeCell ref="O73:O74"/>
    <mergeCell ref="P73:P74"/>
    <mergeCell ref="E73:H74"/>
    <mergeCell ref="I73:I74"/>
    <mergeCell ref="J73:J74"/>
    <mergeCell ref="K73:K74"/>
    <mergeCell ref="L73:L74"/>
    <mergeCell ref="M73:M74"/>
    <mergeCell ref="N73:N74"/>
    <mergeCell ref="L71:L72"/>
    <mergeCell ref="M71:M72"/>
    <mergeCell ref="N71:N72"/>
    <mergeCell ref="O71:O72"/>
    <mergeCell ref="P71:P72"/>
    <mergeCell ref="J71:J72"/>
    <mergeCell ref="K71:K72"/>
    <mergeCell ref="O83:O84"/>
    <mergeCell ref="P83:P84"/>
    <mergeCell ref="E83:H84"/>
    <mergeCell ref="I83:I84"/>
    <mergeCell ref="J83:J84"/>
    <mergeCell ref="K83:K84"/>
    <mergeCell ref="L83:L84"/>
    <mergeCell ref="M83:M84"/>
    <mergeCell ref="N83:N84"/>
    <mergeCell ref="O81:O82"/>
    <mergeCell ref="P81:P82"/>
    <mergeCell ref="E81:H82"/>
    <mergeCell ref="I81:I82"/>
    <mergeCell ref="J81:J82"/>
    <mergeCell ref="K81:K82"/>
    <mergeCell ref="L81:L82"/>
    <mergeCell ref="M81:M82"/>
    <mergeCell ref="N81:N82"/>
    <mergeCell ref="J79:J80"/>
    <mergeCell ref="K79:K80"/>
    <mergeCell ref="D77:H78"/>
    <mergeCell ref="I77:I78"/>
    <mergeCell ref="J77:J78"/>
    <mergeCell ref="K77:K78"/>
    <mergeCell ref="L77:L78"/>
    <mergeCell ref="E79:H80"/>
    <mergeCell ref="I79:I80"/>
    <mergeCell ref="O75:O76"/>
    <mergeCell ref="P75:P76"/>
    <mergeCell ref="E75:H76"/>
    <mergeCell ref="I75:I76"/>
    <mergeCell ref="J75:J76"/>
    <mergeCell ref="K75:K76"/>
    <mergeCell ref="L75:L76"/>
    <mergeCell ref="M75:M76"/>
    <mergeCell ref="O57:O58"/>
    <mergeCell ref="P57:P58"/>
    <mergeCell ref="E57:H58"/>
    <mergeCell ref="I57:I58"/>
    <mergeCell ref="J57:J58"/>
    <mergeCell ref="K57:K58"/>
    <mergeCell ref="L57:L58"/>
    <mergeCell ref="M57:M58"/>
    <mergeCell ref="N57:N58"/>
    <mergeCell ref="P67:P68"/>
    <mergeCell ref="P65:P66"/>
    <mergeCell ref="N63:N64"/>
    <mergeCell ref="O63:O64"/>
    <mergeCell ref="P63:P64"/>
    <mergeCell ref="D61:H62"/>
    <mergeCell ref="E63:H64"/>
    <mergeCell ref="O67:O68"/>
    <mergeCell ref="E67:H68"/>
    <mergeCell ref="I67:I68"/>
    <mergeCell ref="J67:J68"/>
    <mergeCell ref="K67:K68"/>
    <mergeCell ref="L67:L68"/>
    <mergeCell ref="M67:M68"/>
    <mergeCell ref="N67:N68"/>
    <mergeCell ref="O65:O66"/>
    <mergeCell ref="E65:H66"/>
    <mergeCell ref="I65:I66"/>
    <mergeCell ref="J65:J66"/>
    <mergeCell ref="K65:K66"/>
    <mergeCell ref="L65:L66"/>
    <mergeCell ref="M65:M66"/>
    <mergeCell ref="N65:N66"/>
    <mergeCell ref="I63:I64"/>
    <mergeCell ref="J63:J64"/>
    <mergeCell ref="K63:K64"/>
    <mergeCell ref="L63:L64"/>
    <mergeCell ref="M63:M64"/>
    <mergeCell ref="D51:H52"/>
    <mergeCell ref="I51:I52"/>
    <mergeCell ref="J51:J52"/>
    <mergeCell ref="K51:K52"/>
    <mergeCell ref="L51:L52"/>
    <mergeCell ref="E53:H54"/>
    <mergeCell ref="I53:I54"/>
    <mergeCell ref="L53:L54"/>
    <mergeCell ref="M53:M54"/>
    <mergeCell ref="E41:H42"/>
    <mergeCell ref="I41:I42"/>
    <mergeCell ref="J41:J42"/>
    <mergeCell ref="K41:K42"/>
    <mergeCell ref="L41:L42"/>
    <mergeCell ref="M41:M42"/>
    <mergeCell ref="N41:N42"/>
    <mergeCell ref="O41:O42"/>
    <mergeCell ref="P41:P42"/>
  </mergeCell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マスタスケジュール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KoheiNakamura</cp:lastModifiedBy>
  <dcterms:created xsi:type="dcterms:W3CDTF">2015-06-05T18:17:20Z</dcterms:created>
  <dcterms:modified xsi:type="dcterms:W3CDTF">2025-05-19T05:48:10Z</dcterms:modified>
</cp:coreProperties>
</file>