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liente\Documents\Niobitos\Hannaa\+Atual\"/>
    </mc:Choice>
  </mc:AlternateContent>
  <xr:revisionPtr revIDLastSave="0" documentId="13_ncr:1_{5FE76FA6-625A-4332-B95A-3BFDE7C7E22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D3" i="2"/>
  <c r="D4" i="2"/>
  <c r="D5" i="2"/>
  <c r="D6" i="2"/>
  <c r="D7" i="2"/>
  <c r="D8" i="2"/>
  <c r="D9" i="2"/>
  <c r="D10" i="2"/>
  <c r="D11" i="2"/>
  <c r="D12" i="2"/>
  <c r="D13" i="2"/>
  <c r="D2" i="2"/>
  <c r="F39" i="1"/>
  <c r="F40" i="1"/>
  <c r="F41" i="1"/>
  <c r="F42" i="1"/>
  <c r="F43" i="1"/>
  <c r="F44" i="1"/>
  <c r="F45" i="1"/>
  <c r="F46" i="1"/>
  <c r="F38" i="1"/>
  <c r="F37" i="1"/>
  <c r="B38" i="1"/>
  <c r="B39" i="1"/>
  <c r="B40" i="1"/>
  <c r="B41" i="1"/>
  <c r="B42" i="1"/>
  <c r="B43" i="1"/>
  <c r="B44" i="1"/>
  <c r="B45" i="1"/>
  <c r="B46" i="1"/>
  <c r="F30" i="1"/>
  <c r="F31" i="1"/>
  <c r="F32" i="1"/>
  <c r="F33" i="1"/>
  <c r="F34" i="1"/>
  <c r="F35" i="1"/>
  <c r="F36" i="1"/>
  <c r="F29" i="1"/>
  <c r="F21" i="1"/>
  <c r="F22" i="1"/>
  <c r="F23" i="1"/>
  <c r="F24" i="1"/>
  <c r="F25" i="1"/>
  <c r="F26" i="1"/>
  <c r="F27" i="1"/>
  <c r="F28" i="1"/>
  <c r="F20" i="1"/>
  <c r="F11" i="1" s="1"/>
  <c r="F12" i="1"/>
  <c r="F13" i="1"/>
  <c r="F14" i="1"/>
  <c r="F15" i="1"/>
  <c r="F16" i="1"/>
  <c r="F17" i="1"/>
  <c r="F18" i="1"/>
  <c r="F19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<sst xmlns="http://schemas.openxmlformats.org/spreadsheetml/2006/main" count="12" uniqueCount="12">
  <si>
    <t>time</t>
  </si>
  <si>
    <t>pH</t>
  </si>
  <si>
    <t>A</t>
  </si>
  <si>
    <t>%R</t>
  </si>
  <si>
    <t>[Cat]</t>
  </si>
  <si>
    <t>[Dye]</t>
  </si>
  <si>
    <t>Time (min)</t>
  </si>
  <si>
    <t>Erro (%)</t>
  </si>
  <si>
    <t>C/Co_exp</t>
  </si>
  <si>
    <t>C/Co_pred</t>
  </si>
  <si>
    <t>ln(Cio/C)_exp</t>
  </si>
  <si>
    <t>ln(Cio/C)_pred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</si>
</sst>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Yu Gothic UI Semilight"/>
      <family val="2"/>
    </font>
    <font>
      <sz val="10"/>
      <color theme="1"/>
      <name val="Yu Gothic UI Semilight"/>
      <family val="2"/>
    </font>
    <font>
      <sz val="10"/>
      <color theme="1"/>
      <name val="Aptos"/>
      <family val="2"/>
    </font>
    <font>
      <b/>
      <sz val="10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Planilha1!$A$2:$A$7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Planilha1!$E$2:$E$7</c:f>
              <c:numCache>
                <c:formatCode>General</c:formatCode>
                <c:ptCount val="6"/>
                <c:pt idx="0">
                  <c:v>0</c:v>
                </c:pt>
                <c:pt idx="1">
                  <c:v>0.24846135929849961</c:v>
                </c:pt>
                <c:pt idx="2">
                  <c:v>0.41551544396166579</c:v>
                </c:pt>
                <c:pt idx="3">
                  <c:v>0.4780358009429998</c:v>
                </c:pt>
                <c:pt idx="4">
                  <c:v>0.73396917508020043</c:v>
                </c:pt>
                <c:pt idx="5">
                  <c:v>1.0936247471570706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C-442E-970B-D28F6529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484832"/>
        <c:axId val="2104482912"/>
      </c:scatterChart>
      <c:valAx>
        <c:axId val="21044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82912"/>
        <c:crosses val="autoZero"/>
        <c:crossBetween val="midCat"/>
      </c:valAx>
      <c:valAx>
        <c:axId val="21044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8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Planilha1!$A$2:$A$7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Planilha1!$F$2:$F$7</c:f>
              <c:numCache>
                <c:formatCode>General</c:formatCode>
                <c:ptCount val="6"/>
                <c:pt idx="0">
                  <c:v>0</c:v>
                </c:pt>
                <c:pt idx="1">
                  <c:v>0.24846135929849975</c:v>
                </c:pt>
                <c:pt idx="2">
                  <c:v>0.41551544396166579</c:v>
                </c:pt>
                <c:pt idx="3">
                  <c:v>0.4780358009429998</c:v>
                </c:pt>
                <c:pt idx="4">
                  <c:v>0.73396917508020043</c:v>
                </c:pt>
                <c:pt idx="5">
                  <c:v>0.86750056770472306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D-4D6F-8A45-A6915048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597408"/>
        <c:axId val="2107597888"/>
      </c:scatterChart>
      <c:valAx>
        <c:axId val="21075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97888"/>
        <c:crosses val="autoZero"/>
        <c:crossBetween val="midCat"/>
      </c:valAx>
      <c:valAx>
        <c:axId val="21075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9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14</xdr:row>
      <xdr:rowOff>14287</xdr:rowOff>
    </xdr:from>
    <xdr:to>
      <xdr:col>6</xdr:col>
      <xdr:colOff>309562</xdr:colOff>
      <xdr:row>28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46EE061-D38B-566F-6B42-86D2E3EBC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</xdr:colOff>
      <xdr:row>6</xdr:row>
      <xdr:rowOff>71437</xdr:rowOff>
    </xdr:from>
    <xdr:to>
      <xdr:col>14</xdr:col>
      <xdr:colOff>376237</xdr:colOff>
      <xdr:row>20</xdr:row>
      <xdr:rowOff>147637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F661955-D7E0-1D5F-DBB9-08EEF7891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4"/>
  <sheetViews>
    <sheetView zoomScale="80" zoomScaleNormal="80" workbookViewId="0">
      <selection activeCell="L39" sqref="L39"/>
    </sheetView>
  </sheetViews>
  <sheetFormatPr defaultRowHeight="15" x14ac:dyDescent="0.25"/>
  <cols>
    <col min="3" max="3" width="10.140625" bestFit="1" customWidth="1"/>
    <col min="4" max="4" width="6.5703125" customWidth="1"/>
    <col min="5" max="5" width="8.140625" style="5" customWidth="1"/>
    <col min="6" max="6" width="9.5703125" style="7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6" t="s">
        <v>3</v>
      </c>
    </row>
    <row r="2" spans="1:7" x14ac:dyDescent="0.25">
      <c r="A2" s="2">
        <v>0</v>
      </c>
      <c r="B2" s="2">
        <v>20</v>
      </c>
      <c r="C2" s="3">
        <v>1</v>
      </c>
      <c r="D2" s="2">
        <v>7.1</v>
      </c>
      <c r="E2" s="4">
        <v>0.42399999999999999</v>
      </c>
      <c r="F2" s="3">
        <f>(($E$2-E2)/$E$2)*100</f>
        <v>0</v>
      </c>
    </row>
    <row r="3" spans="1:7" x14ac:dyDescent="0.25">
      <c r="A3" s="2">
        <v>15</v>
      </c>
      <c r="B3" s="2">
        <v>20</v>
      </c>
      <c r="C3" s="3">
        <v>1</v>
      </c>
      <c r="D3" s="2">
        <v>7.1</v>
      </c>
      <c r="E3" s="4">
        <v>0.40200000000000002</v>
      </c>
      <c r="F3" s="3">
        <f t="shared" ref="F3:F10" si="0">(($E$2-E3)/$E$2)*100</f>
        <v>5.1886792452830104</v>
      </c>
    </row>
    <row r="4" spans="1:7" x14ac:dyDescent="0.25">
      <c r="A4" s="2">
        <v>30</v>
      </c>
      <c r="B4" s="2">
        <v>20</v>
      </c>
      <c r="C4" s="3">
        <v>1</v>
      </c>
      <c r="D4" s="2">
        <v>7.1</v>
      </c>
      <c r="E4" s="4">
        <v>0.36799999999999999</v>
      </c>
      <c r="F4" s="3">
        <f t="shared" si="0"/>
        <v>13.20754716981132</v>
      </c>
    </row>
    <row r="5" spans="1:7" x14ac:dyDescent="0.25">
      <c r="A5" s="2">
        <v>45</v>
      </c>
      <c r="B5" s="2">
        <v>20</v>
      </c>
      <c r="C5" s="3">
        <v>1</v>
      </c>
      <c r="D5" s="2">
        <v>7.1</v>
      </c>
      <c r="E5" s="4">
        <v>0.34499999999999997</v>
      </c>
      <c r="F5" s="3">
        <f t="shared" si="0"/>
        <v>18.632075471698116</v>
      </c>
    </row>
    <row r="6" spans="1:7" x14ac:dyDescent="0.25">
      <c r="A6" s="2">
        <v>60</v>
      </c>
      <c r="B6" s="2">
        <v>20</v>
      </c>
      <c r="C6" s="3">
        <v>1</v>
      </c>
      <c r="D6" s="2">
        <v>7.1</v>
      </c>
      <c r="E6" s="4">
        <v>0.309</v>
      </c>
      <c r="F6" s="3">
        <f t="shared" si="0"/>
        <v>27.122641509433958</v>
      </c>
    </row>
    <row r="7" spans="1:7" x14ac:dyDescent="0.25">
      <c r="A7" s="2">
        <v>75</v>
      </c>
      <c r="B7" s="2">
        <v>20</v>
      </c>
      <c r="C7" s="3">
        <v>1</v>
      </c>
      <c r="D7" s="2">
        <v>7.1</v>
      </c>
      <c r="E7" s="4">
        <v>0.30099999999999999</v>
      </c>
      <c r="F7" s="3">
        <f t="shared" si="0"/>
        <v>29.009433962264154</v>
      </c>
    </row>
    <row r="8" spans="1:7" x14ac:dyDescent="0.25">
      <c r="A8" s="2">
        <v>90</v>
      </c>
      <c r="B8" s="2">
        <v>20</v>
      </c>
      <c r="C8" s="3">
        <v>1</v>
      </c>
      <c r="D8" s="2">
        <v>7.1</v>
      </c>
      <c r="E8" s="4">
        <v>0.29499999999999998</v>
      </c>
      <c r="F8" s="3">
        <f t="shared" si="0"/>
        <v>30.424528301886795</v>
      </c>
    </row>
    <row r="9" spans="1:7" x14ac:dyDescent="0.25">
      <c r="A9" s="2">
        <v>105</v>
      </c>
      <c r="B9" s="2">
        <v>20</v>
      </c>
      <c r="C9" s="3">
        <v>1</v>
      </c>
      <c r="D9" s="2">
        <v>7.1</v>
      </c>
      <c r="E9" s="4">
        <v>0.25</v>
      </c>
      <c r="F9" s="3">
        <f t="shared" si="0"/>
        <v>41.037735849056602</v>
      </c>
    </row>
    <row r="10" spans="1:7" s="11" customFormat="1" x14ac:dyDescent="0.25">
      <c r="A10" s="8">
        <v>120</v>
      </c>
      <c r="B10" s="8">
        <v>20</v>
      </c>
      <c r="C10" s="10">
        <v>1</v>
      </c>
      <c r="D10" s="8">
        <v>7.1</v>
      </c>
      <c r="E10" s="9">
        <v>0.23799999999999999</v>
      </c>
      <c r="F10" s="10">
        <f t="shared" si="0"/>
        <v>43.867924528301891</v>
      </c>
    </row>
    <row r="11" spans="1:7" x14ac:dyDescent="0.25">
      <c r="A11" s="2">
        <v>0</v>
      </c>
      <c r="B11" s="2">
        <v>20</v>
      </c>
      <c r="C11" s="3">
        <v>1</v>
      </c>
      <c r="D11" s="2">
        <v>6.98</v>
      </c>
      <c r="E11" s="2">
        <v>8.5000000000000006E-2</v>
      </c>
      <c r="F11" s="4">
        <f>F20</f>
        <v>0</v>
      </c>
      <c r="G11" s="2"/>
    </row>
    <row r="12" spans="1:7" x14ac:dyDescent="0.25">
      <c r="A12" s="2">
        <v>15</v>
      </c>
      <c r="B12" s="2">
        <v>20</v>
      </c>
      <c r="C12" s="3">
        <v>1</v>
      </c>
      <c r="D12" s="2">
        <v>6.98</v>
      </c>
      <c r="E12" s="2">
        <v>8.3000000000000004E-2</v>
      </c>
      <c r="F12" s="4">
        <f t="shared" ref="F12:F19" si="1">(($E$11-E12)/$E$11)*100</f>
        <v>2.3529411764705901</v>
      </c>
      <c r="G12" s="2"/>
    </row>
    <row r="13" spans="1:7" x14ac:dyDescent="0.25">
      <c r="A13" s="2">
        <v>30</v>
      </c>
      <c r="B13" s="2">
        <v>20</v>
      </c>
      <c r="C13" s="3">
        <v>1</v>
      </c>
      <c r="D13" s="2">
        <v>6.98</v>
      </c>
      <c r="E13" s="2">
        <v>8.5000000000000006E-2</v>
      </c>
      <c r="F13" s="4">
        <f t="shared" si="1"/>
        <v>0</v>
      </c>
      <c r="G13" s="2"/>
    </row>
    <row r="14" spans="1:7" x14ac:dyDescent="0.25">
      <c r="A14" s="2">
        <v>45</v>
      </c>
      <c r="B14" s="2">
        <v>20</v>
      </c>
      <c r="C14" s="3">
        <v>1</v>
      </c>
      <c r="D14" s="2">
        <v>6.98</v>
      </c>
      <c r="E14" s="2">
        <v>8.5000000000000006E-2</v>
      </c>
      <c r="F14" s="4">
        <f t="shared" si="1"/>
        <v>0</v>
      </c>
      <c r="G14" s="2"/>
    </row>
    <row r="15" spans="1:7" x14ac:dyDescent="0.25">
      <c r="A15" s="2">
        <v>60</v>
      </c>
      <c r="B15" s="2">
        <v>20</v>
      </c>
      <c r="C15" s="3">
        <v>1</v>
      </c>
      <c r="D15" s="2">
        <v>6.98</v>
      </c>
      <c r="E15" s="2">
        <v>8.5000000000000006E-2</v>
      </c>
      <c r="F15" s="4">
        <f t="shared" si="1"/>
        <v>0</v>
      </c>
      <c r="G15" s="2"/>
    </row>
    <row r="16" spans="1:7" x14ac:dyDescent="0.25">
      <c r="A16" s="2">
        <v>75</v>
      </c>
      <c r="B16" s="2">
        <v>20</v>
      </c>
      <c r="C16" s="3">
        <v>1</v>
      </c>
      <c r="D16" s="2">
        <v>6.98</v>
      </c>
      <c r="E16" s="2">
        <v>8.1000000000000003E-2</v>
      </c>
      <c r="F16" s="4">
        <f t="shared" si="1"/>
        <v>4.7058823529411802</v>
      </c>
      <c r="G16" s="2"/>
    </row>
    <row r="17" spans="1:11" x14ac:dyDescent="0.25">
      <c r="A17" s="2">
        <v>90</v>
      </c>
      <c r="B17" s="2">
        <v>20</v>
      </c>
      <c r="C17" s="3">
        <v>1</v>
      </c>
      <c r="D17" s="2">
        <v>6.98</v>
      </c>
      <c r="E17" s="2">
        <v>0.08</v>
      </c>
      <c r="F17" s="4">
        <f t="shared" si="1"/>
        <v>5.8823529411764754</v>
      </c>
      <c r="G17" s="2"/>
    </row>
    <row r="18" spans="1:11" x14ac:dyDescent="0.25">
      <c r="A18" s="2">
        <v>105</v>
      </c>
      <c r="B18" s="2">
        <v>20</v>
      </c>
      <c r="C18" s="3">
        <v>1</v>
      </c>
      <c r="D18" s="2">
        <v>6.98</v>
      </c>
      <c r="E18" s="2">
        <v>7.8E-2</v>
      </c>
      <c r="F18" s="4">
        <f t="shared" si="1"/>
        <v>8.2352941176470651</v>
      </c>
      <c r="G18" s="2"/>
    </row>
    <row r="19" spans="1:11" s="11" customFormat="1" x14ac:dyDescent="0.25">
      <c r="A19" s="8">
        <v>120</v>
      </c>
      <c r="B19" s="8">
        <v>20</v>
      </c>
      <c r="C19" s="10">
        <v>1</v>
      </c>
      <c r="D19" s="8">
        <v>6.98</v>
      </c>
      <c r="E19" s="8">
        <v>7.4999999999999997E-2</v>
      </c>
      <c r="F19" s="9">
        <f t="shared" si="1"/>
        <v>11.764705882352951</v>
      </c>
      <c r="G19" s="8"/>
    </row>
    <row r="20" spans="1:11" x14ac:dyDescent="0.25">
      <c r="A20" s="2">
        <v>0</v>
      </c>
      <c r="B20" s="2">
        <v>20</v>
      </c>
      <c r="C20" s="3">
        <v>1</v>
      </c>
      <c r="D20" s="2">
        <v>7.18</v>
      </c>
      <c r="E20" s="2">
        <v>8.9999999999999993E-3</v>
      </c>
      <c r="F20" s="3">
        <f>(($E$20-E20)/$E$20)*100</f>
        <v>0</v>
      </c>
      <c r="G20" s="2"/>
      <c r="H20" s="2"/>
      <c r="I20" s="2"/>
      <c r="J20" s="2"/>
      <c r="K20" s="2"/>
    </row>
    <row r="21" spans="1:11" x14ac:dyDescent="0.25">
      <c r="A21" s="2">
        <v>15</v>
      </c>
      <c r="B21" s="2">
        <v>20</v>
      </c>
      <c r="C21" s="3">
        <v>1</v>
      </c>
      <c r="D21" s="2">
        <v>7.18</v>
      </c>
      <c r="E21" s="2">
        <v>7.0000000000000001E-3</v>
      </c>
      <c r="F21" s="3">
        <f t="shared" ref="F21:F28" si="2">(($E$20-E21)/$E$20)*100</f>
        <v>22.222222222222214</v>
      </c>
      <c r="G21" s="2"/>
      <c r="H21" s="2"/>
      <c r="I21" s="2"/>
      <c r="J21" s="2"/>
      <c r="K21" s="2"/>
    </row>
    <row r="22" spans="1:11" x14ac:dyDescent="0.25">
      <c r="A22" s="2">
        <v>30</v>
      </c>
      <c r="B22" s="2">
        <v>20</v>
      </c>
      <c r="C22" s="3">
        <v>1</v>
      </c>
      <c r="D22" s="2">
        <v>7.18</v>
      </c>
      <c r="E22" s="2">
        <v>5.0000000000000001E-3</v>
      </c>
      <c r="F22" s="3">
        <f t="shared" si="2"/>
        <v>44.444444444444436</v>
      </c>
      <c r="G22" s="2"/>
      <c r="H22" s="2"/>
      <c r="I22" s="2"/>
      <c r="J22" s="2"/>
      <c r="K22" s="2"/>
    </row>
    <row r="23" spans="1:11" x14ac:dyDescent="0.25">
      <c r="A23" s="2">
        <v>45</v>
      </c>
      <c r="B23" s="2">
        <v>20</v>
      </c>
      <c r="C23" s="3">
        <v>1</v>
      </c>
      <c r="D23" s="2">
        <v>7.18</v>
      </c>
      <c r="E23" s="2">
        <v>5.0000000000000001E-3</v>
      </c>
      <c r="F23" s="3">
        <f t="shared" si="2"/>
        <v>44.444444444444436</v>
      </c>
      <c r="G23" s="2"/>
      <c r="H23" s="2"/>
      <c r="I23" s="2"/>
      <c r="J23" s="2"/>
      <c r="K23" s="2"/>
    </row>
    <row r="24" spans="1:11" x14ac:dyDescent="0.25">
      <c r="A24" s="2">
        <v>60</v>
      </c>
      <c r="B24" s="2">
        <v>20</v>
      </c>
      <c r="C24" s="3">
        <v>1</v>
      </c>
      <c r="D24" s="2">
        <v>7.18</v>
      </c>
      <c r="E24" s="2">
        <v>4.0000000000000001E-3</v>
      </c>
      <c r="F24" s="3">
        <f t="shared" si="2"/>
        <v>55.55555555555555</v>
      </c>
      <c r="G24" s="2"/>
      <c r="H24" s="2"/>
      <c r="I24" s="2"/>
      <c r="J24" s="2"/>
      <c r="K24" s="2"/>
    </row>
    <row r="25" spans="1:11" x14ac:dyDescent="0.25">
      <c r="A25" s="2">
        <v>75</v>
      </c>
      <c r="B25" s="2">
        <v>20</v>
      </c>
      <c r="C25" s="3">
        <v>1</v>
      </c>
      <c r="D25" s="2">
        <v>7.18</v>
      </c>
      <c r="E25" s="2">
        <v>2E-3</v>
      </c>
      <c r="F25" s="3">
        <f t="shared" si="2"/>
        <v>77.777777777777786</v>
      </c>
      <c r="G25" s="2"/>
      <c r="H25" s="2"/>
      <c r="I25" s="2"/>
      <c r="J25" s="2"/>
      <c r="K25" s="2"/>
    </row>
    <row r="26" spans="1:11" x14ac:dyDescent="0.25">
      <c r="A26" s="2">
        <v>90</v>
      </c>
      <c r="B26" s="2">
        <v>20</v>
      </c>
      <c r="C26" s="3">
        <v>1</v>
      </c>
      <c r="D26" s="2">
        <v>7.18</v>
      </c>
      <c r="E26" s="2">
        <v>1E-3</v>
      </c>
      <c r="F26" s="3">
        <f t="shared" si="2"/>
        <v>88.8888888888889</v>
      </c>
      <c r="G26" s="2"/>
      <c r="H26" s="2"/>
      <c r="I26" s="2"/>
      <c r="J26" s="2"/>
      <c r="K26" s="2"/>
    </row>
    <row r="27" spans="1:11" x14ac:dyDescent="0.25">
      <c r="A27" s="2">
        <v>105</v>
      </c>
      <c r="B27" s="2">
        <v>20</v>
      </c>
      <c r="C27" s="3">
        <v>1</v>
      </c>
      <c r="D27" s="2">
        <v>7.18</v>
      </c>
      <c r="E27" s="2">
        <v>1E-3</v>
      </c>
      <c r="F27" s="3">
        <f t="shared" si="2"/>
        <v>88.8888888888889</v>
      </c>
      <c r="G27" s="2"/>
      <c r="H27" s="2"/>
      <c r="I27" s="2"/>
      <c r="J27" s="2"/>
      <c r="K27" s="2"/>
    </row>
    <row r="28" spans="1:11" s="11" customFormat="1" x14ac:dyDescent="0.25">
      <c r="A28" s="8">
        <v>120</v>
      </c>
      <c r="B28" s="8">
        <v>20</v>
      </c>
      <c r="C28" s="10">
        <v>1</v>
      </c>
      <c r="D28" s="8">
        <v>7.18</v>
      </c>
      <c r="E28" s="8">
        <v>1E-3</v>
      </c>
      <c r="F28" s="3">
        <f t="shared" si="2"/>
        <v>88.8888888888889</v>
      </c>
      <c r="G28" s="8"/>
      <c r="H28" s="8"/>
      <c r="I28" s="8"/>
      <c r="J28" s="8"/>
      <c r="K28" s="8"/>
    </row>
    <row r="29" spans="1:11" x14ac:dyDescent="0.25">
      <c r="A29" s="2">
        <v>0</v>
      </c>
      <c r="B29" s="2">
        <v>20</v>
      </c>
      <c r="C29" s="3">
        <v>1</v>
      </c>
      <c r="D29" s="2">
        <v>7.5</v>
      </c>
      <c r="E29" s="2">
        <v>4.5999999999999999E-2</v>
      </c>
      <c r="F29" s="3">
        <f>(($E$29-E29)/$E$29)*100</f>
        <v>0</v>
      </c>
      <c r="G29" s="2"/>
      <c r="H29" s="2"/>
      <c r="I29" s="2"/>
      <c r="J29" s="2"/>
      <c r="K29" s="2"/>
    </row>
    <row r="30" spans="1:11" x14ac:dyDescent="0.25">
      <c r="A30" s="2">
        <v>15</v>
      </c>
      <c r="B30" s="2">
        <v>20</v>
      </c>
      <c r="C30" s="3">
        <v>1</v>
      </c>
      <c r="D30" s="2">
        <v>7.5</v>
      </c>
      <c r="E30" s="2">
        <v>3.7999999999999999E-2</v>
      </c>
      <c r="F30" s="3">
        <f t="shared" ref="F30:F37" si="3">(($E$29-E30)/$E$29)*100</f>
        <v>17.391304347826086</v>
      </c>
      <c r="G30" s="2"/>
      <c r="H30" s="2"/>
      <c r="I30" s="2"/>
      <c r="J30" s="2"/>
      <c r="K30" s="2"/>
    </row>
    <row r="31" spans="1:11" x14ac:dyDescent="0.25">
      <c r="A31" s="2">
        <v>30</v>
      </c>
      <c r="B31" s="2">
        <v>20</v>
      </c>
      <c r="C31" s="3">
        <v>1</v>
      </c>
      <c r="D31" s="2">
        <v>7.5</v>
      </c>
      <c r="E31" s="2">
        <v>0.03</v>
      </c>
      <c r="F31" s="3">
        <f t="shared" si="3"/>
        <v>34.782608695652172</v>
      </c>
      <c r="G31" s="2"/>
      <c r="H31" s="2"/>
      <c r="I31" s="2"/>
      <c r="J31" s="2"/>
      <c r="K31" s="2"/>
    </row>
    <row r="32" spans="1:11" x14ac:dyDescent="0.25">
      <c r="A32" s="2">
        <v>45</v>
      </c>
      <c r="B32" s="2">
        <v>20</v>
      </c>
      <c r="C32" s="3">
        <v>1</v>
      </c>
      <c r="D32" s="2">
        <v>7.5</v>
      </c>
      <c r="E32" s="2">
        <v>2.9000000000000001E-2</v>
      </c>
      <c r="F32" s="3">
        <f t="shared" si="3"/>
        <v>36.95652173913043</v>
      </c>
      <c r="G32" s="2"/>
      <c r="H32" s="2"/>
      <c r="I32" s="2"/>
      <c r="J32" s="2"/>
      <c r="K32" s="2"/>
    </row>
    <row r="33" spans="1:11" x14ac:dyDescent="0.25">
      <c r="A33" s="2">
        <v>60</v>
      </c>
      <c r="B33" s="2">
        <v>20</v>
      </c>
      <c r="C33" s="3">
        <v>1</v>
      </c>
      <c r="D33" s="2">
        <v>7.5</v>
      </c>
      <c r="E33" s="2">
        <v>2.9000000000000001E-2</v>
      </c>
      <c r="F33" s="3">
        <f t="shared" si="3"/>
        <v>36.95652173913043</v>
      </c>
      <c r="G33" s="2"/>
      <c r="H33" s="2"/>
      <c r="I33" s="2"/>
      <c r="J33" s="2"/>
      <c r="K33" s="2"/>
    </row>
    <row r="34" spans="1:11" x14ac:dyDescent="0.25">
      <c r="A34" s="2">
        <v>75</v>
      </c>
      <c r="B34" s="2">
        <v>20</v>
      </c>
      <c r="C34" s="3">
        <v>1</v>
      </c>
      <c r="D34" s="2">
        <v>7.5</v>
      </c>
      <c r="E34" s="2">
        <v>2.7E-2</v>
      </c>
      <c r="F34" s="3">
        <f t="shared" si="3"/>
        <v>41.304347826086953</v>
      </c>
      <c r="G34" s="2"/>
      <c r="H34" s="2"/>
      <c r="I34" s="2"/>
      <c r="J34" s="2"/>
      <c r="K34" s="2"/>
    </row>
    <row r="35" spans="1:11" x14ac:dyDescent="0.25">
      <c r="A35" s="2">
        <v>90</v>
      </c>
      <c r="B35" s="2">
        <v>20</v>
      </c>
      <c r="C35" s="3">
        <v>1</v>
      </c>
      <c r="D35" s="2">
        <v>7.5</v>
      </c>
      <c r="E35" s="2">
        <v>2.5000000000000001E-2</v>
      </c>
      <c r="F35" s="3">
        <f t="shared" si="3"/>
        <v>45.652173913043477</v>
      </c>
      <c r="G35" s="2"/>
      <c r="H35" s="2"/>
      <c r="I35" s="2"/>
      <c r="J35" s="2"/>
      <c r="K35" s="2"/>
    </row>
    <row r="36" spans="1:11" x14ac:dyDescent="0.25">
      <c r="A36" s="2">
        <v>105</v>
      </c>
      <c r="B36" s="2">
        <v>20</v>
      </c>
      <c r="C36" s="3">
        <v>1</v>
      </c>
      <c r="D36" s="2">
        <v>7.5</v>
      </c>
      <c r="E36" s="2">
        <v>2.4E-2</v>
      </c>
      <c r="F36" s="3">
        <f t="shared" si="3"/>
        <v>47.826086956521735</v>
      </c>
      <c r="G36" s="2"/>
      <c r="H36" s="2"/>
      <c r="I36" s="2"/>
      <c r="J36" s="2"/>
      <c r="K36" s="2"/>
    </row>
    <row r="37" spans="1:11" s="11" customFormat="1" x14ac:dyDescent="0.25">
      <c r="A37" s="8">
        <v>120</v>
      </c>
      <c r="B37" s="8">
        <v>20</v>
      </c>
      <c r="C37" s="10">
        <v>1</v>
      </c>
      <c r="D37" s="8">
        <v>7.5</v>
      </c>
      <c r="E37" s="8">
        <v>0.02</v>
      </c>
      <c r="F37" s="3">
        <f t="shared" si="3"/>
        <v>56.521739130434781</v>
      </c>
      <c r="G37" s="8"/>
      <c r="H37" s="8"/>
      <c r="I37" s="8"/>
      <c r="J37" s="8"/>
      <c r="K37" s="8"/>
    </row>
    <row r="38" spans="1:11" x14ac:dyDescent="0.25">
      <c r="A38" s="2">
        <v>0</v>
      </c>
      <c r="B38" s="2">
        <f t="shared" ref="B38:B46" si="4">B29</f>
        <v>20</v>
      </c>
      <c r="C38" s="3">
        <v>1</v>
      </c>
      <c r="D38" s="2">
        <v>7.2</v>
      </c>
      <c r="E38" s="2">
        <v>5.8000000000000003E-2</v>
      </c>
      <c r="F38" s="3">
        <f>(($E$38-E38)/$E$38)*100</f>
        <v>0</v>
      </c>
      <c r="G38" s="2"/>
      <c r="H38" s="2"/>
      <c r="I38" s="2"/>
      <c r="J38" s="2"/>
      <c r="K38" s="2"/>
    </row>
    <row r="39" spans="1:11" x14ac:dyDescent="0.25">
      <c r="A39" s="2">
        <v>15</v>
      </c>
      <c r="B39" s="2">
        <f t="shared" si="4"/>
        <v>20</v>
      </c>
      <c r="C39" s="3">
        <v>1</v>
      </c>
      <c r="D39" s="2">
        <v>7.2</v>
      </c>
      <c r="E39" s="2">
        <v>4.1000000000000002E-2</v>
      </c>
      <c r="F39" s="3">
        <f t="shared" ref="F39:F46" si="5">(($E$38-E39)/$E$38)*100</f>
        <v>29.31034482758621</v>
      </c>
      <c r="G39" s="2"/>
      <c r="H39" s="2"/>
      <c r="I39" s="2"/>
      <c r="J39" s="2"/>
      <c r="K39" s="2"/>
    </row>
    <row r="40" spans="1:11" x14ac:dyDescent="0.25">
      <c r="A40" s="2">
        <v>30</v>
      </c>
      <c r="B40" s="2">
        <f t="shared" si="4"/>
        <v>20</v>
      </c>
      <c r="C40" s="3">
        <v>1</v>
      </c>
      <c r="D40" s="2">
        <v>7.2</v>
      </c>
      <c r="E40" s="2">
        <v>3.9E-2</v>
      </c>
      <c r="F40" s="3">
        <f t="shared" si="5"/>
        <v>32.758620689655174</v>
      </c>
      <c r="G40" s="2"/>
      <c r="H40" s="2"/>
      <c r="I40" s="2"/>
      <c r="J40" s="2"/>
      <c r="K40" s="2"/>
    </row>
    <row r="41" spans="1:11" x14ac:dyDescent="0.25">
      <c r="A41" s="2">
        <v>45</v>
      </c>
      <c r="B41" s="2">
        <f t="shared" si="4"/>
        <v>20</v>
      </c>
      <c r="C41" s="3">
        <v>1</v>
      </c>
      <c r="D41" s="2">
        <v>7.2</v>
      </c>
      <c r="E41" s="2">
        <v>2.5999999999999999E-2</v>
      </c>
      <c r="F41" s="3">
        <f t="shared" si="5"/>
        <v>55.172413793103445</v>
      </c>
      <c r="G41" s="2"/>
      <c r="H41" s="2"/>
      <c r="I41" s="2"/>
      <c r="J41" s="2"/>
      <c r="K41" s="2"/>
    </row>
    <row r="42" spans="1:11" x14ac:dyDescent="0.25">
      <c r="A42" s="2">
        <v>60</v>
      </c>
      <c r="B42" s="2">
        <f t="shared" si="4"/>
        <v>20</v>
      </c>
      <c r="C42" s="3">
        <v>1</v>
      </c>
      <c r="D42" s="2">
        <v>7.2</v>
      </c>
      <c r="E42" s="2">
        <v>0.02</v>
      </c>
      <c r="F42" s="3">
        <f t="shared" si="5"/>
        <v>65.517241379310349</v>
      </c>
      <c r="G42" s="2"/>
      <c r="H42" s="2"/>
      <c r="I42" s="2"/>
      <c r="J42" s="2"/>
      <c r="K42" s="2"/>
    </row>
    <row r="43" spans="1:11" x14ac:dyDescent="0.25">
      <c r="A43" s="2">
        <v>75</v>
      </c>
      <c r="B43" s="2">
        <f t="shared" si="4"/>
        <v>20</v>
      </c>
      <c r="C43" s="3">
        <v>1</v>
      </c>
      <c r="D43" s="2">
        <v>7.2</v>
      </c>
      <c r="E43" s="2">
        <v>1.7999999999999999E-2</v>
      </c>
      <c r="F43" s="3">
        <f t="shared" si="5"/>
        <v>68.965517241379317</v>
      </c>
      <c r="G43" s="2"/>
      <c r="H43" s="2"/>
      <c r="I43" s="2"/>
      <c r="J43" s="2"/>
      <c r="K43" s="2"/>
    </row>
    <row r="44" spans="1:11" x14ac:dyDescent="0.25">
      <c r="A44" s="2">
        <v>90</v>
      </c>
      <c r="B44" s="2">
        <f t="shared" si="4"/>
        <v>20</v>
      </c>
      <c r="C44" s="3">
        <v>1</v>
      </c>
      <c r="D44" s="2">
        <v>7.2</v>
      </c>
      <c r="E44" s="2">
        <v>1.7999999999999999E-2</v>
      </c>
      <c r="F44" s="3">
        <f t="shared" si="5"/>
        <v>68.965517241379317</v>
      </c>
      <c r="G44" s="2"/>
      <c r="H44" s="2"/>
      <c r="I44" s="2"/>
      <c r="J44" s="2"/>
      <c r="K44" s="2"/>
    </row>
    <row r="45" spans="1:11" x14ac:dyDescent="0.25">
      <c r="A45" s="2">
        <v>105</v>
      </c>
      <c r="B45" s="2">
        <f t="shared" si="4"/>
        <v>20</v>
      </c>
      <c r="C45" s="3">
        <v>1</v>
      </c>
      <c r="D45" s="2">
        <v>7.2</v>
      </c>
      <c r="E45" s="2">
        <v>1.6E-2</v>
      </c>
      <c r="F45" s="3">
        <f t="shared" si="5"/>
        <v>72.41379310344827</v>
      </c>
      <c r="G45" s="2"/>
      <c r="H45" s="2"/>
      <c r="I45" s="2"/>
      <c r="J45" s="2"/>
      <c r="K45" s="2"/>
    </row>
    <row r="46" spans="1:11" x14ac:dyDescent="0.25">
      <c r="A46" s="8">
        <v>120</v>
      </c>
      <c r="B46" s="2">
        <f t="shared" si="4"/>
        <v>20</v>
      </c>
      <c r="C46" s="10">
        <v>1</v>
      </c>
      <c r="D46" s="2">
        <v>7.2</v>
      </c>
      <c r="E46" s="2">
        <v>1.0999999999999999E-2</v>
      </c>
      <c r="F46" s="3">
        <f t="shared" si="5"/>
        <v>81.034482758620683</v>
      </c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C79E-8CFF-451C-9E8A-2C37491F6E59}">
  <dimension ref="A1:H13"/>
  <sheetViews>
    <sheetView tabSelected="1" workbookViewId="0">
      <selection activeCell="B8" sqref="B8"/>
    </sheetView>
  </sheetViews>
  <sheetFormatPr defaultRowHeight="15" x14ac:dyDescent="0.25"/>
  <cols>
    <col min="1" max="1" width="10.5703125" style="12" customWidth="1"/>
    <col min="2" max="4" width="9.140625" style="12"/>
    <col min="5" max="5" width="12.42578125" style="12" bestFit="1" customWidth="1"/>
    <col min="6" max="6" width="13.5703125" style="12" bestFit="1" customWidth="1"/>
    <col min="7" max="8" width="9.140625" style="12"/>
  </cols>
  <sheetData>
    <row r="1" spans="1:8" x14ac:dyDescent="0.25">
      <c r="A1" s="13" t="s">
        <v>6</v>
      </c>
      <c r="B1" s="13" t="s">
        <v>8</v>
      </c>
      <c r="C1" s="13" t="s">
        <v>9</v>
      </c>
      <c r="D1" s="12" t="s">
        <v>7</v>
      </c>
      <c r="E1" s="13" t="s">
        <v>10</v>
      </c>
      <c r="F1" s="13" t="s">
        <v>11</v>
      </c>
    </row>
    <row r="2" spans="1:8" x14ac:dyDescent="0.25">
      <c r="A2" s="12">
        <v>0</v>
      </c>
      <c r="B2" s="14">
        <v>1</v>
      </c>
      <c r="C2" s="14">
        <v>1</v>
      </c>
      <c r="D2" s="15">
        <f>(ABS(B2-C2)/B2)*100</f>
        <v>0</v>
      </c>
      <c r="E2" s="12">
        <f>-LN(B2)</f>
        <v>0</v>
      </c>
      <c r="F2" s="12">
        <f>-LN(C2)</f>
        <v>0</v>
      </c>
      <c r="G2" s="14"/>
      <c r="H2" s="14"/>
    </row>
    <row r="3" spans="1:8" x14ac:dyDescent="0.25">
      <c r="A3" s="12">
        <v>15</v>
      </c>
      <c r="B3" s="14">
        <v>0.78</v>
      </c>
      <c r="C3" s="14">
        <v>0.77999999999999992</v>
      </c>
      <c r="D3" s="15">
        <f t="shared" ref="D3:D13" si="0">(ABS(B3-C3)/B3)*100</f>
        <v>1.423362852083534E-14</v>
      </c>
      <c r="E3" s="12">
        <f t="shared" ref="E3:E13" si="1">-LN(B3)</f>
        <v>0.24846135929849961</v>
      </c>
      <c r="F3" s="12">
        <f t="shared" ref="F3:F13" si="2">-LN(C3)</f>
        <v>0.24846135929849975</v>
      </c>
      <c r="G3" s="14"/>
      <c r="H3" s="14"/>
    </row>
    <row r="4" spans="1:8" x14ac:dyDescent="0.25">
      <c r="A4" s="12">
        <v>30</v>
      </c>
      <c r="B4" s="14">
        <v>0.66</v>
      </c>
      <c r="C4" s="14">
        <v>0.66</v>
      </c>
      <c r="D4" s="15">
        <f t="shared" si="0"/>
        <v>0</v>
      </c>
      <c r="E4" s="12">
        <f t="shared" si="1"/>
        <v>0.41551544396166579</v>
      </c>
      <c r="F4" s="12">
        <f t="shared" si="2"/>
        <v>0.41551544396166579</v>
      </c>
      <c r="G4" s="14"/>
      <c r="H4" s="14"/>
    </row>
    <row r="5" spans="1:8" x14ac:dyDescent="0.25">
      <c r="A5" s="12">
        <v>60</v>
      </c>
      <c r="B5" s="14">
        <v>0.62</v>
      </c>
      <c r="C5" s="14">
        <v>0.62</v>
      </c>
      <c r="D5" s="15">
        <f t="shared" si="0"/>
        <v>0</v>
      </c>
      <c r="E5" s="12">
        <f t="shared" si="1"/>
        <v>0.4780358009429998</v>
      </c>
      <c r="F5" s="12">
        <f t="shared" si="2"/>
        <v>0.4780358009429998</v>
      </c>
      <c r="G5" s="14"/>
      <c r="H5" s="14"/>
    </row>
    <row r="6" spans="1:8" x14ac:dyDescent="0.25">
      <c r="A6" s="12">
        <v>90</v>
      </c>
      <c r="B6" s="14">
        <v>0.48</v>
      </c>
      <c r="C6" s="14">
        <v>0.48</v>
      </c>
      <c r="D6" s="15">
        <f t="shared" si="0"/>
        <v>0</v>
      </c>
      <c r="E6" s="12">
        <f t="shared" si="1"/>
        <v>0.73396917508020043</v>
      </c>
      <c r="F6" s="12">
        <f t="shared" si="2"/>
        <v>0.73396917508020043</v>
      </c>
      <c r="G6" s="14"/>
      <c r="H6" s="14"/>
    </row>
    <row r="7" spans="1:8" x14ac:dyDescent="0.25">
      <c r="A7" s="12">
        <v>120</v>
      </c>
      <c r="B7" s="14">
        <v>0.33500000000000002</v>
      </c>
      <c r="C7" s="14">
        <v>0.42</v>
      </c>
      <c r="D7" s="15">
        <f t="shared" si="0"/>
        <v>25.373134328358198</v>
      </c>
      <c r="E7" s="12">
        <f t="shared" si="1"/>
        <v>1.0936247471570706</v>
      </c>
      <c r="F7" s="12">
        <f t="shared" si="2"/>
        <v>0.86750056770472306</v>
      </c>
      <c r="G7" s="14"/>
      <c r="H7" s="14"/>
    </row>
    <row r="8" spans="1:8" x14ac:dyDescent="0.25">
      <c r="A8" s="12">
        <v>150</v>
      </c>
      <c r="B8" s="14">
        <v>0.28999999999999998</v>
      </c>
      <c r="C8" s="14">
        <v>0.42</v>
      </c>
      <c r="D8" s="15">
        <f t="shared" si="0"/>
        <v>44.827586206896555</v>
      </c>
      <c r="E8" s="12">
        <f t="shared" si="1"/>
        <v>1.2378743560016174</v>
      </c>
      <c r="F8" s="12">
        <f t="shared" si="2"/>
        <v>0.86750056770472306</v>
      </c>
      <c r="G8" s="14"/>
      <c r="H8" s="14"/>
    </row>
    <row r="9" spans="1:8" x14ac:dyDescent="0.25">
      <c r="A9" s="12">
        <v>180</v>
      </c>
      <c r="B9" s="14">
        <v>0.28000000000000003</v>
      </c>
      <c r="C9" s="14">
        <v>0.37999999999999995</v>
      </c>
      <c r="D9" s="15">
        <f t="shared" si="0"/>
        <v>35.71428571428568</v>
      </c>
      <c r="E9" s="12">
        <f t="shared" si="1"/>
        <v>1.2729656758128873</v>
      </c>
      <c r="F9" s="12">
        <f t="shared" si="2"/>
        <v>0.9675840262617057</v>
      </c>
      <c r="G9" s="14"/>
      <c r="H9" s="14"/>
    </row>
    <row r="10" spans="1:8" x14ac:dyDescent="0.25">
      <c r="A10" s="12">
        <v>210</v>
      </c>
      <c r="B10" s="14">
        <v>0.26</v>
      </c>
      <c r="C10" s="14">
        <v>0.35999999999999993</v>
      </c>
      <c r="D10" s="15">
        <f t="shared" si="0"/>
        <v>38.461538461538431</v>
      </c>
      <c r="E10" s="12">
        <f t="shared" si="1"/>
        <v>1.3470736479666092</v>
      </c>
      <c r="F10" s="12">
        <f t="shared" si="2"/>
        <v>1.0216512475319817</v>
      </c>
      <c r="G10" s="14"/>
      <c r="H10" s="14"/>
    </row>
    <row r="11" spans="1:8" x14ac:dyDescent="0.25">
      <c r="A11" s="12">
        <v>240</v>
      </c>
      <c r="B11" s="14">
        <v>0.25</v>
      </c>
      <c r="C11" s="14">
        <v>0.35999999999999993</v>
      </c>
      <c r="D11" s="15">
        <f t="shared" si="0"/>
        <v>43.999999999999972</v>
      </c>
      <c r="E11" s="12">
        <f t="shared" si="1"/>
        <v>1.3862943611198906</v>
      </c>
      <c r="F11" s="12">
        <f t="shared" si="2"/>
        <v>1.0216512475319817</v>
      </c>
      <c r="G11" s="14"/>
      <c r="H11" s="14"/>
    </row>
    <row r="12" spans="1:8" x14ac:dyDescent="0.25">
      <c r="A12" s="12">
        <v>270</v>
      </c>
      <c r="B12" s="14">
        <v>0.24</v>
      </c>
      <c r="C12" s="14">
        <v>0.35999999999999993</v>
      </c>
      <c r="D12" s="15">
        <f t="shared" si="0"/>
        <v>49.999999999999979</v>
      </c>
      <c r="E12" s="12">
        <f t="shared" si="1"/>
        <v>1.4271163556401458</v>
      </c>
      <c r="F12" s="12">
        <f t="shared" si="2"/>
        <v>1.0216512475319817</v>
      </c>
      <c r="G12" s="14"/>
      <c r="H12" s="14"/>
    </row>
    <row r="13" spans="1:8" x14ac:dyDescent="0.25">
      <c r="A13" s="12">
        <v>300</v>
      </c>
      <c r="B13" s="14">
        <v>0.24</v>
      </c>
      <c r="C13" s="14">
        <v>0.35999999999999993</v>
      </c>
      <c r="D13" s="15">
        <f t="shared" si="0"/>
        <v>49.999999999999979</v>
      </c>
      <c r="E13" s="12">
        <f t="shared" si="1"/>
        <v>1.4271163556401458</v>
      </c>
      <c r="F13" s="12">
        <f t="shared" si="2"/>
        <v>1.0216512475319817</v>
      </c>
      <c r="G13" s="14"/>
      <c r="H13" s="1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Oviedo</dc:creator>
  <cp:lastModifiedBy>Leandro Oviedo</cp:lastModifiedBy>
  <dcterms:created xsi:type="dcterms:W3CDTF">2015-06-05T18:19:34Z</dcterms:created>
  <dcterms:modified xsi:type="dcterms:W3CDTF">2025-06-09T23:46:46Z</dcterms:modified>
</cp:coreProperties>
</file>