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cgirr/Downloads/"/>
    </mc:Choice>
  </mc:AlternateContent>
  <xr:revisionPtr revIDLastSave="0" documentId="13_ncr:1_{DB152E27-0CE3-6E45-8317-54A71C2A2BA9}" xr6:coauthVersionLast="47" xr6:coauthVersionMax="47" xr10:uidLastSave="{00000000-0000-0000-0000-000000000000}"/>
  <bookViews>
    <workbookView xWindow="76360" yWindow="2980" windowWidth="34280" windowHeight="17500" xr2:uid="{E6B49CA3-FD98-430F-AB4B-5B0FA3000349}"/>
  </bookViews>
  <sheets>
    <sheet name="Serum Data Summary" sheetId="16" r:id="rId1"/>
    <sheet name="CSF Data Summary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7" i="18" l="1"/>
  <c r="D47" i="18"/>
  <c r="C47" i="18"/>
  <c r="D46" i="18"/>
  <c r="E46" i="18"/>
  <c r="C46" i="18"/>
  <c r="D45" i="18"/>
  <c r="E45" i="18"/>
  <c r="C45" i="18"/>
  <c r="D25" i="18"/>
  <c r="E25" i="18"/>
  <c r="D24" i="18"/>
  <c r="E24" i="18"/>
  <c r="C25" i="18"/>
  <c r="C24" i="18"/>
  <c r="G66" i="16"/>
  <c r="F66" i="16"/>
  <c r="G65" i="16"/>
  <c r="F65" i="16"/>
  <c r="G64" i="16"/>
  <c r="F64" i="16"/>
  <c r="G63" i="16"/>
  <c r="F63" i="16"/>
  <c r="G62" i="16"/>
  <c r="F62" i="16"/>
  <c r="G61" i="16"/>
  <c r="F61" i="16"/>
  <c r="G60" i="16"/>
  <c r="F60" i="16"/>
  <c r="G59" i="16"/>
  <c r="F59" i="16"/>
  <c r="G58" i="16"/>
  <c r="F58" i="16"/>
  <c r="G57" i="16"/>
  <c r="F57" i="16"/>
  <c r="G56" i="16"/>
  <c r="F56" i="16"/>
  <c r="G55" i="16"/>
  <c r="F55" i="16"/>
  <c r="G54" i="16"/>
  <c r="F54" i="16"/>
  <c r="G53" i="16"/>
  <c r="F53" i="16"/>
  <c r="G52" i="16"/>
  <c r="F52" i="16"/>
  <c r="G51" i="16"/>
  <c r="F51" i="16"/>
  <c r="G50" i="16"/>
  <c r="F50" i="16"/>
  <c r="A46" i="16"/>
  <c r="G34" i="16"/>
  <c r="F34" i="16"/>
  <c r="G33" i="16"/>
  <c r="F33" i="16"/>
  <c r="G32" i="16"/>
  <c r="F32" i="16"/>
  <c r="G31" i="16"/>
  <c r="F31" i="16"/>
  <c r="G30" i="16"/>
  <c r="F30" i="16"/>
  <c r="G29" i="16"/>
  <c r="F29" i="16"/>
  <c r="G28" i="16"/>
  <c r="F28" i="16"/>
  <c r="G27" i="16"/>
  <c r="F27" i="16"/>
  <c r="G26" i="16"/>
  <c r="F26" i="16"/>
  <c r="G25" i="16"/>
  <c r="F25" i="16"/>
  <c r="G24" i="16"/>
  <c r="F24" i="16"/>
  <c r="G23" i="16"/>
  <c r="F23" i="16"/>
  <c r="G22" i="16"/>
  <c r="F22" i="16"/>
  <c r="G21" i="16"/>
  <c r="F21" i="16"/>
  <c r="G20" i="16"/>
  <c r="F20" i="16"/>
  <c r="G19" i="16"/>
  <c r="F19" i="16"/>
  <c r="G18" i="16"/>
  <c r="F18" i="16"/>
  <c r="A14" i="16"/>
  <c r="D23" i="18" l="1"/>
  <c r="E23" i="18"/>
  <c r="F23" i="18" s="1"/>
  <c r="C23" i="18"/>
  <c r="F45" i="18"/>
  <c r="G43" i="18"/>
  <c r="F43" i="18"/>
  <c r="G42" i="18"/>
  <c r="F42" i="18"/>
  <c r="G41" i="18"/>
  <c r="F41" i="18"/>
  <c r="A36" i="18"/>
  <c r="G21" i="18"/>
  <c r="F21" i="18"/>
  <c r="G20" i="18"/>
  <c r="F20" i="18"/>
  <c r="G19" i="18"/>
  <c r="F19" i="18"/>
  <c r="A14" i="18"/>
  <c r="F25" i="18" l="1"/>
  <c r="F24" i="18"/>
  <c r="F46" i="18"/>
  <c r="F47" i="18"/>
</calcChain>
</file>

<file path=xl/sharedStrings.xml><?xml version="1.0" encoding="utf-8"?>
<sst xmlns="http://schemas.openxmlformats.org/spreadsheetml/2006/main" count="170" uniqueCount="49">
  <si>
    <t>Sample</t>
  </si>
  <si>
    <t>NHP Serum</t>
  </si>
  <si>
    <t>Analysis date</t>
  </si>
  <si>
    <t>Customer</t>
  </si>
  <si>
    <t>Client code</t>
  </si>
  <si>
    <t>Dose</t>
  </si>
  <si>
    <t>Analysis</t>
  </si>
  <si>
    <t>Group 1</t>
  </si>
  <si>
    <t>Animal #</t>
  </si>
  <si>
    <t>Animal 1</t>
  </si>
  <si>
    <t>Animal 2</t>
  </si>
  <si>
    <t>Animal 3</t>
  </si>
  <si>
    <r>
      <t>Average Conc. (</t>
    </r>
    <r>
      <rPr>
        <b/>
        <sz val="14"/>
        <rFont val="Calibri"/>
        <family val="2"/>
      </rPr>
      <t>µ</t>
    </r>
    <r>
      <rPr>
        <b/>
        <sz val="14"/>
        <rFont val="Calibri"/>
        <family val="2"/>
        <scheme val="minor"/>
      </rPr>
      <t>g/mL)</t>
    </r>
  </si>
  <si>
    <t>SEM</t>
  </si>
  <si>
    <t>Gender</t>
  </si>
  <si>
    <t>M</t>
  </si>
  <si>
    <t>Group 2</t>
  </si>
  <si>
    <t>N/A</t>
  </si>
  <si>
    <t>0.5 hr</t>
  </si>
  <si>
    <t>Day 1</t>
  </si>
  <si>
    <t>6 hr</t>
  </si>
  <si>
    <t>12 hr</t>
  </si>
  <si>
    <t>Day 4</t>
  </si>
  <si>
    <t>24 hr</t>
  </si>
  <si>
    <t>72 hr</t>
  </si>
  <si>
    <t>&lt;LLOD</t>
  </si>
  <si>
    <t>NHP CSF</t>
  </si>
  <si>
    <t>Average Conc. (ng/mL)</t>
  </si>
  <si>
    <t>NA</t>
  </si>
  <si>
    <t>molecule-1758</t>
  </si>
  <si>
    <t>04-09Jan2023</t>
  </si>
  <si>
    <t>Time (Day)                                                                 #</t>
  </si>
  <si>
    <t>Time (hr)                                            #</t>
  </si>
  <si>
    <t>96 hr</t>
  </si>
  <si>
    <t>168 hr</t>
  </si>
  <si>
    <t>Day 8</t>
  </si>
  <si>
    <t>Day 15</t>
  </si>
  <si>
    <t xml:space="preserve">Time (Day)                                                               </t>
  </si>
  <si>
    <t>Pretest</t>
  </si>
  <si>
    <t>Day 11</t>
  </si>
  <si>
    <t>Terminal</t>
  </si>
  <si>
    <t>day 4</t>
  </si>
  <si>
    <t>brain: plasma ration</t>
  </si>
  <si>
    <t>day 11</t>
  </si>
  <si>
    <t>terminal</t>
  </si>
  <si>
    <r>
      <t>molecule-1758 in Serum (</t>
    </r>
    <r>
      <rPr>
        <b/>
        <sz val="14"/>
        <rFont val="Calibri"/>
        <family val="2"/>
      </rPr>
      <t>µ</t>
    </r>
    <r>
      <rPr>
        <b/>
        <sz val="14"/>
        <rFont val="Calibri"/>
        <family val="2"/>
        <scheme val="minor"/>
      </rPr>
      <t>g/mL)</t>
    </r>
  </si>
  <si>
    <t>molecule-1758; 100 mg/kg; IV (once weekly)</t>
  </si>
  <si>
    <t>molecule-1758 in CSF (ng/mL)</t>
  </si>
  <si>
    <t>molecule-1758; 30 mg/kg; IV (once weekly)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</si>
</sst>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\-mmm\-yy;@"/>
    <numFmt numFmtId="166" formatCode="0.000"/>
  </numFmts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4" fillId="0" borderId="0"/>
    <xf numFmtId="0" fontId="6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6">
    <xf numFmtId="0" fontId="0" fillId="0" borderId="0" xfId="0"/>
    <xf numFmtId="1" fontId="7" fillId="0" borderId="9" xfId="2" applyNumberFormat="1" applyFont="1" applyBorder="1" applyAlignment="1">
      <alignment horizontal="center"/>
    </xf>
    <xf numFmtId="1" fontId="7" fillId="0" borderId="1" xfId="2" applyNumberFormat="1" applyFont="1" applyBorder="1" applyAlignment="1">
      <alignment horizontal="center"/>
    </xf>
    <xf numFmtId="1" fontId="7" fillId="0" borderId="16" xfId="2" applyNumberFormat="1" applyFont="1" applyBorder="1" applyAlignment="1">
      <alignment horizontal="center"/>
    </xf>
    <xf numFmtId="0" fontId="5" fillId="0" borderId="0" xfId="2" applyFont="1"/>
    <xf numFmtId="0" fontId="5" fillId="0" borderId="0" xfId="2" applyFont="1" applyAlignment="1">
      <alignment horizontal="center"/>
    </xf>
    <xf numFmtId="0" fontId="14" fillId="0" borderId="0" xfId="2" applyFont="1"/>
    <xf numFmtId="165" fontId="12" fillId="2" borderId="0" xfId="2" quotePrefix="1" applyNumberFormat="1" applyFont="1" applyFill="1" applyAlignment="1">
      <alignment horizontal="left"/>
    </xf>
    <xf numFmtId="0" fontId="10" fillId="0" borderId="0" xfId="2" applyFont="1"/>
    <xf numFmtId="2" fontId="10" fillId="0" borderId="0" xfId="2" applyNumberFormat="1" applyFont="1"/>
    <xf numFmtId="0" fontId="12" fillId="2" borderId="0" xfId="2" applyFont="1" applyFill="1" applyAlignment="1">
      <alignment horizontal="left"/>
    </xf>
    <xf numFmtId="0" fontId="14" fillId="0" borderId="0" xfId="2" applyFont="1" applyAlignment="1">
      <alignment vertical="center"/>
    </xf>
    <xf numFmtId="0" fontId="12" fillId="2" borderId="0" xfId="2" applyFont="1" applyFill="1" applyAlignment="1">
      <alignment horizontal="left" vertical="center" wrapText="1"/>
    </xf>
    <xf numFmtId="0" fontId="10" fillId="0" borderId="0" xfId="2" applyFont="1" applyAlignment="1">
      <alignment horizontal="left" wrapText="1"/>
    </xf>
    <xf numFmtId="0" fontId="15" fillId="0" borderId="0" xfId="2" applyFont="1"/>
    <xf numFmtId="0" fontId="16" fillId="0" borderId="0" xfId="2" applyFont="1" applyAlignment="1">
      <alignment horizontal="left"/>
    </xf>
    <xf numFmtId="0" fontId="10" fillId="0" borderId="19" xfId="2" applyFont="1" applyBorder="1"/>
    <xf numFmtId="2" fontId="10" fillId="0" borderId="19" xfId="2" applyNumberFormat="1" applyFont="1" applyBorder="1"/>
    <xf numFmtId="2" fontId="10" fillId="0" borderId="21" xfId="2" applyNumberFormat="1" applyFont="1" applyBorder="1"/>
    <xf numFmtId="0" fontId="8" fillId="0" borderId="4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20" xfId="2" applyFont="1" applyBorder="1" applyAlignment="1">
      <alignment horizontal="center"/>
    </xf>
    <xf numFmtId="0" fontId="8" fillId="0" borderId="23" xfId="2" applyFont="1" applyBorder="1" applyAlignment="1">
      <alignment horizontal="center"/>
    </xf>
    <xf numFmtId="1" fontId="7" fillId="0" borderId="8" xfId="2" applyNumberFormat="1" applyFont="1" applyBorder="1" applyAlignment="1">
      <alignment horizontal="center"/>
    </xf>
    <xf numFmtId="1" fontId="7" fillId="0" borderId="11" xfId="2" applyNumberFormat="1" applyFont="1" applyBorder="1" applyAlignment="1">
      <alignment horizontal="center"/>
    </xf>
    <xf numFmtId="1" fontId="8" fillId="0" borderId="11" xfId="2" applyNumberFormat="1" applyFont="1" applyBorder="1" applyAlignment="1">
      <alignment horizontal="center"/>
    </xf>
    <xf numFmtId="1" fontId="7" fillId="0" borderId="12" xfId="2" applyNumberFormat="1" applyFont="1" applyBorder="1" applyAlignment="1">
      <alignment horizontal="center"/>
    </xf>
    <xf numFmtId="1" fontId="7" fillId="0" borderId="14" xfId="2" applyNumberFormat="1" applyFont="1" applyBorder="1" applyAlignment="1">
      <alignment horizontal="center"/>
    </xf>
    <xf numFmtId="1" fontId="8" fillId="0" borderId="14" xfId="2" applyNumberFormat="1" applyFont="1" applyBorder="1" applyAlignment="1">
      <alignment horizontal="center"/>
    </xf>
    <xf numFmtId="164" fontId="7" fillId="0" borderId="15" xfId="2" applyNumberFormat="1" applyFont="1" applyBorder="1" applyAlignment="1">
      <alignment horizontal="center"/>
    </xf>
    <xf numFmtId="164" fontId="7" fillId="0" borderId="16" xfId="2" applyNumberFormat="1" applyFont="1" applyBorder="1" applyAlignment="1">
      <alignment horizontal="center"/>
    </xf>
    <xf numFmtId="164" fontId="8" fillId="0" borderId="14" xfId="2" applyNumberFormat="1" applyFont="1" applyBorder="1" applyAlignment="1">
      <alignment horizontal="center"/>
    </xf>
    <xf numFmtId="1" fontId="7" fillId="0" borderId="15" xfId="2" applyNumberFormat="1" applyFont="1" applyBorder="1" applyAlignment="1">
      <alignment horizontal="center"/>
    </xf>
    <xf numFmtId="1" fontId="7" fillId="0" borderId="18" xfId="2" applyNumberFormat="1" applyFont="1" applyBorder="1" applyAlignment="1">
      <alignment horizontal="center"/>
    </xf>
    <xf numFmtId="0" fontId="17" fillId="0" borderId="0" xfId="2" applyFont="1"/>
    <xf numFmtId="0" fontId="17" fillId="0" borderId="0" xfId="2" applyFont="1" applyAlignment="1">
      <alignment horizontal="center"/>
    </xf>
    <xf numFmtId="2" fontId="17" fillId="0" borderId="0" xfId="2" applyNumberFormat="1" applyFont="1" applyAlignment="1">
      <alignment vertical="center" wrapText="1"/>
    </xf>
    <xf numFmtId="2" fontId="7" fillId="0" borderId="0" xfId="2" applyNumberFormat="1" applyFont="1"/>
    <xf numFmtId="0" fontId="1" fillId="0" borderId="0" xfId="7"/>
    <xf numFmtId="0" fontId="8" fillId="0" borderId="4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9" fillId="0" borderId="4" xfId="7" applyFont="1" applyBorder="1" applyAlignment="1">
      <alignment horizontal="center" vertical="center"/>
    </xf>
    <xf numFmtId="0" fontId="9" fillId="0" borderId="2" xfId="7" applyFont="1" applyBorder="1" applyAlignment="1">
      <alignment horizontal="center" vertical="center"/>
    </xf>
    <xf numFmtId="0" fontId="7" fillId="0" borderId="0" xfId="2" applyFont="1" applyAlignment="1">
      <alignment horizontal="left" vertical="center"/>
    </xf>
    <xf numFmtId="1" fontId="7" fillId="0" borderId="15" xfId="2" applyNumberFormat="1" applyFont="1" applyBorder="1" applyAlignment="1">
      <alignment horizontal="center" vertical="center"/>
    </xf>
    <xf numFmtId="1" fontId="7" fillId="0" borderId="16" xfId="2" applyNumberFormat="1" applyFont="1" applyBorder="1" applyAlignment="1">
      <alignment horizontal="center" vertical="center"/>
    </xf>
    <xf numFmtId="1" fontId="7" fillId="0" borderId="18" xfId="2" applyNumberFormat="1" applyFont="1" applyBorder="1" applyAlignment="1">
      <alignment horizontal="center" vertical="center"/>
    </xf>
    <xf numFmtId="0" fontId="8" fillId="3" borderId="21" xfId="2" applyFont="1" applyFill="1" applyBorder="1" applyAlignment="1">
      <alignment horizontal="center"/>
    </xf>
    <xf numFmtId="0" fontId="8" fillId="3" borderId="0" xfId="2" applyFont="1" applyFill="1" applyAlignment="1">
      <alignment horizontal="center"/>
    </xf>
    <xf numFmtId="0" fontId="8" fillId="0" borderId="4" xfId="2" applyFont="1" applyBorder="1" applyAlignment="1">
      <alignment horizontal="center"/>
    </xf>
    <xf numFmtId="0" fontId="8" fillId="0" borderId="5" xfId="2" applyFont="1" applyBorder="1" applyAlignment="1">
      <alignment horizontal="center"/>
    </xf>
    <xf numFmtId="0" fontId="8" fillId="0" borderId="6" xfId="2" applyFont="1" applyBorder="1" applyAlignment="1">
      <alignment horizontal="center"/>
    </xf>
    <xf numFmtId="2" fontId="7" fillId="0" borderId="0" xfId="2" applyNumberFormat="1" applyFont="1" applyAlignment="1">
      <alignment horizontal="center"/>
    </xf>
    <xf numFmtId="2" fontId="8" fillId="0" borderId="3" xfId="2" applyNumberFormat="1" applyFont="1" applyBorder="1" applyAlignment="1">
      <alignment horizontal="center" vertical="center" wrapText="1"/>
    </xf>
    <xf numFmtId="2" fontId="8" fillId="0" borderId="24" xfId="2" applyNumberFormat="1" applyFont="1" applyBorder="1" applyAlignment="1">
      <alignment horizontal="center" vertical="center" wrapText="1"/>
    </xf>
    <xf numFmtId="2" fontId="8" fillId="0" borderId="23" xfId="2" applyNumberFormat="1" applyFont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/>
    </xf>
    <xf numFmtId="0" fontId="8" fillId="3" borderId="5" xfId="2" applyFont="1" applyFill="1" applyBorder="1" applyAlignment="1">
      <alignment horizontal="center"/>
    </xf>
    <xf numFmtId="0" fontId="8" fillId="0" borderId="4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3" borderId="21" xfId="2" applyFont="1" applyFill="1" applyBorder="1" applyAlignment="1">
      <alignment horizontal="center" vertical="center"/>
    </xf>
    <xf numFmtId="0" fontId="8" fillId="3" borderId="0" xfId="2" applyFont="1" applyFill="1" applyAlignment="1">
      <alignment horizontal="center" vertical="center"/>
    </xf>
    <xf numFmtId="2" fontId="1" fillId="0" borderId="0" xfId="7" applyNumberFormat="1"/>
    <xf numFmtId="0" fontId="1" fillId="0" borderId="19" xfId="7" applyBorder="1"/>
    <xf numFmtId="0" fontId="8" fillId="0" borderId="4" xfId="2" applyFont="1" applyBorder="1" applyAlignment="1">
      <alignment horizontal="left" vertical="center"/>
    </xf>
    <xf numFmtId="0" fontId="8" fillId="0" borderId="5" xfId="2" applyFont="1" applyBorder="1" applyAlignment="1">
      <alignment horizontal="left" vertical="center"/>
    </xf>
    <xf numFmtId="0" fontId="8" fillId="0" borderId="6" xfId="2" applyFont="1" applyBorder="1" applyAlignment="1">
      <alignment horizontal="left" vertical="center"/>
    </xf>
    <xf numFmtId="0" fontId="8" fillId="0" borderId="4" xfId="2" applyFont="1" applyBorder="1" applyAlignment="1">
      <alignment vertical="center"/>
    </xf>
    <xf numFmtId="0" fontId="8" fillId="0" borderId="31" xfId="2" applyFont="1" applyBorder="1" applyAlignment="1">
      <alignment vertical="center"/>
    </xf>
    <xf numFmtId="0" fontId="9" fillId="0" borderId="22" xfId="7" applyFont="1" applyBorder="1" applyAlignment="1">
      <alignment horizontal="center" vertical="center"/>
    </xf>
    <xf numFmtId="0" fontId="9" fillId="0" borderId="3" xfId="7" applyFont="1" applyBorder="1" applyAlignment="1">
      <alignment horizontal="center" vertical="center"/>
    </xf>
    <xf numFmtId="0" fontId="8" fillId="0" borderId="32" xfId="2" applyFont="1" applyBorder="1" applyAlignment="1">
      <alignment horizontal="left" vertical="center"/>
    </xf>
    <xf numFmtId="0" fontId="8" fillId="0" borderId="10" xfId="2" applyFont="1" applyBorder="1" applyAlignment="1">
      <alignment vertical="center"/>
    </xf>
    <xf numFmtId="1" fontId="8" fillId="0" borderId="29" xfId="2" applyNumberFormat="1" applyFont="1" applyBorder="1" applyAlignment="1">
      <alignment horizontal="center"/>
    </xf>
    <xf numFmtId="0" fontId="8" fillId="0" borderId="25" xfId="2" applyFont="1" applyBorder="1" applyAlignment="1">
      <alignment horizontal="left" vertical="center"/>
    </xf>
    <xf numFmtId="0" fontId="8" fillId="0" borderId="13" xfId="2" applyFont="1" applyBorder="1" applyAlignment="1">
      <alignment vertical="center"/>
    </xf>
    <xf numFmtId="1" fontId="8" fillId="0" borderId="33" xfId="2" applyNumberFormat="1" applyFont="1" applyBorder="1" applyAlignment="1">
      <alignment horizontal="center"/>
    </xf>
    <xf numFmtId="164" fontId="7" fillId="0" borderId="14" xfId="2" applyNumberFormat="1" applyFont="1" applyBorder="1" applyAlignment="1">
      <alignment horizontal="center"/>
    </xf>
    <xf numFmtId="0" fontId="8" fillId="0" borderId="34" xfId="2" applyFont="1" applyBorder="1" applyAlignment="1">
      <alignment horizontal="left" vertical="center"/>
    </xf>
    <xf numFmtId="0" fontId="8" fillId="0" borderId="17" xfId="2" applyFont="1" applyBorder="1" applyAlignment="1">
      <alignment vertical="center"/>
    </xf>
    <xf numFmtId="164" fontId="7" fillId="0" borderId="18" xfId="2" applyNumberFormat="1" applyFont="1" applyBorder="1" applyAlignment="1">
      <alignment horizontal="center"/>
    </xf>
    <xf numFmtId="164" fontId="8" fillId="0" borderId="33" xfId="2" applyNumberFormat="1" applyFont="1" applyBorder="1" applyAlignment="1">
      <alignment horizontal="center"/>
    </xf>
    <xf numFmtId="1" fontId="11" fillId="0" borderId="12" xfId="2" applyNumberFormat="1" applyFont="1" applyBorder="1" applyAlignment="1">
      <alignment horizontal="center"/>
    </xf>
    <xf numFmtId="164" fontId="8" fillId="0" borderId="30" xfId="2" applyNumberFormat="1" applyFont="1" applyBorder="1" applyAlignment="1">
      <alignment horizontal="center"/>
    </xf>
    <xf numFmtId="1" fontId="8" fillId="0" borderId="18" xfId="2" applyNumberFormat="1" applyFont="1" applyBorder="1" applyAlignment="1">
      <alignment horizontal="center"/>
    </xf>
    <xf numFmtId="0" fontId="8" fillId="0" borderId="0" xfId="2" applyFont="1" applyAlignment="1">
      <alignment horizontal="left" vertical="center"/>
    </xf>
    <xf numFmtId="1" fontId="7" fillId="0" borderId="0" xfId="2" applyNumberFormat="1" applyFont="1" applyAlignment="1">
      <alignment horizontal="center"/>
    </xf>
    <xf numFmtId="1" fontId="8" fillId="0" borderId="0" xfId="2" applyNumberFormat="1" applyFont="1" applyAlignment="1">
      <alignment horizontal="center"/>
    </xf>
    <xf numFmtId="0" fontId="18" fillId="0" borderId="0" xfId="7" applyFont="1"/>
    <xf numFmtId="1" fontId="8" fillId="0" borderId="30" xfId="2" applyNumberFormat="1" applyFont="1" applyBorder="1" applyAlignment="1">
      <alignment horizontal="center"/>
    </xf>
    <xf numFmtId="2" fontId="7" fillId="0" borderId="22" xfId="2" applyNumberFormat="1" applyFont="1" applyBorder="1" applyAlignment="1">
      <alignment horizontal="center"/>
    </xf>
    <xf numFmtId="2" fontId="7" fillId="0" borderId="7" xfId="2" applyNumberFormat="1" applyFont="1" applyBorder="1" applyAlignment="1">
      <alignment horizontal="center"/>
    </xf>
    <xf numFmtId="0" fontId="8" fillId="0" borderId="19" xfId="2" applyFont="1" applyBorder="1" applyAlignment="1">
      <alignment horizontal="center" vertical="center"/>
    </xf>
    <xf numFmtId="0" fontId="9" fillId="0" borderId="19" xfId="7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26" xfId="2" applyFont="1" applyBorder="1" applyAlignment="1">
      <alignment vertical="center"/>
    </xf>
    <xf numFmtId="0" fontId="11" fillId="0" borderId="8" xfId="7" applyFont="1" applyBorder="1" applyAlignment="1">
      <alignment horizontal="center" vertical="center"/>
    </xf>
    <xf numFmtId="0" fontId="11" fillId="0" borderId="9" xfId="7" applyFont="1" applyBorder="1" applyAlignment="1">
      <alignment horizontal="center" vertical="center"/>
    </xf>
    <xf numFmtId="0" fontId="11" fillId="0" borderId="11" xfId="7" applyFont="1" applyBorder="1" applyAlignment="1">
      <alignment horizontal="center" vertical="center"/>
    </xf>
    <xf numFmtId="2" fontId="8" fillId="0" borderId="8" xfId="2" applyNumberFormat="1" applyFont="1" applyBorder="1" applyAlignment="1">
      <alignment horizontal="center" vertical="center" wrapText="1"/>
    </xf>
    <xf numFmtId="2" fontId="8" fillId="0" borderId="11" xfId="2" applyNumberFormat="1" applyFont="1" applyBorder="1" applyAlignment="1">
      <alignment horizontal="center" vertical="center" wrapText="1"/>
    </xf>
    <xf numFmtId="0" fontId="7" fillId="0" borderId="13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1" fontId="11" fillId="0" borderId="12" xfId="7" applyNumberFormat="1" applyFont="1" applyBorder="1" applyAlignment="1">
      <alignment horizontal="center" vertical="center"/>
    </xf>
    <xf numFmtId="1" fontId="11" fillId="0" borderId="1" xfId="7" applyNumberFormat="1" applyFont="1" applyBorder="1" applyAlignment="1">
      <alignment horizontal="center" vertical="center"/>
    </xf>
    <xf numFmtId="1" fontId="11" fillId="0" borderId="14" xfId="7" applyNumberFormat="1" applyFont="1" applyBorder="1" applyAlignment="1">
      <alignment horizontal="center" vertical="center"/>
    </xf>
    <xf numFmtId="1" fontId="8" fillId="0" borderId="12" xfId="2" applyNumberFormat="1" applyFont="1" applyBorder="1" applyAlignment="1">
      <alignment horizontal="center" vertical="center"/>
    </xf>
    <xf numFmtId="164" fontId="8" fillId="0" borderId="14" xfId="2" applyNumberFormat="1" applyFont="1" applyBorder="1" applyAlignment="1">
      <alignment horizontal="center" vertical="center"/>
    </xf>
    <xf numFmtId="1" fontId="7" fillId="0" borderId="12" xfId="2" applyNumberFormat="1" applyFont="1" applyBorder="1" applyAlignment="1">
      <alignment horizontal="center" vertical="center"/>
    </xf>
    <xf numFmtId="1" fontId="7" fillId="0" borderId="1" xfId="2" applyNumberFormat="1" applyFont="1" applyBorder="1" applyAlignment="1">
      <alignment horizontal="center" vertical="center"/>
    </xf>
    <xf numFmtId="1" fontId="7" fillId="0" borderId="14" xfId="2" applyNumberFormat="1" applyFont="1" applyBorder="1" applyAlignment="1">
      <alignment horizontal="center" vertical="center"/>
    </xf>
    <xf numFmtId="1" fontId="8" fillId="0" borderId="14" xfId="2" applyNumberFormat="1" applyFont="1" applyBorder="1" applyAlignment="1">
      <alignment horizontal="center" vertical="center"/>
    </xf>
    <xf numFmtId="0" fontId="7" fillId="0" borderId="35" xfId="2" applyFont="1" applyBorder="1" applyAlignment="1">
      <alignment horizontal="left" vertical="center"/>
    </xf>
    <xf numFmtId="0" fontId="7" fillId="0" borderId="28" xfId="2" applyFont="1" applyBorder="1" applyAlignment="1">
      <alignment horizontal="left" vertical="center"/>
    </xf>
    <xf numFmtId="1" fontId="8" fillId="0" borderId="15" xfId="2" applyNumberFormat="1" applyFont="1" applyBorder="1" applyAlignment="1">
      <alignment horizontal="center" vertical="center"/>
    </xf>
    <xf numFmtId="1" fontId="8" fillId="0" borderId="18" xfId="2" applyNumberFormat="1" applyFont="1" applyBorder="1" applyAlignment="1">
      <alignment horizontal="center" vertical="center"/>
    </xf>
    <xf numFmtId="0" fontId="1" fillId="4" borderId="0" xfId="8" applyFill="1" applyAlignment="1">
      <alignment horizontal="center" vertical="center"/>
    </xf>
    <xf numFmtId="2" fontId="19" fillId="4" borderId="0" xfId="0" applyNumberFormat="1" applyFont="1" applyFill="1"/>
    <xf numFmtId="166" fontId="19" fillId="4" borderId="0" xfId="0" applyNumberFormat="1" applyFont="1" applyFill="1"/>
    <xf numFmtId="1" fontId="8" fillId="0" borderId="0" xfId="2" applyNumberFormat="1" applyFont="1" applyAlignment="1">
      <alignment horizontal="center" vertical="center"/>
    </xf>
    <xf numFmtId="2" fontId="19" fillId="5" borderId="0" xfId="0" applyNumberFormat="1" applyFont="1" applyFill="1"/>
    <xf numFmtId="2" fontId="19" fillId="6" borderId="0" xfId="0" applyNumberFormat="1" applyFont="1" applyFill="1"/>
    <xf numFmtId="0" fontId="20" fillId="0" borderId="0" xfId="0" applyFont="1" applyAlignment="1">
      <alignment horizontal="left"/>
    </xf>
    <xf numFmtId="0" fontId="6" fillId="0" borderId="0" xfId="2"/>
    <xf numFmtId="0" fontId="6" fillId="0" borderId="0" xfId="2" quotePrefix="1"/>
    <xf numFmtId="1" fontId="7" fillId="0" borderId="0" xfId="2" applyNumberFormat="1" applyFont="1" applyAlignment="1">
      <alignment horizontal="center" vertical="center"/>
    </xf>
  </cellXfs>
  <cellStyles count="9">
    <cellStyle name="Normal" xfId="0" builtinId="0"/>
    <cellStyle name="Normal 2 2 2" xfId="2" xr:uid="{3863C4E5-FE1E-48EF-A1A6-998E9E33C03F}"/>
    <cellStyle name="Normal 3" xfId="5" xr:uid="{17A2D03E-B1C9-4A14-84C5-D47DB51E7727}"/>
    <cellStyle name="Normal 3 2" xfId="7" xr:uid="{F55F2CD0-9892-2248-AE23-CFB1385564E9}"/>
    <cellStyle name="Normal 3 2 2" xfId="8" xr:uid="{FE6A6540-9B55-6A43-BF43-5FDD56E8445C}"/>
    <cellStyle name="Normal 3 3" xfId="6" xr:uid="{6C4F53EE-EA3D-E543-AA30-863735ED17D8}"/>
    <cellStyle name="Normal 4 2" xfId="1" xr:uid="{10D0F706-AD8D-469B-A463-C01A80DFC86D}"/>
    <cellStyle name="Normal 4 2 2" xfId="3" xr:uid="{4DDB2187-1E6F-437A-94E2-2DC9EE9A1C4B}"/>
    <cellStyle name="Normal 4 2 3" xfId="4" xr:uid="{BEBF0019-86D5-46BC-B474-9123F9A98F2A}"/>
  </cellStyles>
  <dxfs count="0"/>
  <tableStyles count="0" defaultTableStyle="TableStyleMedium2" defaultPivotStyle="PivotStyleLight16"/>
  <colors>
    <mruColors>
      <color rgb="FFCCCCFF"/>
      <color rgb="FFE7E7FF"/>
      <color rgb="FFFFC9C9"/>
      <color rgb="FFFFD9D9"/>
      <color rgb="FFFF3B3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1774629</xdr:colOff>
      <xdr:row>4</xdr:row>
      <xdr:rowOff>901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EED399-CB5D-884C-B768-398A11C27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40786" cy="7629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1731993</xdr:colOff>
      <xdr:row>3</xdr:row>
      <xdr:rowOff>115201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FC132B-9844-E046-A312-2BBBA3381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82036" cy="801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456C-107B-954C-87D3-76F22615ADB2}">
  <sheetPr>
    <tabColor theme="4" tint="-0.249977111117893"/>
  </sheetPr>
  <dimension ref="A5:G66"/>
  <sheetViews>
    <sheetView tabSelected="1" topLeftCell="A33" zoomScale="70" zoomScaleNormal="70" workbookViewId="0">
      <selection activeCell="G70" sqref="G70"/>
    </sheetView>
  </sheetViews>
  <sheetFormatPr baseColWidth="10" defaultColWidth="8.83203125" defaultRowHeight="15" x14ac:dyDescent="0.2"/>
  <cols>
    <col min="1" max="1" width="17.83203125" style="38" customWidth="1"/>
    <col min="2" max="2" width="41.6640625" style="38" customWidth="1"/>
    <col min="3" max="4" width="18.6640625" style="38" customWidth="1"/>
    <col min="5" max="5" width="16" style="38" customWidth="1"/>
    <col min="6" max="6" width="16.5" style="62" customWidth="1"/>
    <col min="7" max="7" width="15.1640625" style="38" customWidth="1"/>
    <col min="8" max="16384" width="8.83203125" style="38"/>
  </cols>
  <sheetData>
    <row r="5" spans="1:7" x14ac:dyDescent="0.2">
      <c r="E5" s="4"/>
      <c r="F5" s="5"/>
    </row>
    <row r="6" spans="1:7" ht="16" x14ac:dyDescent="0.2">
      <c r="A6" s="6" t="s">
        <v>2</v>
      </c>
      <c r="B6" s="7" t="s">
        <v>30</v>
      </c>
      <c r="C6" s="8"/>
      <c r="D6" s="8"/>
      <c r="E6" s="8"/>
      <c r="F6" s="9"/>
    </row>
    <row r="7" spans="1:7" ht="16" x14ac:dyDescent="0.2">
      <c r="A7" s="6" t="s">
        <v>3</v>
      </c>
      <c r="B7" s="10" t="s">
        <v>28</v>
      </c>
      <c r="C7" s="8"/>
      <c r="D7" s="8"/>
      <c r="E7" s="8"/>
      <c r="F7" s="9"/>
    </row>
    <row r="8" spans="1:7" ht="16" x14ac:dyDescent="0.2">
      <c r="A8" s="6" t="s">
        <v>4</v>
      </c>
      <c r="B8" s="10" t="s">
        <v>28</v>
      </c>
      <c r="C8" s="8"/>
      <c r="D8" s="8"/>
      <c r="E8" s="8"/>
      <c r="F8" s="9"/>
    </row>
    <row r="9" spans="1:7" ht="15" customHeight="1" x14ac:dyDescent="0.2">
      <c r="A9" s="11" t="s">
        <v>5</v>
      </c>
      <c r="B9" s="12" t="s">
        <v>48</v>
      </c>
      <c r="C9" s="13"/>
      <c r="D9" s="13"/>
      <c r="E9" s="8"/>
      <c r="F9" s="9"/>
    </row>
    <row r="10" spans="1:7" ht="16" x14ac:dyDescent="0.2">
      <c r="A10" s="6" t="s">
        <v>6</v>
      </c>
      <c r="B10" s="10" t="s">
        <v>29</v>
      </c>
      <c r="C10" s="8"/>
      <c r="D10" s="8"/>
      <c r="E10" s="8"/>
      <c r="F10" s="9"/>
    </row>
    <row r="11" spans="1:7" ht="16" x14ac:dyDescent="0.2">
      <c r="A11" s="6" t="s">
        <v>0</v>
      </c>
      <c r="B11" s="10" t="s">
        <v>1</v>
      </c>
      <c r="C11" s="8"/>
      <c r="D11" s="8"/>
      <c r="E11" s="8"/>
      <c r="F11" s="9"/>
    </row>
    <row r="12" spans="1:7" ht="16" thickBot="1" x14ac:dyDescent="0.25">
      <c r="A12" s="14"/>
      <c r="B12" s="15"/>
      <c r="C12" s="16"/>
      <c r="D12" s="17"/>
      <c r="E12" s="63"/>
      <c r="F12" s="38"/>
    </row>
    <row r="13" spans="1:7" ht="20" thickBot="1" x14ac:dyDescent="0.3">
      <c r="A13" s="14"/>
      <c r="B13" s="15"/>
      <c r="C13" s="47" t="s">
        <v>7</v>
      </c>
      <c r="D13" s="48"/>
      <c r="E13" s="48"/>
      <c r="F13" s="18"/>
    </row>
    <row r="14" spans="1:7" ht="18.75" customHeight="1" thickBot="1" x14ac:dyDescent="0.3">
      <c r="A14" s="64" t="str">
        <f>B9</f>
        <v>molecule-1758; 30 mg/kg; IV (once weekly)</v>
      </c>
      <c r="B14" s="65"/>
      <c r="C14" s="49" t="s">
        <v>45</v>
      </c>
      <c r="D14" s="50"/>
      <c r="E14" s="51"/>
      <c r="F14" s="52"/>
      <c r="G14" s="52"/>
    </row>
    <row r="15" spans="1:7" ht="18.75" customHeight="1" thickBot="1" x14ac:dyDescent="0.3">
      <c r="A15" s="64" t="s">
        <v>8</v>
      </c>
      <c r="B15" s="65"/>
      <c r="C15" s="19" t="s">
        <v>9</v>
      </c>
      <c r="D15" s="20" t="s">
        <v>10</v>
      </c>
      <c r="E15" s="21" t="s">
        <v>11</v>
      </c>
      <c r="F15" s="53" t="s">
        <v>12</v>
      </c>
      <c r="G15" s="53" t="s">
        <v>13</v>
      </c>
    </row>
    <row r="16" spans="1:7" ht="18.75" customHeight="1" thickBot="1" x14ac:dyDescent="0.3">
      <c r="A16" s="64" t="s">
        <v>14</v>
      </c>
      <c r="B16" s="66"/>
      <c r="C16" s="22" t="s">
        <v>15</v>
      </c>
      <c r="D16" s="22" t="s">
        <v>15</v>
      </c>
      <c r="E16" s="20" t="s">
        <v>15</v>
      </c>
      <c r="F16" s="54"/>
      <c r="G16" s="54"/>
    </row>
    <row r="17" spans="1:7" ht="18.75" customHeight="1" thickBot="1" x14ac:dyDescent="0.25">
      <c r="A17" s="67" t="s">
        <v>31</v>
      </c>
      <c r="B17" s="68" t="s">
        <v>32</v>
      </c>
      <c r="C17" s="69">
        <v>1001</v>
      </c>
      <c r="D17" s="69">
        <v>1002</v>
      </c>
      <c r="E17" s="70">
        <v>1003</v>
      </c>
      <c r="F17" s="55"/>
      <c r="G17" s="55"/>
    </row>
    <row r="18" spans="1:7" ht="18.75" customHeight="1" x14ac:dyDescent="0.25">
      <c r="A18" s="71" t="s">
        <v>19</v>
      </c>
      <c r="B18" s="72" t="s">
        <v>18</v>
      </c>
      <c r="C18" s="23">
        <v>1488.0175887197199</v>
      </c>
      <c r="D18" s="1">
        <v>1393.56350206863</v>
      </c>
      <c r="E18" s="24">
        <v>1274.7014867937401</v>
      </c>
      <c r="F18" s="73">
        <f>AVERAGE(C18:E18)</f>
        <v>1385.4275258606965</v>
      </c>
      <c r="G18" s="25">
        <f t="shared" ref="G18:G34" si="0">STDEV(C18:E18)/SQRT(COUNT(C18:E18))</f>
        <v>61.713276304929721</v>
      </c>
    </row>
    <row r="19" spans="1:7" ht="18.75" customHeight="1" x14ac:dyDescent="0.25">
      <c r="A19" s="74"/>
      <c r="B19" s="75" t="s">
        <v>20</v>
      </c>
      <c r="C19" s="26">
        <v>1212.7525053808199</v>
      </c>
      <c r="D19" s="2">
        <v>1646.2970882913801</v>
      </c>
      <c r="E19" s="27">
        <v>1531.3544396718701</v>
      </c>
      <c r="F19" s="76">
        <f>AVERAGE(C19:E19)</f>
        <v>1463.4680111146899</v>
      </c>
      <c r="G19" s="28">
        <f t="shared" si="0"/>
        <v>129.67478774413564</v>
      </c>
    </row>
    <row r="20" spans="1:7" ht="18.75" customHeight="1" x14ac:dyDescent="0.25">
      <c r="A20" s="74"/>
      <c r="B20" s="75" t="s">
        <v>21</v>
      </c>
      <c r="C20" s="26">
        <v>397.00515143973502</v>
      </c>
      <c r="D20" s="2">
        <v>329.18318965281901</v>
      </c>
      <c r="E20" s="27">
        <v>368.006633827754</v>
      </c>
      <c r="F20" s="76">
        <f>AVERAGE(C20:E20)</f>
        <v>364.73165830676936</v>
      </c>
      <c r="G20" s="28">
        <f t="shared" si="0"/>
        <v>19.646871876999999</v>
      </c>
    </row>
    <row r="21" spans="1:7" ht="18.75" customHeight="1" x14ac:dyDescent="0.25">
      <c r="A21" s="74"/>
      <c r="B21" s="75" t="s">
        <v>23</v>
      </c>
      <c r="C21" s="26">
        <v>237.193073449504</v>
      </c>
      <c r="D21" s="2">
        <v>275.02820169697401</v>
      </c>
      <c r="E21" s="27">
        <v>250.31452809004</v>
      </c>
      <c r="F21" s="76">
        <f t="shared" ref="F21:F24" si="1">AVERAGE(C21:E21)</f>
        <v>254.17860107883931</v>
      </c>
      <c r="G21" s="28">
        <f t="shared" si="0"/>
        <v>11.091626382436772</v>
      </c>
    </row>
    <row r="22" spans="1:7" ht="18.75" customHeight="1" x14ac:dyDescent="0.25">
      <c r="A22" s="74"/>
      <c r="B22" s="75" t="s">
        <v>24</v>
      </c>
      <c r="C22" s="26">
        <v>229.971060834724</v>
      </c>
      <c r="D22" s="2">
        <v>179.54821987884702</v>
      </c>
      <c r="E22" s="27">
        <v>117.13712179189099</v>
      </c>
      <c r="F22" s="76">
        <f t="shared" si="1"/>
        <v>175.55213416848733</v>
      </c>
      <c r="G22" s="28">
        <f t="shared" si="0"/>
        <v>32.633576654185731</v>
      </c>
    </row>
    <row r="23" spans="1:7" ht="18.75" customHeight="1" x14ac:dyDescent="0.25">
      <c r="A23" s="74"/>
      <c r="B23" s="75" t="s">
        <v>33</v>
      </c>
      <c r="C23" s="26">
        <v>117.02446895025101</v>
      </c>
      <c r="D23" s="2">
        <v>110.12224134374</v>
      </c>
      <c r="E23" s="77">
        <v>84.510448189782608</v>
      </c>
      <c r="F23" s="76">
        <f t="shared" si="1"/>
        <v>103.88571949459121</v>
      </c>
      <c r="G23" s="28">
        <f t="shared" si="0"/>
        <v>9.8904169120791376</v>
      </c>
    </row>
    <row r="24" spans="1:7" ht="18.75" customHeight="1" thickBot="1" x14ac:dyDescent="0.3">
      <c r="A24" s="78"/>
      <c r="B24" s="79" t="s">
        <v>34</v>
      </c>
      <c r="C24" s="29">
        <v>63.640510466172699</v>
      </c>
      <c r="D24" s="30">
        <v>71.891501527519097</v>
      </c>
      <c r="E24" s="80">
        <v>49.975451158137403</v>
      </c>
      <c r="F24" s="81">
        <f t="shared" si="1"/>
        <v>61.835821050609731</v>
      </c>
      <c r="G24" s="31">
        <f t="shared" si="0"/>
        <v>6.3906440432688383</v>
      </c>
    </row>
    <row r="25" spans="1:7" ht="18.75" customHeight="1" x14ac:dyDescent="0.25">
      <c r="A25" s="71" t="s">
        <v>35</v>
      </c>
      <c r="B25" s="72" t="s">
        <v>18</v>
      </c>
      <c r="C25" s="23">
        <v>1458.93187962758</v>
      </c>
      <c r="D25" s="1">
        <v>3935.6275175166102</v>
      </c>
      <c r="E25" s="24">
        <v>3437.65065251633</v>
      </c>
      <c r="F25" s="73">
        <f>AVERAGE(C25:E25)</f>
        <v>2944.0700165535068</v>
      </c>
      <c r="G25" s="25">
        <f t="shared" si="0"/>
        <v>756.35567114789285</v>
      </c>
    </row>
    <row r="26" spans="1:7" ht="15" customHeight="1" x14ac:dyDescent="0.25">
      <c r="A26" s="74"/>
      <c r="B26" s="75" t="s">
        <v>20</v>
      </c>
      <c r="C26" s="26">
        <v>517.09216167454497</v>
      </c>
      <c r="D26" s="2">
        <v>2591.7832755549202</v>
      </c>
      <c r="E26" s="27">
        <v>2023.69505693062</v>
      </c>
      <c r="F26" s="76">
        <f>AVERAGE(C26:E26)</f>
        <v>1710.8568313866951</v>
      </c>
      <c r="G26" s="28">
        <f t="shared" si="0"/>
        <v>619.00097496548199</v>
      </c>
    </row>
    <row r="27" spans="1:7" ht="15" customHeight="1" x14ac:dyDescent="0.25">
      <c r="A27" s="74"/>
      <c r="B27" s="75" t="s">
        <v>21</v>
      </c>
      <c r="C27" s="26">
        <v>1206.32546735337</v>
      </c>
      <c r="D27" s="2">
        <v>1805.1006157541701</v>
      </c>
      <c r="E27" s="27">
        <v>1679.24285427985</v>
      </c>
      <c r="F27" s="76">
        <f>AVERAGE(C27:E27)</f>
        <v>1563.5563124624632</v>
      </c>
      <c r="G27" s="28">
        <f t="shared" si="0"/>
        <v>182.27310238014638</v>
      </c>
    </row>
    <row r="28" spans="1:7" ht="15" customHeight="1" x14ac:dyDescent="0.25">
      <c r="A28" s="74"/>
      <c r="B28" s="75" t="s">
        <v>23</v>
      </c>
      <c r="C28" s="26">
        <v>271.82388240988899</v>
      </c>
      <c r="D28" s="2">
        <v>326.946894684683</v>
      </c>
      <c r="E28" s="27">
        <v>280.14303044269502</v>
      </c>
      <c r="F28" s="76">
        <f t="shared" ref="F28:F31" si="2">AVERAGE(C28:E28)</f>
        <v>292.97126917908901</v>
      </c>
      <c r="G28" s="28">
        <f t="shared" si="0"/>
        <v>17.156722709288161</v>
      </c>
    </row>
    <row r="29" spans="1:7" ht="15" customHeight="1" x14ac:dyDescent="0.25">
      <c r="A29" s="74"/>
      <c r="B29" s="75" t="s">
        <v>24</v>
      </c>
      <c r="C29" s="26">
        <v>150.21480469784601</v>
      </c>
      <c r="D29" s="2">
        <v>138.095239200604</v>
      </c>
      <c r="E29" s="27">
        <v>167.897541965356</v>
      </c>
      <c r="F29" s="76">
        <f t="shared" si="2"/>
        <v>152.06919528793534</v>
      </c>
      <c r="G29" s="28">
        <f t="shared" si="0"/>
        <v>8.6530030599390759</v>
      </c>
    </row>
    <row r="30" spans="1:7" ht="15" customHeight="1" x14ac:dyDescent="0.25">
      <c r="A30" s="74"/>
      <c r="B30" s="75" t="s">
        <v>33</v>
      </c>
      <c r="C30" s="82">
        <v>217.446385545705</v>
      </c>
      <c r="D30" s="2">
        <v>100.42718289819899</v>
      </c>
      <c r="E30" s="77">
        <v>99.336275396488205</v>
      </c>
      <c r="F30" s="76">
        <f t="shared" si="2"/>
        <v>139.06994794679738</v>
      </c>
      <c r="G30" s="28">
        <f t="shared" si="0"/>
        <v>39.189484124426023</v>
      </c>
    </row>
    <row r="31" spans="1:7" ht="15" customHeight="1" thickBot="1" x14ac:dyDescent="0.3">
      <c r="A31" s="78"/>
      <c r="B31" s="79" t="s">
        <v>34</v>
      </c>
      <c r="C31" s="32">
        <v>534.70357225074304</v>
      </c>
      <c r="D31" s="3">
        <v>615.15181330189705</v>
      </c>
      <c r="E31" s="33">
        <v>586.82717723958001</v>
      </c>
      <c r="F31" s="76">
        <f t="shared" si="2"/>
        <v>578.89418759740681</v>
      </c>
      <c r="G31" s="28">
        <f t="shared" si="0"/>
        <v>23.559705116669488</v>
      </c>
    </row>
    <row r="32" spans="1:7" ht="15" customHeight="1" x14ac:dyDescent="0.25">
      <c r="A32" s="71" t="s">
        <v>36</v>
      </c>
      <c r="B32" s="72" t="s">
        <v>18</v>
      </c>
      <c r="C32" s="23">
        <v>2042.04031341364</v>
      </c>
      <c r="D32" s="1">
        <v>2347.6314664572797</v>
      </c>
      <c r="E32" s="24">
        <v>1679.62820326623</v>
      </c>
      <c r="F32" s="73">
        <f>AVERAGE(C32:E32)</f>
        <v>2023.09999437905</v>
      </c>
      <c r="G32" s="25">
        <f t="shared" si="0"/>
        <v>193.06833131676683</v>
      </c>
    </row>
    <row r="33" spans="1:7" ht="18.75" customHeight="1" x14ac:dyDescent="0.25">
      <c r="A33" s="74"/>
      <c r="B33" s="75" t="s">
        <v>23</v>
      </c>
      <c r="C33" s="26">
        <v>300.69197039053796</v>
      </c>
      <c r="D33" s="2">
        <v>234.015240735736</v>
      </c>
      <c r="E33" s="27">
        <v>289.02605399777798</v>
      </c>
      <c r="F33" s="76">
        <f t="shared" ref="F33:F34" si="3">AVERAGE(C33:E33)</f>
        <v>274.57775504135066</v>
      </c>
      <c r="G33" s="28">
        <f t="shared" si="0"/>
        <v>20.558952441013844</v>
      </c>
    </row>
    <row r="34" spans="1:7" ht="18.75" customHeight="1" thickBot="1" x14ac:dyDescent="0.3">
      <c r="A34" s="78"/>
      <c r="B34" s="79" t="s">
        <v>24</v>
      </c>
      <c r="C34" s="32">
        <v>147.90214810590101</v>
      </c>
      <c r="D34" s="30">
        <v>28.350217779675802</v>
      </c>
      <c r="E34" s="33">
        <v>105.26148615526799</v>
      </c>
      <c r="F34" s="83">
        <f t="shared" si="3"/>
        <v>93.837950680281594</v>
      </c>
      <c r="G34" s="84">
        <f t="shared" si="0"/>
        <v>34.981132453761703</v>
      </c>
    </row>
    <row r="35" spans="1:7" ht="18.75" customHeight="1" x14ac:dyDescent="0.25">
      <c r="A35" s="85"/>
      <c r="B35" s="85"/>
      <c r="C35" s="86"/>
      <c r="D35" s="86"/>
      <c r="E35" s="86"/>
      <c r="F35" s="87"/>
      <c r="G35" s="87"/>
    </row>
    <row r="36" spans="1:7" ht="18.75" customHeight="1" x14ac:dyDescent="0.2">
      <c r="A36" s="14"/>
      <c r="B36" s="15"/>
      <c r="C36" s="34"/>
      <c r="D36" s="34"/>
      <c r="E36" s="8"/>
      <c r="F36" s="9"/>
    </row>
    <row r="37" spans="1:7" ht="18.75" customHeight="1" x14ac:dyDescent="0.2">
      <c r="A37" s="14"/>
      <c r="B37" s="15"/>
      <c r="C37" s="34"/>
      <c r="D37" s="34"/>
      <c r="E37" s="8"/>
      <c r="F37" s="9"/>
    </row>
    <row r="38" spans="1:7" ht="18.75" customHeight="1" x14ac:dyDescent="0.2">
      <c r="A38" s="6" t="s">
        <v>2</v>
      </c>
      <c r="B38" s="7" t="s">
        <v>30</v>
      </c>
      <c r="C38" s="8"/>
      <c r="D38" s="8"/>
      <c r="E38" s="8"/>
      <c r="F38" s="9"/>
    </row>
    <row r="39" spans="1:7" ht="18.75" customHeight="1" x14ac:dyDescent="0.2">
      <c r="A39" s="6" t="s">
        <v>3</v>
      </c>
      <c r="B39" s="10" t="s">
        <v>28</v>
      </c>
      <c r="C39" s="8"/>
      <c r="D39" s="8"/>
      <c r="E39" s="8"/>
      <c r="F39" s="9"/>
    </row>
    <row r="40" spans="1:7" ht="18.75" customHeight="1" x14ac:dyDescent="0.2">
      <c r="A40" s="6" t="s">
        <v>4</v>
      </c>
      <c r="B40" s="10" t="s">
        <v>28</v>
      </c>
      <c r="C40" s="8"/>
      <c r="D40" s="8"/>
      <c r="E40" s="8"/>
      <c r="F40" s="9"/>
    </row>
    <row r="41" spans="1:7" ht="18.75" customHeight="1" x14ac:dyDescent="0.2">
      <c r="A41" s="11" t="s">
        <v>5</v>
      </c>
      <c r="B41" s="12" t="s">
        <v>46</v>
      </c>
      <c r="C41" s="13"/>
      <c r="D41" s="13"/>
      <c r="E41" s="8"/>
      <c r="F41" s="9"/>
    </row>
    <row r="42" spans="1:7" ht="18.75" customHeight="1" x14ac:dyDescent="0.2">
      <c r="A42" s="6" t="s">
        <v>6</v>
      </c>
      <c r="B42" s="10" t="s">
        <v>29</v>
      </c>
      <c r="C42" s="8"/>
      <c r="D42" s="8"/>
      <c r="E42" s="8"/>
      <c r="F42" s="9"/>
    </row>
    <row r="43" spans="1:7" ht="18.75" customHeight="1" x14ac:dyDescent="0.2">
      <c r="A43" s="6" t="s">
        <v>0</v>
      </c>
      <c r="B43" s="10" t="s">
        <v>1</v>
      </c>
      <c r="C43" s="8"/>
      <c r="D43" s="8"/>
      <c r="E43" s="8"/>
      <c r="F43" s="9"/>
    </row>
    <row r="44" spans="1:7" ht="16" thickBot="1" x14ac:dyDescent="0.25">
      <c r="A44" s="88"/>
      <c r="B44" s="88"/>
      <c r="C44" s="35"/>
      <c r="D44" s="35"/>
      <c r="E44" s="36"/>
      <c r="F44" s="36"/>
    </row>
    <row r="45" spans="1:7" ht="20" thickBot="1" x14ac:dyDescent="0.3">
      <c r="A45" s="14"/>
      <c r="B45" s="15"/>
      <c r="C45" s="56" t="s">
        <v>16</v>
      </c>
      <c r="D45" s="57"/>
      <c r="E45" s="57"/>
      <c r="F45" s="18"/>
    </row>
    <row r="46" spans="1:7" ht="20" thickBot="1" x14ac:dyDescent="0.3">
      <c r="A46" s="64" t="str">
        <f>B41</f>
        <v>molecule-1758; 100 mg/kg; IV (once weekly)</v>
      </c>
      <c r="B46" s="66"/>
      <c r="C46" s="49" t="s">
        <v>45</v>
      </c>
      <c r="D46" s="50"/>
      <c r="E46" s="51"/>
      <c r="F46" s="37"/>
    </row>
    <row r="47" spans="1:7" ht="20" thickBot="1" x14ac:dyDescent="0.3">
      <c r="A47" s="64" t="s">
        <v>8</v>
      </c>
      <c r="B47" s="65"/>
      <c r="C47" s="19" t="s">
        <v>9</v>
      </c>
      <c r="D47" s="20" t="s">
        <v>10</v>
      </c>
      <c r="E47" s="21" t="s">
        <v>11</v>
      </c>
      <c r="F47" s="53" t="s">
        <v>12</v>
      </c>
      <c r="G47" s="53" t="s">
        <v>13</v>
      </c>
    </row>
    <row r="48" spans="1:7" ht="20" thickBot="1" x14ac:dyDescent="0.3">
      <c r="A48" s="64" t="s">
        <v>14</v>
      </c>
      <c r="B48" s="66"/>
      <c r="C48" s="22" t="s">
        <v>15</v>
      </c>
      <c r="D48" s="22" t="s">
        <v>15</v>
      </c>
      <c r="E48" s="20" t="s">
        <v>15</v>
      </c>
      <c r="F48" s="54"/>
      <c r="G48" s="54"/>
    </row>
    <row r="49" spans="1:7" ht="20" thickBot="1" x14ac:dyDescent="0.25">
      <c r="A49" s="67" t="s">
        <v>31</v>
      </c>
      <c r="B49" s="68" t="s">
        <v>32</v>
      </c>
      <c r="C49" s="41">
        <v>2001</v>
      </c>
      <c r="D49" s="41">
        <v>2002</v>
      </c>
      <c r="E49" s="42">
        <v>2003</v>
      </c>
      <c r="F49" s="55"/>
      <c r="G49" s="55"/>
    </row>
    <row r="50" spans="1:7" ht="19" x14ac:dyDescent="0.25">
      <c r="A50" s="71" t="s">
        <v>19</v>
      </c>
      <c r="B50" s="72" t="s">
        <v>18</v>
      </c>
      <c r="C50" s="23">
        <v>2069.3392174843898</v>
      </c>
      <c r="D50" s="1">
        <v>2201.89155471105</v>
      </c>
      <c r="E50" s="24">
        <v>2275.01131570092</v>
      </c>
      <c r="F50" s="73">
        <f>AVERAGE(C50:E50)</f>
        <v>2182.0806959654533</v>
      </c>
      <c r="G50" s="25">
        <f t="shared" ref="G50:G66" si="4">STDEV(C50:E50)/SQRT(COUNT(C50:E50))</f>
        <v>60.193038327744645</v>
      </c>
    </row>
    <row r="51" spans="1:7" ht="19" x14ac:dyDescent="0.25">
      <c r="A51" s="74"/>
      <c r="B51" s="75" t="s">
        <v>20</v>
      </c>
      <c r="C51" s="26">
        <v>1999.1545925830501</v>
      </c>
      <c r="D51" s="2">
        <v>2211.7624400813902</v>
      </c>
      <c r="E51" s="27">
        <v>1839.9762054773598</v>
      </c>
      <c r="F51" s="76">
        <f>AVERAGE(C51:E51)</f>
        <v>2016.9644127139334</v>
      </c>
      <c r="G51" s="28">
        <f t="shared" si="4"/>
        <v>107.69423279216888</v>
      </c>
    </row>
    <row r="52" spans="1:7" ht="19" x14ac:dyDescent="0.25">
      <c r="A52" s="74"/>
      <c r="B52" s="75" t="s">
        <v>21</v>
      </c>
      <c r="C52" s="26">
        <v>1828.3326648950499</v>
      </c>
      <c r="D52" s="2">
        <v>1938.57666861914</v>
      </c>
      <c r="E52" s="27">
        <v>1563.0019617336</v>
      </c>
      <c r="F52" s="76">
        <f>AVERAGE(C52:E52)</f>
        <v>1776.63709841593</v>
      </c>
      <c r="G52" s="28">
        <f t="shared" si="4"/>
        <v>111.45763591044758</v>
      </c>
    </row>
    <row r="53" spans="1:7" ht="19" x14ac:dyDescent="0.25">
      <c r="A53" s="74"/>
      <c r="B53" s="75" t="s">
        <v>23</v>
      </c>
      <c r="C53" s="26">
        <v>1221.5544123372899</v>
      </c>
      <c r="D53" s="2">
        <v>1430.4650347908</v>
      </c>
      <c r="E53" s="27">
        <v>1266.8531459212102</v>
      </c>
      <c r="F53" s="76">
        <f t="shared" ref="F53:F56" si="5">AVERAGE(C53:E53)</f>
        <v>1306.2908643497667</v>
      </c>
      <c r="G53" s="28">
        <f t="shared" si="4"/>
        <v>63.44922450173798</v>
      </c>
    </row>
    <row r="54" spans="1:7" ht="19" x14ac:dyDescent="0.25">
      <c r="A54" s="74"/>
      <c r="B54" s="75" t="s">
        <v>24</v>
      </c>
      <c r="C54" s="26">
        <v>749.82631357029197</v>
      </c>
      <c r="D54" s="2">
        <v>924.45308537637504</v>
      </c>
      <c r="E54" s="27">
        <v>552.225815590612</v>
      </c>
      <c r="F54" s="76">
        <f t="shared" si="5"/>
        <v>742.16840484575971</v>
      </c>
      <c r="G54" s="28">
        <f t="shared" si="4"/>
        <v>107.52095573664666</v>
      </c>
    </row>
    <row r="55" spans="1:7" ht="19" x14ac:dyDescent="0.25">
      <c r="A55" s="74"/>
      <c r="B55" s="75" t="s">
        <v>33</v>
      </c>
      <c r="C55" s="26">
        <v>605.54368825343602</v>
      </c>
      <c r="D55" s="2">
        <v>621.97847274699097</v>
      </c>
      <c r="E55" s="27">
        <v>656.04178404049298</v>
      </c>
      <c r="F55" s="76">
        <f t="shared" si="5"/>
        <v>627.85464834697325</v>
      </c>
      <c r="G55" s="28">
        <f t="shared" si="4"/>
        <v>14.870681437995886</v>
      </c>
    </row>
    <row r="56" spans="1:7" ht="20" thickBot="1" x14ac:dyDescent="0.3">
      <c r="A56" s="78"/>
      <c r="B56" s="79" t="s">
        <v>34</v>
      </c>
      <c r="C56" s="32">
        <v>560.76674795852409</v>
      </c>
      <c r="D56" s="3">
        <v>747.06040918456904</v>
      </c>
      <c r="E56" s="33">
        <v>308.87848391282199</v>
      </c>
      <c r="F56" s="76">
        <f t="shared" si="5"/>
        <v>538.90188035197173</v>
      </c>
      <c r="G56" s="28">
        <f t="shared" si="4"/>
        <v>126.96377992076147</v>
      </c>
    </row>
    <row r="57" spans="1:7" ht="19" x14ac:dyDescent="0.25">
      <c r="A57" s="71" t="s">
        <v>35</v>
      </c>
      <c r="B57" s="72" t="s">
        <v>18</v>
      </c>
      <c r="C57" s="23">
        <v>2720.4617722954499</v>
      </c>
      <c r="D57" s="1">
        <v>2648.9204974772902</v>
      </c>
      <c r="E57" s="24">
        <v>2341.8414684913096</v>
      </c>
      <c r="F57" s="73">
        <f>AVERAGE(C57:E57)</f>
        <v>2570.4079127546834</v>
      </c>
      <c r="G57" s="25">
        <f t="shared" si="4"/>
        <v>116.13426580622576</v>
      </c>
    </row>
    <row r="58" spans="1:7" ht="19" x14ac:dyDescent="0.25">
      <c r="A58" s="74"/>
      <c r="B58" s="75" t="s">
        <v>20</v>
      </c>
      <c r="C58" s="26">
        <v>2311.7044896975499</v>
      </c>
      <c r="D58" s="2">
        <v>2426.6211873685297</v>
      </c>
      <c r="E58" s="27">
        <v>2243.8333070010199</v>
      </c>
      <c r="F58" s="76">
        <f>AVERAGE(C58:E58)</f>
        <v>2327.3863280223663</v>
      </c>
      <c r="G58" s="28">
        <f t="shared" si="4"/>
        <v>53.3457038015435</v>
      </c>
    </row>
    <row r="59" spans="1:7" ht="19" x14ac:dyDescent="0.25">
      <c r="A59" s="74"/>
      <c r="B59" s="75" t="s">
        <v>21</v>
      </c>
      <c r="C59" s="26">
        <v>1956.28431514503</v>
      </c>
      <c r="D59" s="2">
        <v>2539.9726631625404</v>
      </c>
      <c r="E59" s="27">
        <v>2024.2218597569602</v>
      </c>
      <c r="F59" s="76">
        <f>AVERAGE(C59:E59)</f>
        <v>2173.4929460215103</v>
      </c>
      <c r="G59" s="28">
        <f t="shared" si="4"/>
        <v>184.28638473745227</v>
      </c>
    </row>
    <row r="60" spans="1:7" ht="19" x14ac:dyDescent="0.25">
      <c r="A60" s="74"/>
      <c r="B60" s="75" t="s">
        <v>23</v>
      </c>
      <c r="C60" s="26">
        <v>1280.9445950427</v>
      </c>
      <c r="D60" s="2">
        <v>1313.35994753262</v>
      </c>
      <c r="E60" s="27">
        <v>1128.86138451478</v>
      </c>
      <c r="F60" s="76">
        <f t="shared" ref="F60:F63" si="6">AVERAGE(C60:E60)</f>
        <v>1241.0553090300334</v>
      </c>
      <c r="G60" s="28">
        <f t="shared" si="4"/>
        <v>56.87206781558713</v>
      </c>
    </row>
    <row r="61" spans="1:7" ht="19" x14ac:dyDescent="0.25">
      <c r="A61" s="74"/>
      <c r="B61" s="75" t="s">
        <v>24</v>
      </c>
      <c r="C61" s="26">
        <v>1787.7374907744102</v>
      </c>
      <c r="D61" s="2">
        <v>1475.6875283914399</v>
      </c>
      <c r="E61" s="27">
        <v>668.75213200346604</v>
      </c>
      <c r="F61" s="76">
        <f t="shared" si="6"/>
        <v>1310.7257170564387</v>
      </c>
      <c r="G61" s="28">
        <f t="shared" si="4"/>
        <v>333.38734113396697</v>
      </c>
    </row>
    <row r="62" spans="1:7" ht="19" x14ac:dyDescent="0.25">
      <c r="A62" s="74"/>
      <c r="B62" s="75" t="s">
        <v>33</v>
      </c>
      <c r="C62" s="26">
        <v>1702.4171559313702</v>
      </c>
      <c r="D62" s="2">
        <v>2118.1682697675697</v>
      </c>
      <c r="E62" s="27">
        <v>1028.5239375875601</v>
      </c>
      <c r="F62" s="76">
        <f t="shared" si="6"/>
        <v>1616.3697877621664</v>
      </c>
      <c r="G62" s="28">
        <f t="shared" si="4"/>
        <v>317.48191803609876</v>
      </c>
    </row>
    <row r="63" spans="1:7" ht="20" thickBot="1" x14ac:dyDescent="0.3">
      <c r="A63" s="78"/>
      <c r="B63" s="79" t="s">
        <v>34</v>
      </c>
      <c r="C63" s="32">
        <v>1942.74697400488</v>
      </c>
      <c r="D63" s="3">
        <v>2163.8424640161697</v>
      </c>
      <c r="E63" s="33">
        <v>1292.20791778588</v>
      </c>
      <c r="F63" s="76">
        <f t="shared" si="6"/>
        <v>1799.59911860231</v>
      </c>
      <c r="G63" s="28">
        <f t="shared" si="4"/>
        <v>261.60095369683933</v>
      </c>
    </row>
    <row r="64" spans="1:7" ht="19" x14ac:dyDescent="0.25">
      <c r="A64" s="71" t="s">
        <v>36</v>
      </c>
      <c r="B64" s="72" t="s">
        <v>18</v>
      </c>
      <c r="C64" s="23">
        <v>2057.7636121963201</v>
      </c>
      <c r="D64" s="1">
        <v>2164.5365846774002</v>
      </c>
      <c r="E64" s="24">
        <v>1825.94222861765</v>
      </c>
      <c r="F64" s="73">
        <f>AVERAGE(C64:E64)</f>
        <v>2016.0808084971238</v>
      </c>
      <c r="G64" s="25">
        <f t="shared" si="4"/>
        <v>99.941026914290063</v>
      </c>
    </row>
    <row r="65" spans="1:7" ht="19" x14ac:dyDescent="0.25">
      <c r="A65" s="74"/>
      <c r="B65" s="75" t="s">
        <v>23</v>
      </c>
      <c r="C65" s="26">
        <v>1080.4800061563801</v>
      </c>
      <c r="D65" s="2">
        <v>1508.2286953976202</v>
      </c>
      <c r="E65" s="27">
        <v>963.914827718634</v>
      </c>
      <c r="F65" s="76">
        <f t="shared" ref="F65:F66" si="7">AVERAGE(C65:E65)</f>
        <v>1184.207843090878</v>
      </c>
      <c r="G65" s="28">
        <f t="shared" si="4"/>
        <v>165.46801780933043</v>
      </c>
    </row>
    <row r="66" spans="1:7" ht="20" thickBot="1" x14ac:dyDescent="0.3">
      <c r="A66" s="78"/>
      <c r="B66" s="79" t="s">
        <v>24</v>
      </c>
      <c r="C66" s="32">
        <v>1255.5466441647202</v>
      </c>
      <c r="D66" s="3">
        <v>1210.4949536674301</v>
      </c>
      <c r="E66" s="33">
        <v>204.48015469838398</v>
      </c>
      <c r="F66" s="89">
        <f t="shared" si="7"/>
        <v>890.17391751017806</v>
      </c>
      <c r="G66" s="84">
        <f t="shared" si="4"/>
        <v>343.09345955750587</v>
      </c>
    </row>
  </sheetData>
  <mergeCells count="21">
    <mergeCell ref="G47:G49"/>
    <mergeCell ref="A48:B48"/>
    <mergeCell ref="A50:A56"/>
    <mergeCell ref="A57:A63"/>
    <mergeCell ref="A64:A66"/>
    <mergeCell ref="C45:E45"/>
    <mergeCell ref="A46:B46"/>
    <mergeCell ref="C46:E46"/>
    <mergeCell ref="A47:B47"/>
    <mergeCell ref="F47:F49"/>
    <mergeCell ref="A18:A24"/>
    <mergeCell ref="A25:A31"/>
    <mergeCell ref="A32:A34"/>
    <mergeCell ref="C13:E13"/>
    <mergeCell ref="A14:B14"/>
    <mergeCell ref="C14:E14"/>
    <mergeCell ref="F14:G14"/>
    <mergeCell ref="A15:B15"/>
    <mergeCell ref="F15:F17"/>
    <mergeCell ref="G15:G17"/>
    <mergeCell ref="A16:B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0005-3387-0046-9816-129FE8BD9D8E}">
  <sheetPr>
    <tabColor theme="4" tint="-0.249977111117893"/>
  </sheetPr>
  <dimension ref="A1:H66"/>
  <sheetViews>
    <sheetView topLeftCell="A22" zoomScaleNormal="100" workbookViewId="0">
      <selection activeCell="B33" sqref="B33"/>
    </sheetView>
  </sheetViews>
  <sheetFormatPr baseColWidth="10" defaultColWidth="8.83203125" defaultRowHeight="15" x14ac:dyDescent="0.2"/>
  <cols>
    <col min="1" max="1" width="16.5" style="38" customWidth="1"/>
    <col min="2" max="2" width="41.6640625" style="38" customWidth="1"/>
    <col min="3" max="4" width="18.6640625" style="38" customWidth="1"/>
    <col min="5" max="5" width="16" style="38" customWidth="1"/>
    <col min="6" max="6" width="16.5" style="62" customWidth="1"/>
    <col min="7" max="7" width="15.1640625" style="38" customWidth="1"/>
    <col min="8" max="16384" width="8.83203125" style="38"/>
  </cols>
  <sheetData>
    <row r="1" spans="1:7" ht="18.75" customHeight="1" x14ac:dyDescent="0.2"/>
    <row r="2" spans="1:7" ht="18.75" customHeight="1" x14ac:dyDescent="0.2"/>
    <row r="3" spans="1:7" ht="18.75" customHeight="1" x14ac:dyDescent="0.2"/>
    <row r="4" spans="1:7" ht="18.75" customHeight="1" x14ac:dyDescent="0.2"/>
    <row r="5" spans="1:7" ht="18.75" customHeight="1" x14ac:dyDescent="0.2">
      <c r="E5" s="4"/>
      <c r="F5" s="5"/>
    </row>
    <row r="6" spans="1:7" ht="18.75" customHeight="1" x14ac:dyDescent="0.2">
      <c r="A6" s="6" t="s">
        <v>2</v>
      </c>
      <c r="B6" s="7">
        <v>44931</v>
      </c>
      <c r="C6" s="8"/>
      <c r="D6" s="8"/>
      <c r="E6" s="8"/>
      <c r="F6" s="9"/>
    </row>
    <row r="7" spans="1:7" ht="18.75" customHeight="1" x14ac:dyDescent="0.2">
      <c r="A7" s="6" t="s">
        <v>3</v>
      </c>
      <c r="B7" s="10" t="s">
        <v>28</v>
      </c>
      <c r="C7" s="8"/>
      <c r="D7" s="8"/>
      <c r="E7" s="8"/>
      <c r="F7" s="9"/>
    </row>
    <row r="8" spans="1:7" ht="18.75" customHeight="1" x14ac:dyDescent="0.2">
      <c r="A8" s="6" t="s">
        <v>4</v>
      </c>
      <c r="B8" s="10" t="s">
        <v>28</v>
      </c>
      <c r="C8" s="8"/>
      <c r="D8" s="8"/>
      <c r="E8" s="8"/>
      <c r="F8" s="9"/>
    </row>
    <row r="9" spans="1:7" ht="18.75" customHeight="1" x14ac:dyDescent="0.2">
      <c r="A9" s="11" t="s">
        <v>5</v>
      </c>
      <c r="B9" s="12" t="s">
        <v>48</v>
      </c>
      <c r="C9" s="13"/>
      <c r="D9" s="13"/>
      <c r="E9" s="8"/>
      <c r="F9" s="9"/>
    </row>
    <row r="10" spans="1:7" ht="18.75" customHeight="1" x14ac:dyDescent="0.2">
      <c r="A10" s="6" t="s">
        <v>6</v>
      </c>
      <c r="B10" s="10" t="s">
        <v>29</v>
      </c>
      <c r="C10" s="8"/>
      <c r="D10" s="8"/>
      <c r="E10" s="8"/>
      <c r="F10" s="9"/>
    </row>
    <row r="11" spans="1:7" ht="18.75" customHeight="1" x14ac:dyDescent="0.2">
      <c r="A11" s="6" t="s">
        <v>0</v>
      </c>
      <c r="B11" s="10" t="s">
        <v>26</v>
      </c>
      <c r="C11" s="8"/>
      <c r="D11" s="8"/>
      <c r="E11" s="8"/>
      <c r="F11" s="9"/>
    </row>
    <row r="12" spans="1:7" ht="18.75" customHeight="1" thickBot="1" x14ac:dyDescent="0.25">
      <c r="A12" s="14"/>
      <c r="B12" s="15"/>
      <c r="C12" s="16"/>
      <c r="D12" s="17"/>
      <c r="E12" s="63"/>
      <c r="F12" s="38"/>
    </row>
    <row r="13" spans="1:7" ht="18.75" customHeight="1" thickBot="1" x14ac:dyDescent="0.25">
      <c r="A13" s="14"/>
      <c r="B13" s="15"/>
      <c r="C13" s="60" t="s">
        <v>7</v>
      </c>
      <c r="D13" s="61"/>
      <c r="E13" s="61"/>
      <c r="F13" s="18"/>
    </row>
    <row r="14" spans="1:7" ht="18.75" customHeight="1" thickBot="1" x14ac:dyDescent="0.3">
      <c r="A14" s="64" t="str">
        <f>B9</f>
        <v>molecule-1758; 30 mg/kg; IV (once weekly)</v>
      </c>
      <c r="B14" s="66"/>
      <c r="C14" s="58" t="s">
        <v>47</v>
      </c>
      <c r="D14" s="59"/>
      <c r="E14" s="59"/>
      <c r="F14" s="90"/>
      <c r="G14" s="91"/>
    </row>
    <row r="15" spans="1:7" ht="18.75" customHeight="1" thickBot="1" x14ac:dyDescent="0.25">
      <c r="A15" s="64" t="s">
        <v>8</v>
      </c>
      <c r="B15" s="66"/>
      <c r="C15" s="39" t="s">
        <v>9</v>
      </c>
      <c r="D15" s="40" t="s">
        <v>10</v>
      </c>
      <c r="E15" s="92" t="s">
        <v>11</v>
      </c>
      <c r="F15" s="53" t="s">
        <v>27</v>
      </c>
      <c r="G15" s="53" t="s">
        <v>13</v>
      </c>
    </row>
    <row r="16" spans="1:7" ht="18.75" customHeight="1" thickBot="1" x14ac:dyDescent="0.3">
      <c r="A16" s="64" t="s">
        <v>14</v>
      </c>
      <c r="B16" s="66"/>
      <c r="C16" s="22" t="s">
        <v>15</v>
      </c>
      <c r="D16" s="22" t="s">
        <v>15</v>
      </c>
      <c r="E16" s="20" t="s">
        <v>15</v>
      </c>
      <c r="F16" s="54"/>
      <c r="G16" s="54"/>
    </row>
    <row r="17" spans="1:8" ht="18.75" customHeight="1" thickBot="1" x14ac:dyDescent="0.25">
      <c r="A17" s="67" t="s">
        <v>37</v>
      </c>
      <c r="B17" s="93"/>
      <c r="C17" s="69">
        <v>1001</v>
      </c>
      <c r="D17" s="69">
        <v>1002</v>
      </c>
      <c r="E17" s="69">
        <v>1003</v>
      </c>
      <c r="F17" s="54"/>
      <c r="G17" s="54"/>
    </row>
    <row r="18" spans="1:8" ht="18.75" customHeight="1" x14ac:dyDescent="0.2">
      <c r="A18" s="94" t="s">
        <v>38</v>
      </c>
      <c r="B18" s="95"/>
      <c r="C18" s="96" t="s">
        <v>25</v>
      </c>
      <c r="D18" s="97" t="s">
        <v>25</v>
      </c>
      <c r="E18" s="98" t="s">
        <v>25</v>
      </c>
      <c r="F18" s="99" t="s">
        <v>25</v>
      </c>
      <c r="G18" s="100" t="s">
        <v>17</v>
      </c>
    </row>
    <row r="19" spans="1:8" ht="18.75" customHeight="1" x14ac:dyDescent="0.2">
      <c r="A19" s="101" t="s">
        <v>22</v>
      </c>
      <c r="B19" s="102"/>
      <c r="C19" s="103">
        <v>687.63259406485201</v>
      </c>
      <c r="D19" s="104">
        <v>514.26252169515897</v>
      </c>
      <c r="E19" s="105">
        <v>379.32144657344702</v>
      </c>
      <c r="F19" s="106">
        <f>AVERAGE(C19:E19)</f>
        <v>527.07218744448596</v>
      </c>
      <c r="G19" s="107">
        <f t="shared" ref="G19:G21" si="0">STDEV(C19:E19)/SQRT(COUNT(C19:E19))</f>
        <v>89.231919866760478</v>
      </c>
    </row>
    <row r="20" spans="1:8" ht="18.75" customHeight="1" x14ac:dyDescent="0.2">
      <c r="A20" s="101" t="s">
        <v>39</v>
      </c>
      <c r="B20" s="102"/>
      <c r="C20" s="108">
        <v>1005.45810642532</v>
      </c>
      <c r="D20" s="109">
        <v>601.43600798290504</v>
      </c>
      <c r="E20" s="110">
        <v>749.30229680036598</v>
      </c>
      <c r="F20" s="106">
        <f>AVERAGE(C20:E20)</f>
        <v>785.39880373619701</v>
      </c>
      <c r="G20" s="111">
        <f t="shared" si="0"/>
        <v>118.01932379513013</v>
      </c>
    </row>
    <row r="21" spans="1:8" ht="18.75" customHeight="1" thickBot="1" x14ac:dyDescent="0.25">
      <c r="A21" s="112" t="s">
        <v>40</v>
      </c>
      <c r="B21" s="113"/>
      <c r="C21" s="44">
        <v>686.48474112666997</v>
      </c>
      <c r="D21" s="45">
        <v>147.71900153044101</v>
      </c>
      <c r="E21" s="46">
        <v>373.54698467296299</v>
      </c>
      <c r="F21" s="114">
        <f>AVERAGE(C21:E21)</f>
        <v>402.5835757766913</v>
      </c>
      <c r="G21" s="115">
        <f t="shared" si="0"/>
        <v>156.20443149695612</v>
      </c>
    </row>
    <row r="22" spans="1:8" ht="18.75" customHeight="1" x14ac:dyDescent="0.2">
      <c r="A22" s="43"/>
      <c r="B22" s="116"/>
      <c r="C22" s="117"/>
      <c r="D22" s="117"/>
      <c r="E22" s="117"/>
      <c r="F22" s="118"/>
      <c r="G22" s="119"/>
    </row>
    <row r="23" spans="1:8" ht="18.75" customHeight="1" x14ac:dyDescent="0.2">
      <c r="A23" s="43" t="s">
        <v>41</v>
      </c>
      <c r="B23" s="116" t="s">
        <v>42</v>
      </c>
      <c r="C23" s="117">
        <f>100*(C19/(1000*('Serum Data Summary'!C22)))</f>
        <v>0.29900831503275144</v>
      </c>
      <c r="D23" s="120">
        <f>100*(D19/(1000*('Serum Data Summary'!D22)))</f>
        <v>0.28642028422346139</v>
      </c>
      <c r="E23" s="117">
        <f>100*(E19/(1000*('Serum Data Summary'!E22)))</f>
        <v>0.32382684564109387</v>
      </c>
      <c r="F23" s="118">
        <f t="shared" ref="F23:F24" si="1">AVERAGE(C23:E23)</f>
        <v>0.30308514829910221</v>
      </c>
      <c r="G23" s="119"/>
    </row>
    <row r="24" spans="1:8" ht="18.75" customHeight="1" x14ac:dyDescent="0.2">
      <c r="A24" s="43" t="s">
        <v>43</v>
      </c>
      <c r="B24" s="116" t="s">
        <v>42</v>
      </c>
      <c r="C24" s="121">
        <f>100*(C20/(1000*('Serum Data Summary'!C29)))</f>
        <v>0.66934687859014852</v>
      </c>
      <c r="D24" s="117">
        <f>100*(D20/(1000*('Serum Data Summary'!D29)))</f>
        <v>0.43552262298429367</v>
      </c>
      <c r="E24" s="117">
        <f>100*(E20/(1000*('Serum Data Summary'!E29)))</f>
        <v>0.44628544767795175</v>
      </c>
      <c r="F24" s="118">
        <f t="shared" si="1"/>
        <v>0.51705164975079798</v>
      </c>
      <c r="G24" s="119"/>
    </row>
    <row r="25" spans="1:8" ht="18.75" customHeight="1" x14ac:dyDescent="0.2">
      <c r="A25" s="122" t="s">
        <v>44</v>
      </c>
      <c r="B25" s="116" t="s">
        <v>42</v>
      </c>
      <c r="C25" s="117">
        <f>100*(C21/(1000*('Serum Data Summary'!C34)))</f>
        <v>0.46414791801071925</v>
      </c>
      <c r="D25" s="117">
        <f>100*(D21/(1000*('Serum Data Summary'!D34)))</f>
        <v>0.52105067650076531</v>
      </c>
      <c r="E25" s="117">
        <f>100*(E21/(1000*('Serum Data Summary'!E34)))</f>
        <v>0.35487527139979314</v>
      </c>
      <c r="F25" s="118">
        <f>AVERAGE(C25:E25)</f>
        <v>0.44669128863709257</v>
      </c>
      <c r="G25" s="123"/>
      <c r="H25" s="123"/>
    </row>
    <row r="26" spans="1:8" ht="18.75" customHeight="1" x14ac:dyDescent="0.2">
      <c r="A26" s="123"/>
      <c r="B26" s="124"/>
      <c r="C26" s="123"/>
      <c r="D26" s="123"/>
      <c r="E26" s="123"/>
      <c r="F26" s="123"/>
      <c r="G26" s="123"/>
      <c r="H26" s="123"/>
    </row>
    <row r="27" spans="1:8" ht="18.75" customHeight="1" x14ac:dyDescent="0.2">
      <c r="A27" s="123"/>
      <c r="B27" s="123"/>
      <c r="C27" s="123"/>
      <c r="D27" s="123"/>
      <c r="E27" s="123"/>
      <c r="F27" s="123"/>
      <c r="G27" s="123"/>
      <c r="H27" s="123"/>
    </row>
    <row r="28" spans="1:8" ht="18.75" customHeight="1" x14ac:dyDescent="0.2">
      <c r="A28" s="6" t="s">
        <v>2</v>
      </c>
      <c r="B28" s="7">
        <v>44931</v>
      </c>
      <c r="C28" s="8"/>
      <c r="D28" s="8"/>
      <c r="E28" s="8"/>
      <c r="F28" s="9"/>
      <c r="H28" s="123"/>
    </row>
    <row r="29" spans="1:8" ht="18.75" customHeight="1" x14ac:dyDescent="0.2">
      <c r="A29" s="6" t="s">
        <v>3</v>
      </c>
      <c r="B29" s="10" t="s">
        <v>28</v>
      </c>
      <c r="C29" s="8"/>
      <c r="D29" s="8"/>
      <c r="E29" s="8"/>
      <c r="F29" s="9"/>
      <c r="H29" s="123"/>
    </row>
    <row r="30" spans="1:8" ht="18.75" customHeight="1" x14ac:dyDescent="0.2">
      <c r="A30" s="6" t="s">
        <v>4</v>
      </c>
      <c r="B30" s="10" t="s">
        <v>28</v>
      </c>
      <c r="C30" s="8"/>
      <c r="D30" s="8"/>
      <c r="E30" s="8"/>
      <c r="F30" s="9"/>
      <c r="H30" s="123"/>
    </row>
    <row r="31" spans="1:8" ht="18.75" customHeight="1" x14ac:dyDescent="0.2">
      <c r="A31" s="11" t="s">
        <v>5</v>
      </c>
      <c r="B31" s="12" t="s">
        <v>46</v>
      </c>
      <c r="C31" s="13"/>
      <c r="D31" s="13"/>
      <c r="E31" s="8"/>
      <c r="F31" s="9"/>
      <c r="H31" s="123"/>
    </row>
    <row r="32" spans="1:8" ht="18.75" customHeight="1" x14ac:dyDescent="0.2">
      <c r="A32" s="6" t="s">
        <v>6</v>
      </c>
      <c r="B32" s="10" t="s">
        <v>29</v>
      </c>
      <c r="C32" s="8"/>
      <c r="D32" s="8"/>
      <c r="E32" s="8"/>
      <c r="F32" s="9"/>
      <c r="H32" s="123"/>
    </row>
    <row r="33" spans="1:8" ht="18.75" customHeight="1" x14ac:dyDescent="0.2">
      <c r="A33" s="6" t="s">
        <v>0</v>
      </c>
      <c r="B33" s="10" t="s">
        <v>26</v>
      </c>
      <c r="C33" s="8"/>
      <c r="D33" s="8"/>
      <c r="E33" s="8"/>
      <c r="F33" s="9"/>
      <c r="H33" s="123"/>
    </row>
    <row r="34" spans="1:8" ht="18.75" customHeight="1" thickBot="1" x14ac:dyDescent="0.25">
      <c r="A34" s="14"/>
      <c r="B34" s="15"/>
      <c r="C34" s="16"/>
      <c r="D34" s="17"/>
      <c r="E34" s="63"/>
      <c r="F34" s="38"/>
      <c r="H34" s="123"/>
    </row>
    <row r="35" spans="1:8" ht="18.75" customHeight="1" thickBot="1" x14ac:dyDescent="0.25">
      <c r="A35" s="14"/>
      <c r="B35" s="15"/>
      <c r="C35" s="60" t="s">
        <v>16</v>
      </c>
      <c r="D35" s="61"/>
      <c r="E35" s="61"/>
      <c r="F35" s="18"/>
      <c r="H35" s="123"/>
    </row>
    <row r="36" spans="1:8" ht="18.75" customHeight="1" thickBot="1" x14ac:dyDescent="0.3">
      <c r="A36" s="64" t="str">
        <f>B31</f>
        <v>molecule-1758; 100 mg/kg; IV (once weekly)</v>
      </c>
      <c r="B36" s="66"/>
      <c r="C36" s="58" t="s">
        <v>47</v>
      </c>
      <c r="D36" s="59"/>
      <c r="E36" s="59"/>
      <c r="F36" s="90"/>
      <c r="G36" s="91"/>
      <c r="H36" s="123"/>
    </row>
    <row r="37" spans="1:8" ht="18.75" customHeight="1" thickBot="1" x14ac:dyDescent="0.25">
      <c r="A37" s="64" t="s">
        <v>8</v>
      </c>
      <c r="B37" s="66"/>
      <c r="C37" s="39" t="s">
        <v>9</v>
      </c>
      <c r="D37" s="40" t="s">
        <v>10</v>
      </c>
      <c r="E37" s="92" t="s">
        <v>11</v>
      </c>
      <c r="F37" s="53" t="s">
        <v>27</v>
      </c>
      <c r="G37" s="53" t="s">
        <v>13</v>
      </c>
      <c r="H37" s="123"/>
    </row>
    <row r="38" spans="1:8" ht="18.75" customHeight="1" thickBot="1" x14ac:dyDescent="0.3">
      <c r="A38" s="64" t="s">
        <v>14</v>
      </c>
      <c r="B38" s="66"/>
      <c r="C38" s="22" t="s">
        <v>15</v>
      </c>
      <c r="D38" s="22" t="s">
        <v>15</v>
      </c>
      <c r="E38" s="20" t="s">
        <v>15</v>
      </c>
      <c r="F38" s="54"/>
      <c r="G38" s="54"/>
      <c r="H38" s="123"/>
    </row>
    <row r="39" spans="1:8" ht="18.75" customHeight="1" thickBot="1" x14ac:dyDescent="0.25">
      <c r="A39" s="67" t="s">
        <v>37</v>
      </c>
      <c r="B39" s="93"/>
      <c r="C39" s="69">
        <v>2001</v>
      </c>
      <c r="D39" s="69">
        <v>2002</v>
      </c>
      <c r="E39" s="69">
        <v>2003</v>
      </c>
      <c r="F39" s="54"/>
      <c r="G39" s="54"/>
      <c r="H39" s="123"/>
    </row>
    <row r="40" spans="1:8" ht="18.75" customHeight="1" x14ac:dyDescent="0.2">
      <c r="A40" s="94" t="s">
        <v>38</v>
      </c>
      <c r="B40" s="95"/>
      <c r="C40" s="96" t="s">
        <v>25</v>
      </c>
      <c r="D40" s="97" t="s">
        <v>25</v>
      </c>
      <c r="E40" s="98" t="s">
        <v>25</v>
      </c>
      <c r="F40" s="99" t="s">
        <v>25</v>
      </c>
      <c r="G40" s="100" t="s">
        <v>17</v>
      </c>
      <c r="H40" s="123"/>
    </row>
    <row r="41" spans="1:8" ht="18.75" customHeight="1" x14ac:dyDescent="0.2">
      <c r="A41" s="101" t="s">
        <v>22</v>
      </c>
      <c r="B41" s="102"/>
      <c r="C41" s="103">
        <v>920.30800497745997</v>
      </c>
      <c r="D41" s="104">
        <v>1728.19594713118</v>
      </c>
      <c r="E41" s="105">
        <v>1210.51313046272</v>
      </c>
      <c r="F41" s="106">
        <f>AVERAGE(C41:E41)</f>
        <v>1286.3390275237869</v>
      </c>
      <c r="G41" s="111">
        <f t="shared" ref="G41:G43" si="2">STDEV(C41:E41)/SQRT(COUNT(C41:E41))</f>
        <v>236.27872436889695</v>
      </c>
      <c r="H41" s="123"/>
    </row>
    <row r="42" spans="1:8" ht="18.75" customHeight="1" x14ac:dyDescent="0.2">
      <c r="A42" s="101" t="s">
        <v>39</v>
      </c>
      <c r="B42" s="102"/>
      <c r="C42" s="108">
        <v>1199.14355111801</v>
      </c>
      <c r="D42" s="109">
        <v>1174.01994581548</v>
      </c>
      <c r="E42" s="110">
        <v>1208.8911226791899</v>
      </c>
      <c r="F42" s="106">
        <f>AVERAGE(C42:E42)</f>
        <v>1194.01820653756</v>
      </c>
      <c r="G42" s="107">
        <f t="shared" si="2"/>
        <v>10.387518339595459</v>
      </c>
      <c r="H42" s="123"/>
    </row>
    <row r="43" spans="1:8" ht="18.75" customHeight="1" thickBot="1" x14ac:dyDescent="0.25">
      <c r="A43" s="112" t="s">
        <v>40</v>
      </c>
      <c r="B43" s="113"/>
      <c r="C43" s="44">
        <v>790.07143792644604</v>
      </c>
      <c r="D43" s="45">
        <v>1096.0168915332599</v>
      </c>
      <c r="E43" s="46">
        <v>695.45157322187595</v>
      </c>
      <c r="F43" s="114">
        <f>AVERAGE(C43:E43)</f>
        <v>860.51330089386067</v>
      </c>
      <c r="G43" s="115">
        <f t="shared" si="2"/>
        <v>120.8782936155411</v>
      </c>
      <c r="H43" s="123"/>
    </row>
    <row r="44" spans="1:8" ht="18.75" customHeight="1" x14ac:dyDescent="0.2">
      <c r="A44" s="43"/>
      <c r="B44" s="43"/>
      <c r="C44" s="125"/>
      <c r="D44" s="125"/>
      <c r="E44" s="125"/>
      <c r="F44" s="119"/>
      <c r="G44" s="119"/>
      <c r="H44" s="123"/>
    </row>
    <row r="45" spans="1:8" ht="18.75" customHeight="1" x14ac:dyDescent="0.2">
      <c r="A45" s="43" t="s">
        <v>41</v>
      </c>
      <c r="B45" s="116" t="s">
        <v>42</v>
      </c>
      <c r="C45" s="117">
        <f>100*(C41/(1000*('Serum Data Summary'!C54)))</f>
        <v>0.1227361574703108</v>
      </c>
      <c r="D45" s="117">
        <f>100*(D41/(1000*('Serum Data Summary'!D54)))</f>
        <v>0.18694252574510853</v>
      </c>
      <c r="E45" s="117">
        <f>100*(E41/(1000*('Serum Data Summary'!E54)))</f>
        <v>0.2192061827403092</v>
      </c>
      <c r="F45" s="118">
        <f t="shared" ref="F45:F46" si="3">AVERAGE(C45:E45)</f>
        <v>0.1762949553185762</v>
      </c>
      <c r="G45" s="119"/>
      <c r="H45" s="123"/>
    </row>
    <row r="46" spans="1:8" ht="18.75" customHeight="1" x14ac:dyDescent="0.2">
      <c r="A46" s="43" t="s">
        <v>43</v>
      </c>
      <c r="B46" s="116" t="s">
        <v>42</v>
      </c>
      <c r="C46" s="117">
        <f>100*(C42/(1000*('Serum Data Summary'!C61)))</f>
        <v>6.7076042053498944E-2</v>
      </c>
      <c r="D46" s="117">
        <f>100*(D42/(1000*('Serum Data Summary'!D61)))</f>
        <v>7.9557489185749911E-2</v>
      </c>
      <c r="E46" s="117">
        <f>100*(E42/(1000*('Serum Data Summary'!E61)))</f>
        <v>0.18076818971141978</v>
      </c>
      <c r="F46" s="118">
        <f t="shared" si="3"/>
        <v>0.10913390698355623</v>
      </c>
      <c r="G46" s="119"/>
      <c r="H46" s="123"/>
    </row>
    <row r="47" spans="1:8" ht="18.75" customHeight="1" x14ac:dyDescent="0.2">
      <c r="A47" s="122" t="s">
        <v>44</v>
      </c>
      <c r="B47" s="116" t="s">
        <v>42</v>
      </c>
      <c r="C47" s="120">
        <f>100*(C43/(1000*('Serum Data Summary'!C66)))</f>
        <v>6.2926490353694381E-2</v>
      </c>
      <c r="D47" s="117">
        <f>100*(D43/(1000*('Serum Data Summary'!D66)))</f>
        <v>9.0542871592538529E-2</v>
      </c>
      <c r="E47" s="121">
        <f>100*(E43/(1000*('Serum Data Summary'!E66)))</f>
        <v>0.34010712396403137</v>
      </c>
      <c r="F47" s="118">
        <f>AVERAGE(C47:E47)</f>
        <v>0.16452549530342142</v>
      </c>
      <c r="G47" s="123"/>
      <c r="H47" s="123"/>
    </row>
    <row r="48" spans="1:8" ht="18.75" customHeight="1" x14ac:dyDescent="0.2">
      <c r="A48" s="123"/>
      <c r="B48" s="123"/>
      <c r="C48" s="123"/>
      <c r="D48" s="123"/>
      <c r="E48" s="123"/>
      <c r="F48" s="123"/>
      <c r="G48" s="123"/>
      <c r="H48" s="123"/>
    </row>
    <row r="49" ht="18.75" customHeight="1" x14ac:dyDescent="0.2"/>
    <row r="50" ht="18.75" customHeight="1" x14ac:dyDescent="0.2"/>
    <row r="51" ht="18.75" customHeight="1" x14ac:dyDescent="0.2"/>
    <row r="52" ht="18.75" customHeight="1" x14ac:dyDescent="0.2"/>
    <row r="53" ht="18.75" customHeight="1" x14ac:dyDescent="0.2"/>
    <row r="54" ht="18.75" customHeight="1" x14ac:dyDescent="0.2"/>
    <row r="55" ht="18.75" customHeight="1" x14ac:dyDescent="0.2"/>
    <row r="56" ht="18.75" customHeight="1" x14ac:dyDescent="0.2"/>
    <row r="57" ht="18.75" customHeight="1" x14ac:dyDescent="0.2"/>
    <row r="58" ht="18.75" customHeight="1" x14ac:dyDescent="0.2"/>
    <row r="59" ht="18.75" customHeight="1" x14ac:dyDescent="0.2"/>
    <row r="60" ht="18.75" customHeight="1" x14ac:dyDescent="0.2"/>
    <row r="61" ht="18.75" customHeight="1" x14ac:dyDescent="0.2"/>
    <row r="62" ht="18.75" customHeight="1" x14ac:dyDescent="0.2"/>
    <row r="63" ht="18.75" customHeight="1" x14ac:dyDescent="0.2"/>
    <row r="64" ht="18.75" customHeight="1" x14ac:dyDescent="0.2"/>
    <row r="65" ht="18.75" customHeight="1" x14ac:dyDescent="0.2"/>
    <row r="66" ht="18.75" customHeight="1" x14ac:dyDescent="0.2"/>
  </sheetData>
  <mergeCells count="24">
    <mergeCell ref="F36:G36"/>
    <mergeCell ref="A37:B37"/>
    <mergeCell ref="F37:F39"/>
    <mergeCell ref="G37:G39"/>
    <mergeCell ref="A38:B38"/>
    <mergeCell ref="A18:B18"/>
    <mergeCell ref="A19:B19"/>
    <mergeCell ref="A20:B20"/>
    <mergeCell ref="A21:B21"/>
    <mergeCell ref="A36:B36"/>
    <mergeCell ref="A40:B40"/>
    <mergeCell ref="A41:B41"/>
    <mergeCell ref="A42:B42"/>
    <mergeCell ref="A43:B43"/>
    <mergeCell ref="C35:E35"/>
    <mergeCell ref="C36:E36"/>
    <mergeCell ref="C13:E13"/>
    <mergeCell ref="A14:B14"/>
    <mergeCell ref="C14:E14"/>
    <mergeCell ref="F14:G14"/>
    <mergeCell ref="A15:B15"/>
    <mergeCell ref="F15:F17"/>
    <mergeCell ref="G15:G17"/>
    <mergeCell ref="A16:B1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24926DB7604B408103765A0DC9713A" ma:contentTypeVersion="14" ma:contentTypeDescription="Create a new document." ma:contentTypeScope="" ma:versionID="95a5795f234e468570718e93c0d162bb">
  <xsd:schema xmlns:xsd="http://www.w3.org/2001/XMLSchema" xmlns:xs="http://www.w3.org/2001/XMLSchema" xmlns:p="http://schemas.microsoft.com/office/2006/metadata/properties" xmlns:ns2="ca52a4d6-2b39-4ba2-823b-418efe9bd968" xmlns:ns3="f46bad1c-e789-41d7-9452-73cee2d56ec9" targetNamespace="http://schemas.microsoft.com/office/2006/metadata/properties" ma:root="true" ma:fieldsID="77c842d9db0cd892772d4162fafc5e8c" ns2:_="" ns3:_="">
    <xsd:import namespace="ca52a4d6-2b39-4ba2-823b-418efe9bd968"/>
    <xsd:import namespace="f46bad1c-e789-41d7-9452-73cee2d56e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52a4d6-2b39-4ba2-823b-418efe9bd9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3ce5f66-b290-472b-a51e-9542c1f007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bad1c-e789-41d7-9452-73cee2d56e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5cc7061-17ba-4689-a69f-69d065a027f9}" ma:internalName="TaxCatchAll" ma:showField="CatchAllData" ma:web="f46bad1c-e789-41d7-9452-73cee2d56e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385009-307F-4E46-9763-ED8DFE706C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52a4d6-2b39-4ba2-823b-418efe9bd968"/>
    <ds:schemaRef ds:uri="f46bad1c-e789-41d7-9452-73cee2d56e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3B4D1A-3850-4677-A756-D087C8F3E2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Serum Data Summary</vt:lpstr>
      <vt:lpstr>CSF Data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Kafali, Gokce</dc:creator>
  <cp:lastModifiedBy>Kimiko McGirr</cp:lastModifiedBy>
  <cp:lastPrinted>2023-01-09T20:37:01Z</cp:lastPrinted>
  <dcterms:created xsi:type="dcterms:W3CDTF">2022-08-10T18:08:55Z</dcterms:created>
  <dcterms:modified xsi:type="dcterms:W3CDTF">2023-11-13T23:37:21Z</dcterms:modified>
</cp:coreProperties>
</file>