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casierraa/Dropbox/Carpeta_Cesar/00_Resumen_franjas/"/>
    </mc:Choice>
  </mc:AlternateContent>
  <xr:revisionPtr revIDLastSave="0" documentId="13_ncr:1_{FACA9276-A73F-F548-83EB-43001E49C29B}" xr6:coauthVersionLast="45" xr6:coauthVersionMax="45" xr10:uidLastSave="{00000000-0000-0000-0000-000000000000}"/>
  <bookViews>
    <workbookView xWindow="2380" yWindow="460" windowWidth="25540" windowHeight="17460" activeTab="1" xr2:uid="{00000000-000D-0000-FFFF-FFFF00000000}"/>
  </bookViews>
  <sheets>
    <sheet name="Hoja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2" l="1"/>
  <c r="B10" i="2"/>
  <c r="D22" i="2" s="1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E21" i="2"/>
  <c r="F21" i="2"/>
  <c r="D21" i="2"/>
  <c r="B29" i="2"/>
  <c r="E4" i="2"/>
  <c r="F4" i="2"/>
  <c r="P4" i="2" s="1"/>
  <c r="E5" i="2"/>
  <c r="F5" i="2"/>
  <c r="E6" i="2"/>
  <c r="F6" i="2"/>
  <c r="P6" i="2" s="1"/>
  <c r="E7" i="2"/>
  <c r="F7" i="2"/>
  <c r="E14" i="2"/>
  <c r="F14" i="2"/>
  <c r="D14" i="2"/>
  <c r="E3" i="2"/>
  <c r="C21" i="2"/>
  <c r="C22" i="2" s="1"/>
  <c r="C23" i="2" s="1"/>
  <c r="C24" i="2" s="1"/>
  <c r="C25" i="2" s="1"/>
  <c r="C26" i="2" s="1"/>
  <c r="C27" i="2" s="1"/>
  <c r="F3" i="2"/>
  <c r="G23" i="2" l="1"/>
  <c r="H23" i="2" s="1"/>
  <c r="N4" i="2"/>
  <c r="G25" i="2"/>
  <c r="H25" i="2" s="1"/>
  <c r="N7" i="2"/>
  <c r="G21" i="2"/>
  <c r="P5" i="2"/>
  <c r="O5" i="2"/>
  <c r="P7" i="2"/>
  <c r="N6" i="2"/>
  <c r="O4" i="2"/>
  <c r="N5" i="2"/>
  <c r="O7" i="2"/>
  <c r="O6" i="2"/>
  <c r="G27" i="2"/>
  <c r="H27" i="2" s="1"/>
  <c r="P3" i="2"/>
  <c r="N3" i="2"/>
  <c r="O3" i="2"/>
  <c r="G24" i="2" l="1"/>
  <c r="H24" i="2" s="1"/>
  <c r="H21" i="2"/>
  <c r="G22" i="2"/>
  <c r="H22" i="2" s="1"/>
  <c r="G26" i="2"/>
  <c r="H26" i="2" s="1"/>
  <c r="I26" i="2" s="1"/>
  <c r="I25" i="2" l="1"/>
  <c r="I24" i="2"/>
  <c r="I23" i="2"/>
  <c r="B11" i="2"/>
  <c r="J26" i="2" s="1"/>
  <c r="I21" i="2"/>
  <c r="I22" i="2"/>
  <c r="I27" i="2"/>
  <c r="J25" i="2" l="1"/>
  <c r="K25" i="2"/>
  <c r="J24" i="2"/>
  <c r="K24" i="2" s="1"/>
  <c r="J27" i="2"/>
  <c r="K26" i="2" s="1"/>
  <c r="J22" i="2"/>
  <c r="J23" i="2"/>
  <c r="J21" i="2"/>
  <c r="K23" i="2" l="1"/>
  <c r="K22" i="2"/>
  <c r="K21" i="2"/>
</calcChain>
</file>

<file path=xl/sharedStrings.xml><?xml version="1.0" encoding="utf-8"?>
<sst xmlns="http://schemas.openxmlformats.org/spreadsheetml/2006/main" count="67" uniqueCount="38">
  <si>
    <t>Node</t>
  </si>
  <si>
    <t>Load</t>
  </si>
  <si>
    <t>FX (tonf)</t>
  </si>
  <si>
    <t>FY (tonf)</t>
  </si>
  <si>
    <t>FZ (tonf)</t>
  </si>
  <si>
    <t>MX (tonf*m)</t>
  </si>
  <si>
    <t>MY (tonf*m)</t>
  </si>
  <si>
    <t>MZ (tonf*m)</t>
  </si>
  <si>
    <t>S5</t>
  </si>
  <si>
    <t>Num_Q11</t>
  </si>
  <si>
    <t>Num_Q12</t>
  </si>
  <si>
    <t>Num_Q13</t>
  </si>
  <si>
    <t>Num_Q21</t>
  </si>
  <si>
    <t>Num_Q22</t>
  </si>
  <si>
    <t>Num_Q23</t>
  </si>
  <si>
    <t>Q1 (tf/m)</t>
  </si>
  <si>
    <t>Q2 (tf/m)</t>
  </si>
  <si>
    <t>L1 (m)</t>
  </si>
  <si>
    <t>L2 (m)</t>
  </si>
  <si>
    <t>L3 (m)</t>
  </si>
  <si>
    <t>Eje_1</t>
  </si>
  <si>
    <t>Eje_2</t>
  </si>
  <si>
    <t>Eje_3</t>
  </si>
  <si>
    <t>Vs</t>
  </si>
  <si>
    <t>Cvx</t>
  </si>
  <si>
    <t>mxhx</t>
  </si>
  <si>
    <t>Peso</t>
  </si>
  <si>
    <t>tn/m</t>
  </si>
  <si>
    <t>h</t>
  </si>
  <si>
    <t>Piso</t>
  </si>
  <si>
    <t>tf</t>
  </si>
  <si>
    <t>Fuerza</t>
  </si>
  <si>
    <t>sigma</t>
  </si>
  <si>
    <t>Portico I</t>
  </si>
  <si>
    <t>Portico 2</t>
  </si>
  <si>
    <t>Portico 3</t>
  </si>
  <si>
    <t>Portico 4</t>
  </si>
  <si>
    <t>Portico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</si>
</sst>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Calibri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</xdr:row>
      <xdr:rowOff>0</xdr:rowOff>
    </xdr:from>
    <xdr:ext cx="10687050" cy="5724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opLeftCell="B1" workbookViewId="0">
      <selection activeCell="E22" sqref="E22"/>
    </sheetView>
  </sheetViews>
  <sheetFormatPr baseColWidth="10" defaultColWidth="14.5" defaultRowHeight="15.75" customHeight="1" x14ac:dyDescent="0.15"/>
  <sheetData>
    <row r="1" spans="1:9" x14ac:dyDescent="0.2">
      <c r="A1" s="1"/>
      <c r="B1" s="1"/>
      <c r="C1" s="1"/>
      <c r="D1" s="1"/>
      <c r="E1" s="1"/>
      <c r="F1" s="1"/>
      <c r="G1" s="1"/>
      <c r="H1" s="1"/>
      <c r="I1" s="1"/>
    </row>
    <row r="2" spans="1:9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">
      <c r="A3" s="1"/>
      <c r="B3" s="2">
        <v>1074</v>
      </c>
      <c r="C3" s="2" t="s">
        <v>8</v>
      </c>
      <c r="D3" s="2">
        <v>5.2285339999999998</v>
      </c>
      <c r="E3" s="2">
        <v>15.41123</v>
      </c>
      <c r="F3" s="2">
        <v>174.79833099999999</v>
      </c>
      <c r="G3" s="2">
        <v>-16.645447000000001</v>
      </c>
      <c r="H3" s="2">
        <v>10.570595000000001</v>
      </c>
      <c r="I3" s="2">
        <v>1.0390429999999999</v>
      </c>
    </row>
    <row r="4" spans="1:9" x14ac:dyDescent="0.2">
      <c r="A4" s="1"/>
      <c r="B4" s="2">
        <v>1076</v>
      </c>
      <c r="C4" s="2" t="s">
        <v>8</v>
      </c>
      <c r="D4" s="2">
        <v>4.5941530000000004</v>
      </c>
      <c r="E4" s="2">
        <v>10.92351</v>
      </c>
      <c r="F4" s="2">
        <v>193.47155699999999</v>
      </c>
      <c r="G4" s="2">
        <v>5.7507020000000004</v>
      </c>
      <c r="H4" s="2">
        <v>9.3072020000000002</v>
      </c>
      <c r="I4" s="2">
        <v>0.22436700000000001</v>
      </c>
    </row>
    <row r="5" spans="1:9" x14ac:dyDescent="0.2">
      <c r="A5" s="1"/>
      <c r="B5" s="2">
        <v>1077</v>
      </c>
      <c r="C5" s="2" t="s">
        <v>8</v>
      </c>
      <c r="D5" s="2">
        <v>4.9225919999999999</v>
      </c>
      <c r="E5" s="2">
        <v>10.299905000000001</v>
      </c>
      <c r="F5" s="2">
        <v>185.826324</v>
      </c>
      <c r="G5" s="2">
        <v>7.6859590000000004</v>
      </c>
      <c r="H5" s="2">
        <v>9.5963790000000007</v>
      </c>
      <c r="I5" s="2">
        <v>0.24077899999999999</v>
      </c>
    </row>
    <row r="6" spans="1:9" x14ac:dyDescent="0.2">
      <c r="A6" s="1"/>
      <c r="B6" s="2">
        <v>1078</v>
      </c>
      <c r="C6" s="2" t="s">
        <v>8</v>
      </c>
      <c r="D6" s="2">
        <v>-0.36517699999999997</v>
      </c>
      <c r="E6" s="2">
        <v>10.731750999999999</v>
      </c>
      <c r="F6" s="2">
        <v>189.16754599999999</v>
      </c>
      <c r="G6" s="2">
        <v>9.0482519999999997</v>
      </c>
      <c r="H6" s="2">
        <v>4.899502</v>
      </c>
      <c r="I6" s="2">
        <v>-2.3496E-2</v>
      </c>
    </row>
    <row r="7" spans="1:9" x14ac:dyDescent="0.2">
      <c r="A7" s="1"/>
      <c r="B7" s="2">
        <v>1079</v>
      </c>
      <c r="C7" s="2" t="s">
        <v>8</v>
      </c>
      <c r="D7" s="2">
        <v>2.006399</v>
      </c>
      <c r="E7" s="2">
        <v>9.2491330000000005</v>
      </c>
      <c r="F7" s="2">
        <v>181.87063000000001</v>
      </c>
      <c r="G7" s="2">
        <v>10.281896</v>
      </c>
      <c r="H7" s="2">
        <v>7.6386479999999999</v>
      </c>
      <c r="I7" s="2">
        <v>6.5912999999999999E-2</v>
      </c>
    </row>
    <row r="8" spans="1:9" x14ac:dyDescent="0.2">
      <c r="A8" s="1"/>
      <c r="B8" s="2">
        <v>1080</v>
      </c>
      <c r="C8" s="2" t="s">
        <v>8</v>
      </c>
      <c r="D8" s="2">
        <v>3.516988</v>
      </c>
      <c r="E8" s="2">
        <v>8.3159500000000008</v>
      </c>
      <c r="F8" s="2">
        <v>178.162721</v>
      </c>
      <c r="G8" s="2">
        <v>13.205681</v>
      </c>
      <c r="H8" s="2">
        <v>13.643445</v>
      </c>
      <c r="I8" s="2">
        <v>0.16834199999999999</v>
      </c>
    </row>
    <row r="9" spans="1:9" x14ac:dyDescent="0.2">
      <c r="A9" s="1"/>
      <c r="B9" s="2">
        <v>1081</v>
      </c>
      <c r="C9" s="2" t="s">
        <v>8</v>
      </c>
      <c r="D9" s="2">
        <v>4.1101799999999997</v>
      </c>
      <c r="E9" s="2">
        <v>11.535577</v>
      </c>
      <c r="F9" s="2">
        <v>172.61871600000001</v>
      </c>
      <c r="G9" s="2">
        <v>34.935223000000001</v>
      </c>
      <c r="H9" s="2">
        <v>15.722351</v>
      </c>
      <c r="I9" s="2">
        <v>2.9704000000000001E-2</v>
      </c>
    </row>
    <row r="10" spans="1:9" x14ac:dyDescent="0.2">
      <c r="A10" s="1"/>
      <c r="B10" s="2">
        <v>1082</v>
      </c>
      <c r="C10" s="2" t="s">
        <v>8</v>
      </c>
      <c r="D10" s="2">
        <v>2.0266259999999998</v>
      </c>
      <c r="E10" s="2">
        <v>11.479120999999999</v>
      </c>
      <c r="F10" s="2">
        <v>123.800275</v>
      </c>
      <c r="G10" s="2">
        <v>32.335486000000003</v>
      </c>
      <c r="H10" s="2">
        <v>11.563177</v>
      </c>
      <c r="I10" s="2">
        <v>9.3252000000000002E-2</v>
      </c>
    </row>
    <row r="11" spans="1:9" x14ac:dyDescent="0.2">
      <c r="A11" s="1"/>
      <c r="B11" s="2">
        <v>1083</v>
      </c>
      <c r="C11" s="2" t="s">
        <v>8</v>
      </c>
      <c r="D11" s="2">
        <v>31.708570000000002</v>
      </c>
      <c r="E11" s="2">
        <v>8.945506</v>
      </c>
      <c r="F11" s="2">
        <v>325.75192099999998</v>
      </c>
      <c r="G11" s="2">
        <v>8.2894089999999991</v>
      </c>
      <c r="H11" s="2">
        <v>227.54355699999999</v>
      </c>
      <c r="I11" s="2">
        <v>1.4813989999999999</v>
      </c>
    </row>
    <row r="12" spans="1:9" x14ac:dyDescent="0.2">
      <c r="A12" s="1"/>
      <c r="B12" s="2">
        <v>1084</v>
      </c>
      <c r="C12" s="2" t="s">
        <v>8</v>
      </c>
      <c r="D12" s="2">
        <v>5.8131890000000004</v>
      </c>
      <c r="E12" s="2">
        <v>17.970248999999999</v>
      </c>
      <c r="F12" s="2">
        <v>354.13426800000002</v>
      </c>
      <c r="G12" s="2">
        <v>86.302374</v>
      </c>
      <c r="H12" s="2">
        <v>11.063889</v>
      </c>
      <c r="I12" s="2">
        <v>1.140741</v>
      </c>
    </row>
    <row r="13" spans="1:9" x14ac:dyDescent="0.2">
      <c r="A13" s="1"/>
      <c r="B13" s="2">
        <v>1085</v>
      </c>
      <c r="C13" s="2" t="s">
        <v>8</v>
      </c>
      <c r="D13" s="2">
        <v>4.9556139999999997</v>
      </c>
      <c r="E13" s="2">
        <v>17.234126</v>
      </c>
      <c r="F13" s="2">
        <v>336.76155399999999</v>
      </c>
      <c r="G13" s="2">
        <v>85.381246000000004</v>
      </c>
      <c r="H13" s="2">
        <v>10.293317</v>
      </c>
      <c r="I13" s="2">
        <v>1.3501460000000001</v>
      </c>
    </row>
    <row r="14" spans="1:9" x14ac:dyDescent="0.2">
      <c r="A14" s="1"/>
      <c r="B14" s="2">
        <v>1086</v>
      </c>
      <c r="C14" s="2" t="s">
        <v>8</v>
      </c>
      <c r="D14" s="2">
        <v>28.220613</v>
      </c>
      <c r="E14" s="2">
        <v>9.6236359999999994</v>
      </c>
      <c r="F14" s="2">
        <v>375.84073000000001</v>
      </c>
      <c r="G14" s="2">
        <v>10.253315000000001</v>
      </c>
      <c r="H14" s="2">
        <v>98.624008000000003</v>
      </c>
      <c r="I14" s="2">
        <v>2.0479000000000001E-2</v>
      </c>
    </row>
    <row r="15" spans="1:9" x14ac:dyDescent="0.2">
      <c r="A15" s="1"/>
      <c r="B15" s="2">
        <v>1087</v>
      </c>
      <c r="C15" s="2" t="s">
        <v>8</v>
      </c>
      <c r="D15" s="2">
        <v>4.0926359999999997</v>
      </c>
      <c r="E15" s="2">
        <v>16.315028000000002</v>
      </c>
      <c r="F15" s="2">
        <v>315.73645499999998</v>
      </c>
      <c r="G15" s="2">
        <v>87.081664000000004</v>
      </c>
      <c r="H15" s="2">
        <v>9.5201309999999992</v>
      </c>
      <c r="I15" s="2">
        <v>1.7850699999999999</v>
      </c>
    </row>
    <row r="16" spans="1:9" x14ac:dyDescent="0.2">
      <c r="A16" s="1"/>
      <c r="B16" s="2">
        <v>1088</v>
      </c>
      <c r="C16" s="2" t="s">
        <v>8</v>
      </c>
      <c r="D16" s="2">
        <v>30.723002000000001</v>
      </c>
      <c r="E16" s="2">
        <v>7.518427</v>
      </c>
      <c r="F16" s="2">
        <v>354.24464999999998</v>
      </c>
      <c r="G16" s="2">
        <v>12.681493</v>
      </c>
      <c r="H16" s="2">
        <v>238.20912999999999</v>
      </c>
      <c r="I16" s="2">
        <v>2.135246</v>
      </c>
    </row>
    <row r="17" spans="1:9" x14ac:dyDescent="0.2">
      <c r="A17" s="1"/>
      <c r="B17" s="2">
        <v>1089</v>
      </c>
      <c r="C17" s="2" t="s">
        <v>8</v>
      </c>
      <c r="D17" s="2">
        <v>-0.34988799999999998</v>
      </c>
      <c r="E17" s="2">
        <v>9.0420859999999994</v>
      </c>
      <c r="F17" s="2">
        <v>335.86308500000001</v>
      </c>
      <c r="G17" s="2">
        <v>94.219954000000001</v>
      </c>
      <c r="H17" s="2">
        <v>5.6385899999999998</v>
      </c>
      <c r="I17" s="2">
        <v>1.3903799999999999</v>
      </c>
    </row>
    <row r="18" spans="1:9" x14ac:dyDescent="0.2">
      <c r="A18" s="1"/>
      <c r="B18" s="2">
        <v>1090</v>
      </c>
      <c r="C18" s="2" t="s">
        <v>8</v>
      </c>
      <c r="D18" s="2">
        <v>21.581869000000001</v>
      </c>
      <c r="E18" s="2">
        <v>7.5683210000000001</v>
      </c>
      <c r="F18" s="2">
        <v>335.54307899999998</v>
      </c>
      <c r="G18" s="2">
        <v>23.784797000000001</v>
      </c>
      <c r="H18" s="2">
        <v>103.524215</v>
      </c>
      <c r="I18" s="2">
        <v>5.3808000000000002E-2</v>
      </c>
    </row>
    <row r="19" spans="1:9" x14ac:dyDescent="0.2">
      <c r="A19" s="1"/>
      <c r="B19" s="2">
        <v>1091</v>
      </c>
      <c r="C19" s="2" t="s">
        <v>8</v>
      </c>
      <c r="D19" s="2">
        <v>5.0051759999999996</v>
      </c>
      <c r="E19" s="2">
        <v>5.6500399999999997</v>
      </c>
      <c r="F19" s="2">
        <v>196.76458400000001</v>
      </c>
      <c r="G19" s="2">
        <v>18.099381000000001</v>
      </c>
      <c r="H19" s="2">
        <v>62.504187000000002</v>
      </c>
      <c r="I19" s="2">
        <v>0.931786</v>
      </c>
    </row>
    <row r="20" spans="1:9" x14ac:dyDescent="0.2">
      <c r="A20" s="1"/>
      <c r="B20" s="2">
        <v>1092</v>
      </c>
      <c r="C20" s="2" t="s">
        <v>8</v>
      </c>
      <c r="D20" s="2">
        <v>9.1748580000000004</v>
      </c>
      <c r="E20" s="2">
        <v>18.534918999999999</v>
      </c>
      <c r="F20" s="2">
        <v>179.65212700000001</v>
      </c>
      <c r="G20" s="2">
        <v>13.170691</v>
      </c>
      <c r="H20" s="2">
        <v>13.763591999999999</v>
      </c>
      <c r="I20" s="2">
        <v>1.1861E-2</v>
      </c>
    </row>
    <row r="21" spans="1:9" x14ac:dyDescent="0.2">
      <c r="A21" s="1"/>
      <c r="B21" s="2">
        <v>1093</v>
      </c>
      <c r="C21" s="2" t="s">
        <v>8</v>
      </c>
      <c r="D21" s="2">
        <v>3.8852980000000001</v>
      </c>
      <c r="E21" s="2">
        <v>12.643672</v>
      </c>
      <c r="F21" s="2">
        <v>258.022875</v>
      </c>
      <c r="G21" s="2">
        <v>-26.805529</v>
      </c>
      <c r="H21" s="2">
        <v>9.1345240000000008</v>
      </c>
      <c r="I21" s="2">
        <v>0.77300899999999995</v>
      </c>
    </row>
    <row r="22" spans="1:9" x14ac:dyDescent="0.2">
      <c r="A22" s="1"/>
      <c r="B22" s="2">
        <v>1094</v>
      </c>
      <c r="C22" s="2" t="s">
        <v>8</v>
      </c>
      <c r="D22" s="2">
        <v>4.9027329999999996</v>
      </c>
      <c r="E22" s="2">
        <v>15.259214999999999</v>
      </c>
      <c r="F22" s="2">
        <v>199.80325199999999</v>
      </c>
      <c r="G22" s="2">
        <v>19.009564999999998</v>
      </c>
      <c r="H22" s="2">
        <v>10.320454</v>
      </c>
      <c r="I22" s="2">
        <v>1.1861E-2</v>
      </c>
    </row>
    <row r="23" spans="1:9" x14ac:dyDescent="0.2">
      <c r="A23" s="1"/>
      <c r="B23" s="2">
        <v>1095</v>
      </c>
      <c r="C23" s="2" t="s">
        <v>8</v>
      </c>
      <c r="D23" s="2">
        <v>4.7089040000000004</v>
      </c>
      <c r="E23" s="2">
        <v>9.9442850000000007</v>
      </c>
      <c r="F23" s="2">
        <v>246.431603</v>
      </c>
      <c r="G23" s="2">
        <v>-18.736642</v>
      </c>
      <c r="H23" s="2">
        <v>9.1649630000000002</v>
      </c>
      <c r="I23" s="2">
        <v>0.70302600000000004</v>
      </c>
    </row>
    <row r="24" spans="1:9" x14ac:dyDescent="0.2">
      <c r="A24" s="1"/>
      <c r="B24" s="2">
        <v>1096</v>
      </c>
      <c r="C24" s="2" t="s">
        <v>8</v>
      </c>
      <c r="D24" s="2">
        <v>4.634792</v>
      </c>
      <c r="E24" s="2">
        <v>9.4260699999999993</v>
      </c>
      <c r="F24" s="2">
        <v>249.60357999999999</v>
      </c>
      <c r="G24" s="2">
        <v>-17.440732000000001</v>
      </c>
      <c r="H24" s="2">
        <v>9.101585</v>
      </c>
      <c r="I24" s="2">
        <v>0.69189900000000004</v>
      </c>
    </row>
    <row r="25" spans="1:9" x14ac:dyDescent="0.2">
      <c r="A25" s="1"/>
      <c r="B25" s="2">
        <v>1097</v>
      </c>
      <c r="C25" s="2" t="s">
        <v>8</v>
      </c>
      <c r="D25" s="2">
        <v>5.066287</v>
      </c>
      <c r="E25" s="2">
        <v>8.7742939999999994</v>
      </c>
      <c r="F25" s="2">
        <v>253.00158500000001</v>
      </c>
      <c r="G25" s="2">
        <v>-14.964247</v>
      </c>
      <c r="H25" s="2">
        <v>9.4850879999999993</v>
      </c>
      <c r="I25" s="2">
        <v>0.75666299999999997</v>
      </c>
    </row>
    <row r="26" spans="1:9" x14ac:dyDescent="0.2">
      <c r="A26" s="1"/>
      <c r="B26" s="2">
        <v>1098</v>
      </c>
      <c r="C26" s="2" t="s">
        <v>8</v>
      </c>
      <c r="D26" s="2">
        <v>17.901814999999999</v>
      </c>
      <c r="E26" s="2">
        <v>3.4435310000000001</v>
      </c>
      <c r="F26" s="2">
        <v>266.89652699999999</v>
      </c>
      <c r="G26" s="2">
        <v>12.629042</v>
      </c>
      <c r="H26" s="2">
        <v>-18.521937000000001</v>
      </c>
      <c r="I26" s="2">
        <v>1.03651</v>
      </c>
    </row>
    <row r="27" spans="1:9" x14ac:dyDescent="0.2">
      <c r="A27" s="1"/>
      <c r="B27" s="2">
        <v>1099</v>
      </c>
      <c r="C27" s="2" t="s">
        <v>8</v>
      </c>
      <c r="D27" s="2">
        <v>-3.1010819999999999</v>
      </c>
      <c r="E27" s="2">
        <v>5.4781969999999998</v>
      </c>
      <c r="F27" s="2">
        <v>230.87294299999999</v>
      </c>
      <c r="G27" s="2">
        <v>10.581738</v>
      </c>
      <c r="H27" s="2">
        <v>2.2693979999999998</v>
      </c>
      <c r="I27" s="2">
        <v>-0.199098</v>
      </c>
    </row>
    <row r="28" spans="1:9" x14ac:dyDescent="0.2">
      <c r="A28" s="1"/>
      <c r="B28" s="2">
        <v>1100</v>
      </c>
      <c r="C28" s="2" t="s">
        <v>8</v>
      </c>
      <c r="D28" s="2">
        <v>3.7178089999999999</v>
      </c>
      <c r="E28" s="2">
        <v>6.5728710000000001</v>
      </c>
      <c r="F28" s="2">
        <v>215.08860000000001</v>
      </c>
      <c r="G28" s="2">
        <v>-3.0130840000000001</v>
      </c>
      <c r="H28" s="2">
        <v>13.856085</v>
      </c>
      <c r="I28" s="2">
        <v>0.55319600000000002</v>
      </c>
    </row>
    <row r="29" spans="1:9" x14ac:dyDescent="0.2">
      <c r="A29" s="1"/>
      <c r="B29" s="2">
        <v>1101</v>
      </c>
      <c r="C29" s="2" t="s">
        <v>8</v>
      </c>
      <c r="D29" s="2">
        <v>0.684396</v>
      </c>
      <c r="E29" s="2">
        <v>11.338763</v>
      </c>
      <c r="F29" s="2">
        <v>149.62112200000001</v>
      </c>
      <c r="G29" s="2">
        <v>13.430891000000001</v>
      </c>
      <c r="H29" s="2">
        <v>8.6944809999999997</v>
      </c>
      <c r="I29" s="2">
        <v>0.131966</v>
      </c>
    </row>
    <row r="30" spans="1:9" x14ac:dyDescent="0.2">
      <c r="A30" s="1"/>
      <c r="B30" s="2">
        <v>1102</v>
      </c>
      <c r="C30" s="2" t="s">
        <v>8</v>
      </c>
      <c r="D30" s="2">
        <v>9.3980000000000001E-3</v>
      </c>
      <c r="E30" s="2">
        <v>4.999E-3</v>
      </c>
      <c r="F30" s="2">
        <v>10.085900000000001</v>
      </c>
      <c r="G30" s="2">
        <v>0</v>
      </c>
      <c r="H30" s="2">
        <v>0</v>
      </c>
      <c r="I30" s="2">
        <v>2.7000000000000001E-3</v>
      </c>
    </row>
    <row r="31" spans="1:9" x14ac:dyDescent="0.2">
      <c r="A31" s="1"/>
      <c r="B31" s="2">
        <v>1103</v>
      </c>
      <c r="C31" s="2" t="s">
        <v>8</v>
      </c>
      <c r="D31" s="2">
        <v>1.8884000000000001E-2</v>
      </c>
      <c r="E31" s="2">
        <v>8.4620000000000008E-3</v>
      </c>
      <c r="F31" s="2">
        <v>24.343385000000001</v>
      </c>
      <c r="G31" s="2">
        <v>0</v>
      </c>
      <c r="H31" s="2">
        <v>0</v>
      </c>
      <c r="I31" s="2">
        <v>1.885E-3</v>
      </c>
    </row>
    <row r="32" spans="1:9" x14ac:dyDescent="0.2">
      <c r="A32" s="1"/>
      <c r="B32" s="2">
        <v>1104</v>
      </c>
      <c r="C32" s="2" t="s">
        <v>8</v>
      </c>
      <c r="D32" s="2">
        <v>1.6976000000000002E-2</v>
      </c>
      <c r="E32" s="2">
        <v>1.2718E-2</v>
      </c>
      <c r="F32" s="2">
        <v>19.438327999999998</v>
      </c>
      <c r="G32" s="2">
        <v>-0.91346499999999997</v>
      </c>
      <c r="H32" s="2">
        <v>1.9438329999999999</v>
      </c>
      <c r="I32" s="2">
        <v>3.0219999999999999E-3</v>
      </c>
    </row>
    <row r="33" spans="1:9" x14ac:dyDescent="0.2">
      <c r="A33" s="1"/>
      <c r="B33" s="2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2"/>
      <c r="D34" s="2"/>
      <c r="E34" s="2"/>
      <c r="F34" s="2"/>
      <c r="G34" s="1"/>
      <c r="H34" s="1"/>
      <c r="I34" s="1"/>
    </row>
    <row r="35" spans="1:9" x14ac:dyDescent="0.2">
      <c r="A35" s="1"/>
      <c r="B35" s="1"/>
      <c r="C35" s="2"/>
      <c r="D35" s="2"/>
      <c r="E35" s="2"/>
      <c r="F35" s="2"/>
      <c r="G35" s="1"/>
      <c r="H35" s="1"/>
      <c r="I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4BE3-EEBE-1049-B830-C44A3A9C91FB}">
  <dimension ref="A1:P38"/>
  <sheetViews>
    <sheetView tabSelected="1" workbookViewId="0">
      <selection activeCell="E38" sqref="E38"/>
    </sheetView>
  </sheetViews>
  <sheetFormatPr baseColWidth="10" defaultRowHeight="13" x14ac:dyDescent="0.15"/>
  <cols>
    <col min="2" max="2" width="12.1640625" bestFit="1" customWidth="1"/>
  </cols>
  <sheetData>
    <row r="1" spans="1:16" x14ac:dyDescent="0.15">
      <c r="B1" t="s">
        <v>17</v>
      </c>
      <c r="C1" t="s">
        <v>18</v>
      </c>
      <c r="D1" t="s">
        <v>19</v>
      </c>
      <c r="E1" t="s">
        <v>15</v>
      </c>
      <c r="F1" t="s">
        <v>16</v>
      </c>
      <c r="G1" t="s">
        <v>9</v>
      </c>
      <c r="H1" t="s">
        <v>12</v>
      </c>
      <c r="I1" t="s">
        <v>10</v>
      </c>
      <c r="J1" t="s">
        <v>13</v>
      </c>
      <c r="K1" t="s">
        <v>14</v>
      </c>
      <c r="L1" t="s">
        <v>11</v>
      </c>
      <c r="N1" t="s">
        <v>20</v>
      </c>
      <c r="O1" t="s">
        <v>21</v>
      </c>
      <c r="P1" t="s">
        <v>22</v>
      </c>
    </row>
    <row r="3" spans="1:16" x14ac:dyDescent="0.15">
      <c r="A3" t="s">
        <v>33</v>
      </c>
      <c r="B3">
        <v>10</v>
      </c>
      <c r="C3">
        <v>7</v>
      </c>
      <c r="D3">
        <v>9</v>
      </c>
      <c r="E3">
        <f>0.8*5</f>
        <v>4</v>
      </c>
      <c r="F3">
        <f>1.5*4</f>
        <v>6</v>
      </c>
      <c r="G3">
        <v>4</v>
      </c>
      <c r="H3">
        <v>4</v>
      </c>
      <c r="I3">
        <v>5</v>
      </c>
      <c r="J3">
        <v>3</v>
      </c>
      <c r="K3">
        <v>5</v>
      </c>
      <c r="L3">
        <v>3</v>
      </c>
      <c r="N3">
        <f>B3*(G3*E3+H3*F3)</f>
        <v>400</v>
      </c>
      <c r="O3">
        <f>C3*(I3*E3+J3*F3)</f>
        <v>266</v>
      </c>
      <c r="P3">
        <f>D3*(K3*E3+L3*F3)</f>
        <v>342</v>
      </c>
    </row>
    <row r="4" spans="1:16" x14ac:dyDescent="0.15">
      <c r="A4" t="s">
        <v>34</v>
      </c>
      <c r="B4">
        <v>10</v>
      </c>
      <c r="C4">
        <v>7</v>
      </c>
      <c r="D4">
        <v>9</v>
      </c>
      <c r="E4">
        <f t="shared" ref="E4:E7" si="0">0.8*5</f>
        <v>4</v>
      </c>
      <c r="F4">
        <f t="shared" ref="F4:F7" si="1">1.5*4</f>
        <v>6</v>
      </c>
      <c r="G4">
        <v>4</v>
      </c>
      <c r="H4">
        <v>4</v>
      </c>
      <c r="I4">
        <v>5</v>
      </c>
      <c r="J4">
        <v>3</v>
      </c>
      <c r="K4">
        <v>5</v>
      </c>
      <c r="L4">
        <v>3</v>
      </c>
      <c r="N4">
        <f t="shared" ref="N4:N7" si="2">B4*(G4*E4+H4*F4)</f>
        <v>400</v>
      </c>
      <c r="O4">
        <f t="shared" ref="O4:O7" si="3">C4*(I4*E4+J4*F4)</f>
        <v>266</v>
      </c>
      <c r="P4">
        <f t="shared" ref="P4:P7" si="4">D4*(K4*E4+L4*F4)</f>
        <v>342</v>
      </c>
    </row>
    <row r="5" spans="1:16" x14ac:dyDescent="0.15">
      <c r="A5" t="s">
        <v>35</v>
      </c>
      <c r="B5">
        <v>10</v>
      </c>
      <c r="C5">
        <v>7</v>
      </c>
      <c r="D5">
        <v>9</v>
      </c>
      <c r="E5">
        <f t="shared" si="0"/>
        <v>4</v>
      </c>
      <c r="F5">
        <f t="shared" si="1"/>
        <v>6</v>
      </c>
      <c r="G5">
        <v>4</v>
      </c>
      <c r="H5">
        <v>4</v>
      </c>
      <c r="I5">
        <v>5</v>
      </c>
      <c r="J5">
        <v>3</v>
      </c>
      <c r="K5">
        <v>5</v>
      </c>
      <c r="L5">
        <v>3</v>
      </c>
      <c r="N5">
        <f t="shared" si="2"/>
        <v>400</v>
      </c>
      <c r="O5">
        <f t="shared" si="3"/>
        <v>266</v>
      </c>
      <c r="P5">
        <f t="shared" si="4"/>
        <v>342</v>
      </c>
    </row>
    <row r="6" spans="1:16" x14ac:dyDescent="0.15">
      <c r="A6" t="s">
        <v>36</v>
      </c>
      <c r="B6">
        <v>10</v>
      </c>
      <c r="C6">
        <v>7</v>
      </c>
      <c r="D6">
        <v>9</v>
      </c>
      <c r="E6">
        <f t="shared" si="0"/>
        <v>4</v>
      </c>
      <c r="F6">
        <f t="shared" si="1"/>
        <v>6</v>
      </c>
      <c r="G6">
        <v>4</v>
      </c>
      <c r="H6">
        <v>4</v>
      </c>
      <c r="I6">
        <v>5</v>
      </c>
      <c r="J6">
        <v>3</v>
      </c>
      <c r="K6">
        <v>5</v>
      </c>
      <c r="L6">
        <v>3</v>
      </c>
      <c r="N6">
        <f t="shared" si="2"/>
        <v>400</v>
      </c>
      <c r="O6">
        <f t="shared" si="3"/>
        <v>266</v>
      </c>
      <c r="P6">
        <f t="shared" si="4"/>
        <v>342</v>
      </c>
    </row>
    <row r="7" spans="1:16" x14ac:dyDescent="0.15">
      <c r="A7" t="s">
        <v>37</v>
      </c>
      <c r="B7">
        <v>10</v>
      </c>
      <c r="C7">
        <v>7</v>
      </c>
      <c r="D7">
        <v>9</v>
      </c>
      <c r="E7">
        <f t="shared" si="0"/>
        <v>4</v>
      </c>
      <c r="F7">
        <f t="shared" si="1"/>
        <v>6</v>
      </c>
      <c r="G7">
        <v>4</v>
      </c>
      <c r="H7">
        <v>4</v>
      </c>
      <c r="I7">
        <v>5</v>
      </c>
      <c r="J7">
        <v>3</v>
      </c>
      <c r="K7">
        <v>5</v>
      </c>
      <c r="L7">
        <v>3</v>
      </c>
      <c r="N7">
        <f t="shared" si="2"/>
        <v>400</v>
      </c>
      <c r="O7">
        <f t="shared" si="3"/>
        <v>266</v>
      </c>
      <c r="P7">
        <f t="shared" si="4"/>
        <v>342</v>
      </c>
    </row>
    <row r="10" spans="1:16" x14ac:dyDescent="0.15">
      <c r="A10" t="s">
        <v>26</v>
      </c>
      <c r="B10">
        <f>0.4*10</f>
        <v>4</v>
      </c>
      <c r="G10" t="s">
        <v>27</v>
      </c>
    </row>
    <row r="11" spans="1:16" x14ac:dyDescent="0.15">
      <c r="A11" t="s">
        <v>23</v>
      </c>
      <c r="B11">
        <f>0.4*9.8*SUM(G21:G27)</f>
        <v>2853.76</v>
      </c>
      <c r="G11" t="s">
        <v>30</v>
      </c>
    </row>
    <row r="14" spans="1:16" x14ac:dyDescent="0.15">
      <c r="A14" t="s">
        <v>29</v>
      </c>
      <c r="C14" t="s">
        <v>28</v>
      </c>
      <c r="D14">
        <f>B3</f>
        <v>10</v>
      </c>
      <c r="E14">
        <f t="shared" ref="E14:F14" si="5">C3</f>
        <v>7</v>
      </c>
      <c r="F14">
        <f t="shared" si="5"/>
        <v>9</v>
      </c>
      <c r="H14" t="s">
        <v>25</v>
      </c>
      <c r="I14" t="s">
        <v>24</v>
      </c>
      <c r="J14" t="s">
        <v>31</v>
      </c>
    </row>
    <row r="15" spans="1:16" x14ac:dyDescent="0.15">
      <c r="D15">
        <v>9</v>
      </c>
      <c r="E15">
        <v>12</v>
      </c>
      <c r="F15">
        <v>9</v>
      </c>
    </row>
    <row r="16" spans="1:16" x14ac:dyDescent="0.15">
      <c r="D16">
        <v>9</v>
      </c>
      <c r="E16">
        <v>12</v>
      </c>
      <c r="F16">
        <v>7</v>
      </c>
    </row>
    <row r="17" spans="1:11" x14ac:dyDescent="0.15">
      <c r="D17">
        <v>10</v>
      </c>
      <c r="E17">
        <v>10</v>
      </c>
      <c r="F17">
        <v>7</v>
      </c>
    </row>
    <row r="18" spans="1:11" x14ac:dyDescent="0.15">
      <c r="D18">
        <v>9</v>
      </c>
      <c r="E18">
        <v>7</v>
      </c>
      <c r="F18">
        <v>10</v>
      </c>
    </row>
    <row r="21" spans="1:11" x14ac:dyDescent="0.15">
      <c r="A21">
        <v>1</v>
      </c>
      <c r="B21">
        <v>4</v>
      </c>
      <c r="C21">
        <f>B21</f>
        <v>4</v>
      </c>
      <c r="D21">
        <f>$B$10*D$18</f>
        <v>36</v>
      </c>
      <c r="E21">
        <f t="shared" ref="E21:F27" si="6">$B$10*E$18</f>
        <v>28</v>
      </c>
      <c r="F21">
        <f t="shared" si="6"/>
        <v>40</v>
      </c>
      <c r="G21">
        <f>D21+E21+F21</f>
        <v>104</v>
      </c>
      <c r="H21">
        <f>G21*C21</f>
        <v>416</v>
      </c>
      <c r="I21">
        <f>H21/SUM($H$21:$H$27)</f>
        <v>3.9800995024875621E-2</v>
      </c>
      <c r="J21">
        <f>$B$11*I21</f>
        <v>113.58248756218906</v>
      </c>
      <c r="K21">
        <f>J22/J21</f>
        <v>1.875</v>
      </c>
    </row>
    <row r="22" spans="1:11" x14ac:dyDescent="0.15">
      <c r="A22">
        <v>2</v>
      </c>
      <c r="B22">
        <v>3.5</v>
      </c>
      <c r="C22">
        <f>C21+B22</f>
        <v>7.5</v>
      </c>
      <c r="D22">
        <f t="shared" ref="D22:D27" si="7">$B$10*D$18</f>
        <v>36</v>
      </c>
      <c r="E22">
        <f t="shared" si="6"/>
        <v>28</v>
      </c>
      <c r="F22">
        <f t="shared" si="6"/>
        <v>40</v>
      </c>
      <c r="G22">
        <f>D22+E22+F22</f>
        <v>104</v>
      </c>
      <c r="H22">
        <f>G22*C22</f>
        <v>780</v>
      </c>
      <c r="I22">
        <f>H22/SUM($H$21:$H$27)</f>
        <v>7.4626865671641784E-2</v>
      </c>
      <c r="J22">
        <f>$B$11*I22</f>
        <v>212.96716417910449</v>
      </c>
      <c r="K22">
        <f>J23/J22</f>
        <v>1.4666666666666668</v>
      </c>
    </row>
    <row r="23" spans="1:11" x14ac:dyDescent="0.15">
      <c r="A23">
        <v>3</v>
      </c>
      <c r="B23">
        <v>3.5</v>
      </c>
      <c r="C23">
        <f t="shared" ref="C23:C27" si="8">C22+B23</f>
        <v>11</v>
      </c>
      <c r="D23">
        <f t="shared" si="7"/>
        <v>36</v>
      </c>
      <c r="E23">
        <f t="shared" si="6"/>
        <v>28</v>
      </c>
      <c r="F23">
        <f t="shared" si="6"/>
        <v>40</v>
      </c>
      <c r="G23">
        <f>D23+E23+F23</f>
        <v>104</v>
      </c>
      <c r="H23">
        <f>G23*C23</f>
        <v>1144</v>
      </c>
      <c r="I23">
        <f>H23/SUM($H$21:$H$27)</f>
        <v>0.10945273631840796</v>
      </c>
      <c r="J23">
        <f>$B$11*I23</f>
        <v>312.35184079601993</v>
      </c>
      <c r="K23">
        <f>J24/J23</f>
        <v>1.3181818181818181</v>
      </c>
    </row>
    <row r="24" spans="1:11" x14ac:dyDescent="0.15">
      <c r="A24">
        <v>4</v>
      </c>
      <c r="B24">
        <v>3.5</v>
      </c>
      <c r="C24">
        <f t="shared" si="8"/>
        <v>14.5</v>
      </c>
      <c r="D24">
        <f t="shared" si="7"/>
        <v>36</v>
      </c>
      <c r="E24">
        <f t="shared" si="6"/>
        <v>28</v>
      </c>
      <c r="F24">
        <f t="shared" si="6"/>
        <v>40</v>
      </c>
      <c r="G24">
        <f>D24+E24+F24</f>
        <v>104</v>
      </c>
      <c r="H24">
        <f>G24*C24</f>
        <v>1508</v>
      </c>
      <c r="I24">
        <f>H24/SUM($H$21:$H$27)</f>
        <v>0.14427860696517414</v>
      </c>
      <c r="J24">
        <f>$B$11*I24</f>
        <v>411.73651741293537</v>
      </c>
      <c r="K24">
        <f>J25/J24</f>
        <v>1.2413793103448274</v>
      </c>
    </row>
    <row r="25" spans="1:11" x14ac:dyDescent="0.15">
      <c r="A25">
        <v>5</v>
      </c>
      <c r="B25">
        <v>3.5</v>
      </c>
      <c r="C25">
        <f t="shared" si="8"/>
        <v>18</v>
      </c>
      <c r="D25">
        <f t="shared" si="7"/>
        <v>36</v>
      </c>
      <c r="E25">
        <f t="shared" si="6"/>
        <v>28</v>
      </c>
      <c r="F25">
        <f t="shared" si="6"/>
        <v>40</v>
      </c>
      <c r="G25">
        <f>D25+E25+F25</f>
        <v>104</v>
      </c>
      <c r="H25">
        <f>G25*C25</f>
        <v>1872</v>
      </c>
      <c r="I25">
        <f>H25/SUM($H$21:$H$27)</f>
        <v>0.17910447761194029</v>
      </c>
      <c r="J25">
        <f>$B$11*I25</f>
        <v>511.12119402985076</v>
      </c>
      <c r="K25">
        <f>J26/J25</f>
        <v>1.1944444444444444</v>
      </c>
    </row>
    <row r="26" spans="1:11" x14ac:dyDescent="0.15">
      <c r="A26">
        <v>6</v>
      </c>
      <c r="B26">
        <v>3.5</v>
      </c>
      <c r="C26">
        <f t="shared" si="8"/>
        <v>21.5</v>
      </c>
      <c r="D26">
        <f t="shared" si="7"/>
        <v>36</v>
      </c>
      <c r="E26">
        <f t="shared" si="6"/>
        <v>28</v>
      </c>
      <c r="F26">
        <f t="shared" si="6"/>
        <v>40</v>
      </c>
      <c r="G26">
        <f>D26+E26+F26</f>
        <v>104</v>
      </c>
      <c r="H26">
        <f>G26*C26</f>
        <v>2236</v>
      </c>
      <c r="I26">
        <f>H26/SUM($H$21:$H$27)</f>
        <v>0.21393034825870647</v>
      </c>
      <c r="J26">
        <f>$B$11*I26</f>
        <v>610.5058706467662</v>
      </c>
      <c r="K26">
        <f>J27/J26</f>
        <v>1.1162790697674418</v>
      </c>
    </row>
    <row r="27" spans="1:11" x14ac:dyDescent="0.15">
      <c r="A27">
        <v>7</v>
      </c>
      <c r="B27">
        <v>2.5</v>
      </c>
      <c r="C27">
        <f t="shared" si="8"/>
        <v>24</v>
      </c>
      <c r="D27">
        <f t="shared" si="7"/>
        <v>36</v>
      </c>
      <c r="E27">
        <f t="shared" si="6"/>
        <v>28</v>
      </c>
      <c r="F27">
        <f t="shared" si="6"/>
        <v>40</v>
      </c>
      <c r="G27">
        <f>D27+E27+F27</f>
        <v>104</v>
      </c>
      <c r="H27">
        <f>G27*C27</f>
        <v>2496</v>
      </c>
      <c r="I27">
        <f>H27/SUM($H$21:$H$27)</f>
        <v>0.23880597014925373</v>
      </c>
      <c r="J27">
        <f>$B$11*I27</f>
        <v>681.49492537313438</v>
      </c>
    </row>
    <row r="29" spans="1:11" x14ac:dyDescent="0.15">
      <c r="A29" t="s">
        <v>32</v>
      </c>
      <c r="B29">
        <f>2*10*0.05*EXP(0.17*28)</f>
        <v>116.74592589899</v>
      </c>
    </row>
    <row r="38" spans="5:5" x14ac:dyDescent="0.15">
      <c r="E38">
        <f>0.2/3</f>
        <v>6.6666666666666666E-2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Augusto Sierra Alvarez</cp:lastModifiedBy>
  <dcterms:modified xsi:type="dcterms:W3CDTF">2021-03-22T16:21:26Z</dcterms:modified>
</cp:coreProperties>
</file>