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oardocabiati/Desktop/Cose_brutte_PoliMI/V_anno/II_semestre/Molecular_Modeling_for_Materials/MMoM_project/MMoM_project/DFT_absorption/"/>
    </mc:Choice>
  </mc:AlternateContent>
  <xr:revisionPtr revIDLastSave="0" documentId="13_ncr:1_{E5D89A71-7512-9041-A4E5-E31F4F0BF127}" xr6:coauthVersionLast="47" xr6:coauthVersionMax="47" xr10:uidLastSave="{00000000-0000-0000-0000-000000000000}"/>
  <bookViews>
    <workbookView xWindow="1100" yWindow="820" windowWidth="28040" windowHeight="17440" xr2:uid="{BDE33051-051D-5449-958A-46A8E86A2B7A}"/>
  </bookViews>
  <sheets>
    <sheet name="absorption_energ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F28" i="1" s="1"/>
  <c r="D20" i="1"/>
  <c r="B21" i="1"/>
  <c r="F20" i="1"/>
  <c r="D7" i="1"/>
  <c r="F7" i="1" s="1"/>
  <c r="D5" i="1"/>
  <c r="F5" i="1" s="1"/>
  <c r="E13" i="1"/>
  <c r="E6" i="1"/>
  <c r="E7" i="1"/>
  <c r="E8" i="1"/>
  <c r="E9" i="1"/>
  <c r="E10" i="1"/>
  <c r="E11" i="1"/>
  <c r="E12" i="1"/>
  <c r="E5" i="1"/>
  <c r="B6" i="1"/>
  <c r="B7" i="1" s="1"/>
  <c r="B8" i="1" s="1"/>
  <c r="B9" i="1" s="1"/>
  <c r="B10" i="1" s="1"/>
  <c r="B11" i="1" s="1"/>
  <c r="B12" i="1" s="1"/>
  <c r="D12" i="1" s="1"/>
  <c r="F12" i="1" s="1"/>
  <c r="D8" i="1" l="1"/>
  <c r="F8" i="1" s="1"/>
  <c r="D6" i="1"/>
  <c r="F6" i="1" s="1"/>
  <c r="B13" i="1"/>
  <c r="D13" i="1" s="1"/>
  <c r="F13" i="1" s="1"/>
  <c r="F21" i="1"/>
  <c r="D11" i="1"/>
  <c r="F11" i="1" s="1"/>
  <c r="B22" i="1"/>
  <c r="D10" i="1"/>
  <c r="F10" i="1" s="1"/>
  <c r="D9" i="1"/>
  <c r="F9" i="1" s="1"/>
  <c r="D21" i="1"/>
  <c r="B23" i="1" l="1"/>
  <c r="D22" i="1"/>
  <c r="F22" i="1" s="1"/>
  <c r="D23" i="1" l="1"/>
  <c r="F23" i="1" s="1"/>
  <c r="B24" i="1"/>
  <c r="D24" i="1" l="1"/>
  <c r="F24" i="1" s="1"/>
  <c r="B25" i="1"/>
  <c r="D25" i="1" l="1"/>
  <c r="F25" i="1" s="1"/>
  <c r="B26" i="1"/>
  <c r="D26" i="1" l="1"/>
  <c r="F26" i="1" s="1"/>
  <c r="B27" i="1"/>
  <c r="D27" i="1" l="1"/>
  <c r="F27" i="1" s="1"/>
</calcChain>
</file>

<file path=xl/sharedStrings.xml><?xml version="1.0" encoding="utf-8"?>
<sst xmlns="http://schemas.openxmlformats.org/spreadsheetml/2006/main" count="14" uniqueCount="8">
  <si>
    <t>number of hydrogen
 moleclues</t>
  </si>
  <si>
    <r>
      <t>E</t>
    </r>
    <r>
      <rPr>
        <b/>
        <vertAlign val="subscript"/>
        <sz val="14"/>
        <color theme="1"/>
        <rFont val="Aptos Narrow (Body)"/>
      </rPr>
      <t>graphene-H2</t>
    </r>
    <r>
      <rPr>
        <b/>
        <sz val="14"/>
        <color theme="1"/>
        <rFont val="Aptos Narrow"/>
        <scheme val="minor"/>
      </rPr>
      <t xml:space="preserve"> [Ry]</t>
    </r>
  </si>
  <si>
    <r>
      <t>E</t>
    </r>
    <r>
      <rPr>
        <b/>
        <vertAlign val="subscript"/>
        <sz val="14"/>
        <color theme="1"/>
        <rFont val="Aptos Narrow (Body)"/>
      </rPr>
      <t>H2</t>
    </r>
    <r>
      <rPr>
        <b/>
        <sz val="14"/>
        <color theme="1"/>
        <rFont val="Aptos Narrow"/>
        <scheme val="minor"/>
      </rPr>
      <t xml:space="preserve"> [Ry]</t>
    </r>
  </si>
  <si>
    <r>
      <t>E</t>
    </r>
    <r>
      <rPr>
        <b/>
        <vertAlign val="subscript"/>
        <sz val="14"/>
        <color theme="1"/>
        <rFont val="Aptos Narrow (Body)"/>
      </rPr>
      <t>graphene</t>
    </r>
    <r>
      <rPr>
        <b/>
        <sz val="14"/>
        <color theme="1"/>
        <rFont val="Aptos Narrow"/>
        <scheme val="minor"/>
      </rPr>
      <t xml:space="preserve"> [Ry]</t>
    </r>
  </si>
  <si>
    <r>
      <t>E</t>
    </r>
    <r>
      <rPr>
        <b/>
        <vertAlign val="subscript"/>
        <sz val="14"/>
        <color theme="1"/>
        <rFont val="Aptos Narrow (Body)"/>
      </rPr>
      <t>absorption</t>
    </r>
    <r>
      <rPr>
        <b/>
        <sz val="14"/>
        <color theme="1"/>
        <rFont val="Aptos Narrow"/>
        <scheme val="minor"/>
      </rPr>
      <t xml:space="preserve"> [Ry]</t>
    </r>
  </si>
  <si>
    <r>
      <t>E</t>
    </r>
    <r>
      <rPr>
        <b/>
        <vertAlign val="subscript"/>
        <sz val="14"/>
        <color theme="1"/>
        <rFont val="Aptos Narrow (Body)"/>
      </rPr>
      <t>H2</t>
    </r>
    <r>
      <rPr>
        <b/>
        <sz val="14"/>
        <color theme="1"/>
        <rFont val="Aptos Narrow"/>
        <scheme val="minor"/>
      </rPr>
      <t xml:space="preserve"> [Ry]
single molecule</t>
    </r>
  </si>
  <si>
    <t>K Point Calculation (6 6 2 1 1 1)</t>
  </si>
  <si>
    <t>Gamma Point Calculation (1 1 1 0 0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</si>
</sst>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6"/>
      <color theme="1"/>
      <name val="Aptos Narrow"/>
      <scheme val="minor"/>
    </font>
    <font>
      <b/>
      <vertAlign val="subscript"/>
      <sz val="14"/>
      <color theme="1"/>
      <name val="Aptos Narrow (Body)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0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7" xfId="0" applyBorder="1" applyAlignment="1">
      <alignment horizontal="right"/>
    </xf>
    <xf numFmtId="0" fontId="19" fillId="33" borderId="10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0" fontId="19" fillId="34" borderId="16" xfId="0" applyFont="1" applyFill="1" applyBorder="1" applyAlignment="1">
      <alignment horizontal="center"/>
    </xf>
    <xf numFmtId="0" fontId="19" fillId="34" borderId="17" xfId="0" applyFont="1" applyFill="1" applyBorder="1" applyAlignment="1">
      <alignment horizontal="center"/>
    </xf>
    <xf numFmtId="0" fontId="19" fillId="34" borderId="18" xfId="0" applyFont="1" applyFill="1" applyBorder="1" applyAlignment="1">
      <alignment horizontal="center"/>
    </xf>
    <xf numFmtId="0" fontId="0" fillId="0" borderId="28" xfId="0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35" xfId="0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Gamma Point Absorption Energies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absorption_energies!$F$5:$F$13</c:f>
              <c:numCache>
                <c:formatCode>General</c:formatCode>
                <c:ptCount val="9"/>
                <c:pt idx="0">
                  <c:v>0.12650841999993645</c:v>
                </c:pt>
                <c:pt idx="1">
                  <c:v>8.3735660000002099E-2</c:v>
                </c:pt>
                <c:pt idx="2">
                  <c:v>5.6626810000011574E-2</c:v>
                </c:pt>
                <c:pt idx="3">
                  <c:v>2.4672249999980522E-2</c:v>
                </c:pt>
                <c:pt idx="4">
                  <c:v>-7.7186199999914606E-3</c:v>
                </c:pt>
                <c:pt idx="5">
                  <c:v>-6.9068200000401703E-3</c:v>
                </c:pt>
                <c:pt idx="6">
                  <c:v>-0.17862211000004891</c:v>
                </c:pt>
                <c:pt idx="7">
                  <c:v>-0.17181716999999708</c:v>
                </c:pt>
                <c:pt idx="8">
                  <c:v>-0.17629233000002387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B-3742-9D2E-6E490D57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60271"/>
        <c:axId val="465597439"/>
      </c:lineChart>
      <c:catAx>
        <c:axId val="14036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65597439"/>
        <c:crosses val="autoZero"/>
        <c:auto val="1"/>
        <c:lblAlgn val="ctr"/>
        <c:lblOffset val="100"/>
        <c:noMultiLvlLbl val="0"/>
      </c:catAx>
      <c:valAx>
        <c:axId val="465597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036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K Point Absorption Energies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absorption_energies!$F$20:$F$27</c:f>
              <c:numCache>
                <c:formatCode>General</c:formatCode>
                <c:ptCount val="8"/>
                <c:pt idx="0">
                  <c:v>7.6951339999993706E-2</c:v>
                </c:pt>
                <c:pt idx="1">
                  <c:v>-1.4580360000024939E-2</c:v>
                </c:pt>
                <c:pt idx="2">
                  <c:v>-4.7845080000001872E-2</c:v>
                </c:pt>
                <c:pt idx="3">
                  <c:v>-5.6227560000024823E-2</c:v>
                </c:pt>
                <c:pt idx="4">
                  <c:v>-5.3796729999987747E-2</c:v>
                </c:pt>
                <c:pt idx="5">
                  <c:v>-7.115529000003562E-2</c:v>
                </c:pt>
                <c:pt idx="6">
                  <c:v>-7.2160740000015267E-2</c:v>
                </c:pt>
                <c:pt idx="7">
                  <c:v>-8.0902799999989838E-2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B-9B49-83A3-BBEB9F99C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150592"/>
        <c:axId val="839233711"/>
      </c:lineChart>
      <c:catAx>
        <c:axId val="6661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39233711"/>
        <c:crosses val="autoZero"/>
        <c:auto val="1"/>
        <c:lblAlgn val="ctr"/>
        <c:lblOffset val="100"/>
        <c:noMultiLvlLbl val="0"/>
      </c:catAx>
      <c:valAx>
        <c:axId val="839233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661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1136650</xdr:colOff>
      <xdr:row>14</xdr:row>
      <xdr:rowOff>57150</xdr:rowOff>
    </xdr:from>
    <xdr:ext cx="4496744" cy="3341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6C15A64-04E5-6162-59A4-5661FE66D68C}"/>
                </a:ext>
              </a:extLst>
            </xdr:cNvPr>
            <xdr:cNvSpPr txBox="1"/>
          </xdr:nvSpPr>
          <xdr:spPr>
            <a:xfrm>
              <a:off x="1962150" y="3435350"/>
              <a:ext cx="4496744" cy="3341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𝑎𝑏𝑠</m:t>
                        </m:r>
                      </m:sub>
                    </m:sSub>
                    <m:r>
                      <a:rPr lang="it-IT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𝑔𝑟𝑎𝑝h𝑒𝑛𝑒</m:t>
                        </m:r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it-IT" sz="2000" b="0" i="1">
                        <a:latin typeface="Cambria Math" panose="02040503050406030204" pitchFamily="18" charset="0"/>
                      </a:rPr>
                      <m:t>− </m:t>
                    </m:r>
                    <m:sSub>
                      <m:sSubPr>
                        <m:ctrlPr>
                          <a:rPr lang="it-IT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𝑔𝑟𝑎𝑝h𝑒𝑛𝑒</m:t>
                        </m:r>
                      </m:sub>
                    </m:sSub>
                    <m:r>
                      <a:rPr lang="it-IT" sz="2000" b="0" i="1">
                        <a:latin typeface="Cambria Math" panose="02040503050406030204" pitchFamily="18" charset="0"/>
                      </a:rPr>
                      <m:t> − </m:t>
                    </m:r>
                    <m:sSub>
                      <m:sSubPr>
                        <m:ctrlPr>
                          <a:rPr lang="it-IT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6C15A64-04E5-6162-59A4-5661FE66D68C}"/>
                </a:ext>
              </a:extLst>
            </xdr:cNvPr>
            <xdr:cNvSpPr txBox="1"/>
          </xdr:nvSpPr>
          <xdr:spPr>
            <a:xfrm>
              <a:off x="1962150" y="3435350"/>
              <a:ext cx="4496744" cy="3341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2000" b="0" i="0">
                  <a:latin typeface="Cambria Math" panose="02040503050406030204" pitchFamily="18" charset="0"/>
                </a:rPr>
                <a:t>𝐸</a:t>
              </a:r>
              <a:r>
                <a:rPr lang="en-US" sz="2000" b="0" i="0">
                  <a:latin typeface="Cambria Math" panose="02040503050406030204" pitchFamily="18" charset="0"/>
                </a:rPr>
                <a:t>_</a:t>
              </a:r>
              <a:r>
                <a:rPr lang="it-IT" sz="2000" b="0" i="0">
                  <a:latin typeface="Cambria Math" panose="02040503050406030204" pitchFamily="18" charset="0"/>
                </a:rPr>
                <a:t>𝑎𝑏𝑠=𝐸_(𝑔𝑟𝑎𝑝ℎ𝑒𝑛𝑒−𝐻_2 )− 𝐸_𝑔𝑟𝑎𝑝ℎ𝑒𝑛𝑒  − 𝐸_(𝐻_2 )</a:t>
              </a:r>
              <a:endParaRPr lang="en-US" sz="2000"/>
            </a:p>
          </xdr:txBody>
        </xdr:sp>
      </mc:Fallback>
    </mc:AlternateContent>
    <xdr:clientData/>
  </xdr:oneCellAnchor>
  <xdr:twoCellAnchor>
    <xdr:from>
      <xdr:col>8</xdr:col>
      <xdr:colOff>31750</xdr:colOff>
      <xdr:row>5</xdr:row>
      <xdr:rowOff>146050</xdr:rowOff>
    </xdr:from>
    <xdr:to>
      <xdr:col>12</xdr:col>
      <xdr:colOff>685800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D2AA82-2827-D066-D8A5-D8840F074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20</xdr:row>
      <xdr:rowOff>120650</xdr:rowOff>
    </xdr:from>
    <xdr:to>
      <xdr:col>12</xdr:col>
      <xdr:colOff>781050</xdr:colOff>
      <xdr:row>34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89D158-1402-37FE-B8A8-05B47F527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D8F56-50D6-914D-A7B9-95BE5B4B1EDE}">
  <dimension ref="B2:I28"/>
  <sheetViews>
    <sheetView tabSelected="1" zoomScale="125" workbookViewId="0">
      <selection activeCell="G23" sqref="G23"/>
    </sheetView>
  </sheetViews>
  <sheetFormatPr baseColWidth="10" defaultRowHeight="16" x14ac:dyDescent="0.2"/>
  <cols>
    <col min="2" max="2" width="21.33203125" customWidth="1"/>
    <col min="3" max="3" width="18.33203125" customWidth="1"/>
    <col min="4" max="4" width="15.1640625" customWidth="1"/>
    <col min="5" max="5" width="17" customWidth="1"/>
    <col min="6" max="6" width="14" customWidth="1"/>
    <col min="7" max="7" width="13.83203125" customWidth="1"/>
    <col min="9" max="9" width="17.83203125" customWidth="1"/>
  </cols>
  <sheetData>
    <row r="2" spans="2:9" ht="17" thickBot="1" x14ac:dyDescent="0.25"/>
    <row r="3" spans="2:9" ht="23" thickBot="1" x14ac:dyDescent="0.35">
      <c r="B3" s="16" t="s">
        <v>7</v>
      </c>
      <c r="C3" s="17"/>
      <c r="D3" s="17"/>
      <c r="E3" s="17"/>
      <c r="F3" s="18"/>
    </row>
    <row r="4" spans="2:9" ht="49" customHeight="1" thickBot="1" x14ac:dyDescent="0.25">
      <c r="B4" s="2" t="s">
        <v>0</v>
      </c>
      <c r="C4" s="3" t="s">
        <v>1</v>
      </c>
      <c r="D4" s="3" t="s">
        <v>2</v>
      </c>
      <c r="E4" s="3" t="s">
        <v>3</v>
      </c>
      <c r="F4" s="4" t="s">
        <v>4</v>
      </c>
      <c r="I4" s="5" t="s">
        <v>5</v>
      </c>
    </row>
    <row r="5" spans="2:9" x14ac:dyDescent="0.2">
      <c r="B5" s="6">
        <v>1</v>
      </c>
      <c r="C5" s="10">
        <v>-287.69342691000003</v>
      </c>
      <c r="D5" s="10">
        <f>$I$5*$B5</f>
        <v>-2.2750997499999999</v>
      </c>
      <c r="E5" s="10">
        <f>-285.54483558</f>
        <v>-285.54483557999998</v>
      </c>
      <c r="F5" s="13">
        <f>$C5-D5-E5</f>
        <v>0.12650841999993645</v>
      </c>
      <c r="I5" s="1">
        <v>-2.2750997499999999</v>
      </c>
    </row>
    <row r="6" spans="2:9" x14ac:dyDescent="0.2">
      <c r="B6" s="7">
        <f t="shared" ref="B6:B13" si="0">B5+1</f>
        <v>2</v>
      </c>
      <c r="C6" s="11">
        <v>-290.01129942</v>
      </c>
      <c r="D6" s="11">
        <f t="shared" ref="D6:D13" si="1">$I$5*$B6</f>
        <v>-4.5501994999999997</v>
      </c>
      <c r="E6" s="11">
        <f t="shared" ref="E6:E13" si="2">-285.54483558</f>
        <v>-285.54483557999998</v>
      </c>
      <c r="F6" s="14">
        <f t="shared" ref="F6:F13" si="3">$C6-D6-E6</f>
        <v>8.3735660000002099E-2</v>
      </c>
    </row>
    <row r="7" spans="2:9" x14ac:dyDescent="0.2">
      <c r="B7" s="7">
        <f t="shared" si="0"/>
        <v>3</v>
      </c>
      <c r="C7" s="11">
        <v>-292.31350801999997</v>
      </c>
      <c r="D7" s="11">
        <f t="shared" si="1"/>
        <v>-6.8252992499999996</v>
      </c>
      <c r="E7" s="11">
        <f t="shared" si="2"/>
        <v>-285.54483557999998</v>
      </c>
      <c r="F7" s="14">
        <f t="shared" si="3"/>
        <v>5.6626810000011574E-2</v>
      </c>
    </row>
    <row r="8" spans="2:9" x14ac:dyDescent="0.2">
      <c r="B8" s="7">
        <f t="shared" si="0"/>
        <v>4</v>
      </c>
      <c r="C8" s="11">
        <v>-294.62056232999998</v>
      </c>
      <c r="D8" s="11">
        <f t="shared" si="1"/>
        <v>-9.1003989999999995</v>
      </c>
      <c r="E8" s="11">
        <f t="shared" si="2"/>
        <v>-285.54483557999998</v>
      </c>
      <c r="F8" s="14">
        <f t="shared" si="3"/>
        <v>2.4672249999980522E-2</v>
      </c>
    </row>
    <row r="9" spans="2:9" x14ac:dyDescent="0.2">
      <c r="B9" s="7">
        <f t="shared" si="0"/>
        <v>5</v>
      </c>
      <c r="C9" s="11">
        <v>-296.92805294999999</v>
      </c>
      <c r="D9" s="11">
        <f t="shared" si="1"/>
        <v>-11.375498749999998</v>
      </c>
      <c r="E9" s="11">
        <f t="shared" si="2"/>
        <v>-285.54483557999998</v>
      </c>
      <c r="F9" s="14">
        <f t="shared" si="3"/>
        <v>-7.7186199999914606E-3</v>
      </c>
    </row>
    <row r="10" spans="2:9" x14ac:dyDescent="0.2">
      <c r="B10" s="7">
        <f t="shared" si="0"/>
        <v>6</v>
      </c>
      <c r="C10" s="11">
        <v>-299.20234090000002</v>
      </c>
      <c r="D10" s="11">
        <f t="shared" si="1"/>
        <v>-13.650598499999999</v>
      </c>
      <c r="E10" s="11">
        <f t="shared" si="2"/>
        <v>-285.54483557999998</v>
      </c>
      <c r="F10" s="14">
        <f t="shared" si="3"/>
        <v>-6.9068200000401703E-3</v>
      </c>
    </row>
    <row r="11" spans="2:9" x14ac:dyDescent="0.2">
      <c r="B11" s="7">
        <f t="shared" si="0"/>
        <v>7</v>
      </c>
      <c r="C11" s="11">
        <v>-301.64915594000001</v>
      </c>
      <c r="D11" s="11">
        <f t="shared" si="1"/>
        <v>-15.92569825</v>
      </c>
      <c r="E11" s="11">
        <f t="shared" si="2"/>
        <v>-285.54483557999998</v>
      </c>
      <c r="F11" s="14">
        <f t="shared" si="3"/>
        <v>-0.17862211000004891</v>
      </c>
    </row>
    <row r="12" spans="2:9" x14ac:dyDescent="0.2">
      <c r="B12" s="7">
        <f t="shared" si="0"/>
        <v>8</v>
      </c>
      <c r="C12" s="11">
        <v>-303.91745075</v>
      </c>
      <c r="D12" s="11">
        <f t="shared" si="1"/>
        <v>-18.200797999999999</v>
      </c>
      <c r="E12" s="11">
        <f t="shared" si="2"/>
        <v>-285.54483557999998</v>
      </c>
      <c r="F12" s="14">
        <f t="shared" si="3"/>
        <v>-0.17181716999999708</v>
      </c>
    </row>
    <row r="13" spans="2:9" ht="17" thickBot="1" x14ac:dyDescent="0.25">
      <c r="B13" s="8">
        <f t="shared" si="0"/>
        <v>9</v>
      </c>
      <c r="C13" s="12">
        <v>-306.19702566000001</v>
      </c>
      <c r="D13" s="12">
        <f t="shared" si="1"/>
        <v>-20.475897749999998</v>
      </c>
      <c r="E13" s="12">
        <f t="shared" si="2"/>
        <v>-285.54483557999998</v>
      </c>
      <c r="F13" s="15">
        <f t="shared" si="3"/>
        <v>-0.17629233000002387</v>
      </c>
    </row>
    <row r="17" spans="2:9" ht="17" thickBot="1" x14ac:dyDescent="0.25"/>
    <row r="18" spans="2:9" ht="23" thickBot="1" x14ac:dyDescent="0.35">
      <c r="B18" s="19" t="s">
        <v>6</v>
      </c>
      <c r="C18" s="20"/>
      <c r="D18" s="20"/>
      <c r="E18" s="20"/>
      <c r="F18" s="21"/>
    </row>
    <row r="19" spans="2:9" ht="43" thickBot="1" x14ac:dyDescent="0.25">
      <c r="B19" s="2" t="s">
        <v>0</v>
      </c>
      <c r="C19" s="3" t="s">
        <v>1</v>
      </c>
      <c r="D19" s="3" t="s">
        <v>2</v>
      </c>
      <c r="E19" s="3" t="s">
        <v>3</v>
      </c>
      <c r="F19" s="4" t="s">
        <v>4</v>
      </c>
      <c r="I19" s="5" t="s">
        <v>5</v>
      </c>
    </row>
    <row r="20" spans="2:9" x14ac:dyDescent="0.2">
      <c r="B20" s="6">
        <v>1</v>
      </c>
      <c r="C20" s="10">
        <v>-289.37711379000001</v>
      </c>
      <c r="D20" s="22">
        <f>$I$20*$B20</f>
        <v>-2.2750271099999999</v>
      </c>
      <c r="E20" s="28">
        <v>-287.17903802000001</v>
      </c>
      <c r="F20" s="25">
        <f>$C20-D20-E20</f>
        <v>7.6951339999993706E-2</v>
      </c>
      <c r="I20" s="1">
        <v>-2.2750271099999999</v>
      </c>
    </row>
    <row r="21" spans="2:9" x14ac:dyDescent="0.2">
      <c r="B21" s="7">
        <f t="shared" ref="B21:B27" si="4">B20+1</f>
        <v>2</v>
      </c>
      <c r="C21" s="11">
        <v>-291.74367260000002</v>
      </c>
      <c r="D21" s="23">
        <f>$I$20*$B21</f>
        <v>-4.5500542199999998</v>
      </c>
      <c r="E21" s="29">
        <v>-287.17903802000001</v>
      </c>
      <c r="F21" s="26">
        <f t="shared" ref="F21:F28" si="5">$C21-D21-E21</f>
        <v>-1.4580360000024939E-2</v>
      </c>
    </row>
    <row r="22" spans="2:9" x14ac:dyDescent="0.2">
      <c r="B22" s="7">
        <f t="shared" si="4"/>
        <v>3</v>
      </c>
      <c r="C22" s="11">
        <v>-294.05196443</v>
      </c>
      <c r="D22" s="23">
        <f t="shared" ref="D22:D28" si="6">$I$20*$B22</f>
        <v>-6.8250813299999997</v>
      </c>
      <c r="E22" s="29">
        <v>-287.17903802000001</v>
      </c>
      <c r="F22" s="26">
        <f t="shared" si="5"/>
        <v>-4.7845080000001872E-2</v>
      </c>
    </row>
    <row r="23" spans="2:9" x14ac:dyDescent="0.2">
      <c r="B23" s="7">
        <f t="shared" si="4"/>
        <v>4</v>
      </c>
      <c r="C23" s="11">
        <v>-296.33537402000002</v>
      </c>
      <c r="D23" s="23">
        <f t="shared" si="6"/>
        <v>-9.1001084399999996</v>
      </c>
      <c r="E23" s="29">
        <v>-287.17903802000001</v>
      </c>
      <c r="F23" s="26">
        <f t="shared" si="5"/>
        <v>-5.6227560000024823E-2</v>
      </c>
    </row>
    <row r="24" spans="2:9" x14ac:dyDescent="0.2">
      <c r="B24" s="7">
        <f t="shared" si="4"/>
        <v>5</v>
      </c>
      <c r="C24" s="11">
        <v>-298.60797029999998</v>
      </c>
      <c r="D24" s="23">
        <f t="shared" si="6"/>
        <v>-11.37513555</v>
      </c>
      <c r="E24" s="29">
        <v>-287.17903802000001</v>
      </c>
      <c r="F24" s="26">
        <f t="shared" si="5"/>
        <v>-5.3796729999987747E-2</v>
      </c>
    </row>
    <row r="25" spans="2:9" x14ac:dyDescent="0.2">
      <c r="B25" s="7">
        <f t="shared" si="4"/>
        <v>6</v>
      </c>
      <c r="C25" s="11">
        <v>-300.90035597000002</v>
      </c>
      <c r="D25" s="23">
        <f t="shared" si="6"/>
        <v>-13.650162659999999</v>
      </c>
      <c r="E25" s="29">
        <v>-287.17903802000001</v>
      </c>
      <c r="F25" s="26">
        <f t="shared" si="5"/>
        <v>-7.115529000003562E-2</v>
      </c>
    </row>
    <row r="26" spans="2:9" x14ac:dyDescent="0.2">
      <c r="B26" s="7">
        <f t="shared" si="4"/>
        <v>7</v>
      </c>
      <c r="C26" s="11">
        <v>-303.17638853</v>
      </c>
      <c r="D26" s="23">
        <f t="shared" si="6"/>
        <v>-15.925189769999999</v>
      </c>
      <c r="E26" s="29">
        <v>-287.17903802000001</v>
      </c>
      <c r="F26" s="26">
        <f t="shared" si="5"/>
        <v>-7.2160740000015267E-2</v>
      </c>
    </row>
    <row r="27" spans="2:9" x14ac:dyDescent="0.2">
      <c r="B27" s="7">
        <f t="shared" si="4"/>
        <v>8</v>
      </c>
      <c r="C27" s="11">
        <v>-305.46015770000002</v>
      </c>
      <c r="D27" s="23">
        <f>$I$20*$B27</f>
        <v>-18.200216879999999</v>
      </c>
      <c r="E27" s="29">
        <v>-287.17903802000001</v>
      </c>
      <c r="F27" s="26">
        <f t="shared" si="5"/>
        <v>-8.0902799999989838E-2</v>
      </c>
    </row>
    <row r="28" spans="2:9" ht="17" thickBot="1" x14ac:dyDescent="0.25">
      <c r="B28" s="8">
        <v>9</v>
      </c>
      <c r="C28" s="9">
        <v>-306.08814948000003</v>
      </c>
      <c r="D28" s="24">
        <f t="shared" si="6"/>
        <v>-20.475243989999999</v>
      </c>
      <c r="E28" s="30">
        <v>-287.17903802000001</v>
      </c>
      <c r="F28" s="27">
        <f t="shared" si="5"/>
        <v>1.5661325300000044</v>
      </c>
    </row>
  </sheetData>
  <mergeCells count="2">
    <mergeCell ref="B3:F3"/>
    <mergeCell ref="B18:F18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absorption_energies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Cabiati</dc:creator>
  <cp:lastModifiedBy>Edoardo Cabiati</cp:lastModifiedBy>
  <dcterms:created xsi:type="dcterms:W3CDTF">2024-09-02T10:09:07Z</dcterms:created>
  <dcterms:modified xsi:type="dcterms:W3CDTF">2024-09-03T12:41:19Z</dcterms:modified>
</cp:coreProperties>
</file>