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21p\OneDrive\Documents\MSC-R-Script---Crow-sentinels\"/>
    </mc:Choice>
  </mc:AlternateContent>
  <xr:revisionPtr revIDLastSave="0" documentId="13_ncr:1_{5C4DBAC9-B075-4F61-AF0A-36121E5F643E}" xr6:coauthVersionLast="47" xr6:coauthVersionMax="47" xr10:uidLastSave="{00000000-0000-0000-0000-000000000000}"/>
  <bookViews>
    <workbookView xWindow="-110" yWindow="-110" windowWidth="19420" windowHeight="10300" xr2:uid="{359FEB76-43F5-4253-AE07-674275EDB72D}"/>
  </bookViews>
  <sheets>
    <sheet name="Sheet1" sheetId="1" r:id="rId1"/>
  </sheets>
  <definedNames>
    <definedName name="_xlnm._FilterDatabase" localSheetId="0" hidden="1">Sheet1!$A$1:$Z$220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0" i="1" l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G128" i="1"/>
  <c r="G130" i="1" s="1"/>
  <c r="G129" i="1"/>
  <c r="G127" i="1"/>
  <c r="G126" i="1"/>
  <c r="G125" i="1"/>
  <c r="G123" i="1"/>
  <c r="G122" i="1"/>
  <c r="G124" i="1" s="1"/>
  <c r="H209" i="1"/>
  <c r="H211" i="1" s="1"/>
  <c r="H206" i="1"/>
  <c r="H208" i="1" s="1"/>
  <c r="H203" i="1"/>
  <c r="H205" i="1" s="1"/>
  <c r="H200" i="1"/>
  <c r="H202" i="1" s="1"/>
  <c r="H197" i="1"/>
  <c r="H199" i="1" s="1"/>
  <c r="H194" i="1"/>
  <c r="H196" i="1" s="1"/>
  <c r="H191" i="1"/>
  <c r="H193" i="1" s="1"/>
  <c r="H188" i="1"/>
  <c r="H190" i="1" s="1"/>
  <c r="H185" i="1"/>
  <c r="H187" i="1" s="1"/>
  <c r="H182" i="1"/>
  <c r="H184" i="1" s="1"/>
  <c r="H179" i="1"/>
  <c r="H181" i="1" s="1"/>
  <c r="H176" i="1"/>
  <c r="H178" i="1" s="1"/>
  <c r="H173" i="1"/>
  <c r="H175" i="1" s="1"/>
  <c r="H170" i="1"/>
  <c r="H172" i="1" s="1"/>
  <c r="H167" i="1"/>
  <c r="H169" i="1" s="1"/>
  <c r="H164" i="1"/>
  <c r="H166" i="1" s="1"/>
  <c r="H161" i="1"/>
  <c r="H163" i="1" s="1"/>
  <c r="H158" i="1"/>
  <c r="H160" i="1" s="1"/>
  <c r="H155" i="1"/>
  <c r="H157" i="1" s="1"/>
  <c r="H152" i="1"/>
  <c r="H154" i="1" s="1"/>
  <c r="H149" i="1"/>
  <c r="H151" i="1" s="1"/>
  <c r="H146" i="1"/>
  <c r="H148" i="1" s="1"/>
  <c r="H143" i="1"/>
  <c r="H145" i="1" s="1"/>
  <c r="H140" i="1"/>
  <c r="H142" i="1" s="1"/>
  <c r="H137" i="1"/>
  <c r="H139" i="1" s="1"/>
  <c r="H134" i="1"/>
  <c r="H136" i="1" s="1"/>
  <c r="H131" i="1"/>
  <c r="H133" i="1" s="1"/>
  <c r="H128" i="1"/>
  <c r="H130" i="1" s="1"/>
  <c r="R130" i="1" s="1"/>
  <c r="H125" i="1"/>
  <c r="H127" i="1" s="1"/>
  <c r="R127" i="1" s="1"/>
  <c r="R3" i="1"/>
  <c r="R4" i="1"/>
  <c r="R2" i="1"/>
  <c r="G92" i="1"/>
  <c r="G95" i="1" s="1"/>
  <c r="Z91" i="1"/>
  <c r="H122" i="1"/>
  <c r="H124" i="1" s="1"/>
  <c r="H119" i="1"/>
  <c r="H121" i="1" s="1"/>
  <c r="H116" i="1"/>
  <c r="H118" i="1" s="1"/>
  <c r="H113" i="1"/>
  <c r="H115" i="1" s="1"/>
  <c r="H110" i="1"/>
  <c r="H112" i="1" s="1"/>
  <c r="H107" i="1"/>
  <c r="H109" i="1" s="1"/>
  <c r="R109" i="1" s="1"/>
  <c r="H104" i="1"/>
  <c r="H106" i="1" s="1"/>
  <c r="R106" i="1" s="1"/>
  <c r="H101" i="1"/>
  <c r="H103" i="1" s="1"/>
  <c r="R103" i="1" s="1"/>
  <c r="H98" i="1"/>
  <c r="H100" i="1" s="1"/>
  <c r="R100" i="1" s="1"/>
  <c r="H95" i="1"/>
  <c r="H97" i="1" s="1"/>
  <c r="R97" i="1" s="1"/>
  <c r="H92" i="1"/>
  <c r="H94" i="1" s="1"/>
  <c r="R94" i="1" s="1"/>
  <c r="H89" i="1"/>
  <c r="H91" i="1" s="1"/>
  <c r="R91" i="1" s="1"/>
  <c r="H86" i="1"/>
  <c r="H88" i="1" s="1"/>
  <c r="R88" i="1" s="1"/>
  <c r="H83" i="1"/>
  <c r="R83" i="1" s="1"/>
  <c r="H80" i="1"/>
  <c r="R80" i="1" s="1"/>
  <c r="H79" i="1"/>
  <c r="R79" i="1" s="1"/>
  <c r="H77" i="1"/>
  <c r="R77" i="1" s="1"/>
  <c r="G83" i="1"/>
  <c r="G77" i="1"/>
  <c r="G79" i="1" s="1"/>
  <c r="H74" i="1"/>
  <c r="H76" i="1" s="1"/>
  <c r="H71" i="1"/>
  <c r="H73" i="1" s="1"/>
  <c r="G76" i="1"/>
  <c r="G75" i="1"/>
  <c r="G74" i="1"/>
  <c r="G73" i="1"/>
  <c r="G72" i="1"/>
  <c r="G71" i="1"/>
  <c r="G70" i="1"/>
  <c r="G69" i="1"/>
  <c r="H68" i="1"/>
  <c r="H70" i="1" s="1"/>
  <c r="G67" i="1"/>
  <c r="G66" i="1"/>
  <c r="H65" i="1"/>
  <c r="H67" i="1" s="1"/>
  <c r="H62" i="1"/>
  <c r="H63" i="1" s="1"/>
  <c r="H59" i="1"/>
  <c r="H61" i="1" s="1"/>
  <c r="H56" i="1"/>
  <c r="H58" i="1" s="1"/>
  <c r="G57" i="1"/>
  <c r="G58" i="1" s="1"/>
  <c r="G56" i="1"/>
  <c r="G64" i="1" s="1"/>
  <c r="H53" i="1"/>
  <c r="H55" i="1" s="1"/>
  <c r="H50" i="1"/>
  <c r="H52" i="1" s="1"/>
  <c r="H49" i="1"/>
  <c r="H47" i="1"/>
  <c r="R47" i="1" s="1"/>
  <c r="H44" i="1"/>
  <c r="H46" i="1" s="1"/>
  <c r="H41" i="1"/>
  <c r="H43" i="1" s="1"/>
  <c r="R128" i="1" l="1"/>
  <c r="R125" i="1"/>
  <c r="H210" i="1"/>
  <c r="H207" i="1"/>
  <c r="H204" i="1"/>
  <c r="H201" i="1"/>
  <c r="H198" i="1"/>
  <c r="H195" i="1"/>
  <c r="H192" i="1"/>
  <c r="H189" i="1"/>
  <c r="H186" i="1"/>
  <c r="H183" i="1"/>
  <c r="H180" i="1"/>
  <c r="H177" i="1"/>
  <c r="H174" i="1"/>
  <c r="H171" i="1"/>
  <c r="H168" i="1"/>
  <c r="H165" i="1"/>
  <c r="H162" i="1"/>
  <c r="H159" i="1"/>
  <c r="H156" i="1"/>
  <c r="H153" i="1"/>
  <c r="H150" i="1"/>
  <c r="H147" i="1"/>
  <c r="H144" i="1"/>
  <c r="H141" i="1"/>
  <c r="H138" i="1"/>
  <c r="H135" i="1"/>
  <c r="H132" i="1"/>
  <c r="H129" i="1"/>
  <c r="R129" i="1" s="1"/>
  <c r="H126" i="1"/>
  <c r="R126" i="1" s="1"/>
  <c r="R95" i="1"/>
  <c r="H64" i="1"/>
  <c r="G80" i="1"/>
  <c r="H45" i="1"/>
  <c r="R45" i="1" s="1"/>
  <c r="G94" i="1"/>
  <c r="Z94" i="1" s="1"/>
  <c r="H60" i="1"/>
  <c r="R89" i="1"/>
  <c r="G97" i="1"/>
  <c r="G99" i="1" s="1"/>
  <c r="G101" i="1" s="1"/>
  <c r="G103" i="1" s="1"/>
  <c r="G105" i="1" s="1"/>
  <c r="G107" i="1" s="1"/>
  <c r="G109" i="1" s="1"/>
  <c r="G111" i="1" s="1"/>
  <c r="G113" i="1" s="1"/>
  <c r="G115" i="1" s="1"/>
  <c r="G117" i="1" s="1"/>
  <c r="G119" i="1" s="1"/>
  <c r="G121" i="1" s="1"/>
  <c r="G96" i="1"/>
  <c r="G98" i="1" s="1"/>
  <c r="G100" i="1" s="1"/>
  <c r="G102" i="1" s="1"/>
  <c r="G104" i="1" s="1"/>
  <c r="G106" i="1" s="1"/>
  <c r="G108" i="1" s="1"/>
  <c r="G110" i="1" s="1"/>
  <c r="G112" i="1" s="1"/>
  <c r="G114" i="1" s="1"/>
  <c r="G116" i="1" s="1"/>
  <c r="G118" i="1" s="1"/>
  <c r="G120" i="1" s="1"/>
  <c r="Z120" i="1" s="1"/>
  <c r="G61" i="1"/>
  <c r="H69" i="1"/>
  <c r="R69" i="1" s="1"/>
  <c r="G93" i="1"/>
  <c r="Z93" i="1" s="1"/>
  <c r="R92" i="1"/>
  <c r="G78" i="1"/>
  <c r="G82" i="1" s="1"/>
  <c r="Z82" i="1" s="1"/>
  <c r="H78" i="1"/>
  <c r="R78" i="1" s="1"/>
  <c r="R107" i="1"/>
  <c r="R104" i="1"/>
  <c r="R101" i="1"/>
  <c r="R98" i="1"/>
  <c r="H123" i="1"/>
  <c r="H120" i="1"/>
  <c r="H117" i="1"/>
  <c r="H114" i="1"/>
  <c r="H111" i="1"/>
  <c r="H108" i="1"/>
  <c r="R108" i="1" s="1"/>
  <c r="H105" i="1"/>
  <c r="R105" i="1" s="1"/>
  <c r="H102" i="1"/>
  <c r="R102" i="1" s="1"/>
  <c r="H99" i="1"/>
  <c r="R99" i="1" s="1"/>
  <c r="H96" i="1"/>
  <c r="R96" i="1" s="1"/>
  <c r="H93" i="1"/>
  <c r="R93" i="1" s="1"/>
  <c r="H90" i="1"/>
  <c r="R90" i="1" s="1"/>
  <c r="R86" i="1"/>
  <c r="H87" i="1"/>
  <c r="R87" i="1" s="1"/>
  <c r="H85" i="1"/>
  <c r="R85" i="1" s="1"/>
  <c r="H84" i="1"/>
  <c r="R84" i="1" s="1"/>
  <c r="H81" i="1"/>
  <c r="R81" i="1" s="1"/>
  <c r="H82" i="1"/>
  <c r="R82" i="1" s="1"/>
  <c r="H54" i="1"/>
  <c r="R54" i="1" s="1"/>
  <c r="G62" i="1"/>
  <c r="Z62" i="1" s="1"/>
  <c r="H57" i="1"/>
  <c r="R57" i="1" s="1"/>
  <c r="G81" i="1"/>
  <c r="Z81" i="1" s="1"/>
  <c r="H51" i="1"/>
  <c r="R51" i="1" s="1"/>
  <c r="G59" i="1"/>
  <c r="Z59" i="1" s="1"/>
  <c r="G63" i="1"/>
  <c r="Z63" i="1" s="1"/>
  <c r="H66" i="1"/>
  <c r="R66" i="1" s="1"/>
  <c r="H72" i="1"/>
  <c r="H48" i="1"/>
  <c r="R48" i="1" s="1"/>
  <c r="G60" i="1"/>
  <c r="G85" i="1"/>
  <c r="Z85" i="1" s="1"/>
  <c r="G84" i="1"/>
  <c r="Z88" i="1" s="1"/>
  <c r="H75" i="1"/>
  <c r="R75" i="1" s="1"/>
  <c r="H42" i="1"/>
  <c r="H40" i="1"/>
  <c r="R40" i="1" s="1"/>
  <c r="G40" i="1"/>
  <c r="Z40" i="1" s="1"/>
  <c r="H39" i="1"/>
  <c r="R39" i="1" s="1"/>
  <c r="G39" i="1"/>
  <c r="Z39" i="1" s="1"/>
  <c r="H38" i="1"/>
  <c r="G38" i="1"/>
  <c r="Z38" i="1" s="1"/>
  <c r="G37" i="1"/>
  <c r="Z37" i="1" s="1"/>
  <c r="G36" i="1"/>
  <c r="Z36" i="1" s="1"/>
  <c r="H36" i="1"/>
  <c r="R36" i="1" s="1"/>
  <c r="H37" i="1"/>
  <c r="R37" i="1" s="1"/>
  <c r="H35" i="1"/>
  <c r="R35" i="1" s="1"/>
  <c r="G35" i="1"/>
  <c r="Z35" i="1" s="1"/>
  <c r="H33" i="1"/>
  <c r="R33" i="1" s="1"/>
  <c r="H34" i="1"/>
  <c r="R34" i="1" s="1"/>
  <c r="H32" i="1"/>
  <c r="R32" i="1" s="1"/>
  <c r="G34" i="1"/>
  <c r="Z34" i="1" s="1"/>
  <c r="G33" i="1"/>
  <c r="Z33" i="1" s="1"/>
  <c r="G32" i="1"/>
  <c r="Z32" i="1" s="1"/>
  <c r="H31" i="1"/>
  <c r="R31" i="1" s="1"/>
  <c r="G31" i="1"/>
  <c r="H30" i="1"/>
  <c r="R30" i="1" s="1"/>
  <c r="G30" i="1"/>
  <c r="Z30" i="1" s="1"/>
  <c r="H29" i="1"/>
  <c r="R29" i="1" s="1"/>
  <c r="G29" i="1"/>
  <c r="Z29" i="1" s="1"/>
  <c r="H27" i="1"/>
  <c r="R27" i="1" s="1"/>
  <c r="H28" i="1"/>
  <c r="R28" i="1" s="1"/>
  <c r="H26" i="1"/>
  <c r="G26" i="1" s="1"/>
  <c r="Z26" i="1" s="1"/>
  <c r="H23" i="1"/>
  <c r="R23" i="1" s="1"/>
  <c r="R38" i="1"/>
  <c r="R41" i="1"/>
  <c r="R42" i="1"/>
  <c r="R43" i="1"/>
  <c r="R44" i="1"/>
  <c r="R46" i="1"/>
  <c r="R49" i="1"/>
  <c r="R50" i="1"/>
  <c r="R52" i="1"/>
  <c r="R53" i="1"/>
  <c r="R55" i="1"/>
  <c r="R56" i="1"/>
  <c r="R58" i="1"/>
  <c r="R59" i="1"/>
  <c r="R60" i="1"/>
  <c r="R61" i="1"/>
  <c r="R62" i="1"/>
  <c r="R63" i="1"/>
  <c r="R64" i="1"/>
  <c r="R65" i="1"/>
  <c r="R67" i="1"/>
  <c r="R68" i="1"/>
  <c r="R70" i="1"/>
  <c r="R71" i="1"/>
  <c r="R72" i="1"/>
  <c r="R73" i="1"/>
  <c r="R74" i="1"/>
  <c r="R76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Z23" i="1"/>
  <c r="Z24" i="1"/>
  <c r="Z25" i="1"/>
  <c r="Z31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60" i="1"/>
  <c r="Z61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9" i="1"/>
  <c r="Z80" i="1"/>
  <c r="Z83" i="1"/>
  <c r="Z86" i="1"/>
  <c r="Z87" i="1"/>
  <c r="Z89" i="1"/>
  <c r="Z90" i="1"/>
  <c r="Z92" i="1"/>
  <c r="Z95" i="1"/>
  <c r="Z99" i="1"/>
  <c r="Z100" i="1"/>
  <c r="Z105" i="1"/>
  <c r="Z109" i="1"/>
  <c r="Z111" i="1"/>
  <c r="Z115" i="1"/>
  <c r="Z116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G21" i="1"/>
  <c r="Z21" i="1" s="1"/>
  <c r="G22" i="1"/>
  <c r="Z22" i="1" s="1"/>
  <c r="G20" i="1"/>
  <c r="Z20" i="1" s="1"/>
  <c r="Z3" i="1"/>
  <c r="Z4" i="1"/>
  <c r="Z5" i="1"/>
  <c r="Z6" i="1"/>
  <c r="Z7" i="1"/>
  <c r="Z17" i="1"/>
  <c r="Z18" i="1"/>
  <c r="Z19" i="1"/>
  <c r="Z2" i="1"/>
  <c r="G9" i="1"/>
  <c r="Z9" i="1" s="1"/>
  <c r="G10" i="1"/>
  <c r="Z10" i="1" s="1"/>
  <c r="G11" i="1"/>
  <c r="Z11" i="1" s="1"/>
  <c r="G12" i="1"/>
  <c r="Z12" i="1" s="1"/>
  <c r="G13" i="1"/>
  <c r="Z13" i="1" s="1"/>
  <c r="G14" i="1"/>
  <c r="Z14" i="1" s="1"/>
  <c r="G15" i="1"/>
  <c r="Z15" i="1" s="1"/>
  <c r="G16" i="1"/>
  <c r="Z16" i="1" s="1"/>
  <c r="G8" i="1"/>
  <c r="Z8" i="1" s="1"/>
  <c r="H20" i="1"/>
  <c r="H21" i="1" s="1"/>
  <c r="R21" i="1" s="1"/>
  <c r="H17" i="1"/>
  <c r="R17" i="1" s="1"/>
  <c r="H14" i="1"/>
  <c r="H11" i="1"/>
  <c r="R11" i="1" s="1"/>
  <c r="H8" i="1"/>
  <c r="H5" i="1"/>
  <c r="Z104" i="1" l="1"/>
  <c r="Z119" i="1"/>
  <c r="Z113" i="1"/>
  <c r="Z108" i="1"/>
  <c r="Z103" i="1"/>
  <c r="Z97" i="1"/>
  <c r="Z117" i="1"/>
  <c r="Z112" i="1"/>
  <c r="Z107" i="1"/>
  <c r="Z101" i="1"/>
  <c r="Z96" i="1"/>
  <c r="H15" i="1"/>
  <c r="R15" i="1" s="1"/>
  <c r="R14" i="1"/>
  <c r="H7" i="1"/>
  <c r="R7" i="1" s="1"/>
  <c r="R5" i="1"/>
  <c r="H10" i="1"/>
  <c r="R10" i="1" s="1"/>
  <c r="R8" i="1"/>
  <c r="Z118" i="1"/>
  <c r="Z114" i="1"/>
  <c r="Z110" i="1"/>
  <c r="Z106" i="1"/>
  <c r="Z102" i="1"/>
  <c r="Z98" i="1"/>
  <c r="Z78" i="1"/>
  <c r="R26" i="1"/>
  <c r="Z84" i="1"/>
  <c r="H24" i="1"/>
  <c r="R24" i="1" s="1"/>
  <c r="H25" i="1"/>
  <c r="R25" i="1" s="1"/>
  <c r="G27" i="1"/>
  <c r="Z27" i="1" s="1"/>
  <c r="G28" i="1"/>
  <c r="Z28" i="1" s="1"/>
  <c r="H22" i="1"/>
  <c r="R22" i="1" s="1"/>
  <c r="R20" i="1"/>
  <c r="H16" i="1"/>
  <c r="R16" i="1" s="1"/>
  <c r="H12" i="1"/>
  <c r="R12" i="1" s="1"/>
  <c r="H13" i="1"/>
  <c r="R13" i="1" s="1"/>
  <c r="H18" i="1"/>
  <c r="R18" i="1" s="1"/>
  <c r="H19" i="1"/>
  <c r="R19" i="1" s="1"/>
  <c r="H9" i="1"/>
  <c r="R9" i="1" s="1"/>
  <c r="H6" i="1"/>
  <c r="R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tc={87A6DAA8-F679-42E6-83E7-307E59785324}</author>
    <author>tc={2DD940BF-66A8-422E-BF46-D8BA95CF6097}</author>
    <author>tc={2F1017F9-8270-4D0B-858D-102F80033DAF}</author>
  </authors>
  <commentList>
    <comment ref="C1" authorId="0" shapeId="0" xr:uid="{87A6DAA8-F679-42E6-83E7-307E59785324}">
      <text>
        <t>[Threaded comment]
Your version of Excel allows you to read this threaded comment; however, any edits to it will get removed if the file is opened in a newer version of Excel. Learn more: https://go.microsoft.com/fwlink/?linkid=870924
Comment:
    Julian Date</t>
      </text>
    </comment>
    <comment ref="D1" authorId="1" shapeId="0" xr:uid="{2DD940BF-66A8-422E-BF46-D8BA95CF609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 to fraction</t>
      </text>
    </comment>
    <comment ref="J1" authorId="2" shapeId="0" xr:uid="{2F1017F9-8270-4D0B-858D-102F80033DA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 to 0 and 1</t>
      </text>
    </comment>
  </commentList>
</comments>
</file>

<file path=xl/sharedStrings.xml><?xml version="1.0" encoding="utf-8"?>
<sst xmlns="http://schemas.openxmlformats.org/spreadsheetml/2006/main" count="1233" uniqueCount="111">
  <si>
    <t>VIDEO_ID</t>
  </si>
  <si>
    <t>ID_#</t>
  </si>
  <si>
    <t>RECORDED_DURATION</t>
  </si>
  <si>
    <t>GENERALIZED_ENVIRONMENT</t>
  </si>
  <si>
    <t>SENTINEL_PRESENCE</t>
  </si>
  <si>
    <t>BAIT_PRESENCE</t>
  </si>
  <si>
    <t>LATITUDE</t>
  </si>
  <si>
    <t>LONGITUDE</t>
  </si>
  <si>
    <t>BEHAVIOR</t>
  </si>
  <si>
    <t>NUMBER_OF_BOUTS</t>
  </si>
  <si>
    <t>BEHAVIOR_DURATION</t>
  </si>
  <si>
    <t>MEAN_BOUT_DURATION</t>
  </si>
  <si>
    <t>SD_BOUT_DURATION</t>
  </si>
  <si>
    <t>NUMBER_OF_CROWS_RECORDED</t>
  </si>
  <si>
    <t>NUMBER_OF_PECKS</t>
  </si>
  <si>
    <t>020</t>
  </si>
  <si>
    <t>Green Area</t>
  </si>
  <si>
    <t>NO</t>
  </si>
  <si>
    <t>HU</t>
  </si>
  <si>
    <t>BEHAVIOR_PROPORTION_(%)</t>
  </si>
  <si>
    <t>HD</t>
  </si>
  <si>
    <t>M</t>
  </si>
  <si>
    <t>024</t>
  </si>
  <si>
    <t>NA</t>
  </si>
  <si>
    <t>YES</t>
  </si>
  <si>
    <t>025</t>
  </si>
  <si>
    <t>DATE</t>
  </si>
  <si>
    <t>TIME</t>
  </si>
  <si>
    <t>2022-07-07</t>
  </si>
  <si>
    <t>06:18:00</t>
  </si>
  <si>
    <t>2022-06-25</t>
  </si>
  <si>
    <t>06:13:00</t>
  </si>
  <si>
    <t>06:20:00</t>
  </si>
  <si>
    <t>026</t>
  </si>
  <si>
    <t>2022-07-13</t>
  </si>
  <si>
    <t>06:31:00</t>
  </si>
  <si>
    <t>TOTAL_VIDEO_DURATION</t>
  </si>
  <si>
    <t>027</t>
  </si>
  <si>
    <t>2022-07-19</t>
  </si>
  <si>
    <t>06:30:00</t>
  </si>
  <si>
    <t>028</t>
  </si>
  <si>
    <t>2022-07-20</t>
  </si>
  <si>
    <t>06:34:00</t>
  </si>
  <si>
    <t>029</t>
  </si>
  <si>
    <t>2022-07-22</t>
  </si>
  <si>
    <t>030</t>
  </si>
  <si>
    <t>2022-07-23</t>
  </si>
  <si>
    <t>06:27:00</t>
  </si>
  <si>
    <t>020-01-01</t>
  </si>
  <si>
    <t>020-01-02</t>
  </si>
  <si>
    <t>024-01-01</t>
  </si>
  <si>
    <t>024-01-02</t>
  </si>
  <si>
    <t>025-01-01</t>
  </si>
  <si>
    <t>026-01-01</t>
  </si>
  <si>
    <t>027-01-01</t>
  </si>
  <si>
    <t>028-01-01</t>
  </si>
  <si>
    <t>029-01-01</t>
  </si>
  <si>
    <t>029-01-02</t>
  </si>
  <si>
    <t>030-01-01</t>
  </si>
  <si>
    <t>031</t>
  </si>
  <si>
    <t>031-01-01</t>
  </si>
  <si>
    <t>06:37:00</t>
  </si>
  <si>
    <t>TOTAL_NUMBER_OF_DISTURBANCES</t>
  </si>
  <si>
    <t>NUMBER_HUMAN_DISTURBANCE</t>
  </si>
  <si>
    <t>NUMBER_DOM_ANIMAL_DISTURBANCE</t>
  </si>
  <si>
    <t>032</t>
  </si>
  <si>
    <t>032-01-01</t>
  </si>
  <si>
    <t>2022-07-26</t>
  </si>
  <si>
    <t>06:21:00</t>
  </si>
  <si>
    <t>Commercial</t>
  </si>
  <si>
    <t>NUMBER_VEHICLE_DISTURBANCE</t>
  </si>
  <si>
    <t>032-01-02</t>
  </si>
  <si>
    <t>2022-07-27</t>
  </si>
  <si>
    <t>032-01-03</t>
  </si>
  <si>
    <t>032-01-04</t>
  </si>
  <si>
    <t>033</t>
  </si>
  <si>
    <t>033-01-01</t>
  </si>
  <si>
    <t>033-01-02</t>
  </si>
  <si>
    <t>2022-08-02</t>
  </si>
  <si>
    <t>08:32:00</t>
  </si>
  <si>
    <t>034</t>
  </si>
  <si>
    <t>034-01-01</t>
  </si>
  <si>
    <t>07:46:00</t>
  </si>
  <si>
    <t>035</t>
  </si>
  <si>
    <t>035-01-01</t>
  </si>
  <si>
    <t>2022-08-03</t>
  </si>
  <si>
    <t>2022-08-24</t>
  </si>
  <si>
    <t>08:25:00</t>
  </si>
  <si>
    <t>TOTAL_FREQUENCY_OF_DISTURBANCES</t>
  </si>
  <si>
    <t>035-01-02</t>
  </si>
  <si>
    <t>035-01-03</t>
  </si>
  <si>
    <t>036</t>
  </si>
  <si>
    <t>036-01-01</t>
  </si>
  <si>
    <t>2022-08-27</t>
  </si>
  <si>
    <t>07:48:00</t>
  </si>
  <si>
    <t>036-01-02</t>
  </si>
  <si>
    <t>037</t>
  </si>
  <si>
    <t>037-01-01</t>
  </si>
  <si>
    <t>08:23:00</t>
  </si>
  <si>
    <t>037-01-02</t>
  </si>
  <si>
    <t>037-2</t>
  </si>
  <si>
    <t>037-02-01</t>
  </si>
  <si>
    <t>08:38:00</t>
  </si>
  <si>
    <t>037-02-02</t>
  </si>
  <si>
    <t>037-02-03</t>
  </si>
  <si>
    <t>037-02-04</t>
  </si>
  <si>
    <t>037-02-05</t>
  </si>
  <si>
    <t>037-02-06</t>
  </si>
  <si>
    <t>TOTAL_AGGRESSION</t>
  </si>
  <si>
    <t>CONSPECIFIC_AGGRESSION</t>
  </si>
  <si>
    <t>037-02-07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</si>
</sst>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 Popescu" id="{EBA5F625-CB0A-4ABD-B94C-7C71AD4FBD3E}" userId="S::ap21pb@brocku.ca::7a9adc01-f2f7-47f7-a62f-43e96080b9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04-21T14:56:45.68" personId="{EBA5F625-CB0A-4ABD-B94C-7C71AD4FBD3E}" id="{87A6DAA8-F679-42E6-83E7-307E59785324}">
    <text>Julian Date</text>
  </threadedComment>
  <threadedComment ref="D1" dT="2023-04-21T14:56:56.64" personId="{EBA5F625-CB0A-4ABD-B94C-7C71AD4FBD3E}" id="{2DD940BF-66A8-422E-BF46-D8BA95CF6097}">
    <text>Convert to fraction</text>
  </threadedComment>
  <threadedComment ref="J1" dT="2023-04-21T14:58:02.39" personId="{EBA5F625-CB0A-4ABD-B94C-7C71AD4FBD3E}" id="{2F1017F9-8270-4D0B-858D-102F80033DAF}">
    <text>Convert to 0 and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FE044-5B9F-4B72-8852-454C420DBA40}">
  <dimension ref="A1:Z391"/>
  <sheetViews>
    <sheetView tabSelected="1" zoomScale="90" zoomScaleNormal="90" workbookViewId="0">
      <pane ySplit="1" topLeftCell="A123" activePane="bottomLeft" state="frozen"/>
      <selection pane="bottomLeft" activeCell="H111" sqref="H22:H111"/>
    </sheetView>
  </sheetViews>
  <sheetFormatPr defaultRowHeight="14.5" x14ac:dyDescent="0.35"/>
  <cols>
    <col min="1" max="1" width="8.90625" style="1" bestFit="1" customWidth="1"/>
    <col min="2" max="2" width="9.36328125" style="1" bestFit="1" customWidth="1"/>
    <col min="3" max="3" width="10.36328125" style="1" bestFit="1" customWidth="1"/>
    <col min="4" max="4" width="8.7265625" style="1"/>
    <col min="5" max="5" width="8.90625" bestFit="1" customWidth="1"/>
    <col min="6" max="6" width="10.6328125" bestFit="1" customWidth="1"/>
    <col min="7" max="7" width="10.6328125" customWidth="1"/>
    <col min="8" max="8" width="20.1796875" bestFit="1" customWidth="1"/>
    <col min="9" max="9" width="26.1796875" bestFit="1" customWidth="1"/>
    <col min="10" max="10" width="18.1796875" bestFit="1" customWidth="1"/>
    <col min="11" max="11" width="14.08984375" bestFit="1" customWidth="1"/>
    <col min="12" max="12" width="29.453125" bestFit="1" customWidth="1"/>
    <col min="13" max="13" width="9.453125" bestFit="1" customWidth="1"/>
    <col min="14" max="14" width="18.36328125" bestFit="1" customWidth="1"/>
    <col min="15" max="15" width="19.6328125" bestFit="1" customWidth="1"/>
    <col min="16" max="16" width="22" bestFit="1" customWidth="1"/>
    <col min="17" max="17" width="18.90625" bestFit="1" customWidth="1"/>
    <col min="18" max="18" width="21.81640625" bestFit="1" customWidth="1"/>
    <col min="19" max="19" width="17.7265625" bestFit="1" customWidth="1"/>
    <col min="20" max="20" width="25.54296875" bestFit="1" customWidth="1"/>
    <col min="21" max="25" width="25.54296875" customWidth="1"/>
  </cols>
  <sheetData>
    <row r="1" spans="1:26" x14ac:dyDescent="0.35">
      <c r="A1" s="1" t="s">
        <v>0</v>
      </c>
      <c r="B1" s="1" t="s">
        <v>1</v>
      </c>
      <c r="C1" s="1" t="s">
        <v>26</v>
      </c>
      <c r="D1" s="1" t="s">
        <v>27</v>
      </c>
      <c r="E1" t="s">
        <v>6</v>
      </c>
      <c r="F1" t="s">
        <v>7</v>
      </c>
      <c r="G1" s="1" t="s">
        <v>36</v>
      </c>
      <c r="H1" t="s">
        <v>2</v>
      </c>
      <c r="I1" t="s">
        <v>3</v>
      </c>
      <c r="J1" t="s">
        <v>4</v>
      </c>
      <c r="K1" t="s">
        <v>5</v>
      </c>
      <c r="L1" t="s">
        <v>13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19</v>
      </c>
      <c r="S1" t="s">
        <v>14</v>
      </c>
      <c r="T1" t="s">
        <v>62</v>
      </c>
      <c r="U1" t="s">
        <v>63</v>
      </c>
      <c r="V1" t="s">
        <v>64</v>
      </c>
      <c r="W1" t="s">
        <v>70</v>
      </c>
      <c r="X1" t="s">
        <v>108</v>
      </c>
      <c r="Y1" t="s">
        <v>109</v>
      </c>
      <c r="Z1" t="s">
        <v>88</v>
      </c>
    </row>
    <row r="2" spans="1:26" x14ac:dyDescent="0.35">
      <c r="A2" s="1" t="s">
        <v>15</v>
      </c>
      <c r="B2" s="1" t="s">
        <v>48</v>
      </c>
      <c r="C2" s="1" t="s">
        <v>30</v>
      </c>
      <c r="D2" s="1" t="s">
        <v>32</v>
      </c>
      <c r="G2">
        <v>87.710999999999999</v>
      </c>
      <c r="H2">
        <v>76.186999999999998</v>
      </c>
      <c r="I2" t="s">
        <v>16</v>
      </c>
      <c r="J2" t="s">
        <v>17</v>
      </c>
      <c r="K2" t="s">
        <v>17</v>
      </c>
      <c r="L2">
        <v>2</v>
      </c>
      <c r="M2" t="s">
        <v>18</v>
      </c>
      <c r="N2">
        <v>13</v>
      </c>
      <c r="O2">
        <v>22.942</v>
      </c>
      <c r="P2">
        <v>1.7649999999999999</v>
      </c>
      <c r="Q2">
        <v>2.7370000000000001</v>
      </c>
      <c r="R2" s="2">
        <f>O2/H2</f>
        <v>0.30112748894168295</v>
      </c>
      <c r="S2" t="s">
        <v>23</v>
      </c>
      <c r="T2">
        <v>0</v>
      </c>
      <c r="U2">
        <v>0</v>
      </c>
      <c r="V2">
        <v>0</v>
      </c>
      <c r="W2">
        <v>0</v>
      </c>
      <c r="X2">
        <v>0</v>
      </c>
      <c r="Z2">
        <f t="shared" ref="Z2:Z65" si="0">T2/(G2/60)</f>
        <v>0</v>
      </c>
    </row>
    <row r="3" spans="1:26" x14ac:dyDescent="0.35">
      <c r="A3" s="1" t="s">
        <v>15</v>
      </c>
      <c r="B3" s="1" t="s">
        <v>48</v>
      </c>
      <c r="C3" s="1" t="s">
        <v>30</v>
      </c>
      <c r="D3" s="1" t="s">
        <v>32</v>
      </c>
      <c r="G3">
        <v>87.710999999999999</v>
      </c>
      <c r="H3">
        <v>76.186999999999998</v>
      </c>
      <c r="I3" t="s">
        <v>16</v>
      </c>
      <c r="J3" t="s">
        <v>17</v>
      </c>
      <c r="K3" t="s">
        <v>17</v>
      </c>
      <c r="L3">
        <v>2</v>
      </c>
      <c r="M3" t="s">
        <v>20</v>
      </c>
      <c r="N3">
        <v>14</v>
      </c>
      <c r="O3">
        <v>39.764000000000003</v>
      </c>
      <c r="P3">
        <v>2.84</v>
      </c>
      <c r="Q3">
        <v>2.444</v>
      </c>
      <c r="R3" s="2">
        <f t="shared" ref="R3:R17" si="1">O3/H3</f>
        <v>0.5219263128880256</v>
      </c>
      <c r="S3">
        <v>31</v>
      </c>
      <c r="T3">
        <v>0</v>
      </c>
      <c r="U3">
        <v>0</v>
      </c>
      <c r="V3">
        <v>0</v>
      </c>
      <c r="W3">
        <v>0</v>
      </c>
      <c r="X3">
        <v>0</v>
      </c>
      <c r="Z3">
        <f t="shared" si="0"/>
        <v>0</v>
      </c>
    </row>
    <row r="4" spans="1:26" x14ac:dyDescent="0.35">
      <c r="A4" s="1" t="s">
        <v>15</v>
      </c>
      <c r="B4" s="1" t="s">
        <v>48</v>
      </c>
      <c r="C4" s="1" t="s">
        <v>30</v>
      </c>
      <c r="D4" s="1" t="s">
        <v>32</v>
      </c>
      <c r="G4">
        <v>87.710999999999999</v>
      </c>
      <c r="H4">
        <v>76.186999999999998</v>
      </c>
      <c r="I4" t="s">
        <v>16</v>
      </c>
      <c r="J4" t="s">
        <v>17</v>
      </c>
      <c r="K4" t="s">
        <v>17</v>
      </c>
      <c r="L4">
        <v>2</v>
      </c>
      <c r="M4" t="s">
        <v>21</v>
      </c>
      <c r="N4">
        <v>6</v>
      </c>
      <c r="O4">
        <v>13.481</v>
      </c>
      <c r="P4">
        <v>2.2469999999999999</v>
      </c>
      <c r="Q4">
        <v>2.2000000000000002</v>
      </c>
      <c r="R4" s="2">
        <f t="shared" si="1"/>
        <v>0.17694619817029153</v>
      </c>
      <c r="S4" t="s">
        <v>23</v>
      </c>
      <c r="T4">
        <v>0</v>
      </c>
      <c r="U4">
        <v>0</v>
      </c>
      <c r="V4">
        <v>0</v>
      </c>
      <c r="W4">
        <v>0</v>
      </c>
      <c r="X4">
        <v>0</v>
      </c>
      <c r="Z4">
        <f t="shared" si="0"/>
        <v>0</v>
      </c>
    </row>
    <row r="5" spans="1:26" x14ac:dyDescent="0.35">
      <c r="A5" s="1" t="s">
        <v>15</v>
      </c>
      <c r="B5" s="1" t="s">
        <v>49</v>
      </c>
      <c r="C5" s="1" t="s">
        <v>30</v>
      </c>
      <c r="D5" s="1" t="s">
        <v>32</v>
      </c>
      <c r="G5">
        <v>87.710999999999999</v>
      </c>
      <c r="H5">
        <f>SUM(O5:O7)</f>
        <v>50.023999999999994</v>
      </c>
      <c r="I5" t="s">
        <v>16</v>
      </c>
      <c r="J5" t="s">
        <v>17</v>
      </c>
      <c r="K5" t="s">
        <v>17</v>
      </c>
      <c r="L5">
        <v>2</v>
      </c>
      <c r="M5" t="s">
        <v>18</v>
      </c>
      <c r="N5">
        <v>13</v>
      </c>
      <c r="O5">
        <v>17.725999999999999</v>
      </c>
      <c r="P5">
        <v>1.3640000000000001</v>
      </c>
      <c r="Q5">
        <v>1.3049999999999999</v>
      </c>
      <c r="R5" s="2">
        <f t="shared" si="1"/>
        <v>0.35434991204221977</v>
      </c>
      <c r="S5" t="s">
        <v>23</v>
      </c>
      <c r="T5">
        <v>0</v>
      </c>
      <c r="U5">
        <v>0</v>
      </c>
      <c r="V5">
        <v>0</v>
      </c>
      <c r="W5">
        <v>0</v>
      </c>
      <c r="X5">
        <v>0</v>
      </c>
      <c r="Z5">
        <f t="shared" si="0"/>
        <v>0</v>
      </c>
    </row>
    <row r="6" spans="1:26" x14ac:dyDescent="0.35">
      <c r="A6" s="1" t="s">
        <v>15</v>
      </c>
      <c r="B6" s="1" t="s">
        <v>49</v>
      </c>
      <c r="C6" s="1" t="s">
        <v>30</v>
      </c>
      <c r="D6" s="1" t="s">
        <v>32</v>
      </c>
      <c r="G6">
        <v>87.710999999999999</v>
      </c>
      <c r="H6">
        <f>H5</f>
        <v>50.023999999999994</v>
      </c>
      <c r="I6" t="s">
        <v>16</v>
      </c>
      <c r="J6" t="s">
        <v>17</v>
      </c>
      <c r="K6" t="s">
        <v>17</v>
      </c>
      <c r="L6">
        <v>2</v>
      </c>
      <c r="M6" t="s">
        <v>20</v>
      </c>
      <c r="N6">
        <v>9</v>
      </c>
      <c r="O6">
        <v>18.773</v>
      </c>
      <c r="P6">
        <v>2.0859999999999999</v>
      </c>
      <c r="Q6">
        <v>1.17</v>
      </c>
      <c r="R6" s="2">
        <f t="shared" si="1"/>
        <v>0.37527986566448107</v>
      </c>
      <c r="S6">
        <v>20</v>
      </c>
      <c r="T6">
        <v>0</v>
      </c>
      <c r="U6">
        <v>0</v>
      </c>
      <c r="V6">
        <v>0</v>
      </c>
      <c r="W6">
        <v>0</v>
      </c>
      <c r="X6">
        <v>0</v>
      </c>
      <c r="Z6">
        <f t="shared" si="0"/>
        <v>0</v>
      </c>
    </row>
    <row r="7" spans="1:26" x14ac:dyDescent="0.35">
      <c r="A7" s="1" t="s">
        <v>15</v>
      </c>
      <c r="B7" s="1" t="s">
        <v>49</v>
      </c>
      <c r="C7" s="1" t="s">
        <v>30</v>
      </c>
      <c r="D7" s="1" t="s">
        <v>32</v>
      </c>
      <c r="G7">
        <v>87.710999999999999</v>
      </c>
      <c r="H7">
        <f>H5</f>
        <v>50.023999999999994</v>
      </c>
      <c r="I7" t="s">
        <v>16</v>
      </c>
      <c r="J7" t="s">
        <v>17</v>
      </c>
      <c r="K7" t="s">
        <v>17</v>
      </c>
      <c r="L7">
        <v>2</v>
      </c>
      <c r="M7" t="s">
        <v>21</v>
      </c>
      <c r="N7">
        <v>8</v>
      </c>
      <c r="O7">
        <v>13.525</v>
      </c>
      <c r="P7">
        <v>1.6910000000000001</v>
      </c>
      <c r="Q7">
        <v>1.5069999999999999</v>
      </c>
      <c r="R7" s="2">
        <f t="shared" si="1"/>
        <v>0.27037022229329927</v>
      </c>
      <c r="S7" t="s">
        <v>23</v>
      </c>
      <c r="T7">
        <v>0</v>
      </c>
      <c r="U7">
        <v>0</v>
      </c>
      <c r="V7">
        <v>0</v>
      </c>
      <c r="W7">
        <v>0</v>
      </c>
      <c r="X7">
        <v>0</v>
      </c>
      <c r="Z7">
        <f t="shared" si="0"/>
        <v>0</v>
      </c>
    </row>
    <row r="8" spans="1:26" x14ac:dyDescent="0.35">
      <c r="A8" s="1" t="s">
        <v>22</v>
      </c>
      <c r="B8" s="1" t="s">
        <v>50</v>
      </c>
      <c r="C8" s="1" t="s">
        <v>28</v>
      </c>
      <c r="D8" s="1" t="s">
        <v>31</v>
      </c>
      <c r="G8">
        <f>41.539+149.958</f>
        <v>191.49700000000001</v>
      </c>
      <c r="H8">
        <f>SUM(O8:O10)</f>
        <v>105.97</v>
      </c>
      <c r="I8" t="s">
        <v>16</v>
      </c>
      <c r="J8" t="s">
        <v>17</v>
      </c>
      <c r="K8" t="s">
        <v>17</v>
      </c>
      <c r="L8">
        <v>2</v>
      </c>
      <c r="M8" t="s">
        <v>18</v>
      </c>
      <c r="N8">
        <v>13</v>
      </c>
      <c r="O8">
        <v>72.031999999999996</v>
      </c>
      <c r="P8">
        <v>5.5410000000000004</v>
      </c>
      <c r="Q8">
        <v>3.4929999999999999</v>
      </c>
      <c r="R8" s="2">
        <f t="shared" si="1"/>
        <v>0.67973954892894217</v>
      </c>
      <c r="S8" t="s">
        <v>23</v>
      </c>
      <c r="T8">
        <v>0</v>
      </c>
      <c r="U8">
        <v>0</v>
      </c>
      <c r="V8">
        <v>0</v>
      </c>
      <c r="W8">
        <v>0</v>
      </c>
      <c r="X8">
        <v>0</v>
      </c>
      <c r="Z8">
        <f t="shared" si="0"/>
        <v>0</v>
      </c>
    </row>
    <row r="9" spans="1:26" x14ac:dyDescent="0.35">
      <c r="A9" s="1" t="s">
        <v>22</v>
      </c>
      <c r="B9" s="1" t="s">
        <v>50</v>
      </c>
      <c r="C9" s="1" t="s">
        <v>28</v>
      </c>
      <c r="D9" s="1" t="s">
        <v>31</v>
      </c>
      <c r="G9">
        <f t="shared" ref="G9:G16" si="2">41.539+149.958</f>
        <v>191.49700000000001</v>
      </c>
      <c r="H9">
        <f>H8</f>
        <v>105.97</v>
      </c>
      <c r="I9" t="s">
        <v>16</v>
      </c>
      <c r="J9" t="s">
        <v>17</v>
      </c>
      <c r="K9" t="s">
        <v>17</v>
      </c>
      <c r="L9">
        <v>2</v>
      </c>
      <c r="M9" t="s">
        <v>20</v>
      </c>
      <c r="N9">
        <v>8</v>
      </c>
      <c r="O9">
        <v>22.149000000000001</v>
      </c>
      <c r="P9">
        <v>2.7690000000000001</v>
      </c>
      <c r="Q9">
        <v>2.4209999999999998</v>
      </c>
      <c r="R9" s="2">
        <f t="shared" si="1"/>
        <v>0.20901198452392186</v>
      </c>
      <c r="S9">
        <v>10</v>
      </c>
      <c r="T9">
        <v>0</v>
      </c>
      <c r="U9">
        <v>0</v>
      </c>
      <c r="V9">
        <v>0</v>
      </c>
      <c r="W9">
        <v>0</v>
      </c>
      <c r="X9">
        <v>0</v>
      </c>
      <c r="Z9">
        <f t="shared" si="0"/>
        <v>0</v>
      </c>
    </row>
    <row r="10" spans="1:26" x14ac:dyDescent="0.35">
      <c r="A10" s="1" t="s">
        <v>22</v>
      </c>
      <c r="B10" s="1" t="s">
        <v>50</v>
      </c>
      <c r="C10" s="1" t="s">
        <v>28</v>
      </c>
      <c r="D10" s="1" t="s">
        <v>31</v>
      </c>
      <c r="G10">
        <f t="shared" si="2"/>
        <v>191.49700000000001</v>
      </c>
      <c r="H10">
        <f>H8</f>
        <v>105.97</v>
      </c>
      <c r="I10" t="s">
        <v>16</v>
      </c>
      <c r="J10" t="s">
        <v>17</v>
      </c>
      <c r="K10" t="s">
        <v>17</v>
      </c>
      <c r="L10">
        <v>2</v>
      </c>
      <c r="M10" t="s">
        <v>21</v>
      </c>
      <c r="N10">
        <v>9</v>
      </c>
      <c r="O10">
        <v>11.789</v>
      </c>
      <c r="P10">
        <v>1.31</v>
      </c>
      <c r="Q10">
        <v>0.42599999999999999</v>
      </c>
      <c r="R10" s="2">
        <f t="shared" si="1"/>
        <v>0.11124846654713598</v>
      </c>
      <c r="S10" t="s">
        <v>23</v>
      </c>
      <c r="T10">
        <v>0</v>
      </c>
      <c r="U10">
        <v>0</v>
      </c>
      <c r="V10">
        <v>0</v>
      </c>
      <c r="W10">
        <v>0</v>
      </c>
      <c r="X10">
        <v>0</v>
      </c>
      <c r="Z10">
        <f t="shared" si="0"/>
        <v>0</v>
      </c>
    </row>
    <row r="11" spans="1:26" x14ac:dyDescent="0.35">
      <c r="A11" s="1" t="s">
        <v>22</v>
      </c>
      <c r="B11" s="1" t="s">
        <v>50</v>
      </c>
      <c r="C11" s="1" t="s">
        <v>28</v>
      </c>
      <c r="D11" s="1" t="s">
        <v>31</v>
      </c>
      <c r="G11">
        <f t="shared" si="2"/>
        <v>191.49700000000001</v>
      </c>
      <c r="H11">
        <f>SUM(O11:O13)</f>
        <v>39.524000000000001</v>
      </c>
      <c r="I11" t="s">
        <v>16</v>
      </c>
      <c r="J11" t="s">
        <v>24</v>
      </c>
      <c r="K11" t="s">
        <v>17</v>
      </c>
      <c r="L11">
        <v>2</v>
      </c>
      <c r="M11" t="s">
        <v>18</v>
      </c>
      <c r="N11">
        <v>7</v>
      </c>
      <c r="O11">
        <v>30.791</v>
      </c>
      <c r="P11">
        <v>4.399</v>
      </c>
      <c r="Q11">
        <v>2.839</v>
      </c>
      <c r="R11" s="2">
        <f t="shared" si="1"/>
        <v>0.77904564315352698</v>
      </c>
      <c r="S11" t="s">
        <v>23</v>
      </c>
      <c r="T11">
        <v>0</v>
      </c>
      <c r="U11">
        <v>0</v>
      </c>
      <c r="V11">
        <v>0</v>
      </c>
      <c r="W11">
        <v>0</v>
      </c>
      <c r="X11">
        <v>0</v>
      </c>
      <c r="Z11">
        <f t="shared" si="0"/>
        <v>0</v>
      </c>
    </row>
    <row r="12" spans="1:26" x14ac:dyDescent="0.35">
      <c r="A12" s="1" t="s">
        <v>22</v>
      </c>
      <c r="B12" s="1" t="s">
        <v>50</v>
      </c>
      <c r="C12" s="1" t="s">
        <v>28</v>
      </c>
      <c r="D12" s="1" t="s">
        <v>31</v>
      </c>
      <c r="G12">
        <f t="shared" si="2"/>
        <v>191.49700000000001</v>
      </c>
      <c r="H12">
        <f>H11</f>
        <v>39.524000000000001</v>
      </c>
      <c r="I12" t="s">
        <v>16</v>
      </c>
      <c r="J12" t="s">
        <v>24</v>
      </c>
      <c r="K12" t="s">
        <v>17</v>
      </c>
      <c r="L12">
        <v>2</v>
      </c>
      <c r="M12" t="s">
        <v>20</v>
      </c>
      <c r="N12">
        <v>3</v>
      </c>
      <c r="O12">
        <v>4.2229999999999999</v>
      </c>
      <c r="P12">
        <v>1.4079999999999999</v>
      </c>
      <c r="Q12">
        <v>1.22</v>
      </c>
      <c r="R12" s="2">
        <f t="shared" si="1"/>
        <v>0.10684647302904564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Z12">
        <f t="shared" si="0"/>
        <v>0</v>
      </c>
    </row>
    <row r="13" spans="1:26" x14ac:dyDescent="0.35">
      <c r="A13" s="1" t="s">
        <v>22</v>
      </c>
      <c r="B13" s="1" t="s">
        <v>50</v>
      </c>
      <c r="C13" s="1" t="s">
        <v>28</v>
      </c>
      <c r="D13" s="1" t="s">
        <v>31</v>
      </c>
      <c r="G13">
        <f t="shared" si="2"/>
        <v>191.49700000000001</v>
      </c>
      <c r="H13">
        <f>H11</f>
        <v>39.524000000000001</v>
      </c>
      <c r="I13" t="s">
        <v>16</v>
      </c>
      <c r="J13" t="s">
        <v>24</v>
      </c>
      <c r="K13" t="s">
        <v>17</v>
      </c>
      <c r="L13">
        <v>2</v>
      </c>
      <c r="M13" t="s">
        <v>21</v>
      </c>
      <c r="N13">
        <v>4</v>
      </c>
      <c r="O13">
        <v>4.51</v>
      </c>
      <c r="P13">
        <v>1.127</v>
      </c>
      <c r="Q13">
        <v>0.47599999999999998</v>
      </c>
      <c r="R13" s="2">
        <f t="shared" si="1"/>
        <v>0.11410788381742738</v>
      </c>
      <c r="S13" t="s">
        <v>23</v>
      </c>
      <c r="T13">
        <v>0</v>
      </c>
      <c r="U13">
        <v>0</v>
      </c>
      <c r="V13">
        <v>0</v>
      </c>
      <c r="W13">
        <v>0</v>
      </c>
      <c r="X13">
        <v>0</v>
      </c>
      <c r="Z13">
        <f t="shared" si="0"/>
        <v>0</v>
      </c>
    </row>
    <row r="14" spans="1:26" x14ac:dyDescent="0.35">
      <c r="A14" s="1" t="s">
        <v>22</v>
      </c>
      <c r="B14" s="1" t="s">
        <v>51</v>
      </c>
      <c r="C14" s="1" t="s">
        <v>28</v>
      </c>
      <c r="D14" s="1" t="s">
        <v>31</v>
      </c>
      <c r="G14">
        <f t="shared" si="2"/>
        <v>191.49700000000001</v>
      </c>
      <c r="H14">
        <f>SUM(O14:O16)</f>
        <v>41.964999999999996</v>
      </c>
      <c r="I14" t="s">
        <v>16</v>
      </c>
      <c r="J14" t="s">
        <v>17</v>
      </c>
      <c r="K14" t="s">
        <v>17</v>
      </c>
      <c r="L14">
        <v>2</v>
      </c>
      <c r="M14" t="s">
        <v>18</v>
      </c>
      <c r="N14">
        <v>10</v>
      </c>
      <c r="O14">
        <v>19.015999999999998</v>
      </c>
      <c r="P14">
        <v>1.9019999999999999</v>
      </c>
      <c r="Q14">
        <v>0.93899999999999995</v>
      </c>
      <c r="R14" s="2">
        <f t="shared" si="1"/>
        <v>0.45313952102942928</v>
      </c>
      <c r="S14" t="s">
        <v>23</v>
      </c>
      <c r="T14">
        <v>0</v>
      </c>
      <c r="U14">
        <v>0</v>
      </c>
      <c r="V14">
        <v>0</v>
      </c>
      <c r="W14">
        <v>0</v>
      </c>
      <c r="X14">
        <v>0</v>
      </c>
      <c r="Z14">
        <f t="shared" si="0"/>
        <v>0</v>
      </c>
    </row>
    <row r="15" spans="1:26" x14ac:dyDescent="0.35">
      <c r="A15" s="1" t="s">
        <v>22</v>
      </c>
      <c r="B15" s="1" t="s">
        <v>51</v>
      </c>
      <c r="C15" s="1" t="s">
        <v>28</v>
      </c>
      <c r="D15" s="1" t="s">
        <v>31</v>
      </c>
      <c r="G15">
        <f t="shared" si="2"/>
        <v>191.49700000000001</v>
      </c>
      <c r="H15">
        <f>H14</f>
        <v>41.964999999999996</v>
      </c>
      <c r="I15" t="s">
        <v>16</v>
      </c>
      <c r="J15" t="s">
        <v>17</v>
      </c>
      <c r="K15" t="s">
        <v>17</v>
      </c>
      <c r="L15">
        <v>2</v>
      </c>
      <c r="M15" t="s">
        <v>20</v>
      </c>
      <c r="N15">
        <v>6</v>
      </c>
      <c r="O15">
        <v>9.2509999999999994</v>
      </c>
      <c r="P15">
        <v>1.542</v>
      </c>
      <c r="Q15">
        <v>1.0680000000000001</v>
      </c>
      <c r="R15" s="2">
        <f t="shared" si="1"/>
        <v>0.22044560943643512</v>
      </c>
      <c r="S15">
        <v>2</v>
      </c>
      <c r="T15">
        <v>0</v>
      </c>
      <c r="U15">
        <v>0</v>
      </c>
      <c r="V15">
        <v>0</v>
      </c>
      <c r="W15">
        <v>0</v>
      </c>
      <c r="X15">
        <v>0</v>
      </c>
      <c r="Z15">
        <f t="shared" si="0"/>
        <v>0</v>
      </c>
    </row>
    <row r="16" spans="1:26" x14ac:dyDescent="0.35">
      <c r="A16" s="1" t="s">
        <v>22</v>
      </c>
      <c r="B16" s="1" t="s">
        <v>51</v>
      </c>
      <c r="C16" s="1" t="s">
        <v>28</v>
      </c>
      <c r="D16" s="1" t="s">
        <v>31</v>
      </c>
      <c r="G16">
        <f t="shared" si="2"/>
        <v>191.49700000000001</v>
      </c>
      <c r="H16">
        <f>H14</f>
        <v>41.964999999999996</v>
      </c>
      <c r="I16" t="s">
        <v>16</v>
      </c>
      <c r="J16" t="s">
        <v>17</v>
      </c>
      <c r="K16" t="s">
        <v>17</v>
      </c>
      <c r="L16">
        <v>2</v>
      </c>
      <c r="M16" t="s">
        <v>21</v>
      </c>
      <c r="N16">
        <v>10</v>
      </c>
      <c r="O16">
        <v>13.698</v>
      </c>
      <c r="P16">
        <v>1.37</v>
      </c>
      <c r="Q16">
        <v>0.74199999999999999</v>
      </c>
      <c r="R16" s="2">
        <f t="shared" si="1"/>
        <v>0.32641486953413562</v>
      </c>
      <c r="S16" t="s">
        <v>23</v>
      </c>
      <c r="T16">
        <v>0</v>
      </c>
      <c r="U16">
        <v>0</v>
      </c>
      <c r="V16">
        <v>0</v>
      </c>
      <c r="W16">
        <v>0</v>
      </c>
      <c r="X16">
        <v>0</v>
      </c>
      <c r="Z16">
        <f t="shared" si="0"/>
        <v>0</v>
      </c>
    </row>
    <row r="17" spans="1:26" x14ac:dyDescent="0.35">
      <c r="A17" s="1" t="s">
        <v>25</v>
      </c>
      <c r="B17" s="1" t="s">
        <v>52</v>
      </c>
      <c r="C17" s="1" t="s">
        <v>28</v>
      </c>
      <c r="D17" s="1" t="s">
        <v>29</v>
      </c>
      <c r="G17">
        <v>2110.0920000000001</v>
      </c>
      <c r="H17">
        <f>SUM(O17:O19)</f>
        <v>83.444999999999993</v>
      </c>
      <c r="I17" t="s">
        <v>16</v>
      </c>
      <c r="J17" t="s">
        <v>17</v>
      </c>
      <c r="K17" t="s">
        <v>24</v>
      </c>
      <c r="L17">
        <v>1</v>
      </c>
      <c r="M17" t="s">
        <v>18</v>
      </c>
      <c r="N17">
        <v>21</v>
      </c>
      <c r="O17">
        <v>29.477</v>
      </c>
      <c r="P17">
        <v>1.4039999999999999</v>
      </c>
      <c r="Q17">
        <v>0.99299999999999999</v>
      </c>
      <c r="R17" s="2">
        <f t="shared" si="1"/>
        <v>0.35325064413685664</v>
      </c>
      <c r="S17" t="s">
        <v>23</v>
      </c>
      <c r="T17">
        <v>5</v>
      </c>
      <c r="U17">
        <v>4</v>
      </c>
      <c r="V17">
        <v>1</v>
      </c>
      <c r="W17">
        <v>0</v>
      </c>
      <c r="X17">
        <v>0</v>
      </c>
      <c r="Z17">
        <f t="shared" si="0"/>
        <v>0.14217389573535183</v>
      </c>
    </row>
    <row r="18" spans="1:26" x14ac:dyDescent="0.35">
      <c r="A18" s="1" t="s">
        <v>25</v>
      </c>
      <c r="B18" s="1" t="s">
        <v>52</v>
      </c>
      <c r="C18" s="1" t="s">
        <v>28</v>
      </c>
      <c r="D18" s="1" t="s">
        <v>29</v>
      </c>
      <c r="G18">
        <v>2110.0920000000001</v>
      </c>
      <c r="H18">
        <f>H17</f>
        <v>83.444999999999993</v>
      </c>
      <c r="I18" t="s">
        <v>16</v>
      </c>
      <c r="J18" t="s">
        <v>17</v>
      </c>
      <c r="K18" t="s">
        <v>24</v>
      </c>
      <c r="L18">
        <v>1</v>
      </c>
      <c r="M18" t="s">
        <v>20</v>
      </c>
      <c r="N18">
        <v>17</v>
      </c>
      <c r="O18">
        <v>31.081</v>
      </c>
      <c r="P18">
        <v>1.8280000000000001</v>
      </c>
      <c r="Q18">
        <v>1.526</v>
      </c>
      <c r="R18" s="2">
        <f t="shared" ref="R18:R19" si="3">O18/H18</f>
        <v>0.37247288633231473</v>
      </c>
      <c r="S18">
        <v>37</v>
      </c>
      <c r="T18">
        <v>5</v>
      </c>
      <c r="U18">
        <v>4</v>
      </c>
      <c r="V18">
        <v>1</v>
      </c>
      <c r="W18">
        <v>0</v>
      </c>
      <c r="X18">
        <v>0</v>
      </c>
      <c r="Z18">
        <f t="shared" si="0"/>
        <v>0.14217389573535183</v>
      </c>
    </row>
    <row r="19" spans="1:26" x14ac:dyDescent="0.35">
      <c r="A19" s="1" t="s">
        <v>25</v>
      </c>
      <c r="B19" s="1" t="s">
        <v>52</v>
      </c>
      <c r="C19" s="1" t="s">
        <v>28</v>
      </c>
      <c r="D19" s="1" t="s">
        <v>29</v>
      </c>
      <c r="G19">
        <v>2110.0920000000001</v>
      </c>
      <c r="H19">
        <f>H17</f>
        <v>83.444999999999993</v>
      </c>
      <c r="I19" t="s">
        <v>16</v>
      </c>
      <c r="J19" t="s">
        <v>17</v>
      </c>
      <c r="K19" t="s">
        <v>24</v>
      </c>
      <c r="L19">
        <v>1</v>
      </c>
      <c r="M19" t="s">
        <v>21</v>
      </c>
      <c r="N19">
        <v>11</v>
      </c>
      <c r="O19">
        <v>22.887</v>
      </c>
      <c r="P19">
        <v>2.081</v>
      </c>
      <c r="Q19">
        <v>1.319</v>
      </c>
      <c r="R19" s="2">
        <f t="shared" si="3"/>
        <v>0.27427646953082874</v>
      </c>
      <c r="S19" t="s">
        <v>23</v>
      </c>
      <c r="T19">
        <v>5</v>
      </c>
      <c r="U19">
        <v>4</v>
      </c>
      <c r="V19">
        <v>1</v>
      </c>
      <c r="W19">
        <v>0</v>
      </c>
      <c r="X19">
        <v>0</v>
      </c>
      <c r="Z19">
        <f t="shared" si="0"/>
        <v>0.14217389573535183</v>
      </c>
    </row>
    <row r="20" spans="1:26" x14ac:dyDescent="0.35">
      <c r="A20" s="1" t="s">
        <v>33</v>
      </c>
      <c r="B20" s="1" t="s">
        <v>53</v>
      </c>
      <c r="C20" s="1" t="s">
        <v>34</v>
      </c>
      <c r="D20" s="1" t="s">
        <v>35</v>
      </c>
      <c r="G20">
        <f>115.85+959.513</f>
        <v>1075.3630000000001</v>
      </c>
      <c r="H20">
        <f>SUM(O20:O22)</f>
        <v>112.46799999999999</v>
      </c>
      <c r="I20" t="s">
        <v>16</v>
      </c>
      <c r="J20" t="s">
        <v>24</v>
      </c>
      <c r="K20" t="s">
        <v>24</v>
      </c>
      <c r="L20">
        <v>1</v>
      </c>
      <c r="M20" t="s">
        <v>18</v>
      </c>
      <c r="N20">
        <v>39</v>
      </c>
      <c r="O20">
        <v>48.494</v>
      </c>
      <c r="P20">
        <v>1.2430000000000001</v>
      </c>
      <c r="Q20">
        <v>1.1180000000000001</v>
      </c>
      <c r="R20" s="2">
        <f>O20/H20</f>
        <v>0.43118042465412387</v>
      </c>
      <c r="S20" t="s">
        <v>23</v>
      </c>
      <c r="T20">
        <v>4</v>
      </c>
      <c r="U20">
        <v>2</v>
      </c>
      <c r="V20">
        <v>2</v>
      </c>
      <c r="W20">
        <v>0</v>
      </c>
      <c r="X20">
        <v>0</v>
      </c>
      <c r="Z20">
        <f t="shared" si="0"/>
        <v>0.22318045162424224</v>
      </c>
    </row>
    <row r="21" spans="1:26" x14ac:dyDescent="0.35">
      <c r="A21" s="1" t="s">
        <v>33</v>
      </c>
      <c r="B21" s="1" t="s">
        <v>53</v>
      </c>
      <c r="C21" s="1" t="s">
        <v>34</v>
      </c>
      <c r="D21" s="1" t="s">
        <v>35</v>
      </c>
      <c r="G21">
        <f t="shared" ref="G21:G22" si="4">115.85+959.513</f>
        <v>1075.3630000000001</v>
      </c>
      <c r="H21">
        <f>H20</f>
        <v>112.46799999999999</v>
      </c>
      <c r="I21" t="s">
        <v>16</v>
      </c>
      <c r="J21" t="s">
        <v>24</v>
      </c>
      <c r="K21" t="s">
        <v>24</v>
      </c>
      <c r="L21">
        <v>1</v>
      </c>
      <c r="M21" t="s">
        <v>20</v>
      </c>
      <c r="N21">
        <v>36</v>
      </c>
      <c r="O21">
        <v>53.354999999999997</v>
      </c>
      <c r="P21">
        <v>1.482</v>
      </c>
      <c r="Q21">
        <v>0.64800000000000002</v>
      </c>
      <c r="R21" s="2">
        <f t="shared" ref="R21:R22" si="5">O21/H21</f>
        <v>0.47440160756837502</v>
      </c>
      <c r="S21">
        <v>56</v>
      </c>
      <c r="T21">
        <v>4</v>
      </c>
      <c r="U21">
        <v>2</v>
      </c>
      <c r="V21">
        <v>2</v>
      </c>
      <c r="W21">
        <v>0</v>
      </c>
      <c r="X21">
        <v>0</v>
      </c>
      <c r="Z21">
        <f t="shared" si="0"/>
        <v>0.22318045162424224</v>
      </c>
    </row>
    <row r="22" spans="1:26" x14ac:dyDescent="0.35">
      <c r="A22" s="1" t="s">
        <v>33</v>
      </c>
      <c r="B22" s="1" t="s">
        <v>53</v>
      </c>
      <c r="C22" s="1" t="s">
        <v>34</v>
      </c>
      <c r="D22" s="1" t="s">
        <v>35</v>
      </c>
      <c r="G22">
        <f t="shared" si="4"/>
        <v>1075.3630000000001</v>
      </c>
      <c r="H22">
        <f>H20</f>
        <v>112.46799999999999</v>
      </c>
      <c r="I22" t="s">
        <v>16</v>
      </c>
      <c r="J22" t="s">
        <v>24</v>
      </c>
      <c r="K22" t="s">
        <v>24</v>
      </c>
      <c r="L22">
        <v>1</v>
      </c>
      <c r="M22" t="s">
        <v>21</v>
      </c>
      <c r="N22">
        <v>10</v>
      </c>
      <c r="O22">
        <v>10.619</v>
      </c>
      <c r="P22">
        <v>1.0620000000000001</v>
      </c>
      <c r="Q22">
        <v>0.63400000000000001</v>
      </c>
      <c r="R22" s="2">
        <f t="shared" si="5"/>
        <v>9.4417967777501166E-2</v>
      </c>
      <c r="S22" t="s">
        <v>23</v>
      </c>
      <c r="T22">
        <v>4</v>
      </c>
      <c r="U22">
        <v>2</v>
      </c>
      <c r="V22">
        <v>2</v>
      </c>
      <c r="W22">
        <v>0</v>
      </c>
      <c r="X22">
        <v>0</v>
      </c>
      <c r="Z22">
        <f t="shared" si="0"/>
        <v>0.22318045162424224</v>
      </c>
    </row>
    <row r="23" spans="1:26" x14ac:dyDescent="0.35">
      <c r="A23" s="1" t="s">
        <v>37</v>
      </c>
      <c r="B23" s="1" t="s">
        <v>54</v>
      </c>
      <c r="C23" s="1" t="s">
        <v>38</v>
      </c>
      <c r="D23" s="1" t="s">
        <v>39</v>
      </c>
      <c r="G23">
        <v>1199.73</v>
      </c>
      <c r="H23">
        <f>SUM(O23:O25)</f>
        <v>140.19</v>
      </c>
      <c r="I23" t="s">
        <v>16</v>
      </c>
      <c r="J23" t="s">
        <v>17</v>
      </c>
      <c r="K23" t="s">
        <v>24</v>
      </c>
      <c r="L23">
        <v>1</v>
      </c>
      <c r="M23" t="s">
        <v>18</v>
      </c>
      <c r="N23">
        <v>22</v>
      </c>
      <c r="O23">
        <v>77.506</v>
      </c>
      <c r="P23">
        <v>3.5230000000000001</v>
      </c>
      <c r="Q23">
        <v>5.3369999999999997</v>
      </c>
      <c r="R23" s="2">
        <f>O23/H23</f>
        <v>0.55286397032598622</v>
      </c>
      <c r="S23" t="s">
        <v>23</v>
      </c>
      <c r="T23">
        <v>1</v>
      </c>
      <c r="U23">
        <v>1</v>
      </c>
      <c r="V23">
        <v>0</v>
      </c>
      <c r="W23">
        <v>0</v>
      </c>
      <c r="X23">
        <v>0</v>
      </c>
      <c r="Z23">
        <f t="shared" si="0"/>
        <v>5.0011252531819657E-2</v>
      </c>
    </row>
    <row r="24" spans="1:26" x14ac:dyDescent="0.35">
      <c r="A24" s="1" t="s">
        <v>37</v>
      </c>
      <c r="B24" s="1" t="s">
        <v>54</v>
      </c>
      <c r="C24" s="1" t="s">
        <v>38</v>
      </c>
      <c r="D24" s="1" t="s">
        <v>39</v>
      </c>
      <c r="G24">
        <v>1199.73</v>
      </c>
      <c r="H24">
        <f>H23</f>
        <v>140.19</v>
      </c>
      <c r="I24" t="s">
        <v>16</v>
      </c>
      <c r="J24" t="s">
        <v>17</v>
      </c>
      <c r="K24" t="s">
        <v>24</v>
      </c>
      <c r="L24">
        <v>1</v>
      </c>
      <c r="M24" t="s">
        <v>20</v>
      </c>
      <c r="N24">
        <v>19</v>
      </c>
      <c r="O24">
        <v>52.180999999999997</v>
      </c>
      <c r="P24">
        <v>2.746</v>
      </c>
      <c r="Q24">
        <v>2.2440000000000002</v>
      </c>
      <c r="R24" s="2">
        <f t="shared" ref="R24:R76" si="6">O24/H24</f>
        <v>0.37221627790855266</v>
      </c>
      <c r="S24">
        <v>38</v>
      </c>
      <c r="T24">
        <v>1</v>
      </c>
      <c r="U24">
        <v>1</v>
      </c>
      <c r="V24">
        <v>0</v>
      </c>
      <c r="W24">
        <v>0</v>
      </c>
      <c r="X24">
        <v>0</v>
      </c>
      <c r="Z24">
        <f t="shared" si="0"/>
        <v>5.0011252531819657E-2</v>
      </c>
    </row>
    <row r="25" spans="1:26" x14ac:dyDescent="0.35">
      <c r="A25" s="1" t="s">
        <v>37</v>
      </c>
      <c r="B25" s="1" t="s">
        <v>54</v>
      </c>
      <c r="C25" s="1" t="s">
        <v>38</v>
      </c>
      <c r="D25" s="1" t="s">
        <v>39</v>
      </c>
      <c r="G25">
        <v>1199.73</v>
      </c>
      <c r="H25">
        <f>H23</f>
        <v>140.19</v>
      </c>
      <c r="I25" t="s">
        <v>16</v>
      </c>
      <c r="J25" t="s">
        <v>17</v>
      </c>
      <c r="K25" t="s">
        <v>24</v>
      </c>
      <c r="L25">
        <v>1</v>
      </c>
      <c r="M25" t="s">
        <v>21</v>
      </c>
      <c r="N25">
        <v>7</v>
      </c>
      <c r="O25">
        <v>10.503</v>
      </c>
      <c r="P25">
        <v>1.5</v>
      </c>
      <c r="Q25">
        <v>1.0529999999999999</v>
      </c>
      <c r="R25" s="2">
        <f t="shared" si="6"/>
        <v>7.4919751765461159E-2</v>
      </c>
      <c r="S25" t="s">
        <v>23</v>
      </c>
      <c r="T25">
        <v>1</v>
      </c>
      <c r="U25">
        <v>1</v>
      </c>
      <c r="V25">
        <v>0</v>
      </c>
      <c r="W25">
        <v>0</v>
      </c>
      <c r="X25">
        <v>0</v>
      </c>
      <c r="Z25">
        <f t="shared" si="0"/>
        <v>5.0011252531819657E-2</v>
      </c>
    </row>
    <row r="26" spans="1:26" x14ac:dyDescent="0.35">
      <c r="A26" s="1" t="s">
        <v>40</v>
      </c>
      <c r="B26" s="1" t="s">
        <v>55</v>
      </c>
      <c r="C26" s="1" t="s">
        <v>41</v>
      </c>
      <c r="D26" s="1" t="s">
        <v>42</v>
      </c>
      <c r="G26">
        <f>826.667+$H$26</f>
        <v>898.24</v>
      </c>
      <c r="H26">
        <f>SUM($O$26:$O$28)</f>
        <v>71.572999999999993</v>
      </c>
      <c r="I26" t="s">
        <v>16</v>
      </c>
      <c r="J26" t="s">
        <v>24</v>
      </c>
      <c r="K26" t="s">
        <v>24</v>
      </c>
      <c r="L26">
        <v>1</v>
      </c>
      <c r="M26" t="s">
        <v>18</v>
      </c>
      <c r="N26">
        <v>11</v>
      </c>
      <c r="O26">
        <v>39.47</v>
      </c>
      <c r="P26">
        <v>3.5880000000000001</v>
      </c>
      <c r="Q26">
        <v>4.2859999999999996</v>
      </c>
      <c r="R26" s="2">
        <f t="shared" si="6"/>
        <v>0.55146493789557516</v>
      </c>
      <c r="S26" t="s">
        <v>23</v>
      </c>
      <c r="T26">
        <v>1</v>
      </c>
      <c r="U26">
        <v>1</v>
      </c>
      <c r="V26">
        <v>0</v>
      </c>
      <c r="W26">
        <v>0</v>
      </c>
      <c r="X26">
        <v>0</v>
      </c>
      <c r="Z26">
        <f t="shared" si="0"/>
        <v>6.6797292483078016E-2</v>
      </c>
    </row>
    <row r="27" spans="1:26" x14ac:dyDescent="0.35">
      <c r="A27" s="1" t="s">
        <v>40</v>
      </c>
      <c r="B27" s="1" t="s">
        <v>55</v>
      </c>
      <c r="C27" s="1" t="s">
        <v>41</v>
      </c>
      <c r="D27" s="1" t="s">
        <v>42</v>
      </c>
      <c r="G27">
        <f t="shared" ref="G27:G28" si="7">826.667+$H$26</f>
        <v>898.24</v>
      </c>
      <c r="H27">
        <f t="shared" ref="H27:H28" si="8">SUM($O$26:$O$28)</f>
        <v>71.572999999999993</v>
      </c>
      <c r="I27" t="s">
        <v>16</v>
      </c>
      <c r="J27" t="s">
        <v>24</v>
      </c>
      <c r="K27" t="s">
        <v>24</v>
      </c>
      <c r="L27">
        <v>1</v>
      </c>
      <c r="M27" t="s">
        <v>20</v>
      </c>
      <c r="N27">
        <v>8</v>
      </c>
      <c r="O27">
        <v>12.647</v>
      </c>
      <c r="P27">
        <v>1.581</v>
      </c>
      <c r="Q27">
        <v>1.111</v>
      </c>
      <c r="R27" s="2">
        <f t="shared" si="6"/>
        <v>0.1767007111620304</v>
      </c>
      <c r="S27">
        <v>8</v>
      </c>
      <c r="T27">
        <v>1</v>
      </c>
      <c r="U27">
        <v>1</v>
      </c>
      <c r="V27">
        <v>0</v>
      </c>
      <c r="W27">
        <v>0</v>
      </c>
      <c r="X27">
        <v>0</v>
      </c>
      <c r="Z27">
        <f t="shared" si="0"/>
        <v>6.6797292483078016E-2</v>
      </c>
    </row>
    <row r="28" spans="1:26" x14ac:dyDescent="0.35">
      <c r="A28" s="1" t="s">
        <v>40</v>
      </c>
      <c r="B28" s="1" t="s">
        <v>55</v>
      </c>
      <c r="C28" s="1" t="s">
        <v>41</v>
      </c>
      <c r="D28" s="1" t="s">
        <v>42</v>
      </c>
      <c r="G28">
        <f t="shared" si="7"/>
        <v>898.24</v>
      </c>
      <c r="H28">
        <f t="shared" si="8"/>
        <v>71.572999999999993</v>
      </c>
      <c r="I28" t="s">
        <v>16</v>
      </c>
      <c r="J28" t="s">
        <v>24</v>
      </c>
      <c r="K28" t="s">
        <v>24</v>
      </c>
      <c r="L28">
        <v>1</v>
      </c>
      <c r="M28" t="s">
        <v>21</v>
      </c>
      <c r="N28">
        <v>8</v>
      </c>
      <c r="O28">
        <v>19.456</v>
      </c>
      <c r="P28">
        <v>2.4319999999999999</v>
      </c>
      <c r="Q28">
        <v>2.2949999999999999</v>
      </c>
      <c r="R28" s="2">
        <f t="shared" si="6"/>
        <v>0.2718343509423945</v>
      </c>
      <c r="S28" s="2" t="s">
        <v>23</v>
      </c>
      <c r="T28">
        <v>1</v>
      </c>
      <c r="U28">
        <v>1</v>
      </c>
      <c r="V28">
        <v>0</v>
      </c>
      <c r="W28">
        <v>0</v>
      </c>
      <c r="X28">
        <v>0</v>
      </c>
      <c r="Z28">
        <f t="shared" si="0"/>
        <v>6.6797292483078016E-2</v>
      </c>
    </row>
    <row r="29" spans="1:26" x14ac:dyDescent="0.35">
      <c r="A29" s="1" t="s">
        <v>43</v>
      </c>
      <c r="B29" s="1" t="s">
        <v>56</v>
      </c>
      <c r="C29" s="1" t="s">
        <v>44</v>
      </c>
      <c r="D29" s="1" t="s">
        <v>39</v>
      </c>
      <c r="G29">
        <f>1142.525+57.045</f>
        <v>1199.5700000000002</v>
      </c>
      <c r="H29">
        <f>SUM($O$29:$O$31)</f>
        <v>191.738</v>
      </c>
      <c r="I29" t="s">
        <v>16</v>
      </c>
      <c r="J29" t="s">
        <v>17</v>
      </c>
      <c r="K29" t="s">
        <v>24</v>
      </c>
      <c r="L29">
        <v>2</v>
      </c>
      <c r="M29" t="s">
        <v>18</v>
      </c>
      <c r="N29">
        <v>43</v>
      </c>
      <c r="O29">
        <v>98.388999999999996</v>
      </c>
      <c r="P29">
        <v>2.2879999999999998</v>
      </c>
      <c r="Q29">
        <v>4.8639999999999999</v>
      </c>
      <c r="R29" s="2">
        <f t="shared" si="6"/>
        <v>0.51314293462954652</v>
      </c>
      <c r="S29" t="s">
        <v>23</v>
      </c>
      <c r="T29">
        <v>3</v>
      </c>
      <c r="U29">
        <v>2</v>
      </c>
      <c r="V29">
        <v>1</v>
      </c>
      <c r="W29">
        <v>0</v>
      </c>
      <c r="X29">
        <v>0</v>
      </c>
      <c r="Z29">
        <f t="shared" si="0"/>
        <v>0.15005376926732075</v>
      </c>
    </row>
    <row r="30" spans="1:26" x14ac:dyDescent="0.35">
      <c r="A30" s="1" t="s">
        <v>43</v>
      </c>
      <c r="B30" s="1" t="s">
        <v>56</v>
      </c>
      <c r="C30" s="1" t="s">
        <v>44</v>
      </c>
      <c r="D30" s="1" t="s">
        <v>39</v>
      </c>
      <c r="G30">
        <f t="shared" ref="G30:G37" si="9">1142.525+57.045</f>
        <v>1199.5700000000002</v>
      </c>
      <c r="H30">
        <f t="shared" ref="H30:H31" si="10">SUM($O$29:$O$31)</f>
        <v>191.738</v>
      </c>
      <c r="I30" t="s">
        <v>16</v>
      </c>
      <c r="J30" t="s">
        <v>17</v>
      </c>
      <c r="K30" t="s">
        <v>24</v>
      </c>
      <c r="L30">
        <v>2</v>
      </c>
      <c r="M30" t="s">
        <v>20</v>
      </c>
      <c r="N30">
        <v>40</v>
      </c>
      <c r="O30">
        <v>65.42</v>
      </c>
      <c r="P30">
        <v>1.635</v>
      </c>
      <c r="Q30">
        <v>1.204</v>
      </c>
      <c r="R30" s="2">
        <f t="shared" si="6"/>
        <v>0.34119475534322879</v>
      </c>
      <c r="S30">
        <v>63</v>
      </c>
      <c r="T30">
        <v>3</v>
      </c>
      <c r="U30">
        <v>2</v>
      </c>
      <c r="V30">
        <v>1</v>
      </c>
      <c r="W30">
        <v>0</v>
      </c>
      <c r="X30">
        <v>0</v>
      </c>
      <c r="Z30">
        <f t="shared" si="0"/>
        <v>0.15005376926732075</v>
      </c>
    </row>
    <row r="31" spans="1:26" x14ac:dyDescent="0.35">
      <c r="A31" s="1" t="s">
        <v>43</v>
      </c>
      <c r="B31" s="1" t="s">
        <v>56</v>
      </c>
      <c r="C31" s="1" t="s">
        <v>44</v>
      </c>
      <c r="D31" s="1" t="s">
        <v>39</v>
      </c>
      <c r="G31">
        <f t="shared" si="9"/>
        <v>1199.5700000000002</v>
      </c>
      <c r="H31">
        <f t="shared" si="10"/>
        <v>191.738</v>
      </c>
      <c r="I31" t="s">
        <v>16</v>
      </c>
      <c r="J31" t="s">
        <v>17</v>
      </c>
      <c r="K31" t="s">
        <v>24</v>
      </c>
      <c r="L31">
        <v>2</v>
      </c>
      <c r="M31" t="s">
        <v>21</v>
      </c>
      <c r="N31">
        <v>12</v>
      </c>
      <c r="O31">
        <v>27.928999999999998</v>
      </c>
      <c r="P31">
        <v>2.327</v>
      </c>
      <c r="Q31">
        <v>1.9830000000000001</v>
      </c>
      <c r="R31" s="2">
        <f t="shared" si="6"/>
        <v>0.14566231002722466</v>
      </c>
      <c r="S31" t="s">
        <v>23</v>
      </c>
      <c r="T31">
        <v>3</v>
      </c>
      <c r="U31">
        <v>2</v>
      </c>
      <c r="V31">
        <v>1</v>
      </c>
      <c r="W31">
        <v>0</v>
      </c>
      <c r="X31">
        <v>0</v>
      </c>
      <c r="Z31">
        <f t="shared" si="0"/>
        <v>0.15005376926732075</v>
      </c>
    </row>
    <row r="32" spans="1:26" x14ac:dyDescent="0.35">
      <c r="A32" s="1" t="s">
        <v>43</v>
      </c>
      <c r="B32" s="1" t="s">
        <v>56</v>
      </c>
      <c r="C32" s="1" t="s">
        <v>44</v>
      </c>
      <c r="D32" s="1" t="s">
        <v>39</v>
      </c>
      <c r="G32">
        <f t="shared" si="9"/>
        <v>1199.5700000000002</v>
      </c>
      <c r="H32">
        <f>SUM($O$32:$O$34)</f>
        <v>57.005000000000003</v>
      </c>
      <c r="I32" t="s">
        <v>16</v>
      </c>
      <c r="J32" t="s">
        <v>24</v>
      </c>
      <c r="K32" t="s">
        <v>24</v>
      </c>
      <c r="L32">
        <v>2</v>
      </c>
      <c r="M32" t="s">
        <v>18</v>
      </c>
      <c r="N32">
        <v>18</v>
      </c>
      <c r="O32">
        <v>25.946000000000002</v>
      </c>
      <c r="P32">
        <v>1.4410000000000001</v>
      </c>
      <c r="Q32">
        <v>1.2090000000000001</v>
      </c>
      <c r="R32" s="2">
        <f t="shared" si="6"/>
        <v>0.45515305674940798</v>
      </c>
      <c r="S32" t="s">
        <v>23</v>
      </c>
      <c r="T32">
        <v>3</v>
      </c>
      <c r="U32">
        <v>2</v>
      </c>
      <c r="V32">
        <v>1</v>
      </c>
      <c r="W32">
        <v>0</v>
      </c>
      <c r="X32">
        <v>0</v>
      </c>
      <c r="Z32">
        <f t="shared" si="0"/>
        <v>0.15005376926732075</v>
      </c>
    </row>
    <row r="33" spans="1:26" x14ac:dyDescent="0.35">
      <c r="A33" s="1" t="s">
        <v>43</v>
      </c>
      <c r="B33" s="1" t="s">
        <v>56</v>
      </c>
      <c r="C33" s="1" t="s">
        <v>44</v>
      </c>
      <c r="D33" s="1" t="s">
        <v>39</v>
      </c>
      <c r="G33">
        <f t="shared" si="9"/>
        <v>1199.5700000000002</v>
      </c>
      <c r="H33">
        <f t="shared" ref="H33:H34" si="11">SUM($O$32:$O$34)</f>
        <v>57.005000000000003</v>
      </c>
      <c r="I33" t="s">
        <v>16</v>
      </c>
      <c r="J33" t="s">
        <v>24</v>
      </c>
      <c r="K33" t="s">
        <v>24</v>
      </c>
      <c r="L33">
        <v>2</v>
      </c>
      <c r="M33" t="s">
        <v>20</v>
      </c>
      <c r="N33">
        <v>15</v>
      </c>
      <c r="O33">
        <v>17.646999999999998</v>
      </c>
      <c r="P33">
        <v>1.1759999999999999</v>
      </c>
      <c r="Q33">
        <v>0.46300000000000002</v>
      </c>
      <c r="R33" s="2">
        <f t="shared" si="6"/>
        <v>0.30956933602315584</v>
      </c>
      <c r="S33">
        <v>17</v>
      </c>
      <c r="T33">
        <v>3</v>
      </c>
      <c r="U33">
        <v>2</v>
      </c>
      <c r="V33">
        <v>1</v>
      </c>
      <c r="W33">
        <v>0</v>
      </c>
      <c r="X33">
        <v>0</v>
      </c>
      <c r="Z33">
        <f t="shared" si="0"/>
        <v>0.15005376926732075</v>
      </c>
    </row>
    <row r="34" spans="1:26" x14ac:dyDescent="0.35">
      <c r="A34" s="1" t="s">
        <v>43</v>
      </c>
      <c r="B34" s="1" t="s">
        <v>56</v>
      </c>
      <c r="C34" s="1" t="s">
        <v>44</v>
      </c>
      <c r="D34" s="1" t="s">
        <v>39</v>
      </c>
      <c r="G34">
        <f t="shared" si="9"/>
        <v>1199.5700000000002</v>
      </c>
      <c r="H34">
        <f t="shared" si="11"/>
        <v>57.005000000000003</v>
      </c>
      <c r="I34" t="s">
        <v>16</v>
      </c>
      <c r="J34" t="s">
        <v>24</v>
      </c>
      <c r="K34" t="s">
        <v>24</v>
      </c>
      <c r="L34">
        <v>2</v>
      </c>
      <c r="M34" t="s">
        <v>21</v>
      </c>
      <c r="N34">
        <v>7</v>
      </c>
      <c r="O34">
        <v>13.412000000000001</v>
      </c>
      <c r="P34">
        <v>1.9159999999999999</v>
      </c>
      <c r="Q34">
        <v>1.5920000000000001</v>
      </c>
      <c r="R34" s="2">
        <f t="shared" si="6"/>
        <v>0.23527760722743618</v>
      </c>
      <c r="S34" t="s">
        <v>23</v>
      </c>
      <c r="T34">
        <v>3</v>
      </c>
      <c r="U34">
        <v>2</v>
      </c>
      <c r="V34">
        <v>1</v>
      </c>
      <c r="W34">
        <v>0</v>
      </c>
      <c r="X34">
        <v>0</v>
      </c>
      <c r="Z34">
        <f t="shared" si="0"/>
        <v>0.15005376926732075</v>
      </c>
    </row>
    <row r="35" spans="1:26" x14ac:dyDescent="0.35">
      <c r="A35" s="1" t="s">
        <v>43</v>
      </c>
      <c r="B35" s="1" t="s">
        <v>57</v>
      </c>
      <c r="C35" s="1" t="s">
        <v>44</v>
      </c>
      <c r="D35" s="1" t="s">
        <v>39</v>
      </c>
      <c r="G35">
        <f t="shared" si="9"/>
        <v>1199.5700000000002</v>
      </c>
      <c r="H35">
        <f>SUM($O$35:$O$37)</f>
        <v>163.845</v>
      </c>
      <c r="I35" t="s">
        <v>16</v>
      </c>
      <c r="J35" t="s">
        <v>17</v>
      </c>
      <c r="K35" t="s">
        <v>24</v>
      </c>
      <c r="L35">
        <v>2</v>
      </c>
      <c r="M35" t="s">
        <v>18</v>
      </c>
      <c r="N35">
        <v>30</v>
      </c>
      <c r="O35">
        <v>67.849000000000004</v>
      </c>
      <c r="P35">
        <v>2.262</v>
      </c>
      <c r="Q35">
        <v>1.6850000000000001</v>
      </c>
      <c r="R35" s="2">
        <f t="shared" si="6"/>
        <v>0.41410479416521717</v>
      </c>
      <c r="S35" t="s">
        <v>23</v>
      </c>
      <c r="T35">
        <v>3</v>
      </c>
      <c r="U35">
        <v>2</v>
      </c>
      <c r="V35">
        <v>1</v>
      </c>
      <c r="W35">
        <v>0</v>
      </c>
      <c r="X35">
        <v>0</v>
      </c>
      <c r="Z35">
        <f t="shared" si="0"/>
        <v>0.15005376926732075</v>
      </c>
    </row>
    <row r="36" spans="1:26" x14ac:dyDescent="0.35">
      <c r="A36" s="1" t="s">
        <v>43</v>
      </c>
      <c r="B36" s="1" t="s">
        <v>57</v>
      </c>
      <c r="C36" s="1" t="s">
        <v>44</v>
      </c>
      <c r="D36" s="1" t="s">
        <v>39</v>
      </c>
      <c r="G36">
        <f t="shared" si="9"/>
        <v>1199.5700000000002</v>
      </c>
      <c r="H36">
        <f t="shared" ref="H36:H37" si="12">SUM($O$35:$O$37)</f>
        <v>163.845</v>
      </c>
      <c r="I36" t="s">
        <v>16</v>
      </c>
      <c r="J36" t="s">
        <v>17</v>
      </c>
      <c r="K36" t="s">
        <v>24</v>
      </c>
      <c r="L36">
        <v>2</v>
      </c>
      <c r="M36" t="s">
        <v>20</v>
      </c>
      <c r="N36">
        <v>19</v>
      </c>
      <c r="O36">
        <v>53.024000000000001</v>
      </c>
      <c r="P36">
        <v>2.7909999999999999</v>
      </c>
      <c r="Q36">
        <v>1.641</v>
      </c>
      <c r="R36" s="2">
        <f t="shared" si="6"/>
        <v>0.32362293631175809</v>
      </c>
      <c r="S36">
        <v>53</v>
      </c>
      <c r="T36">
        <v>3</v>
      </c>
      <c r="U36">
        <v>2</v>
      </c>
      <c r="V36">
        <v>1</v>
      </c>
      <c r="W36">
        <v>0</v>
      </c>
      <c r="X36">
        <v>0</v>
      </c>
      <c r="Z36">
        <f t="shared" si="0"/>
        <v>0.15005376926732075</v>
      </c>
    </row>
    <row r="37" spans="1:26" x14ac:dyDescent="0.35">
      <c r="A37" s="1" t="s">
        <v>43</v>
      </c>
      <c r="B37" s="1" t="s">
        <v>57</v>
      </c>
      <c r="C37" s="1" t="s">
        <v>44</v>
      </c>
      <c r="D37" s="1" t="s">
        <v>39</v>
      </c>
      <c r="G37">
        <f t="shared" si="9"/>
        <v>1199.5700000000002</v>
      </c>
      <c r="H37">
        <f t="shared" si="12"/>
        <v>163.845</v>
      </c>
      <c r="I37" t="s">
        <v>16</v>
      </c>
      <c r="J37" t="s">
        <v>17</v>
      </c>
      <c r="K37" t="s">
        <v>24</v>
      </c>
      <c r="L37">
        <v>2</v>
      </c>
      <c r="M37" t="s">
        <v>21</v>
      </c>
      <c r="N37">
        <v>23</v>
      </c>
      <c r="O37">
        <v>42.972000000000001</v>
      </c>
      <c r="P37">
        <v>1.8680000000000001</v>
      </c>
      <c r="Q37">
        <v>1.8779999999999999</v>
      </c>
      <c r="R37" s="2">
        <f t="shared" si="6"/>
        <v>0.26227226952302479</v>
      </c>
      <c r="S37" t="s">
        <v>23</v>
      </c>
      <c r="T37">
        <v>3</v>
      </c>
      <c r="U37">
        <v>2</v>
      </c>
      <c r="V37">
        <v>1</v>
      </c>
      <c r="W37">
        <v>0</v>
      </c>
      <c r="X37">
        <v>0</v>
      </c>
      <c r="Z37">
        <f t="shared" si="0"/>
        <v>0.15005376926732075</v>
      </c>
    </row>
    <row r="38" spans="1:26" x14ac:dyDescent="0.35">
      <c r="A38" s="1" t="s">
        <v>45</v>
      </c>
      <c r="B38" s="1" t="s">
        <v>58</v>
      </c>
      <c r="C38" s="1" t="s">
        <v>46</v>
      </c>
      <c r="D38" s="1" t="s">
        <v>47</v>
      </c>
      <c r="G38">
        <f>124.083+1004.959</f>
        <v>1129.0419999999999</v>
      </c>
      <c r="H38">
        <f>SUM($O$38:$O$40)</f>
        <v>123.99299999999999</v>
      </c>
      <c r="I38" t="s">
        <v>16</v>
      </c>
      <c r="J38" t="s">
        <v>24</v>
      </c>
      <c r="K38" t="s">
        <v>24</v>
      </c>
      <c r="L38">
        <v>1</v>
      </c>
      <c r="M38" t="s">
        <v>18</v>
      </c>
      <c r="N38">
        <v>37</v>
      </c>
      <c r="O38">
        <v>40.548000000000002</v>
      </c>
      <c r="P38">
        <v>1.0960000000000001</v>
      </c>
      <c r="Q38">
        <v>1.226</v>
      </c>
      <c r="R38" s="2">
        <f t="shared" si="6"/>
        <v>0.32701846071955676</v>
      </c>
      <c r="S38" t="s">
        <v>23</v>
      </c>
      <c r="T38">
        <v>0</v>
      </c>
      <c r="U38">
        <v>0</v>
      </c>
      <c r="V38">
        <v>0</v>
      </c>
      <c r="W38">
        <v>0</v>
      </c>
      <c r="X38">
        <v>0</v>
      </c>
      <c r="Z38">
        <f t="shared" si="0"/>
        <v>0</v>
      </c>
    </row>
    <row r="39" spans="1:26" x14ac:dyDescent="0.35">
      <c r="A39" s="1" t="s">
        <v>45</v>
      </c>
      <c r="B39" s="1" t="s">
        <v>58</v>
      </c>
      <c r="C39" s="1" t="s">
        <v>46</v>
      </c>
      <c r="D39" s="1" t="s">
        <v>47</v>
      </c>
      <c r="G39">
        <f t="shared" ref="G39:G40" si="13">124.083+1004.959</f>
        <v>1129.0419999999999</v>
      </c>
      <c r="H39">
        <f t="shared" ref="H39:H40" si="14">SUM($O$38:$O$40)</f>
        <v>123.99299999999999</v>
      </c>
      <c r="I39" t="s">
        <v>16</v>
      </c>
      <c r="J39" t="s">
        <v>24</v>
      </c>
      <c r="K39" t="s">
        <v>24</v>
      </c>
      <c r="L39">
        <v>1</v>
      </c>
      <c r="M39" t="s">
        <v>20</v>
      </c>
      <c r="N39">
        <v>34</v>
      </c>
      <c r="O39">
        <v>51.97</v>
      </c>
      <c r="P39">
        <v>1.5289999999999999</v>
      </c>
      <c r="Q39">
        <v>0.82199999999999995</v>
      </c>
      <c r="R39" s="2">
        <f t="shared" si="6"/>
        <v>0.41913656416088008</v>
      </c>
      <c r="S39">
        <v>27</v>
      </c>
      <c r="T39">
        <v>0</v>
      </c>
      <c r="U39">
        <v>0</v>
      </c>
      <c r="V39">
        <v>0</v>
      </c>
      <c r="W39">
        <v>0</v>
      </c>
      <c r="X39">
        <v>0</v>
      </c>
      <c r="Z39">
        <f t="shared" si="0"/>
        <v>0</v>
      </c>
    </row>
    <row r="40" spans="1:26" x14ac:dyDescent="0.35">
      <c r="A40" s="1" t="s">
        <v>45</v>
      </c>
      <c r="B40" s="1" t="s">
        <v>58</v>
      </c>
      <c r="C40" s="1" t="s">
        <v>46</v>
      </c>
      <c r="D40" s="1" t="s">
        <v>47</v>
      </c>
      <c r="G40">
        <f t="shared" si="13"/>
        <v>1129.0419999999999</v>
      </c>
      <c r="H40">
        <f t="shared" si="14"/>
        <v>123.99299999999999</v>
      </c>
      <c r="I40" t="s">
        <v>16</v>
      </c>
      <c r="J40" t="s">
        <v>24</v>
      </c>
      <c r="K40" t="s">
        <v>24</v>
      </c>
      <c r="L40">
        <v>1</v>
      </c>
      <c r="M40" t="s">
        <v>21</v>
      </c>
      <c r="N40">
        <v>19</v>
      </c>
      <c r="O40">
        <v>31.475000000000001</v>
      </c>
      <c r="P40">
        <v>1.657</v>
      </c>
      <c r="Q40">
        <v>1.2669999999999999</v>
      </c>
      <c r="R40" s="2">
        <f t="shared" si="6"/>
        <v>0.25384497511956322</v>
      </c>
      <c r="S40" t="s">
        <v>23</v>
      </c>
      <c r="T40">
        <v>0</v>
      </c>
      <c r="U40">
        <v>0</v>
      </c>
      <c r="V40">
        <v>0</v>
      </c>
      <c r="W40">
        <v>0</v>
      </c>
      <c r="X40">
        <v>0</v>
      </c>
      <c r="Z40">
        <f t="shared" si="0"/>
        <v>0</v>
      </c>
    </row>
    <row r="41" spans="1:26" x14ac:dyDescent="0.35">
      <c r="A41" s="1" t="s">
        <v>59</v>
      </c>
      <c r="B41" s="1" t="s">
        <v>60</v>
      </c>
      <c r="C41" s="1" t="s">
        <v>67</v>
      </c>
      <c r="D41" s="1" t="s">
        <v>61</v>
      </c>
      <c r="G41">
        <v>1199.7560000000001</v>
      </c>
      <c r="H41">
        <f>SUM(O41:O43)</f>
        <v>157.90300000000002</v>
      </c>
      <c r="I41" t="s">
        <v>16</v>
      </c>
      <c r="J41" t="s">
        <v>24</v>
      </c>
      <c r="K41" t="s">
        <v>24</v>
      </c>
      <c r="L41">
        <v>1</v>
      </c>
      <c r="M41" t="s">
        <v>18</v>
      </c>
      <c r="N41">
        <v>56</v>
      </c>
      <c r="O41">
        <v>64.019000000000005</v>
      </c>
      <c r="P41">
        <v>1.143</v>
      </c>
      <c r="Q41">
        <v>0.873</v>
      </c>
      <c r="R41" s="2">
        <f t="shared" si="6"/>
        <v>0.40543244903516712</v>
      </c>
      <c r="S41" t="s">
        <v>23</v>
      </c>
      <c r="T41">
        <v>2</v>
      </c>
      <c r="U41">
        <v>2</v>
      </c>
      <c r="V41">
        <v>0</v>
      </c>
      <c r="W41">
        <v>0</v>
      </c>
      <c r="X41">
        <v>0</v>
      </c>
      <c r="Z41">
        <f t="shared" si="0"/>
        <v>0.10002033746861862</v>
      </c>
    </row>
    <row r="42" spans="1:26" x14ac:dyDescent="0.35">
      <c r="A42" s="1" t="s">
        <v>59</v>
      </c>
      <c r="B42" s="1" t="s">
        <v>60</v>
      </c>
      <c r="C42" s="1" t="s">
        <v>67</v>
      </c>
      <c r="D42" s="1" t="s">
        <v>61</v>
      </c>
      <c r="G42">
        <v>1199.7560000000001</v>
      </c>
      <c r="H42">
        <f>H41</f>
        <v>157.90300000000002</v>
      </c>
      <c r="I42" t="s">
        <v>16</v>
      </c>
      <c r="J42" t="s">
        <v>24</v>
      </c>
      <c r="K42" t="s">
        <v>24</v>
      </c>
      <c r="L42">
        <v>1</v>
      </c>
      <c r="M42" t="s">
        <v>20</v>
      </c>
      <c r="N42">
        <v>54</v>
      </c>
      <c r="O42">
        <v>70.251999999999995</v>
      </c>
      <c r="P42">
        <v>1.3009999999999999</v>
      </c>
      <c r="Q42">
        <v>0.75700000000000001</v>
      </c>
      <c r="R42" s="2">
        <f t="shared" si="6"/>
        <v>0.44490604991672095</v>
      </c>
      <c r="S42">
        <v>84</v>
      </c>
      <c r="T42">
        <v>2</v>
      </c>
      <c r="U42">
        <v>2</v>
      </c>
      <c r="V42">
        <v>0</v>
      </c>
      <c r="W42">
        <v>0</v>
      </c>
      <c r="X42">
        <v>0</v>
      </c>
      <c r="Z42">
        <f t="shared" si="0"/>
        <v>0.10002033746861862</v>
      </c>
    </row>
    <row r="43" spans="1:26" x14ac:dyDescent="0.35">
      <c r="A43" s="1" t="s">
        <v>59</v>
      </c>
      <c r="B43" s="1" t="s">
        <v>60</v>
      </c>
      <c r="C43" s="1" t="s">
        <v>67</v>
      </c>
      <c r="D43" s="1" t="s">
        <v>61</v>
      </c>
      <c r="G43">
        <v>1199.7560000000001</v>
      </c>
      <c r="H43">
        <f>H41</f>
        <v>157.90300000000002</v>
      </c>
      <c r="I43" t="s">
        <v>16</v>
      </c>
      <c r="J43" t="s">
        <v>24</v>
      </c>
      <c r="K43" t="s">
        <v>24</v>
      </c>
      <c r="L43">
        <v>1</v>
      </c>
      <c r="M43" t="s">
        <v>21</v>
      </c>
      <c r="N43">
        <v>26</v>
      </c>
      <c r="O43">
        <v>23.632000000000001</v>
      </c>
      <c r="P43">
        <v>0.90900000000000003</v>
      </c>
      <c r="Q43">
        <v>0.878</v>
      </c>
      <c r="R43" s="2">
        <f t="shared" si="6"/>
        <v>0.14966150104811179</v>
      </c>
      <c r="S43" t="s">
        <v>23</v>
      </c>
      <c r="T43">
        <v>2</v>
      </c>
      <c r="U43">
        <v>2</v>
      </c>
      <c r="V43">
        <v>0</v>
      </c>
      <c r="W43">
        <v>0</v>
      </c>
      <c r="X43">
        <v>0</v>
      </c>
      <c r="Z43">
        <f t="shared" si="0"/>
        <v>0.10002033746861862</v>
      </c>
    </row>
    <row r="44" spans="1:26" x14ac:dyDescent="0.35">
      <c r="A44" s="1" t="s">
        <v>65</v>
      </c>
      <c r="B44" s="1" t="s">
        <v>66</v>
      </c>
      <c r="C44" s="1" t="s">
        <v>72</v>
      </c>
      <c r="D44" s="1" t="s">
        <v>68</v>
      </c>
      <c r="G44">
        <v>619.35500000000002</v>
      </c>
      <c r="H44">
        <f>SUM(O44:O46)</f>
        <v>311.70999999999998</v>
      </c>
      <c r="I44" t="s">
        <v>69</v>
      </c>
      <c r="J44" t="s">
        <v>17</v>
      </c>
      <c r="K44" t="s">
        <v>17</v>
      </c>
      <c r="L44">
        <v>4</v>
      </c>
      <c r="M44" t="s">
        <v>18</v>
      </c>
      <c r="N44">
        <v>73</v>
      </c>
      <c r="O44" s="3">
        <v>109.61499999999999</v>
      </c>
      <c r="P44" s="3">
        <v>1.502</v>
      </c>
      <c r="Q44" s="3">
        <v>1.6319999999999999</v>
      </c>
      <c r="R44" s="2">
        <f t="shared" si="6"/>
        <v>0.35165698886785796</v>
      </c>
      <c r="S44" t="s">
        <v>23</v>
      </c>
      <c r="T44">
        <v>3</v>
      </c>
      <c r="U44">
        <v>2</v>
      </c>
      <c r="V44">
        <v>0</v>
      </c>
      <c r="W44">
        <v>1</v>
      </c>
      <c r="X44">
        <v>1</v>
      </c>
      <c r="Z44">
        <f t="shared" si="0"/>
        <v>0.29062492431642595</v>
      </c>
    </row>
    <row r="45" spans="1:26" x14ac:dyDescent="0.35">
      <c r="A45" s="1" t="s">
        <v>65</v>
      </c>
      <c r="B45" s="1" t="s">
        <v>66</v>
      </c>
      <c r="C45" s="1" t="s">
        <v>72</v>
      </c>
      <c r="D45" s="1" t="s">
        <v>68</v>
      </c>
      <c r="G45">
        <v>619.35500000000002</v>
      </c>
      <c r="H45">
        <f>H44</f>
        <v>311.70999999999998</v>
      </c>
      <c r="I45" t="s">
        <v>69</v>
      </c>
      <c r="J45" t="s">
        <v>17</v>
      </c>
      <c r="K45" t="s">
        <v>17</v>
      </c>
      <c r="L45">
        <v>4</v>
      </c>
      <c r="M45" t="s">
        <v>20</v>
      </c>
      <c r="N45">
        <v>57</v>
      </c>
      <c r="O45">
        <v>100.146</v>
      </c>
      <c r="P45">
        <v>1.7569999999999999</v>
      </c>
      <c r="Q45">
        <v>1.25</v>
      </c>
      <c r="R45" s="2">
        <f t="shared" si="6"/>
        <v>0.32127939430881269</v>
      </c>
      <c r="S45">
        <v>125</v>
      </c>
      <c r="T45">
        <v>3</v>
      </c>
      <c r="U45">
        <v>2</v>
      </c>
      <c r="V45">
        <v>0</v>
      </c>
      <c r="W45">
        <v>1</v>
      </c>
      <c r="X45">
        <v>1</v>
      </c>
      <c r="Z45">
        <f t="shared" si="0"/>
        <v>0.29062492431642595</v>
      </c>
    </row>
    <row r="46" spans="1:26" x14ac:dyDescent="0.35">
      <c r="A46" s="1" t="s">
        <v>65</v>
      </c>
      <c r="B46" s="1" t="s">
        <v>66</v>
      </c>
      <c r="C46" s="1" t="s">
        <v>72</v>
      </c>
      <c r="D46" s="1" t="s">
        <v>68</v>
      </c>
      <c r="G46">
        <v>619.35500000000002</v>
      </c>
      <c r="H46">
        <f>H44</f>
        <v>311.70999999999998</v>
      </c>
      <c r="I46" t="s">
        <v>69</v>
      </c>
      <c r="J46" t="s">
        <v>17</v>
      </c>
      <c r="K46" t="s">
        <v>17</v>
      </c>
      <c r="L46">
        <v>4</v>
      </c>
      <c r="M46" t="s">
        <v>21</v>
      </c>
      <c r="N46">
        <v>59</v>
      </c>
      <c r="O46">
        <v>101.949</v>
      </c>
      <c r="P46">
        <v>1.728</v>
      </c>
      <c r="Q46">
        <v>1.8140000000000001</v>
      </c>
      <c r="R46" s="2">
        <f t="shared" si="6"/>
        <v>0.32706361682332941</v>
      </c>
      <c r="S46" t="s">
        <v>23</v>
      </c>
      <c r="T46">
        <v>3</v>
      </c>
      <c r="U46">
        <v>2</v>
      </c>
      <c r="V46">
        <v>0</v>
      </c>
      <c r="W46">
        <v>1</v>
      </c>
      <c r="X46">
        <v>1</v>
      </c>
      <c r="Z46">
        <f t="shared" si="0"/>
        <v>0.29062492431642595</v>
      </c>
    </row>
    <row r="47" spans="1:26" x14ac:dyDescent="0.35">
      <c r="A47" s="1" t="s">
        <v>65</v>
      </c>
      <c r="B47" s="1" t="s">
        <v>71</v>
      </c>
      <c r="C47" s="1" t="s">
        <v>72</v>
      </c>
      <c r="D47" s="1" t="s">
        <v>68</v>
      </c>
      <c r="G47">
        <v>619.35500000000002</v>
      </c>
      <c r="H47">
        <f>SUM(O47:O49)</f>
        <v>227.93799999999999</v>
      </c>
      <c r="I47" t="s">
        <v>69</v>
      </c>
      <c r="J47" t="s">
        <v>17</v>
      </c>
      <c r="K47" t="s">
        <v>17</v>
      </c>
      <c r="L47">
        <v>4</v>
      </c>
      <c r="M47" t="s">
        <v>18</v>
      </c>
      <c r="N47">
        <v>54</v>
      </c>
      <c r="O47" s="3">
        <v>83.358999999999995</v>
      </c>
      <c r="P47" s="3">
        <v>1.544</v>
      </c>
      <c r="Q47" s="3">
        <v>1.306</v>
      </c>
      <c r="R47" s="2">
        <f t="shared" si="6"/>
        <v>0.36570909633321341</v>
      </c>
      <c r="S47" t="s">
        <v>23</v>
      </c>
      <c r="T47">
        <v>3</v>
      </c>
      <c r="U47">
        <v>2</v>
      </c>
      <c r="V47">
        <v>0</v>
      </c>
      <c r="W47">
        <v>1</v>
      </c>
      <c r="X47">
        <v>1</v>
      </c>
      <c r="Z47">
        <f t="shared" si="0"/>
        <v>0.29062492431642595</v>
      </c>
    </row>
    <row r="48" spans="1:26" x14ac:dyDescent="0.35">
      <c r="A48" s="1" t="s">
        <v>65</v>
      </c>
      <c r="B48" s="1" t="s">
        <v>71</v>
      </c>
      <c r="C48" s="1" t="s">
        <v>72</v>
      </c>
      <c r="D48" s="1" t="s">
        <v>68</v>
      </c>
      <c r="G48">
        <v>619.35500000000002</v>
      </c>
      <c r="H48">
        <f>H47</f>
        <v>227.93799999999999</v>
      </c>
      <c r="I48" t="s">
        <v>69</v>
      </c>
      <c r="J48" t="s">
        <v>17</v>
      </c>
      <c r="K48" t="s">
        <v>17</v>
      </c>
      <c r="L48">
        <v>4</v>
      </c>
      <c r="M48" t="s">
        <v>20</v>
      </c>
      <c r="N48">
        <v>39</v>
      </c>
      <c r="O48">
        <v>66.218000000000004</v>
      </c>
      <c r="P48">
        <v>1.698</v>
      </c>
      <c r="Q48">
        <v>1.151</v>
      </c>
      <c r="R48" s="2">
        <f t="shared" si="6"/>
        <v>0.29050882257455979</v>
      </c>
      <c r="S48">
        <v>52</v>
      </c>
      <c r="T48">
        <v>3</v>
      </c>
      <c r="U48">
        <v>2</v>
      </c>
      <c r="V48">
        <v>0</v>
      </c>
      <c r="W48">
        <v>1</v>
      </c>
      <c r="X48">
        <v>1</v>
      </c>
      <c r="Z48">
        <f t="shared" si="0"/>
        <v>0.29062492431642595</v>
      </c>
    </row>
    <row r="49" spans="1:26" x14ac:dyDescent="0.35">
      <c r="A49" s="1" t="s">
        <v>65</v>
      </c>
      <c r="B49" s="1" t="s">
        <v>71</v>
      </c>
      <c r="C49" s="1" t="s">
        <v>72</v>
      </c>
      <c r="D49" s="1" t="s">
        <v>68</v>
      </c>
      <c r="G49">
        <v>619.35500000000002</v>
      </c>
      <c r="H49">
        <f>H47</f>
        <v>227.93799999999999</v>
      </c>
      <c r="I49" t="s">
        <v>69</v>
      </c>
      <c r="J49" t="s">
        <v>17</v>
      </c>
      <c r="K49" t="s">
        <v>17</v>
      </c>
      <c r="L49">
        <v>4</v>
      </c>
      <c r="M49" t="s">
        <v>21</v>
      </c>
      <c r="N49">
        <v>66</v>
      </c>
      <c r="O49">
        <v>78.361000000000004</v>
      </c>
      <c r="P49">
        <v>1.1870000000000001</v>
      </c>
      <c r="Q49">
        <v>1.0189999999999999</v>
      </c>
      <c r="R49" s="2">
        <f t="shared" si="6"/>
        <v>0.34378208109222685</v>
      </c>
      <c r="S49" t="s">
        <v>23</v>
      </c>
      <c r="T49">
        <v>3</v>
      </c>
      <c r="U49">
        <v>2</v>
      </c>
      <c r="V49">
        <v>0</v>
      </c>
      <c r="W49">
        <v>1</v>
      </c>
      <c r="X49">
        <v>1</v>
      </c>
      <c r="Z49">
        <f t="shared" si="0"/>
        <v>0.29062492431642595</v>
      </c>
    </row>
    <row r="50" spans="1:26" x14ac:dyDescent="0.35">
      <c r="A50" s="1" t="s">
        <v>65</v>
      </c>
      <c r="B50" s="1" t="s">
        <v>73</v>
      </c>
      <c r="C50" s="1" t="s">
        <v>72</v>
      </c>
      <c r="D50" s="1" t="s">
        <v>68</v>
      </c>
      <c r="G50">
        <v>619.35500000000002</v>
      </c>
      <c r="H50">
        <f>SUM(O50:O52)</f>
        <v>128.815</v>
      </c>
      <c r="I50" t="s">
        <v>69</v>
      </c>
      <c r="J50" t="s">
        <v>17</v>
      </c>
      <c r="K50" t="s">
        <v>17</v>
      </c>
      <c r="L50">
        <v>4</v>
      </c>
      <c r="M50" t="s">
        <v>18</v>
      </c>
      <c r="N50">
        <v>31</v>
      </c>
      <c r="O50" s="3">
        <v>50.813000000000002</v>
      </c>
      <c r="P50" s="3">
        <v>1.639</v>
      </c>
      <c r="Q50" s="3">
        <v>1.0589999999999999</v>
      </c>
      <c r="R50" s="2">
        <f t="shared" si="6"/>
        <v>0.39446493032643715</v>
      </c>
      <c r="S50" t="s">
        <v>23</v>
      </c>
      <c r="T50">
        <v>3</v>
      </c>
      <c r="U50">
        <v>2</v>
      </c>
      <c r="V50">
        <v>0</v>
      </c>
      <c r="W50">
        <v>1</v>
      </c>
      <c r="X50">
        <v>0</v>
      </c>
      <c r="Z50">
        <f t="shared" si="0"/>
        <v>0.29062492431642595</v>
      </c>
    </row>
    <row r="51" spans="1:26" x14ac:dyDescent="0.35">
      <c r="A51" s="1" t="s">
        <v>65</v>
      </c>
      <c r="B51" s="1" t="s">
        <v>73</v>
      </c>
      <c r="C51" s="1" t="s">
        <v>72</v>
      </c>
      <c r="D51" s="1" t="s">
        <v>68</v>
      </c>
      <c r="G51">
        <v>619.35500000000002</v>
      </c>
      <c r="H51">
        <f>H50</f>
        <v>128.815</v>
      </c>
      <c r="I51" t="s">
        <v>69</v>
      </c>
      <c r="J51" t="s">
        <v>17</v>
      </c>
      <c r="K51" t="s">
        <v>17</v>
      </c>
      <c r="L51">
        <v>4</v>
      </c>
      <c r="M51" t="s">
        <v>20</v>
      </c>
      <c r="N51">
        <v>21</v>
      </c>
      <c r="O51">
        <v>35.231000000000002</v>
      </c>
      <c r="P51">
        <v>1.6779999999999999</v>
      </c>
      <c r="Q51">
        <v>1.34</v>
      </c>
      <c r="R51" s="2">
        <f t="shared" si="6"/>
        <v>0.27350075689942943</v>
      </c>
      <c r="S51">
        <v>32</v>
      </c>
      <c r="T51">
        <v>3</v>
      </c>
      <c r="U51">
        <v>2</v>
      </c>
      <c r="V51">
        <v>0</v>
      </c>
      <c r="W51">
        <v>1</v>
      </c>
      <c r="X51">
        <v>0</v>
      </c>
      <c r="Z51">
        <f t="shared" si="0"/>
        <v>0.29062492431642595</v>
      </c>
    </row>
    <row r="52" spans="1:26" x14ac:dyDescent="0.35">
      <c r="A52" s="1" t="s">
        <v>65</v>
      </c>
      <c r="B52" s="1" t="s">
        <v>73</v>
      </c>
      <c r="C52" s="1" t="s">
        <v>72</v>
      </c>
      <c r="D52" s="1" t="s">
        <v>68</v>
      </c>
      <c r="G52">
        <v>619.35500000000002</v>
      </c>
      <c r="H52">
        <f>H50</f>
        <v>128.815</v>
      </c>
      <c r="I52" t="s">
        <v>69</v>
      </c>
      <c r="J52" t="s">
        <v>17</v>
      </c>
      <c r="K52" t="s">
        <v>17</v>
      </c>
      <c r="L52">
        <v>4</v>
      </c>
      <c r="M52" t="s">
        <v>21</v>
      </c>
      <c r="N52">
        <v>28</v>
      </c>
      <c r="O52">
        <v>42.771000000000001</v>
      </c>
      <c r="P52">
        <v>1.528</v>
      </c>
      <c r="Q52">
        <v>1.2310000000000001</v>
      </c>
      <c r="R52" s="2">
        <f t="shared" si="6"/>
        <v>0.33203431277413348</v>
      </c>
      <c r="S52" t="s">
        <v>23</v>
      </c>
      <c r="T52">
        <v>3</v>
      </c>
      <c r="U52">
        <v>2</v>
      </c>
      <c r="V52">
        <v>0</v>
      </c>
      <c r="W52">
        <v>1</v>
      </c>
      <c r="X52">
        <v>0</v>
      </c>
      <c r="Z52">
        <f t="shared" si="0"/>
        <v>0.29062492431642595</v>
      </c>
    </row>
    <row r="53" spans="1:26" x14ac:dyDescent="0.35">
      <c r="A53" s="1" t="s">
        <v>65</v>
      </c>
      <c r="B53" s="1" t="s">
        <v>74</v>
      </c>
      <c r="C53" s="1" t="s">
        <v>72</v>
      </c>
      <c r="D53" s="1" t="s">
        <v>68</v>
      </c>
      <c r="G53">
        <v>619.35500000000002</v>
      </c>
      <c r="H53">
        <f>SUM(O53:O55)</f>
        <v>102.779</v>
      </c>
      <c r="I53" t="s">
        <v>69</v>
      </c>
      <c r="J53" t="s">
        <v>17</v>
      </c>
      <c r="K53" t="s">
        <v>17</v>
      </c>
      <c r="L53">
        <v>4</v>
      </c>
      <c r="M53" t="s">
        <v>18</v>
      </c>
      <c r="N53">
        <v>28</v>
      </c>
      <c r="O53" s="3">
        <v>50.307000000000002</v>
      </c>
      <c r="P53" s="3">
        <v>1.7969999999999999</v>
      </c>
      <c r="Q53" s="3">
        <v>2.1920000000000002</v>
      </c>
      <c r="R53" s="2">
        <f t="shared" si="6"/>
        <v>0.489467692816626</v>
      </c>
      <c r="S53" t="s">
        <v>23</v>
      </c>
      <c r="T53">
        <v>3</v>
      </c>
      <c r="U53">
        <v>2</v>
      </c>
      <c r="V53">
        <v>0</v>
      </c>
      <c r="W53">
        <v>1</v>
      </c>
      <c r="X53">
        <v>0</v>
      </c>
      <c r="Z53">
        <f t="shared" si="0"/>
        <v>0.29062492431642595</v>
      </c>
    </row>
    <row r="54" spans="1:26" x14ac:dyDescent="0.35">
      <c r="A54" s="1" t="s">
        <v>65</v>
      </c>
      <c r="B54" s="1" t="s">
        <v>74</v>
      </c>
      <c r="C54" s="1" t="s">
        <v>72</v>
      </c>
      <c r="D54" s="1" t="s">
        <v>68</v>
      </c>
      <c r="G54">
        <v>619.35500000000002</v>
      </c>
      <c r="H54">
        <f>H53</f>
        <v>102.779</v>
      </c>
      <c r="I54" t="s">
        <v>69</v>
      </c>
      <c r="J54" t="s">
        <v>17</v>
      </c>
      <c r="K54" t="s">
        <v>17</v>
      </c>
      <c r="L54">
        <v>4</v>
      </c>
      <c r="M54" t="s">
        <v>20</v>
      </c>
      <c r="N54">
        <v>11</v>
      </c>
      <c r="O54">
        <v>12.239000000000001</v>
      </c>
      <c r="P54">
        <v>1.113</v>
      </c>
      <c r="Q54">
        <v>0.60599999999999998</v>
      </c>
      <c r="R54" s="2">
        <f t="shared" si="6"/>
        <v>0.11908074606680354</v>
      </c>
      <c r="S54">
        <v>11</v>
      </c>
      <c r="T54">
        <v>3</v>
      </c>
      <c r="U54">
        <v>2</v>
      </c>
      <c r="V54">
        <v>0</v>
      </c>
      <c r="W54">
        <v>1</v>
      </c>
      <c r="X54">
        <v>0</v>
      </c>
      <c r="Z54">
        <f t="shared" si="0"/>
        <v>0.29062492431642595</v>
      </c>
    </row>
    <row r="55" spans="1:26" x14ac:dyDescent="0.35">
      <c r="A55" s="1" t="s">
        <v>65</v>
      </c>
      <c r="B55" s="1" t="s">
        <v>74</v>
      </c>
      <c r="C55" s="1" t="s">
        <v>72</v>
      </c>
      <c r="D55" s="1" t="s">
        <v>68</v>
      </c>
      <c r="G55">
        <v>619.35500000000002</v>
      </c>
      <c r="H55">
        <f>H53</f>
        <v>102.779</v>
      </c>
      <c r="I55" t="s">
        <v>69</v>
      </c>
      <c r="J55" t="s">
        <v>17</v>
      </c>
      <c r="K55" t="s">
        <v>17</v>
      </c>
      <c r="L55">
        <v>4</v>
      </c>
      <c r="M55" t="s">
        <v>21</v>
      </c>
      <c r="N55">
        <v>25</v>
      </c>
      <c r="O55">
        <v>40.232999999999997</v>
      </c>
      <c r="P55">
        <v>1.609</v>
      </c>
      <c r="Q55">
        <v>1.4770000000000001</v>
      </c>
      <c r="R55" s="2">
        <f t="shared" si="6"/>
        <v>0.39145156111657048</v>
      </c>
      <c r="S55" t="s">
        <v>23</v>
      </c>
      <c r="T55">
        <v>3</v>
      </c>
      <c r="U55">
        <v>2</v>
      </c>
      <c r="V55">
        <v>0</v>
      </c>
      <c r="W55">
        <v>1</v>
      </c>
      <c r="X55">
        <v>0</v>
      </c>
      <c r="Z55">
        <f t="shared" si="0"/>
        <v>0.29062492431642595</v>
      </c>
    </row>
    <row r="56" spans="1:26" x14ac:dyDescent="0.35">
      <c r="A56" s="1" t="s">
        <v>75</v>
      </c>
      <c r="B56" s="1" t="s">
        <v>76</v>
      </c>
      <c r="C56" s="1" t="s">
        <v>78</v>
      </c>
      <c r="D56" s="1" t="s">
        <v>79</v>
      </c>
      <c r="G56">
        <f>114.015+1085.726</f>
        <v>1199.7410000000002</v>
      </c>
      <c r="H56">
        <f>SUM(O56:O58)</f>
        <v>271.96000000000004</v>
      </c>
      <c r="I56" t="s">
        <v>69</v>
      </c>
      <c r="J56" t="s">
        <v>17</v>
      </c>
      <c r="K56" t="s">
        <v>24</v>
      </c>
      <c r="L56">
        <v>2</v>
      </c>
      <c r="M56" t="s">
        <v>18</v>
      </c>
      <c r="N56">
        <v>86</v>
      </c>
      <c r="O56">
        <v>76.081000000000003</v>
      </c>
      <c r="P56">
        <v>0.88500000000000001</v>
      </c>
      <c r="Q56">
        <v>0.60499999999999998</v>
      </c>
      <c r="R56" s="2">
        <f t="shared" si="6"/>
        <v>0.27975069863215174</v>
      </c>
      <c r="S56" t="s">
        <v>23</v>
      </c>
      <c r="T56">
        <v>0</v>
      </c>
      <c r="U56">
        <v>0</v>
      </c>
      <c r="V56">
        <v>0</v>
      </c>
      <c r="W56">
        <v>0</v>
      </c>
      <c r="X56">
        <v>0</v>
      </c>
      <c r="Z56">
        <f t="shared" si="0"/>
        <v>0</v>
      </c>
    </row>
    <row r="57" spans="1:26" x14ac:dyDescent="0.35">
      <c r="A57" s="1" t="s">
        <v>75</v>
      </c>
      <c r="B57" s="1" t="s">
        <v>76</v>
      </c>
      <c r="C57" s="1" t="s">
        <v>78</v>
      </c>
      <c r="D57" s="1" t="s">
        <v>79</v>
      </c>
      <c r="G57">
        <f>G56</f>
        <v>1199.7410000000002</v>
      </c>
      <c r="H57">
        <f>H56</f>
        <v>271.96000000000004</v>
      </c>
      <c r="I57" t="s">
        <v>69</v>
      </c>
      <c r="J57" t="s">
        <v>17</v>
      </c>
      <c r="K57" t="s">
        <v>24</v>
      </c>
      <c r="L57">
        <v>2</v>
      </c>
      <c r="M57" t="s">
        <v>20</v>
      </c>
      <c r="N57">
        <v>81</v>
      </c>
      <c r="O57">
        <v>91.894000000000005</v>
      </c>
      <c r="P57">
        <v>1.1339999999999999</v>
      </c>
      <c r="Q57">
        <v>0.64200000000000002</v>
      </c>
      <c r="R57" s="2">
        <f t="shared" si="6"/>
        <v>0.33789527871745845</v>
      </c>
      <c r="S57">
        <v>114</v>
      </c>
      <c r="T57">
        <v>0</v>
      </c>
      <c r="U57">
        <v>0</v>
      </c>
      <c r="V57">
        <v>0</v>
      </c>
      <c r="W57">
        <v>0</v>
      </c>
      <c r="X57">
        <v>0</v>
      </c>
      <c r="Z57">
        <f t="shared" si="0"/>
        <v>0</v>
      </c>
    </row>
    <row r="58" spans="1:26" x14ac:dyDescent="0.35">
      <c r="A58" s="1" t="s">
        <v>75</v>
      </c>
      <c r="B58" s="1" t="s">
        <v>76</v>
      </c>
      <c r="C58" s="1" t="s">
        <v>78</v>
      </c>
      <c r="D58" s="1" t="s">
        <v>79</v>
      </c>
      <c r="G58">
        <f>G57</f>
        <v>1199.7410000000002</v>
      </c>
      <c r="H58">
        <f>H56</f>
        <v>271.96000000000004</v>
      </c>
      <c r="I58" t="s">
        <v>69</v>
      </c>
      <c r="J58" t="s">
        <v>17</v>
      </c>
      <c r="K58" t="s">
        <v>24</v>
      </c>
      <c r="L58">
        <v>2</v>
      </c>
      <c r="M58" t="s">
        <v>21</v>
      </c>
      <c r="N58">
        <v>27</v>
      </c>
      <c r="O58">
        <v>103.985</v>
      </c>
      <c r="P58">
        <v>3.851</v>
      </c>
      <c r="Q58">
        <v>3.6640000000000001</v>
      </c>
      <c r="R58" s="2">
        <f t="shared" si="6"/>
        <v>0.3823540226503897</v>
      </c>
      <c r="S58" t="s">
        <v>23</v>
      </c>
      <c r="T58">
        <v>0</v>
      </c>
      <c r="U58">
        <v>0</v>
      </c>
      <c r="V58">
        <v>0</v>
      </c>
      <c r="W58">
        <v>0</v>
      </c>
      <c r="X58">
        <v>0</v>
      </c>
      <c r="Z58">
        <f t="shared" si="0"/>
        <v>0</v>
      </c>
    </row>
    <row r="59" spans="1:26" x14ac:dyDescent="0.35">
      <c r="A59" s="1" t="s">
        <v>75</v>
      </c>
      <c r="B59" s="1" t="s">
        <v>76</v>
      </c>
      <c r="C59" s="1" t="s">
        <v>78</v>
      </c>
      <c r="D59" s="1" t="s">
        <v>79</v>
      </c>
      <c r="G59">
        <f>G56</f>
        <v>1199.7410000000002</v>
      </c>
      <c r="H59">
        <f>SUM(O59:O61)</f>
        <v>111.71300000000001</v>
      </c>
      <c r="I59" t="s">
        <v>69</v>
      </c>
      <c r="J59" t="s">
        <v>24</v>
      </c>
      <c r="K59" t="s">
        <v>24</v>
      </c>
      <c r="L59">
        <v>2</v>
      </c>
      <c r="M59" t="s">
        <v>18</v>
      </c>
      <c r="N59">
        <v>23</v>
      </c>
      <c r="O59">
        <v>25.414999999999999</v>
      </c>
      <c r="P59">
        <v>1.105</v>
      </c>
      <c r="Q59">
        <v>0.85</v>
      </c>
      <c r="R59" s="2">
        <f t="shared" si="6"/>
        <v>0.22750261831657906</v>
      </c>
      <c r="S59" t="s">
        <v>23</v>
      </c>
      <c r="T59">
        <v>0</v>
      </c>
      <c r="U59">
        <v>0</v>
      </c>
      <c r="V59">
        <v>0</v>
      </c>
      <c r="W59">
        <v>0</v>
      </c>
      <c r="X59">
        <v>0</v>
      </c>
      <c r="Z59">
        <f t="shared" si="0"/>
        <v>0</v>
      </c>
    </row>
    <row r="60" spans="1:26" x14ac:dyDescent="0.35">
      <c r="A60" s="1" t="s">
        <v>75</v>
      </c>
      <c r="B60" s="1" t="s">
        <v>76</v>
      </c>
      <c r="C60" s="1" t="s">
        <v>78</v>
      </c>
      <c r="D60" s="1" t="s">
        <v>79</v>
      </c>
      <c r="G60">
        <f>G56</f>
        <v>1199.7410000000002</v>
      </c>
      <c r="H60">
        <f>H59</f>
        <v>111.71300000000001</v>
      </c>
      <c r="I60" t="s">
        <v>69</v>
      </c>
      <c r="J60" t="s">
        <v>24</v>
      </c>
      <c r="K60" t="s">
        <v>24</v>
      </c>
      <c r="L60">
        <v>2</v>
      </c>
      <c r="M60" t="s">
        <v>20</v>
      </c>
      <c r="N60">
        <v>21</v>
      </c>
      <c r="O60">
        <v>39.706000000000003</v>
      </c>
      <c r="P60">
        <v>1.891</v>
      </c>
      <c r="Q60">
        <v>0.96299999999999997</v>
      </c>
      <c r="R60" s="2">
        <f t="shared" si="6"/>
        <v>0.35542864304064881</v>
      </c>
      <c r="S60">
        <v>44</v>
      </c>
      <c r="T60">
        <v>0</v>
      </c>
      <c r="U60">
        <v>0</v>
      </c>
      <c r="V60">
        <v>0</v>
      </c>
      <c r="W60">
        <v>0</v>
      </c>
      <c r="X60">
        <v>0</v>
      </c>
      <c r="Z60">
        <f t="shared" si="0"/>
        <v>0</v>
      </c>
    </row>
    <row r="61" spans="1:26" x14ac:dyDescent="0.35">
      <c r="A61" s="1" t="s">
        <v>75</v>
      </c>
      <c r="B61" s="1" t="s">
        <v>76</v>
      </c>
      <c r="C61" s="1" t="s">
        <v>78</v>
      </c>
      <c r="D61" s="1" t="s">
        <v>79</v>
      </c>
      <c r="G61">
        <f>G56</f>
        <v>1199.7410000000002</v>
      </c>
      <c r="H61">
        <f>H59</f>
        <v>111.71300000000001</v>
      </c>
      <c r="I61" t="s">
        <v>69</v>
      </c>
      <c r="J61" t="s">
        <v>24</v>
      </c>
      <c r="K61" t="s">
        <v>24</v>
      </c>
      <c r="L61">
        <v>2</v>
      </c>
      <c r="M61" t="s">
        <v>21</v>
      </c>
      <c r="N61">
        <v>7</v>
      </c>
      <c r="O61">
        <v>46.591999999999999</v>
      </c>
      <c r="P61">
        <v>6.6559999999999997</v>
      </c>
      <c r="Q61">
        <v>8.0470000000000006</v>
      </c>
      <c r="R61" s="2">
        <f t="shared" si="6"/>
        <v>0.41706873864277205</v>
      </c>
      <c r="S61" t="s">
        <v>23</v>
      </c>
      <c r="T61">
        <v>0</v>
      </c>
      <c r="U61">
        <v>0</v>
      </c>
      <c r="V61">
        <v>0</v>
      </c>
      <c r="W61">
        <v>0</v>
      </c>
      <c r="X61">
        <v>0</v>
      </c>
      <c r="Z61">
        <f t="shared" si="0"/>
        <v>0</v>
      </c>
    </row>
    <row r="62" spans="1:26" x14ac:dyDescent="0.35">
      <c r="A62" s="1" t="s">
        <v>75</v>
      </c>
      <c r="B62" s="1" t="s">
        <v>77</v>
      </c>
      <c r="C62" s="1" t="s">
        <v>78</v>
      </c>
      <c r="D62" s="1" t="s">
        <v>79</v>
      </c>
      <c r="G62">
        <f>G56</f>
        <v>1199.7410000000002</v>
      </c>
      <c r="H62">
        <f>SUM(O62:O64)</f>
        <v>82.290999999999997</v>
      </c>
      <c r="I62" t="s">
        <v>69</v>
      </c>
      <c r="J62" t="s">
        <v>17</v>
      </c>
      <c r="K62" t="s">
        <v>24</v>
      </c>
      <c r="L62">
        <v>2</v>
      </c>
      <c r="M62" t="s">
        <v>18</v>
      </c>
      <c r="N62">
        <v>12</v>
      </c>
      <c r="O62">
        <v>13.992000000000001</v>
      </c>
      <c r="P62">
        <v>1.1659999999999999</v>
      </c>
      <c r="Q62">
        <v>0.76300000000000001</v>
      </c>
      <c r="R62" s="2">
        <f t="shared" si="6"/>
        <v>0.17003074455286729</v>
      </c>
      <c r="S62" t="s">
        <v>23</v>
      </c>
      <c r="T62">
        <v>0</v>
      </c>
      <c r="U62">
        <v>0</v>
      </c>
      <c r="V62">
        <v>0</v>
      </c>
      <c r="W62">
        <v>0</v>
      </c>
      <c r="X62">
        <v>0</v>
      </c>
      <c r="Z62">
        <f t="shared" si="0"/>
        <v>0</v>
      </c>
    </row>
    <row r="63" spans="1:26" x14ac:dyDescent="0.35">
      <c r="A63" s="1" t="s">
        <v>75</v>
      </c>
      <c r="B63" s="1" t="s">
        <v>77</v>
      </c>
      <c r="C63" s="1" t="s">
        <v>78</v>
      </c>
      <c r="D63" s="1" t="s">
        <v>79</v>
      </c>
      <c r="G63">
        <f>G56</f>
        <v>1199.7410000000002</v>
      </c>
      <c r="H63">
        <f>H62</f>
        <v>82.290999999999997</v>
      </c>
      <c r="I63" t="s">
        <v>69</v>
      </c>
      <c r="J63" t="s">
        <v>17</v>
      </c>
      <c r="K63" t="s">
        <v>24</v>
      </c>
      <c r="L63">
        <v>2</v>
      </c>
      <c r="M63" t="s">
        <v>20</v>
      </c>
      <c r="N63">
        <v>8</v>
      </c>
      <c r="O63">
        <v>9.0109999999999992</v>
      </c>
      <c r="P63">
        <v>1.1259999999999999</v>
      </c>
      <c r="Q63">
        <v>0.65600000000000003</v>
      </c>
      <c r="R63" s="2">
        <f t="shared" si="6"/>
        <v>0.10950164659561798</v>
      </c>
      <c r="S63">
        <v>8</v>
      </c>
      <c r="T63">
        <v>0</v>
      </c>
      <c r="U63">
        <v>0</v>
      </c>
      <c r="V63">
        <v>0</v>
      </c>
      <c r="W63">
        <v>0</v>
      </c>
      <c r="X63">
        <v>0</v>
      </c>
      <c r="Z63">
        <f t="shared" si="0"/>
        <v>0</v>
      </c>
    </row>
    <row r="64" spans="1:26" x14ac:dyDescent="0.35">
      <c r="A64" s="1" t="s">
        <v>75</v>
      </c>
      <c r="B64" s="1" t="s">
        <v>77</v>
      </c>
      <c r="C64" s="1" t="s">
        <v>78</v>
      </c>
      <c r="D64" s="1" t="s">
        <v>79</v>
      </c>
      <c r="G64">
        <f>G56</f>
        <v>1199.7410000000002</v>
      </c>
      <c r="H64">
        <f>H62</f>
        <v>82.290999999999997</v>
      </c>
      <c r="I64" t="s">
        <v>69</v>
      </c>
      <c r="J64" t="s">
        <v>17</v>
      </c>
      <c r="K64" t="s">
        <v>24</v>
      </c>
      <c r="L64">
        <v>2</v>
      </c>
      <c r="M64" t="s">
        <v>21</v>
      </c>
      <c r="N64">
        <v>26</v>
      </c>
      <c r="O64">
        <v>59.287999999999997</v>
      </c>
      <c r="P64">
        <v>2.2799999999999998</v>
      </c>
      <c r="Q64">
        <v>2.41</v>
      </c>
      <c r="R64" s="2">
        <f t="shared" si="6"/>
        <v>0.72046760885151473</v>
      </c>
      <c r="S64" t="s">
        <v>23</v>
      </c>
      <c r="T64">
        <v>0</v>
      </c>
      <c r="U64">
        <v>0</v>
      </c>
      <c r="V64">
        <v>0</v>
      </c>
      <c r="W64">
        <v>0</v>
      </c>
      <c r="X64">
        <v>0</v>
      </c>
      <c r="Z64">
        <f t="shared" si="0"/>
        <v>0</v>
      </c>
    </row>
    <row r="65" spans="1:26" x14ac:dyDescent="0.35">
      <c r="A65" s="1" t="s">
        <v>80</v>
      </c>
      <c r="B65" s="1" t="s">
        <v>81</v>
      </c>
      <c r="C65" s="1" t="s">
        <v>85</v>
      </c>
      <c r="D65" s="1" t="s">
        <v>82</v>
      </c>
      <c r="G65">
        <v>1199.6120000000001</v>
      </c>
      <c r="H65">
        <f>SUM(O65:O67)</f>
        <v>91.58</v>
      </c>
      <c r="I65" t="s">
        <v>69</v>
      </c>
      <c r="J65" t="s">
        <v>17</v>
      </c>
      <c r="K65" t="s">
        <v>24</v>
      </c>
      <c r="L65">
        <v>1</v>
      </c>
      <c r="M65" t="s">
        <v>18</v>
      </c>
      <c r="N65">
        <v>18</v>
      </c>
      <c r="O65">
        <v>46.436999999999998</v>
      </c>
      <c r="P65">
        <v>2.58</v>
      </c>
      <c r="Q65">
        <v>2.8490000000000002</v>
      </c>
      <c r="R65" s="2">
        <f t="shared" si="6"/>
        <v>0.50706486132343309</v>
      </c>
      <c r="S65" t="s">
        <v>23</v>
      </c>
      <c r="T65">
        <v>0</v>
      </c>
      <c r="U65">
        <v>0</v>
      </c>
      <c r="V65">
        <v>0</v>
      </c>
      <c r="W65">
        <v>0</v>
      </c>
      <c r="X65">
        <v>0</v>
      </c>
      <c r="Z65">
        <f t="shared" si="0"/>
        <v>0</v>
      </c>
    </row>
    <row r="66" spans="1:26" x14ac:dyDescent="0.35">
      <c r="A66" s="1" t="s">
        <v>80</v>
      </c>
      <c r="B66" s="1" t="s">
        <v>81</v>
      </c>
      <c r="C66" s="1" t="s">
        <v>85</v>
      </c>
      <c r="D66" s="1" t="s">
        <v>82</v>
      </c>
      <c r="G66">
        <f>G65</f>
        <v>1199.6120000000001</v>
      </c>
      <c r="H66">
        <f>H65</f>
        <v>91.58</v>
      </c>
      <c r="I66" t="s">
        <v>69</v>
      </c>
      <c r="J66" t="s">
        <v>17</v>
      </c>
      <c r="K66" t="s">
        <v>24</v>
      </c>
      <c r="L66">
        <v>1</v>
      </c>
      <c r="M66" t="s">
        <v>20</v>
      </c>
      <c r="N66">
        <v>11</v>
      </c>
      <c r="O66">
        <v>14.414999999999999</v>
      </c>
      <c r="P66">
        <v>1.31</v>
      </c>
      <c r="Q66">
        <v>1.091</v>
      </c>
      <c r="R66" s="2">
        <f t="shared" si="6"/>
        <v>0.15740336317973355</v>
      </c>
      <c r="S66">
        <v>18</v>
      </c>
      <c r="T66">
        <v>0</v>
      </c>
      <c r="U66">
        <v>0</v>
      </c>
      <c r="V66">
        <v>0</v>
      </c>
      <c r="W66">
        <v>0</v>
      </c>
      <c r="X66">
        <v>0</v>
      </c>
      <c r="Z66">
        <f t="shared" ref="Z66:Z129" si="15">T66/(G66/60)</f>
        <v>0</v>
      </c>
    </row>
    <row r="67" spans="1:26" x14ac:dyDescent="0.35">
      <c r="A67" s="1" t="s">
        <v>80</v>
      </c>
      <c r="B67" s="1" t="s">
        <v>81</v>
      </c>
      <c r="C67" s="1" t="s">
        <v>85</v>
      </c>
      <c r="D67" s="1" t="s">
        <v>82</v>
      </c>
      <c r="G67">
        <f>G65</f>
        <v>1199.6120000000001</v>
      </c>
      <c r="H67">
        <f>H65</f>
        <v>91.58</v>
      </c>
      <c r="I67" t="s">
        <v>69</v>
      </c>
      <c r="J67" t="s">
        <v>17</v>
      </c>
      <c r="K67" t="s">
        <v>24</v>
      </c>
      <c r="L67">
        <v>1</v>
      </c>
      <c r="M67" t="s">
        <v>21</v>
      </c>
      <c r="N67">
        <v>16</v>
      </c>
      <c r="O67">
        <v>30.728000000000002</v>
      </c>
      <c r="P67">
        <v>1.92</v>
      </c>
      <c r="Q67">
        <v>2.056</v>
      </c>
      <c r="R67" s="2">
        <f t="shared" si="6"/>
        <v>0.33553177549683338</v>
      </c>
      <c r="S67" t="s">
        <v>23</v>
      </c>
      <c r="T67">
        <v>0</v>
      </c>
      <c r="U67">
        <v>0</v>
      </c>
      <c r="V67">
        <v>0</v>
      </c>
      <c r="W67">
        <v>0</v>
      </c>
      <c r="X67">
        <v>0</v>
      </c>
      <c r="Z67">
        <f t="shared" si="15"/>
        <v>0</v>
      </c>
    </row>
    <row r="68" spans="1:26" x14ac:dyDescent="0.35">
      <c r="A68" s="1" t="s">
        <v>83</v>
      </c>
      <c r="B68" s="1" t="s">
        <v>84</v>
      </c>
      <c r="C68" s="1" t="s">
        <v>86</v>
      </c>
      <c r="D68" s="1" t="s">
        <v>87</v>
      </c>
      <c r="G68">
        <v>499.99900000000002</v>
      </c>
      <c r="H68">
        <f>SUM(O68:O70)</f>
        <v>40.99</v>
      </c>
      <c r="I68" t="s">
        <v>16</v>
      </c>
      <c r="J68" t="s">
        <v>24</v>
      </c>
      <c r="K68" t="s">
        <v>17</v>
      </c>
      <c r="L68">
        <v>3</v>
      </c>
      <c r="M68" t="s">
        <v>18</v>
      </c>
      <c r="N68">
        <v>14</v>
      </c>
      <c r="O68">
        <v>14.27</v>
      </c>
      <c r="P68">
        <v>1.0189999999999999</v>
      </c>
      <c r="Q68">
        <v>0.54400000000000004</v>
      </c>
      <c r="R68" s="2">
        <f t="shared" si="6"/>
        <v>0.34813369114418147</v>
      </c>
      <c r="S68" t="s">
        <v>23</v>
      </c>
      <c r="T68">
        <v>25</v>
      </c>
      <c r="U68">
        <v>0</v>
      </c>
      <c r="V68">
        <v>0</v>
      </c>
      <c r="W68">
        <v>25</v>
      </c>
      <c r="X68">
        <v>0</v>
      </c>
      <c r="Z68">
        <f t="shared" si="15"/>
        <v>3.0000060000120001</v>
      </c>
    </row>
    <row r="69" spans="1:26" x14ac:dyDescent="0.35">
      <c r="A69" s="1" t="s">
        <v>83</v>
      </c>
      <c r="B69" s="1" t="s">
        <v>84</v>
      </c>
      <c r="C69" s="1" t="s">
        <v>86</v>
      </c>
      <c r="D69" s="1" t="s">
        <v>87</v>
      </c>
      <c r="G69">
        <f>G68</f>
        <v>499.99900000000002</v>
      </c>
      <c r="H69">
        <f>H68</f>
        <v>40.99</v>
      </c>
      <c r="I69" t="s">
        <v>16</v>
      </c>
      <c r="J69" t="s">
        <v>24</v>
      </c>
      <c r="K69" t="s">
        <v>17</v>
      </c>
      <c r="L69">
        <v>3</v>
      </c>
      <c r="M69" t="s">
        <v>20</v>
      </c>
      <c r="N69">
        <v>12</v>
      </c>
      <c r="O69">
        <v>13.974</v>
      </c>
      <c r="P69">
        <v>1.165</v>
      </c>
      <c r="Q69">
        <v>0.42299999999999999</v>
      </c>
      <c r="R69" s="2">
        <f t="shared" si="6"/>
        <v>0.34091241766284458</v>
      </c>
      <c r="S69">
        <v>23</v>
      </c>
      <c r="T69">
        <v>25</v>
      </c>
      <c r="U69">
        <v>0</v>
      </c>
      <c r="V69">
        <v>0</v>
      </c>
      <c r="W69">
        <v>25</v>
      </c>
      <c r="X69">
        <v>0</v>
      </c>
      <c r="Z69">
        <f t="shared" si="15"/>
        <v>3.0000060000120001</v>
      </c>
    </row>
    <row r="70" spans="1:26" x14ac:dyDescent="0.35">
      <c r="A70" s="1" t="s">
        <v>83</v>
      </c>
      <c r="B70" s="1" t="s">
        <v>84</v>
      </c>
      <c r="C70" s="1" t="s">
        <v>86</v>
      </c>
      <c r="D70" s="1" t="s">
        <v>87</v>
      </c>
      <c r="G70">
        <f>G68</f>
        <v>499.99900000000002</v>
      </c>
      <c r="H70">
        <f>H68</f>
        <v>40.99</v>
      </c>
      <c r="I70" t="s">
        <v>16</v>
      </c>
      <c r="J70" t="s">
        <v>24</v>
      </c>
      <c r="K70" t="s">
        <v>17</v>
      </c>
      <c r="L70">
        <v>3</v>
      </c>
      <c r="M70" t="s">
        <v>21</v>
      </c>
      <c r="N70">
        <v>9</v>
      </c>
      <c r="O70">
        <v>12.746</v>
      </c>
      <c r="P70">
        <v>1.4159999999999999</v>
      </c>
      <c r="Q70">
        <v>0.74299999999999999</v>
      </c>
      <c r="R70" s="2">
        <f t="shared" si="6"/>
        <v>0.3109538911929739</v>
      </c>
      <c r="S70" t="s">
        <v>23</v>
      </c>
      <c r="T70">
        <v>25</v>
      </c>
      <c r="U70">
        <v>0</v>
      </c>
      <c r="V70">
        <v>0</v>
      </c>
      <c r="W70">
        <v>25</v>
      </c>
      <c r="X70">
        <v>0</v>
      </c>
      <c r="Z70">
        <f t="shared" si="15"/>
        <v>3.0000060000120001</v>
      </c>
    </row>
    <row r="71" spans="1:26" x14ac:dyDescent="0.35">
      <c r="A71" s="1" t="s">
        <v>83</v>
      </c>
      <c r="B71" s="1" t="s">
        <v>89</v>
      </c>
      <c r="C71" s="1" t="s">
        <v>86</v>
      </c>
      <c r="D71" s="1" t="s">
        <v>87</v>
      </c>
      <c r="G71">
        <f>G68</f>
        <v>499.99900000000002</v>
      </c>
      <c r="H71">
        <f>SUM(O71:O73)</f>
        <v>35.795999999999999</v>
      </c>
      <c r="I71" t="s">
        <v>16</v>
      </c>
      <c r="J71" t="s">
        <v>24</v>
      </c>
      <c r="K71" t="s">
        <v>17</v>
      </c>
      <c r="L71">
        <v>3</v>
      </c>
      <c r="M71" t="s">
        <v>18</v>
      </c>
      <c r="N71">
        <v>9</v>
      </c>
      <c r="O71">
        <v>6.2610000000000001</v>
      </c>
      <c r="P71">
        <v>0.69599999999999995</v>
      </c>
      <c r="Q71">
        <v>0.30199999999999999</v>
      </c>
      <c r="R71" s="2">
        <f t="shared" si="6"/>
        <v>0.17490781092859539</v>
      </c>
      <c r="S71" t="s">
        <v>23</v>
      </c>
      <c r="T71">
        <v>25</v>
      </c>
      <c r="U71">
        <v>0</v>
      </c>
      <c r="V71">
        <v>0</v>
      </c>
      <c r="W71">
        <v>25</v>
      </c>
      <c r="X71">
        <v>0</v>
      </c>
      <c r="Z71">
        <f t="shared" si="15"/>
        <v>3.0000060000120001</v>
      </c>
    </row>
    <row r="72" spans="1:26" x14ac:dyDescent="0.35">
      <c r="A72" s="1" t="s">
        <v>83</v>
      </c>
      <c r="B72" s="1" t="s">
        <v>89</v>
      </c>
      <c r="C72" s="1" t="s">
        <v>86</v>
      </c>
      <c r="D72" s="1" t="s">
        <v>87</v>
      </c>
      <c r="G72">
        <f>G68</f>
        <v>499.99900000000002</v>
      </c>
      <c r="H72">
        <f>H71</f>
        <v>35.795999999999999</v>
      </c>
      <c r="I72" t="s">
        <v>16</v>
      </c>
      <c r="J72" t="s">
        <v>24</v>
      </c>
      <c r="K72" t="s">
        <v>17</v>
      </c>
      <c r="L72">
        <v>3</v>
      </c>
      <c r="M72" t="s">
        <v>20</v>
      </c>
      <c r="N72">
        <v>7</v>
      </c>
      <c r="O72">
        <v>14.000999999999999</v>
      </c>
      <c r="P72">
        <v>2</v>
      </c>
      <c r="Q72">
        <v>1.4059999999999999</v>
      </c>
      <c r="R72" s="2">
        <f t="shared" si="6"/>
        <v>0.39113308749580961</v>
      </c>
      <c r="S72">
        <v>21</v>
      </c>
      <c r="T72">
        <v>25</v>
      </c>
      <c r="U72">
        <v>0</v>
      </c>
      <c r="V72">
        <v>0</v>
      </c>
      <c r="W72">
        <v>25</v>
      </c>
      <c r="X72">
        <v>0</v>
      </c>
      <c r="Z72">
        <f t="shared" si="15"/>
        <v>3.0000060000120001</v>
      </c>
    </row>
    <row r="73" spans="1:26" x14ac:dyDescent="0.35">
      <c r="A73" s="1" t="s">
        <v>83</v>
      </c>
      <c r="B73" s="1" t="s">
        <v>89</v>
      </c>
      <c r="C73" s="1" t="s">
        <v>86</v>
      </c>
      <c r="D73" s="1" t="s">
        <v>87</v>
      </c>
      <c r="G73">
        <f>G68</f>
        <v>499.99900000000002</v>
      </c>
      <c r="H73">
        <f>H71</f>
        <v>35.795999999999999</v>
      </c>
      <c r="I73" t="s">
        <v>16</v>
      </c>
      <c r="J73" t="s">
        <v>24</v>
      </c>
      <c r="K73" t="s">
        <v>17</v>
      </c>
      <c r="L73">
        <v>3</v>
      </c>
      <c r="M73" t="s">
        <v>21</v>
      </c>
      <c r="N73">
        <v>12</v>
      </c>
      <c r="O73">
        <v>15.534000000000001</v>
      </c>
      <c r="P73">
        <v>1.294</v>
      </c>
      <c r="Q73">
        <v>1.0549999999999999</v>
      </c>
      <c r="R73" s="2">
        <f t="shared" si="6"/>
        <v>0.43395910157559509</v>
      </c>
      <c r="S73" t="s">
        <v>23</v>
      </c>
      <c r="T73">
        <v>25</v>
      </c>
      <c r="U73">
        <v>0</v>
      </c>
      <c r="V73">
        <v>0</v>
      </c>
      <c r="W73">
        <v>25</v>
      </c>
      <c r="X73">
        <v>0</v>
      </c>
      <c r="Z73">
        <f t="shared" si="15"/>
        <v>3.0000060000120001</v>
      </c>
    </row>
    <row r="74" spans="1:26" x14ac:dyDescent="0.35">
      <c r="A74" s="1" t="s">
        <v>83</v>
      </c>
      <c r="B74" s="1" t="s">
        <v>90</v>
      </c>
      <c r="C74" s="1" t="s">
        <v>86</v>
      </c>
      <c r="D74" s="1" t="s">
        <v>87</v>
      </c>
      <c r="G74">
        <f>G68</f>
        <v>499.99900000000002</v>
      </c>
      <c r="H74">
        <f>SUM(O74:O76)</f>
        <v>2.9590000000000001</v>
      </c>
      <c r="I74" t="s">
        <v>16</v>
      </c>
      <c r="J74" t="s">
        <v>24</v>
      </c>
      <c r="K74" t="s">
        <v>17</v>
      </c>
      <c r="L74">
        <v>3</v>
      </c>
      <c r="M74" t="s">
        <v>18</v>
      </c>
      <c r="N74">
        <v>0</v>
      </c>
      <c r="O74">
        <v>0</v>
      </c>
      <c r="P74">
        <v>0</v>
      </c>
      <c r="Q74">
        <v>0</v>
      </c>
      <c r="R74" s="2">
        <f t="shared" si="6"/>
        <v>0</v>
      </c>
      <c r="S74" t="s">
        <v>23</v>
      </c>
      <c r="T74">
        <v>25</v>
      </c>
      <c r="U74">
        <v>0</v>
      </c>
      <c r="V74">
        <v>0</v>
      </c>
      <c r="W74">
        <v>25</v>
      </c>
      <c r="X74">
        <v>0</v>
      </c>
      <c r="Z74">
        <f t="shared" si="15"/>
        <v>3.0000060000120001</v>
      </c>
    </row>
    <row r="75" spans="1:26" x14ac:dyDescent="0.35">
      <c r="A75" s="1" t="s">
        <v>83</v>
      </c>
      <c r="B75" s="1" t="s">
        <v>90</v>
      </c>
      <c r="C75" s="1" t="s">
        <v>86</v>
      </c>
      <c r="D75" s="1" t="s">
        <v>87</v>
      </c>
      <c r="G75">
        <f>G68</f>
        <v>499.99900000000002</v>
      </c>
      <c r="H75">
        <f>H74</f>
        <v>2.9590000000000001</v>
      </c>
      <c r="I75" t="s">
        <v>16</v>
      </c>
      <c r="J75" t="s">
        <v>24</v>
      </c>
      <c r="K75" t="s">
        <v>17</v>
      </c>
      <c r="L75">
        <v>3</v>
      </c>
      <c r="M75" t="s">
        <v>20</v>
      </c>
      <c r="N75">
        <v>0</v>
      </c>
      <c r="O75">
        <v>0</v>
      </c>
      <c r="P75">
        <v>0</v>
      </c>
      <c r="Q75">
        <v>0</v>
      </c>
      <c r="R75" s="2">
        <f t="shared" si="6"/>
        <v>0</v>
      </c>
      <c r="S75">
        <v>0</v>
      </c>
      <c r="T75">
        <v>25</v>
      </c>
      <c r="U75">
        <v>0</v>
      </c>
      <c r="V75">
        <v>0</v>
      </c>
      <c r="W75">
        <v>25</v>
      </c>
      <c r="X75">
        <v>0</v>
      </c>
      <c r="Z75">
        <f t="shared" si="15"/>
        <v>3.0000060000120001</v>
      </c>
    </row>
    <row r="76" spans="1:26" x14ac:dyDescent="0.35">
      <c r="A76" s="1" t="s">
        <v>83</v>
      </c>
      <c r="B76" s="1" t="s">
        <v>90</v>
      </c>
      <c r="C76" s="1" t="s">
        <v>86</v>
      </c>
      <c r="D76" s="1" t="s">
        <v>87</v>
      </c>
      <c r="G76">
        <f>G68</f>
        <v>499.99900000000002</v>
      </c>
      <c r="H76">
        <f>H74</f>
        <v>2.9590000000000001</v>
      </c>
      <c r="I76" t="s">
        <v>16</v>
      </c>
      <c r="J76" t="s">
        <v>24</v>
      </c>
      <c r="K76" t="s">
        <v>17</v>
      </c>
      <c r="L76">
        <v>3</v>
      </c>
      <c r="M76" t="s">
        <v>21</v>
      </c>
      <c r="N76">
        <v>2</v>
      </c>
      <c r="O76">
        <v>2.9590000000000001</v>
      </c>
      <c r="P76">
        <v>1.4790000000000001</v>
      </c>
      <c r="Q76">
        <v>0.72299999999999998</v>
      </c>
      <c r="R76" s="2">
        <f t="shared" si="6"/>
        <v>1</v>
      </c>
      <c r="S76" t="s">
        <v>23</v>
      </c>
      <c r="T76">
        <v>25</v>
      </c>
      <c r="U76">
        <v>0</v>
      </c>
      <c r="V76">
        <v>0</v>
      </c>
      <c r="W76">
        <v>25</v>
      </c>
      <c r="X76">
        <v>0</v>
      </c>
      <c r="Z76">
        <f t="shared" si="15"/>
        <v>3.0000060000120001</v>
      </c>
    </row>
    <row r="77" spans="1:26" x14ac:dyDescent="0.35">
      <c r="A77" s="1" t="s">
        <v>91</v>
      </c>
      <c r="B77" s="1" t="s">
        <v>92</v>
      </c>
      <c r="C77" s="1" t="s">
        <v>93</v>
      </c>
      <c r="D77" s="1" t="s">
        <v>94</v>
      </c>
      <c r="G77">
        <f>931.786+267.952</f>
        <v>1199.7379999999998</v>
      </c>
      <c r="H77">
        <f>SUM(O77:O79)</f>
        <v>86.810999999999993</v>
      </c>
      <c r="I77" t="s">
        <v>16</v>
      </c>
      <c r="J77" t="s">
        <v>17</v>
      </c>
      <c r="K77" t="s">
        <v>24</v>
      </c>
      <c r="L77">
        <v>2</v>
      </c>
      <c r="M77" t="s">
        <v>18</v>
      </c>
      <c r="N77">
        <v>26</v>
      </c>
      <c r="O77">
        <v>36.731000000000002</v>
      </c>
      <c r="P77">
        <v>1.413</v>
      </c>
      <c r="Q77">
        <v>1.484</v>
      </c>
      <c r="R77" s="2">
        <f>O77/H77</f>
        <v>0.42311458225340109</v>
      </c>
      <c r="S77" t="s">
        <v>23</v>
      </c>
      <c r="T77">
        <v>5</v>
      </c>
      <c r="U77">
        <v>4</v>
      </c>
      <c r="V77">
        <v>1</v>
      </c>
      <c r="W77">
        <v>0</v>
      </c>
      <c r="X77">
        <v>0</v>
      </c>
      <c r="Z77">
        <f t="shared" si="15"/>
        <v>0.25005459525329699</v>
      </c>
    </row>
    <row r="78" spans="1:26" x14ac:dyDescent="0.35">
      <c r="A78" s="1" t="s">
        <v>91</v>
      </c>
      <c r="B78" s="1" t="s">
        <v>92</v>
      </c>
      <c r="C78" s="1" t="s">
        <v>93</v>
      </c>
      <c r="D78" s="1" t="s">
        <v>94</v>
      </c>
      <c r="G78">
        <f>G77</f>
        <v>1199.7379999999998</v>
      </c>
      <c r="H78">
        <f>H77</f>
        <v>86.810999999999993</v>
      </c>
      <c r="I78" t="s">
        <v>16</v>
      </c>
      <c r="J78" t="s">
        <v>17</v>
      </c>
      <c r="K78" t="s">
        <v>24</v>
      </c>
      <c r="L78">
        <v>2</v>
      </c>
      <c r="M78" t="s">
        <v>20</v>
      </c>
      <c r="N78">
        <v>26</v>
      </c>
      <c r="O78">
        <v>49.350999999999999</v>
      </c>
      <c r="P78">
        <v>1.8979999999999999</v>
      </c>
      <c r="Q78">
        <v>1.294</v>
      </c>
      <c r="R78" s="2">
        <f t="shared" ref="R78:R88" si="16">O78/H78</f>
        <v>0.5684878644411423</v>
      </c>
      <c r="S78">
        <v>65</v>
      </c>
      <c r="T78">
        <v>5</v>
      </c>
      <c r="U78">
        <v>4</v>
      </c>
      <c r="V78">
        <v>1</v>
      </c>
      <c r="W78">
        <v>0</v>
      </c>
      <c r="X78">
        <v>0</v>
      </c>
      <c r="Z78">
        <f t="shared" si="15"/>
        <v>0.25005459525329699</v>
      </c>
    </row>
    <row r="79" spans="1:26" x14ac:dyDescent="0.35">
      <c r="A79" s="1" t="s">
        <v>91</v>
      </c>
      <c r="B79" s="1" t="s">
        <v>92</v>
      </c>
      <c r="C79" s="1" t="s">
        <v>93</v>
      </c>
      <c r="D79" s="1" t="s">
        <v>94</v>
      </c>
      <c r="G79">
        <f>G77</f>
        <v>1199.7379999999998</v>
      </c>
      <c r="H79">
        <f>H77</f>
        <v>86.810999999999993</v>
      </c>
      <c r="I79" t="s">
        <v>16</v>
      </c>
      <c r="J79" t="s">
        <v>17</v>
      </c>
      <c r="K79" t="s">
        <v>24</v>
      </c>
      <c r="L79">
        <v>2</v>
      </c>
      <c r="M79" t="s">
        <v>21</v>
      </c>
      <c r="N79">
        <v>1</v>
      </c>
      <c r="O79">
        <v>0.72899999999999998</v>
      </c>
      <c r="P79">
        <v>0.72899999999999998</v>
      </c>
      <c r="Q79" t="s">
        <v>23</v>
      </c>
      <c r="R79" s="2">
        <f t="shared" si="16"/>
        <v>8.3975533054566828E-3</v>
      </c>
      <c r="S79" t="s">
        <v>23</v>
      </c>
      <c r="T79">
        <v>5</v>
      </c>
      <c r="U79">
        <v>4</v>
      </c>
      <c r="V79">
        <v>1</v>
      </c>
      <c r="W79">
        <v>0</v>
      </c>
      <c r="X79">
        <v>0</v>
      </c>
      <c r="Z79">
        <f t="shared" si="15"/>
        <v>0.25005459525329699</v>
      </c>
    </row>
    <row r="80" spans="1:26" x14ac:dyDescent="0.35">
      <c r="A80" s="1" t="s">
        <v>91</v>
      </c>
      <c r="B80" s="1" t="s">
        <v>92</v>
      </c>
      <c r="C80" s="1" t="s">
        <v>93</v>
      </c>
      <c r="D80" s="1" t="s">
        <v>94</v>
      </c>
      <c r="G80">
        <f>G77</f>
        <v>1199.7379999999998</v>
      </c>
      <c r="H80">
        <f>SUM(O80:O82)</f>
        <v>269.33800000000002</v>
      </c>
      <c r="I80" t="s">
        <v>16</v>
      </c>
      <c r="J80" t="s">
        <v>24</v>
      </c>
      <c r="K80" t="s">
        <v>24</v>
      </c>
      <c r="L80">
        <v>2</v>
      </c>
      <c r="M80" t="s">
        <v>18</v>
      </c>
      <c r="N80">
        <v>57</v>
      </c>
      <c r="O80">
        <v>75.855000000000004</v>
      </c>
      <c r="P80">
        <v>1.331</v>
      </c>
      <c r="Q80">
        <v>1.131</v>
      </c>
      <c r="R80" s="2">
        <f t="shared" si="16"/>
        <v>0.28163497167128293</v>
      </c>
      <c r="S80" t="s">
        <v>23</v>
      </c>
      <c r="T80">
        <v>5</v>
      </c>
      <c r="U80">
        <v>4</v>
      </c>
      <c r="V80">
        <v>1</v>
      </c>
      <c r="W80">
        <v>0</v>
      </c>
      <c r="X80">
        <v>0</v>
      </c>
      <c r="Z80">
        <f t="shared" si="15"/>
        <v>0.25005459525329699</v>
      </c>
    </row>
    <row r="81" spans="1:26" x14ac:dyDescent="0.35">
      <c r="A81" s="1" t="s">
        <v>91</v>
      </c>
      <c r="B81" s="1" t="s">
        <v>92</v>
      </c>
      <c r="C81" s="1" t="s">
        <v>93</v>
      </c>
      <c r="D81" s="1" t="s">
        <v>94</v>
      </c>
      <c r="G81">
        <f>G77</f>
        <v>1199.7379999999998</v>
      </c>
      <c r="H81">
        <f>H80</f>
        <v>269.33800000000002</v>
      </c>
      <c r="I81" t="s">
        <v>16</v>
      </c>
      <c r="J81" t="s">
        <v>24</v>
      </c>
      <c r="K81" t="s">
        <v>24</v>
      </c>
      <c r="L81">
        <v>2</v>
      </c>
      <c r="M81" t="s">
        <v>20</v>
      </c>
      <c r="N81">
        <v>55</v>
      </c>
      <c r="O81">
        <v>132.19</v>
      </c>
      <c r="P81">
        <v>2.403</v>
      </c>
      <c r="Q81">
        <v>1.593</v>
      </c>
      <c r="R81" s="2">
        <f t="shared" si="16"/>
        <v>0.49079595155529476</v>
      </c>
      <c r="S81">
        <v>85</v>
      </c>
      <c r="T81">
        <v>5</v>
      </c>
      <c r="U81">
        <v>4</v>
      </c>
      <c r="V81">
        <v>1</v>
      </c>
      <c r="W81">
        <v>0</v>
      </c>
      <c r="X81">
        <v>0</v>
      </c>
      <c r="Z81">
        <f t="shared" si="15"/>
        <v>0.25005459525329699</v>
      </c>
    </row>
    <row r="82" spans="1:26" x14ac:dyDescent="0.35">
      <c r="A82" s="1" t="s">
        <v>91</v>
      </c>
      <c r="B82" s="1" t="s">
        <v>92</v>
      </c>
      <c r="C82" s="1" t="s">
        <v>93</v>
      </c>
      <c r="D82" s="1" t="s">
        <v>94</v>
      </c>
      <c r="G82">
        <f>G78</f>
        <v>1199.7379999999998</v>
      </c>
      <c r="H82">
        <f>H80</f>
        <v>269.33800000000002</v>
      </c>
      <c r="I82" t="s">
        <v>16</v>
      </c>
      <c r="J82" t="s">
        <v>24</v>
      </c>
      <c r="K82" t="s">
        <v>24</v>
      </c>
      <c r="L82">
        <v>2</v>
      </c>
      <c r="M82" t="s">
        <v>21</v>
      </c>
      <c r="N82">
        <v>28</v>
      </c>
      <c r="O82">
        <v>61.292999999999999</v>
      </c>
      <c r="P82">
        <v>2.1890000000000001</v>
      </c>
      <c r="Q82">
        <v>1.889</v>
      </c>
      <c r="R82" s="2">
        <f t="shared" si="16"/>
        <v>0.22756907677342222</v>
      </c>
      <c r="S82" t="s">
        <v>23</v>
      </c>
      <c r="T82">
        <v>5</v>
      </c>
      <c r="U82">
        <v>4</v>
      </c>
      <c r="V82">
        <v>1</v>
      </c>
      <c r="W82">
        <v>0</v>
      </c>
      <c r="X82">
        <v>0</v>
      </c>
      <c r="Z82">
        <f t="shared" si="15"/>
        <v>0.25005459525329699</v>
      </c>
    </row>
    <row r="83" spans="1:26" x14ac:dyDescent="0.35">
      <c r="A83" s="1" t="s">
        <v>91</v>
      </c>
      <c r="B83" s="1" t="s">
        <v>95</v>
      </c>
      <c r="C83" s="1" t="s">
        <v>93</v>
      </c>
      <c r="D83" s="1" t="s">
        <v>94</v>
      </c>
      <c r="G83">
        <f>931.786+267.952</f>
        <v>1199.7379999999998</v>
      </c>
      <c r="H83">
        <f>SUM(O83:O85)</f>
        <v>128.06700000000001</v>
      </c>
      <c r="I83" t="s">
        <v>16</v>
      </c>
      <c r="J83" t="s">
        <v>17</v>
      </c>
      <c r="K83" t="s">
        <v>24</v>
      </c>
      <c r="L83">
        <v>2</v>
      </c>
      <c r="M83" t="s">
        <v>18</v>
      </c>
      <c r="N83">
        <v>32</v>
      </c>
      <c r="O83">
        <v>49.509</v>
      </c>
      <c r="P83">
        <v>1.5469999999999999</v>
      </c>
      <c r="Q83">
        <v>1.8460000000000001</v>
      </c>
      <c r="R83" s="2">
        <f t="shared" si="16"/>
        <v>0.38658670851975918</v>
      </c>
      <c r="S83" t="s">
        <v>23</v>
      </c>
      <c r="T83">
        <v>5</v>
      </c>
      <c r="U83">
        <v>4</v>
      </c>
      <c r="V83">
        <v>1</v>
      </c>
      <c r="W83">
        <v>0</v>
      </c>
      <c r="X83">
        <v>0</v>
      </c>
      <c r="Z83">
        <f t="shared" si="15"/>
        <v>0.25005459525329699</v>
      </c>
    </row>
    <row r="84" spans="1:26" x14ac:dyDescent="0.35">
      <c r="A84" s="1" t="s">
        <v>91</v>
      </c>
      <c r="B84" s="1" t="s">
        <v>95</v>
      </c>
      <c r="C84" s="1" t="s">
        <v>93</v>
      </c>
      <c r="D84" s="1" t="s">
        <v>94</v>
      </c>
      <c r="G84">
        <f>G83</f>
        <v>1199.7379999999998</v>
      </c>
      <c r="H84">
        <f>H83</f>
        <v>128.06700000000001</v>
      </c>
      <c r="I84" t="s">
        <v>16</v>
      </c>
      <c r="J84" t="s">
        <v>17</v>
      </c>
      <c r="K84" t="s">
        <v>24</v>
      </c>
      <c r="L84">
        <v>2</v>
      </c>
      <c r="M84" t="s">
        <v>20</v>
      </c>
      <c r="N84">
        <v>26</v>
      </c>
      <c r="O84">
        <v>43.118000000000002</v>
      </c>
      <c r="P84">
        <v>1.6579999999999999</v>
      </c>
      <c r="Q84">
        <v>0.95899999999999996</v>
      </c>
      <c r="R84" s="2">
        <f t="shared" si="16"/>
        <v>0.33668314241764075</v>
      </c>
      <c r="S84">
        <v>55</v>
      </c>
      <c r="T84">
        <v>5</v>
      </c>
      <c r="U84">
        <v>4</v>
      </c>
      <c r="V84">
        <v>1</v>
      </c>
      <c r="W84">
        <v>0</v>
      </c>
      <c r="X84">
        <v>0</v>
      </c>
      <c r="Z84">
        <f t="shared" si="15"/>
        <v>0.25005459525329699</v>
      </c>
    </row>
    <row r="85" spans="1:26" x14ac:dyDescent="0.35">
      <c r="A85" s="1" t="s">
        <v>91</v>
      </c>
      <c r="B85" s="1" t="s">
        <v>95</v>
      </c>
      <c r="C85" s="1" t="s">
        <v>93</v>
      </c>
      <c r="D85" s="1" t="s">
        <v>94</v>
      </c>
      <c r="G85">
        <f>G83</f>
        <v>1199.7379999999998</v>
      </c>
      <c r="H85">
        <f>H83</f>
        <v>128.06700000000001</v>
      </c>
      <c r="I85" t="s">
        <v>16</v>
      </c>
      <c r="J85" t="s">
        <v>17</v>
      </c>
      <c r="K85" t="s">
        <v>24</v>
      </c>
      <c r="L85">
        <v>2</v>
      </c>
      <c r="M85" t="s">
        <v>21</v>
      </c>
      <c r="N85">
        <v>18</v>
      </c>
      <c r="O85">
        <v>35.44</v>
      </c>
      <c r="P85">
        <v>1.9690000000000001</v>
      </c>
      <c r="Q85">
        <v>1.7569999999999999</v>
      </c>
      <c r="R85" s="2">
        <f t="shared" si="16"/>
        <v>0.27673014906260002</v>
      </c>
      <c r="S85" t="s">
        <v>23</v>
      </c>
      <c r="T85">
        <v>5</v>
      </c>
      <c r="U85">
        <v>4</v>
      </c>
      <c r="V85">
        <v>1</v>
      </c>
      <c r="W85">
        <v>0</v>
      </c>
      <c r="X85">
        <v>0</v>
      </c>
      <c r="Z85">
        <f t="shared" si="15"/>
        <v>0.25005459525329699</v>
      </c>
    </row>
    <row r="86" spans="1:26" x14ac:dyDescent="0.35">
      <c r="A86" s="1" t="s">
        <v>96</v>
      </c>
      <c r="B86" s="1" t="s">
        <v>97</v>
      </c>
      <c r="C86" s="1" t="s">
        <v>93</v>
      </c>
      <c r="D86" s="1" t="s">
        <v>98</v>
      </c>
      <c r="G86">
        <v>230.46199999999999</v>
      </c>
      <c r="H86">
        <f>SUM(O86:O88)</f>
        <v>98.369</v>
      </c>
      <c r="I86" t="s">
        <v>16</v>
      </c>
      <c r="J86" t="s">
        <v>24</v>
      </c>
      <c r="K86" t="s">
        <v>17</v>
      </c>
      <c r="L86">
        <v>2</v>
      </c>
      <c r="M86" t="s">
        <v>18</v>
      </c>
      <c r="N86">
        <v>17</v>
      </c>
      <c r="O86">
        <v>24.227</v>
      </c>
      <c r="P86">
        <v>1.425</v>
      </c>
      <c r="Q86">
        <v>1.32</v>
      </c>
      <c r="R86" s="2">
        <f t="shared" si="16"/>
        <v>0.24628693999125742</v>
      </c>
      <c r="S86" t="s">
        <v>23</v>
      </c>
      <c r="T86">
        <v>0</v>
      </c>
      <c r="U86">
        <v>0</v>
      </c>
      <c r="V86">
        <v>0</v>
      </c>
      <c r="W86">
        <v>0</v>
      </c>
      <c r="X86">
        <v>0</v>
      </c>
      <c r="Z86">
        <f t="shared" si="15"/>
        <v>0</v>
      </c>
    </row>
    <row r="87" spans="1:26" x14ac:dyDescent="0.35">
      <c r="A87" s="1" t="s">
        <v>96</v>
      </c>
      <c r="B87" s="1" t="s">
        <v>97</v>
      </c>
      <c r="C87" s="1" t="s">
        <v>93</v>
      </c>
      <c r="D87" s="1" t="s">
        <v>98</v>
      </c>
      <c r="G87">
        <v>230.46199999999999</v>
      </c>
      <c r="H87">
        <f>H86</f>
        <v>98.369</v>
      </c>
      <c r="I87" t="s">
        <v>16</v>
      </c>
      <c r="J87" t="s">
        <v>24</v>
      </c>
      <c r="K87" t="s">
        <v>17</v>
      </c>
      <c r="L87">
        <v>2</v>
      </c>
      <c r="M87" t="s">
        <v>20</v>
      </c>
      <c r="N87">
        <v>17</v>
      </c>
      <c r="O87">
        <v>51.673999999999999</v>
      </c>
      <c r="P87">
        <v>3.04</v>
      </c>
      <c r="Q87">
        <v>3.7930000000000001</v>
      </c>
      <c r="R87" s="2">
        <f t="shared" si="16"/>
        <v>0.52530776972420168</v>
      </c>
      <c r="S87">
        <v>23</v>
      </c>
      <c r="T87">
        <v>0</v>
      </c>
      <c r="U87">
        <v>0</v>
      </c>
      <c r="V87">
        <v>0</v>
      </c>
      <c r="W87">
        <v>0</v>
      </c>
      <c r="X87">
        <v>0</v>
      </c>
      <c r="Z87">
        <f t="shared" si="15"/>
        <v>0</v>
      </c>
    </row>
    <row r="88" spans="1:26" x14ac:dyDescent="0.35">
      <c r="A88" s="1" t="s">
        <v>96</v>
      </c>
      <c r="B88" s="1" t="s">
        <v>97</v>
      </c>
      <c r="C88" s="1" t="s">
        <v>93</v>
      </c>
      <c r="D88" s="1" t="s">
        <v>98</v>
      </c>
      <c r="G88">
        <v>230.46199999999999</v>
      </c>
      <c r="H88">
        <f>H86</f>
        <v>98.369</v>
      </c>
      <c r="I88" t="s">
        <v>16</v>
      </c>
      <c r="J88" t="s">
        <v>24</v>
      </c>
      <c r="K88" t="s">
        <v>17</v>
      </c>
      <c r="L88">
        <v>2</v>
      </c>
      <c r="M88" t="s">
        <v>21</v>
      </c>
      <c r="N88">
        <v>11</v>
      </c>
      <c r="O88">
        <v>22.468</v>
      </c>
      <c r="P88">
        <v>2.0430000000000001</v>
      </c>
      <c r="Q88">
        <v>1.8</v>
      </c>
      <c r="R88" s="2">
        <f t="shared" si="16"/>
        <v>0.22840529028454087</v>
      </c>
      <c r="S88" t="s">
        <v>23</v>
      </c>
      <c r="T88">
        <v>0</v>
      </c>
      <c r="U88">
        <v>0</v>
      </c>
      <c r="V88">
        <v>0</v>
      </c>
      <c r="W88">
        <v>0</v>
      </c>
      <c r="X88">
        <v>0</v>
      </c>
      <c r="Z88">
        <f t="shared" si="15"/>
        <v>0</v>
      </c>
    </row>
    <row r="89" spans="1:26" x14ac:dyDescent="0.35">
      <c r="A89" s="1" t="s">
        <v>96</v>
      </c>
      <c r="B89" s="1" t="s">
        <v>99</v>
      </c>
      <c r="C89" s="1" t="s">
        <v>93</v>
      </c>
      <c r="D89" s="1" t="s">
        <v>98</v>
      </c>
      <c r="G89">
        <v>230.46199999999999</v>
      </c>
      <c r="H89">
        <f>SUM(O89:O91)</f>
        <v>97.634</v>
      </c>
      <c r="I89" t="s">
        <v>16</v>
      </c>
      <c r="J89" t="s">
        <v>24</v>
      </c>
      <c r="K89" t="s">
        <v>17</v>
      </c>
      <c r="L89">
        <v>2</v>
      </c>
      <c r="M89" t="s">
        <v>18</v>
      </c>
      <c r="N89">
        <v>9</v>
      </c>
      <c r="O89">
        <v>21.75</v>
      </c>
      <c r="P89">
        <v>2.4169999999999998</v>
      </c>
      <c r="Q89">
        <v>4.6829999999999998</v>
      </c>
      <c r="R89" s="2">
        <f>O89/H89</f>
        <v>0.22277075608906732</v>
      </c>
      <c r="S89" t="s">
        <v>23</v>
      </c>
      <c r="T89">
        <v>0</v>
      </c>
      <c r="U89">
        <v>0</v>
      </c>
      <c r="V89">
        <v>0</v>
      </c>
      <c r="W89">
        <v>0</v>
      </c>
      <c r="X89">
        <v>0</v>
      </c>
      <c r="Z89">
        <f t="shared" si="15"/>
        <v>0</v>
      </c>
    </row>
    <row r="90" spans="1:26" x14ac:dyDescent="0.35">
      <c r="A90" s="1" t="s">
        <v>96</v>
      </c>
      <c r="B90" s="1" t="s">
        <v>99</v>
      </c>
      <c r="C90" s="1" t="s">
        <v>93</v>
      </c>
      <c r="D90" s="1" t="s">
        <v>98</v>
      </c>
      <c r="G90">
        <v>230.46199999999999</v>
      </c>
      <c r="H90">
        <f>H89</f>
        <v>97.634</v>
      </c>
      <c r="I90" t="s">
        <v>16</v>
      </c>
      <c r="J90" t="s">
        <v>24</v>
      </c>
      <c r="K90" t="s">
        <v>17</v>
      </c>
      <c r="L90">
        <v>2</v>
      </c>
      <c r="M90" t="s">
        <v>20</v>
      </c>
      <c r="N90">
        <v>12</v>
      </c>
      <c r="O90">
        <v>33.709000000000003</v>
      </c>
      <c r="P90">
        <v>2.8090000000000002</v>
      </c>
      <c r="Q90">
        <v>1.6339999999999999</v>
      </c>
      <c r="R90" s="2">
        <f t="shared" ref="R90:R149" si="17">O90/H90</f>
        <v>0.3452588237704079</v>
      </c>
      <c r="S90">
        <v>21</v>
      </c>
      <c r="T90">
        <v>0</v>
      </c>
      <c r="U90">
        <v>0</v>
      </c>
      <c r="V90">
        <v>0</v>
      </c>
      <c r="W90">
        <v>0</v>
      </c>
      <c r="X90">
        <v>0</v>
      </c>
      <c r="Z90">
        <f t="shared" si="15"/>
        <v>0</v>
      </c>
    </row>
    <row r="91" spans="1:26" x14ac:dyDescent="0.35">
      <c r="A91" s="1" t="s">
        <v>96</v>
      </c>
      <c r="B91" s="1" t="s">
        <v>99</v>
      </c>
      <c r="C91" s="1" t="s">
        <v>93</v>
      </c>
      <c r="D91" s="1" t="s">
        <v>98</v>
      </c>
      <c r="G91">
        <v>230.46199999999999</v>
      </c>
      <c r="H91">
        <f>H89</f>
        <v>97.634</v>
      </c>
      <c r="I91" t="s">
        <v>16</v>
      </c>
      <c r="J91" t="s">
        <v>24</v>
      </c>
      <c r="K91" t="s">
        <v>17</v>
      </c>
      <c r="L91">
        <v>2</v>
      </c>
      <c r="M91" t="s">
        <v>21</v>
      </c>
      <c r="N91">
        <v>14</v>
      </c>
      <c r="O91">
        <v>42.174999999999997</v>
      </c>
      <c r="P91">
        <v>3.012</v>
      </c>
      <c r="Q91">
        <v>5.1820000000000004</v>
      </c>
      <c r="R91" s="2">
        <f t="shared" si="17"/>
        <v>0.43197042014052478</v>
      </c>
      <c r="S91" t="s">
        <v>23</v>
      </c>
      <c r="T91">
        <v>0</v>
      </c>
      <c r="U91">
        <v>0</v>
      </c>
      <c r="V91">
        <v>0</v>
      </c>
      <c r="W91">
        <v>0</v>
      </c>
      <c r="X91">
        <v>0</v>
      </c>
      <c r="Z91">
        <f t="shared" si="15"/>
        <v>0</v>
      </c>
    </row>
    <row r="92" spans="1:26" x14ac:dyDescent="0.35">
      <c r="A92" s="1" t="s">
        <v>100</v>
      </c>
      <c r="B92" s="1" t="s">
        <v>101</v>
      </c>
      <c r="C92" s="1" t="s">
        <v>93</v>
      </c>
      <c r="D92" s="1" t="s">
        <v>102</v>
      </c>
      <c r="G92">
        <f>557.604+42.677</f>
        <v>600.28100000000006</v>
      </c>
      <c r="H92">
        <f>SUM(O92:O94)</f>
        <v>130.714</v>
      </c>
      <c r="I92" t="s">
        <v>69</v>
      </c>
      <c r="J92" t="s">
        <v>24</v>
      </c>
      <c r="K92" t="s">
        <v>24</v>
      </c>
      <c r="L92">
        <v>7</v>
      </c>
      <c r="M92" t="s">
        <v>18</v>
      </c>
      <c r="N92">
        <v>29</v>
      </c>
      <c r="O92">
        <v>55.24</v>
      </c>
      <c r="P92">
        <v>1.905</v>
      </c>
      <c r="Q92">
        <v>2.544</v>
      </c>
      <c r="R92" s="2">
        <f t="shared" si="17"/>
        <v>0.42260201661642977</v>
      </c>
      <c r="S92" t="s">
        <v>23</v>
      </c>
      <c r="T92">
        <v>0</v>
      </c>
      <c r="U92">
        <v>0</v>
      </c>
      <c r="V92">
        <v>0</v>
      </c>
      <c r="W92">
        <v>0</v>
      </c>
      <c r="X92">
        <v>1</v>
      </c>
      <c r="Z92">
        <f t="shared" si="15"/>
        <v>0</v>
      </c>
    </row>
    <row r="93" spans="1:26" x14ac:dyDescent="0.35">
      <c r="A93" s="1" t="s">
        <v>100</v>
      </c>
      <c r="B93" s="1" t="s">
        <v>101</v>
      </c>
      <c r="C93" s="1" t="s">
        <v>93</v>
      </c>
      <c r="D93" s="1" t="s">
        <v>102</v>
      </c>
      <c r="G93">
        <f>G92</f>
        <v>600.28100000000006</v>
      </c>
      <c r="H93">
        <f>H92</f>
        <v>130.714</v>
      </c>
      <c r="I93" t="s">
        <v>69</v>
      </c>
      <c r="J93" t="s">
        <v>24</v>
      </c>
      <c r="K93" t="s">
        <v>24</v>
      </c>
      <c r="L93">
        <v>7</v>
      </c>
      <c r="M93" t="s">
        <v>20</v>
      </c>
      <c r="N93">
        <v>22</v>
      </c>
      <c r="O93">
        <v>34.048999999999999</v>
      </c>
      <c r="P93">
        <v>1.548</v>
      </c>
      <c r="Q93">
        <v>0.97099999999999997</v>
      </c>
      <c r="R93" s="2">
        <f t="shared" si="17"/>
        <v>0.26048472237097786</v>
      </c>
      <c r="S93">
        <v>34</v>
      </c>
      <c r="T93">
        <v>0</v>
      </c>
      <c r="U93">
        <v>0</v>
      </c>
      <c r="V93">
        <v>0</v>
      </c>
      <c r="W93">
        <v>0</v>
      </c>
      <c r="X93">
        <v>1</v>
      </c>
      <c r="Z93">
        <f t="shared" si="15"/>
        <v>0</v>
      </c>
    </row>
    <row r="94" spans="1:26" x14ac:dyDescent="0.35">
      <c r="A94" s="1" t="s">
        <v>100</v>
      </c>
      <c r="B94" s="1" t="s">
        <v>101</v>
      </c>
      <c r="C94" s="1" t="s">
        <v>93</v>
      </c>
      <c r="D94" s="1" t="s">
        <v>102</v>
      </c>
      <c r="G94">
        <f>G92</f>
        <v>600.28100000000006</v>
      </c>
      <c r="H94">
        <f>H92</f>
        <v>130.714</v>
      </c>
      <c r="I94" t="s">
        <v>69</v>
      </c>
      <c r="J94" t="s">
        <v>24</v>
      </c>
      <c r="K94" t="s">
        <v>24</v>
      </c>
      <c r="L94">
        <v>7</v>
      </c>
      <c r="M94" t="s">
        <v>21</v>
      </c>
      <c r="N94">
        <v>23</v>
      </c>
      <c r="O94">
        <v>41.424999999999997</v>
      </c>
      <c r="P94">
        <v>1.8009999999999999</v>
      </c>
      <c r="Q94">
        <v>1.901</v>
      </c>
      <c r="R94" s="2">
        <f t="shared" si="17"/>
        <v>0.31691326101259237</v>
      </c>
      <c r="S94" t="s">
        <v>23</v>
      </c>
      <c r="T94">
        <v>0</v>
      </c>
      <c r="U94">
        <v>0</v>
      </c>
      <c r="V94">
        <v>0</v>
      </c>
      <c r="W94">
        <v>0</v>
      </c>
      <c r="X94">
        <v>1</v>
      </c>
      <c r="Z94">
        <f t="shared" si="15"/>
        <v>0</v>
      </c>
    </row>
    <row r="95" spans="1:26" x14ac:dyDescent="0.35">
      <c r="A95" s="1" t="s">
        <v>100</v>
      </c>
      <c r="B95" s="1" t="s">
        <v>103</v>
      </c>
      <c r="C95" s="1" t="s">
        <v>93</v>
      </c>
      <c r="D95" s="1" t="s">
        <v>102</v>
      </c>
      <c r="G95">
        <f>G92</f>
        <v>600.28100000000006</v>
      </c>
      <c r="H95">
        <f>SUM(O95:O97)</f>
        <v>42.67</v>
      </c>
      <c r="I95" t="s">
        <v>69</v>
      </c>
      <c r="J95" t="s">
        <v>17</v>
      </c>
      <c r="K95" t="s">
        <v>24</v>
      </c>
      <c r="L95">
        <v>7</v>
      </c>
      <c r="M95" t="s">
        <v>18</v>
      </c>
      <c r="N95">
        <v>3</v>
      </c>
      <c r="O95">
        <v>16.754000000000001</v>
      </c>
      <c r="P95">
        <v>5.585</v>
      </c>
      <c r="Q95">
        <v>5.8239999999999998</v>
      </c>
      <c r="R95" s="2">
        <f t="shared" si="17"/>
        <v>0.39264119990625734</v>
      </c>
      <c r="S95" t="s">
        <v>23</v>
      </c>
      <c r="T95">
        <v>0</v>
      </c>
      <c r="U95">
        <v>0</v>
      </c>
      <c r="V95">
        <v>0</v>
      </c>
      <c r="W95">
        <v>0</v>
      </c>
      <c r="X95">
        <v>0</v>
      </c>
      <c r="Z95">
        <f t="shared" si="15"/>
        <v>0</v>
      </c>
    </row>
    <row r="96" spans="1:26" x14ac:dyDescent="0.35">
      <c r="A96" s="1" t="s">
        <v>100</v>
      </c>
      <c r="B96" s="1" t="s">
        <v>103</v>
      </c>
      <c r="C96" s="1" t="s">
        <v>93</v>
      </c>
      <c r="D96" s="1" t="s">
        <v>102</v>
      </c>
      <c r="G96">
        <f>G95</f>
        <v>600.28100000000006</v>
      </c>
      <c r="H96">
        <f>H95</f>
        <v>42.67</v>
      </c>
      <c r="I96" t="s">
        <v>69</v>
      </c>
      <c r="J96" t="s">
        <v>17</v>
      </c>
      <c r="K96" t="s">
        <v>24</v>
      </c>
      <c r="L96">
        <v>7</v>
      </c>
      <c r="M96" t="s">
        <v>20</v>
      </c>
      <c r="N96">
        <v>0</v>
      </c>
      <c r="O96">
        <v>0</v>
      </c>
      <c r="P96">
        <v>0</v>
      </c>
      <c r="Q96" t="s">
        <v>23</v>
      </c>
      <c r="R96" s="2">
        <f t="shared" si="17"/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Z96">
        <f t="shared" si="15"/>
        <v>0</v>
      </c>
    </row>
    <row r="97" spans="1:26" x14ac:dyDescent="0.35">
      <c r="A97" s="1" t="s">
        <v>100</v>
      </c>
      <c r="B97" s="1" t="s">
        <v>103</v>
      </c>
      <c r="C97" s="1" t="s">
        <v>93</v>
      </c>
      <c r="D97" s="1" t="s">
        <v>102</v>
      </c>
      <c r="G97">
        <f>G95</f>
        <v>600.28100000000006</v>
      </c>
      <c r="H97">
        <f>H95</f>
        <v>42.67</v>
      </c>
      <c r="I97" t="s">
        <v>69</v>
      </c>
      <c r="J97" t="s">
        <v>17</v>
      </c>
      <c r="K97" t="s">
        <v>24</v>
      </c>
      <c r="L97">
        <v>7</v>
      </c>
      <c r="M97" t="s">
        <v>21</v>
      </c>
      <c r="N97">
        <v>5</v>
      </c>
      <c r="O97">
        <v>25.916</v>
      </c>
      <c r="P97">
        <v>5.1829999999999998</v>
      </c>
      <c r="Q97">
        <v>4.1900000000000004</v>
      </c>
      <c r="R97" s="2">
        <f t="shared" si="17"/>
        <v>0.60735880009374266</v>
      </c>
      <c r="S97" t="s">
        <v>23</v>
      </c>
      <c r="T97">
        <v>0</v>
      </c>
      <c r="U97">
        <v>0</v>
      </c>
      <c r="V97">
        <v>0</v>
      </c>
      <c r="W97">
        <v>0</v>
      </c>
      <c r="X97">
        <v>0</v>
      </c>
      <c r="Z97">
        <f t="shared" si="15"/>
        <v>0</v>
      </c>
    </row>
    <row r="98" spans="1:26" x14ac:dyDescent="0.35">
      <c r="A98" s="1" t="s">
        <v>100</v>
      </c>
      <c r="B98" s="1" t="s">
        <v>103</v>
      </c>
      <c r="C98" s="1" t="s">
        <v>93</v>
      </c>
      <c r="D98" s="1" t="s">
        <v>102</v>
      </c>
      <c r="G98">
        <f t="shared" ref="G98:G130" si="18">G96</f>
        <v>600.28100000000006</v>
      </c>
      <c r="H98">
        <f>SUM(O98:O100)</f>
        <v>125.68299999999999</v>
      </c>
      <c r="I98" t="s">
        <v>69</v>
      </c>
      <c r="J98" t="s">
        <v>24</v>
      </c>
      <c r="K98" t="s">
        <v>24</v>
      </c>
      <c r="L98">
        <v>7</v>
      </c>
      <c r="M98" t="s">
        <v>18</v>
      </c>
      <c r="N98">
        <v>23</v>
      </c>
      <c r="O98">
        <v>53.723999999999997</v>
      </c>
      <c r="P98">
        <v>2.3359999999999999</v>
      </c>
      <c r="Q98">
        <v>2.2989999999999999</v>
      </c>
      <c r="R98" s="2">
        <f t="shared" si="17"/>
        <v>0.4274563783487027</v>
      </c>
      <c r="S98" t="s">
        <v>23</v>
      </c>
      <c r="T98">
        <v>0</v>
      </c>
      <c r="U98">
        <v>0</v>
      </c>
      <c r="V98">
        <v>0</v>
      </c>
      <c r="W98">
        <v>0</v>
      </c>
      <c r="X98">
        <v>0</v>
      </c>
      <c r="Z98">
        <f t="shared" si="15"/>
        <v>0</v>
      </c>
    </row>
    <row r="99" spans="1:26" x14ac:dyDescent="0.35">
      <c r="A99" s="1" t="s">
        <v>100</v>
      </c>
      <c r="B99" s="1" t="s">
        <v>103</v>
      </c>
      <c r="C99" s="1" t="s">
        <v>93</v>
      </c>
      <c r="D99" s="1" t="s">
        <v>102</v>
      </c>
      <c r="G99">
        <f t="shared" si="18"/>
        <v>600.28100000000006</v>
      </c>
      <c r="H99">
        <f>H98</f>
        <v>125.68299999999999</v>
      </c>
      <c r="I99" t="s">
        <v>69</v>
      </c>
      <c r="J99" t="s">
        <v>24</v>
      </c>
      <c r="K99" t="s">
        <v>24</v>
      </c>
      <c r="L99">
        <v>7</v>
      </c>
      <c r="M99" t="s">
        <v>20</v>
      </c>
      <c r="N99">
        <v>11</v>
      </c>
      <c r="O99">
        <v>14.01</v>
      </c>
      <c r="P99">
        <v>1.274</v>
      </c>
      <c r="Q99">
        <v>0.92900000000000005</v>
      </c>
      <c r="R99" s="2">
        <f t="shared" si="17"/>
        <v>0.1114709228773979</v>
      </c>
      <c r="S99">
        <v>10</v>
      </c>
      <c r="T99">
        <v>0</v>
      </c>
      <c r="U99">
        <v>0</v>
      </c>
      <c r="V99">
        <v>0</v>
      </c>
      <c r="W99">
        <v>0</v>
      </c>
      <c r="X99">
        <v>0</v>
      </c>
      <c r="Z99">
        <f t="shared" si="15"/>
        <v>0</v>
      </c>
    </row>
    <row r="100" spans="1:26" x14ac:dyDescent="0.35">
      <c r="A100" s="1" t="s">
        <v>100</v>
      </c>
      <c r="B100" s="1" t="s">
        <v>103</v>
      </c>
      <c r="C100" s="1" t="s">
        <v>93</v>
      </c>
      <c r="D100" s="1" t="s">
        <v>102</v>
      </c>
      <c r="G100">
        <f t="shared" si="18"/>
        <v>600.28100000000006</v>
      </c>
      <c r="H100">
        <f>H98</f>
        <v>125.68299999999999</v>
      </c>
      <c r="I100" t="s">
        <v>69</v>
      </c>
      <c r="J100" t="s">
        <v>24</v>
      </c>
      <c r="K100" t="s">
        <v>24</v>
      </c>
      <c r="L100">
        <v>7</v>
      </c>
      <c r="M100" t="s">
        <v>21</v>
      </c>
      <c r="N100">
        <v>27</v>
      </c>
      <c r="O100">
        <v>57.948999999999998</v>
      </c>
      <c r="P100">
        <v>2.1459999999999999</v>
      </c>
      <c r="Q100">
        <v>1.831</v>
      </c>
      <c r="R100" s="2">
        <f t="shared" si="17"/>
        <v>0.46107269877389945</v>
      </c>
      <c r="S100" t="s">
        <v>23</v>
      </c>
      <c r="T100">
        <v>0</v>
      </c>
      <c r="U100">
        <v>0</v>
      </c>
      <c r="V100">
        <v>0</v>
      </c>
      <c r="W100">
        <v>0</v>
      </c>
      <c r="X100">
        <v>0</v>
      </c>
      <c r="Z100">
        <f t="shared" si="15"/>
        <v>0</v>
      </c>
    </row>
    <row r="101" spans="1:26" x14ac:dyDescent="0.35">
      <c r="A101" s="1" t="s">
        <v>100</v>
      </c>
      <c r="B101" s="1" t="s">
        <v>104</v>
      </c>
      <c r="C101" s="1" t="s">
        <v>93</v>
      </c>
      <c r="D101" s="1" t="s">
        <v>102</v>
      </c>
      <c r="G101">
        <f t="shared" si="18"/>
        <v>600.28100000000006</v>
      </c>
      <c r="H101">
        <f>SUM(O101:O103)</f>
        <v>42.674999999999997</v>
      </c>
      <c r="I101" t="s">
        <v>69</v>
      </c>
      <c r="J101" t="s">
        <v>17</v>
      </c>
      <c r="K101" t="s">
        <v>24</v>
      </c>
      <c r="L101">
        <v>7</v>
      </c>
      <c r="M101" t="s">
        <v>18</v>
      </c>
      <c r="N101">
        <v>2</v>
      </c>
      <c r="O101">
        <v>40.415999999999997</v>
      </c>
      <c r="P101">
        <v>20.207999999999998</v>
      </c>
      <c r="Q101">
        <v>4.7279999999999998</v>
      </c>
      <c r="R101" s="2">
        <f t="shared" si="17"/>
        <v>0.9470650263620386</v>
      </c>
      <c r="S101" t="s">
        <v>23</v>
      </c>
      <c r="T101">
        <v>0</v>
      </c>
      <c r="U101">
        <v>0</v>
      </c>
      <c r="V101">
        <v>0</v>
      </c>
      <c r="W101">
        <v>0</v>
      </c>
      <c r="X101">
        <v>0</v>
      </c>
      <c r="Z101">
        <f t="shared" si="15"/>
        <v>0</v>
      </c>
    </row>
    <row r="102" spans="1:26" x14ac:dyDescent="0.35">
      <c r="A102" s="1" t="s">
        <v>100</v>
      </c>
      <c r="B102" s="1" t="s">
        <v>104</v>
      </c>
      <c r="C102" s="1" t="s">
        <v>93</v>
      </c>
      <c r="D102" s="1" t="s">
        <v>102</v>
      </c>
      <c r="G102">
        <f t="shared" si="18"/>
        <v>600.28100000000006</v>
      </c>
      <c r="H102">
        <f>H101</f>
        <v>42.674999999999997</v>
      </c>
      <c r="I102" t="s">
        <v>69</v>
      </c>
      <c r="J102" t="s">
        <v>17</v>
      </c>
      <c r="K102" t="s">
        <v>24</v>
      </c>
      <c r="L102">
        <v>7</v>
      </c>
      <c r="M102" t="s">
        <v>20</v>
      </c>
      <c r="N102">
        <v>1</v>
      </c>
      <c r="O102">
        <v>2.2589999999999999</v>
      </c>
      <c r="P102">
        <v>2.2589999999999999</v>
      </c>
      <c r="Q102" t="s">
        <v>23</v>
      </c>
      <c r="R102" s="2">
        <f t="shared" si="17"/>
        <v>5.293497363796134E-2</v>
      </c>
      <c r="S102">
        <v>3</v>
      </c>
      <c r="T102">
        <v>0</v>
      </c>
      <c r="U102">
        <v>0</v>
      </c>
      <c r="V102">
        <v>0</v>
      </c>
      <c r="W102">
        <v>0</v>
      </c>
      <c r="X102">
        <v>0</v>
      </c>
      <c r="Z102">
        <f t="shared" si="15"/>
        <v>0</v>
      </c>
    </row>
    <row r="103" spans="1:26" x14ac:dyDescent="0.35">
      <c r="A103" s="1" t="s">
        <v>100</v>
      </c>
      <c r="B103" s="1" t="s">
        <v>104</v>
      </c>
      <c r="C103" s="1" t="s">
        <v>93</v>
      </c>
      <c r="D103" s="1" t="s">
        <v>102</v>
      </c>
      <c r="G103">
        <f t="shared" si="18"/>
        <v>600.28100000000006</v>
      </c>
      <c r="H103">
        <f>H101</f>
        <v>42.674999999999997</v>
      </c>
      <c r="I103" t="s">
        <v>69</v>
      </c>
      <c r="J103" t="s">
        <v>17</v>
      </c>
      <c r="K103" t="s">
        <v>24</v>
      </c>
      <c r="L103">
        <v>7</v>
      </c>
      <c r="M103" t="s">
        <v>21</v>
      </c>
      <c r="N103">
        <v>0</v>
      </c>
      <c r="O103">
        <v>0</v>
      </c>
      <c r="P103">
        <v>0</v>
      </c>
      <c r="Q103" t="s">
        <v>23</v>
      </c>
      <c r="R103" s="2">
        <f t="shared" si="17"/>
        <v>0</v>
      </c>
      <c r="S103" t="s">
        <v>23</v>
      </c>
      <c r="T103">
        <v>0</v>
      </c>
      <c r="U103">
        <v>0</v>
      </c>
      <c r="V103">
        <v>0</v>
      </c>
      <c r="W103">
        <v>0</v>
      </c>
      <c r="X103">
        <v>0</v>
      </c>
      <c r="Z103">
        <f t="shared" si="15"/>
        <v>0</v>
      </c>
    </row>
    <row r="104" spans="1:26" x14ac:dyDescent="0.35">
      <c r="A104" s="1" t="s">
        <v>100</v>
      </c>
      <c r="B104" s="1" t="s">
        <v>104</v>
      </c>
      <c r="C104" s="1" t="s">
        <v>93</v>
      </c>
      <c r="D104" s="1" t="s">
        <v>102</v>
      </c>
      <c r="G104">
        <f t="shared" si="18"/>
        <v>600.28100000000006</v>
      </c>
      <c r="H104">
        <f>SUM(O104:O106)</f>
        <v>325.803</v>
      </c>
      <c r="I104" t="s">
        <v>69</v>
      </c>
      <c r="J104" t="s">
        <v>24</v>
      </c>
      <c r="K104" t="s">
        <v>24</v>
      </c>
      <c r="L104">
        <v>7</v>
      </c>
      <c r="M104" t="s">
        <v>18</v>
      </c>
      <c r="N104">
        <v>57</v>
      </c>
      <c r="O104">
        <v>178.10400000000001</v>
      </c>
      <c r="P104">
        <v>3.125</v>
      </c>
      <c r="Q104">
        <v>2.7</v>
      </c>
      <c r="R104" s="2">
        <f t="shared" si="17"/>
        <v>0.54666163294997283</v>
      </c>
      <c r="S104" t="s">
        <v>23</v>
      </c>
      <c r="T104">
        <v>0</v>
      </c>
      <c r="U104">
        <v>0</v>
      </c>
      <c r="V104">
        <v>0</v>
      </c>
      <c r="W104">
        <v>0</v>
      </c>
      <c r="X104">
        <v>2</v>
      </c>
      <c r="Z104">
        <f t="shared" si="15"/>
        <v>0</v>
      </c>
    </row>
    <row r="105" spans="1:26" x14ac:dyDescent="0.35">
      <c r="A105" s="1" t="s">
        <v>100</v>
      </c>
      <c r="B105" s="1" t="s">
        <v>104</v>
      </c>
      <c r="C105" s="1" t="s">
        <v>93</v>
      </c>
      <c r="D105" s="1" t="s">
        <v>102</v>
      </c>
      <c r="G105">
        <f t="shared" si="18"/>
        <v>600.28100000000006</v>
      </c>
      <c r="H105">
        <f>H104</f>
        <v>325.803</v>
      </c>
      <c r="I105" t="s">
        <v>69</v>
      </c>
      <c r="J105" t="s">
        <v>24</v>
      </c>
      <c r="K105" t="s">
        <v>24</v>
      </c>
      <c r="L105">
        <v>7</v>
      </c>
      <c r="M105" t="s">
        <v>20</v>
      </c>
      <c r="N105">
        <v>48</v>
      </c>
      <c r="O105">
        <v>101.343</v>
      </c>
      <c r="P105">
        <v>2.1110000000000002</v>
      </c>
      <c r="Q105">
        <v>1.399</v>
      </c>
      <c r="R105" s="2">
        <f t="shared" si="17"/>
        <v>0.31105606762368671</v>
      </c>
      <c r="S105">
        <v>99</v>
      </c>
      <c r="T105">
        <v>0</v>
      </c>
      <c r="U105">
        <v>0</v>
      </c>
      <c r="V105">
        <v>0</v>
      </c>
      <c r="W105">
        <v>0</v>
      </c>
      <c r="X105">
        <v>2</v>
      </c>
      <c r="Z105">
        <f t="shared" si="15"/>
        <v>0</v>
      </c>
    </row>
    <row r="106" spans="1:26" x14ac:dyDescent="0.35">
      <c r="A106" s="1" t="s">
        <v>100</v>
      </c>
      <c r="B106" s="1" t="s">
        <v>104</v>
      </c>
      <c r="C106" s="1" t="s">
        <v>93</v>
      </c>
      <c r="D106" s="1" t="s">
        <v>102</v>
      </c>
      <c r="G106">
        <f t="shared" si="18"/>
        <v>600.28100000000006</v>
      </c>
      <c r="H106">
        <f>H104</f>
        <v>325.803</v>
      </c>
      <c r="I106" t="s">
        <v>69</v>
      </c>
      <c r="J106" t="s">
        <v>24</v>
      </c>
      <c r="K106" t="s">
        <v>24</v>
      </c>
      <c r="L106">
        <v>7</v>
      </c>
      <c r="M106" t="s">
        <v>21</v>
      </c>
      <c r="N106">
        <v>21</v>
      </c>
      <c r="O106">
        <v>46.356000000000002</v>
      </c>
      <c r="P106">
        <v>2.2069999999999999</v>
      </c>
      <c r="Q106">
        <v>2.4249999999999998</v>
      </c>
      <c r="R106" s="2">
        <f t="shared" si="17"/>
        <v>0.14228229942634046</v>
      </c>
      <c r="S106" t="s">
        <v>23</v>
      </c>
      <c r="T106">
        <v>0</v>
      </c>
      <c r="U106">
        <v>0</v>
      </c>
      <c r="V106">
        <v>0</v>
      </c>
      <c r="W106">
        <v>0</v>
      </c>
      <c r="X106">
        <v>2</v>
      </c>
      <c r="Z106">
        <f t="shared" si="15"/>
        <v>0</v>
      </c>
    </row>
    <row r="107" spans="1:26" x14ac:dyDescent="0.35">
      <c r="A107" s="1" t="s">
        <v>100</v>
      </c>
      <c r="B107" s="1" t="s">
        <v>105</v>
      </c>
      <c r="C107" s="1" t="s">
        <v>93</v>
      </c>
      <c r="D107" s="1" t="s">
        <v>102</v>
      </c>
      <c r="G107">
        <f t="shared" si="18"/>
        <v>600.28100000000006</v>
      </c>
      <c r="H107">
        <f>SUM(O107:O109)</f>
        <v>37.567</v>
      </c>
      <c r="I107" t="s">
        <v>69</v>
      </c>
      <c r="J107" t="s">
        <v>17</v>
      </c>
      <c r="K107" t="s">
        <v>24</v>
      </c>
      <c r="L107">
        <v>7</v>
      </c>
      <c r="M107" t="s">
        <v>18</v>
      </c>
      <c r="N107">
        <v>7</v>
      </c>
      <c r="O107">
        <v>10.803000000000001</v>
      </c>
      <c r="P107">
        <v>1.5429999999999999</v>
      </c>
      <c r="Q107">
        <v>0.91700000000000004</v>
      </c>
      <c r="R107" s="2">
        <f t="shared" si="17"/>
        <v>0.28756621502914792</v>
      </c>
      <c r="S107" t="s">
        <v>23</v>
      </c>
      <c r="T107">
        <v>0</v>
      </c>
      <c r="U107">
        <v>0</v>
      </c>
      <c r="V107">
        <v>0</v>
      </c>
      <c r="W107">
        <v>0</v>
      </c>
      <c r="X107">
        <v>0</v>
      </c>
      <c r="Z107">
        <f t="shared" si="15"/>
        <v>0</v>
      </c>
    </row>
    <row r="108" spans="1:26" x14ac:dyDescent="0.35">
      <c r="A108" s="1" t="s">
        <v>100</v>
      </c>
      <c r="B108" s="1" t="s">
        <v>105</v>
      </c>
      <c r="C108" s="1" t="s">
        <v>93</v>
      </c>
      <c r="D108" s="1" t="s">
        <v>102</v>
      </c>
      <c r="G108">
        <f t="shared" si="18"/>
        <v>600.28100000000006</v>
      </c>
      <c r="H108">
        <f>H107</f>
        <v>37.567</v>
      </c>
      <c r="I108" t="s">
        <v>69</v>
      </c>
      <c r="J108" t="s">
        <v>17</v>
      </c>
      <c r="K108" t="s">
        <v>24</v>
      </c>
      <c r="L108">
        <v>7</v>
      </c>
      <c r="M108" t="s">
        <v>20</v>
      </c>
      <c r="N108">
        <v>5</v>
      </c>
      <c r="O108">
        <v>24.004999999999999</v>
      </c>
      <c r="P108">
        <v>4.8010000000000002</v>
      </c>
      <c r="Q108">
        <v>3.5430000000000001</v>
      </c>
      <c r="R108" s="2">
        <f t="shared" si="17"/>
        <v>0.63899166821944786</v>
      </c>
      <c r="S108">
        <v>17</v>
      </c>
      <c r="T108">
        <v>0</v>
      </c>
      <c r="U108">
        <v>0</v>
      </c>
      <c r="V108">
        <v>0</v>
      </c>
      <c r="W108">
        <v>0</v>
      </c>
      <c r="X108">
        <v>0</v>
      </c>
      <c r="Z108">
        <f t="shared" si="15"/>
        <v>0</v>
      </c>
    </row>
    <row r="109" spans="1:26" x14ac:dyDescent="0.35">
      <c r="A109" s="1" t="s">
        <v>100</v>
      </c>
      <c r="B109" s="1" t="s">
        <v>105</v>
      </c>
      <c r="C109" s="1" t="s">
        <v>93</v>
      </c>
      <c r="D109" s="1" t="s">
        <v>102</v>
      </c>
      <c r="G109">
        <f t="shared" si="18"/>
        <v>600.28100000000006</v>
      </c>
      <c r="H109">
        <f>H107</f>
        <v>37.567</v>
      </c>
      <c r="I109" t="s">
        <v>69</v>
      </c>
      <c r="J109" t="s">
        <v>17</v>
      </c>
      <c r="K109" t="s">
        <v>24</v>
      </c>
      <c r="L109">
        <v>7</v>
      </c>
      <c r="M109" t="s">
        <v>21</v>
      </c>
      <c r="N109">
        <v>3</v>
      </c>
      <c r="O109">
        <v>2.7589999999999999</v>
      </c>
      <c r="P109">
        <v>0.92</v>
      </c>
      <c r="Q109">
        <v>0.38400000000000001</v>
      </c>
      <c r="R109" s="2">
        <f t="shared" si="17"/>
        <v>7.3442116751404149E-2</v>
      </c>
      <c r="S109" t="s">
        <v>23</v>
      </c>
      <c r="T109">
        <v>0</v>
      </c>
      <c r="U109">
        <v>0</v>
      </c>
      <c r="V109">
        <v>0</v>
      </c>
      <c r="W109">
        <v>0</v>
      </c>
      <c r="X109">
        <v>0</v>
      </c>
      <c r="Z109">
        <f t="shared" si="15"/>
        <v>0</v>
      </c>
    </row>
    <row r="110" spans="1:26" x14ac:dyDescent="0.35">
      <c r="A110" s="1" t="s">
        <v>100</v>
      </c>
      <c r="B110" s="1" t="s">
        <v>105</v>
      </c>
      <c r="C110" s="1" t="s">
        <v>93</v>
      </c>
      <c r="D110" s="1" t="s">
        <v>102</v>
      </c>
      <c r="G110">
        <f t="shared" si="18"/>
        <v>600.28100000000006</v>
      </c>
      <c r="H110">
        <f>SUM(O110:O112)</f>
        <v>142.68200000000002</v>
      </c>
      <c r="I110" t="s">
        <v>69</v>
      </c>
      <c r="J110" t="s">
        <v>24</v>
      </c>
      <c r="K110" t="s">
        <v>24</v>
      </c>
      <c r="L110">
        <v>7</v>
      </c>
      <c r="M110" t="s">
        <v>18</v>
      </c>
      <c r="N110">
        <v>33</v>
      </c>
      <c r="O110">
        <v>70.176000000000002</v>
      </c>
      <c r="P110">
        <v>2.1269999999999998</v>
      </c>
      <c r="Q110">
        <v>3.5</v>
      </c>
      <c r="R110" s="2">
        <f t="shared" si="17"/>
        <v>0.49183498969736894</v>
      </c>
      <c r="S110" t="s">
        <v>23</v>
      </c>
      <c r="T110">
        <v>0</v>
      </c>
      <c r="U110">
        <v>0</v>
      </c>
      <c r="V110">
        <v>0</v>
      </c>
      <c r="W110">
        <v>0</v>
      </c>
      <c r="X110">
        <v>1</v>
      </c>
      <c r="Z110">
        <f t="shared" si="15"/>
        <v>0</v>
      </c>
    </row>
    <row r="111" spans="1:26" x14ac:dyDescent="0.35">
      <c r="A111" s="1" t="s">
        <v>100</v>
      </c>
      <c r="B111" s="1" t="s">
        <v>105</v>
      </c>
      <c r="C111" s="1" t="s">
        <v>93</v>
      </c>
      <c r="D111" s="1" t="s">
        <v>102</v>
      </c>
      <c r="G111">
        <f t="shared" si="18"/>
        <v>600.28100000000006</v>
      </c>
      <c r="H111">
        <f>H110</f>
        <v>142.68200000000002</v>
      </c>
      <c r="I111" t="s">
        <v>69</v>
      </c>
      <c r="J111" t="s">
        <v>24</v>
      </c>
      <c r="K111" t="s">
        <v>24</v>
      </c>
      <c r="L111">
        <v>7</v>
      </c>
      <c r="M111" t="s">
        <v>20</v>
      </c>
      <c r="N111">
        <v>24</v>
      </c>
      <c r="O111">
        <v>55.718000000000004</v>
      </c>
      <c r="P111">
        <v>2.3220000000000001</v>
      </c>
      <c r="Q111">
        <v>1.8680000000000001</v>
      </c>
      <c r="R111" s="2">
        <f t="shared" si="17"/>
        <v>0.39050475883433089</v>
      </c>
      <c r="S111">
        <v>65</v>
      </c>
      <c r="T111">
        <v>0</v>
      </c>
      <c r="U111">
        <v>0</v>
      </c>
      <c r="V111">
        <v>0</v>
      </c>
      <c r="W111">
        <v>0</v>
      </c>
      <c r="X111">
        <v>1</v>
      </c>
      <c r="Z111">
        <f t="shared" si="15"/>
        <v>0</v>
      </c>
    </row>
    <row r="112" spans="1:26" x14ac:dyDescent="0.35">
      <c r="A112" s="1" t="s">
        <v>100</v>
      </c>
      <c r="B112" s="1" t="s">
        <v>105</v>
      </c>
      <c r="C112" s="1" t="s">
        <v>93</v>
      </c>
      <c r="D112" s="1" t="s">
        <v>102</v>
      </c>
      <c r="G112">
        <f t="shared" si="18"/>
        <v>600.28100000000006</v>
      </c>
      <c r="H112">
        <f>H110</f>
        <v>142.68200000000002</v>
      </c>
      <c r="I112" t="s">
        <v>69</v>
      </c>
      <c r="J112" t="s">
        <v>24</v>
      </c>
      <c r="K112" t="s">
        <v>24</v>
      </c>
      <c r="L112">
        <v>7</v>
      </c>
      <c r="M112" t="s">
        <v>21</v>
      </c>
      <c r="N112">
        <v>16</v>
      </c>
      <c r="O112">
        <v>16.788</v>
      </c>
      <c r="P112">
        <v>1.0489999999999999</v>
      </c>
      <c r="Q112">
        <v>0.433</v>
      </c>
      <c r="R112" s="2">
        <f t="shared" si="17"/>
        <v>0.11766025146830013</v>
      </c>
      <c r="S112" t="s">
        <v>23</v>
      </c>
      <c r="T112">
        <v>0</v>
      </c>
      <c r="U112">
        <v>0</v>
      </c>
      <c r="V112">
        <v>0</v>
      </c>
      <c r="W112">
        <v>0</v>
      </c>
      <c r="X112">
        <v>1</v>
      </c>
      <c r="Z112">
        <f t="shared" si="15"/>
        <v>0</v>
      </c>
    </row>
    <row r="113" spans="1:26" x14ac:dyDescent="0.35">
      <c r="A113" s="1" t="s">
        <v>100</v>
      </c>
      <c r="B113" s="1" t="s">
        <v>106</v>
      </c>
      <c r="C113" s="1" t="s">
        <v>93</v>
      </c>
      <c r="D113" s="1" t="s">
        <v>102</v>
      </c>
      <c r="G113">
        <f t="shared" si="18"/>
        <v>600.28100000000006</v>
      </c>
      <c r="H113">
        <f>SUM(O113:O115)</f>
        <v>42.125</v>
      </c>
      <c r="I113" t="s">
        <v>69</v>
      </c>
      <c r="J113" t="s">
        <v>17</v>
      </c>
      <c r="K113" t="s">
        <v>24</v>
      </c>
      <c r="L113">
        <v>7</v>
      </c>
      <c r="M113" t="s">
        <v>18</v>
      </c>
      <c r="N113">
        <v>6</v>
      </c>
      <c r="O113">
        <v>24.952999999999999</v>
      </c>
      <c r="P113">
        <v>4.1589999999999998</v>
      </c>
      <c r="Q113">
        <v>4.0220000000000002</v>
      </c>
      <c r="R113" s="2">
        <f t="shared" si="17"/>
        <v>0.59235608308605336</v>
      </c>
      <c r="S113" t="s">
        <v>23</v>
      </c>
      <c r="T113">
        <v>0</v>
      </c>
      <c r="U113">
        <v>0</v>
      </c>
      <c r="V113">
        <v>0</v>
      </c>
      <c r="W113">
        <v>0</v>
      </c>
      <c r="X113">
        <v>0</v>
      </c>
      <c r="Z113">
        <f t="shared" si="15"/>
        <v>0</v>
      </c>
    </row>
    <row r="114" spans="1:26" x14ac:dyDescent="0.35">
      <c r="A114" s="1" t="s">
        <v>100</v>
      </c>
      <c r="B114" s="1" t="s">
        <v>106</v>
      </c>
      <c r="C114" s="1" t="s">
        <v>93</v>
      </c>
      <c r="D114" s="1" t="s">
        <v>102</v>
      </c>
      <c r="G114">
        <f t="shared" si="18"/>
        <v>600.28100000000006</v>
      </c>
      <c r="H114">
        <f>H113</f>
        <v>42.125</v>
      </c>
      <c r="I114" t="s">
        <v>69</v>
      </c>
      <c r="J114" t="s">
        <v>17</v>
      </c>
      <c r="K114" t="s">
        <v>24</v>
      </c>
      <c r="L114">
        <v>7</v>
      </c>
      <c r="M114" t="s">
        <v>20</v>
      </c>
      <c r="N114">
        <v>5</v>
      </c>
      <c r="O114">
        <v>11.997999999999999</v>
      </c>
      <c r="P114">
        <v>2.4</v>
      </c>
      <c r="Q114">
        <v>1.958</v>
      </c>
      <c r="R114" s="2">
        <f t="shared" si="17"/>
        <v>0.28481899109792286</v>
      </c>
      <c r="S114">
        <v>17</v>
      </c>
      <c r="T114">
        <v>0</v>
      </c>
      <c r="U114">
        <v>0</v>
      </c>
      <c r="V114">
        <v>0</v>
      </c>
      <c r="W114">
        <v>0</v>
      </c>
      <c r="X114">
        <v>0</v>
      </c>
      <c r="Z114">
        <f t="shared" si="15"/>
        <v>0</v>
      </c>
    </row>
    <row r="115" spans="1:26" x14ac:dyDescent="0.35">
      <c r="A115" s="1" t="s">
        <v>100</v>
      </c>
      <c r="B115" s="1" t="s">
        <v>106</v>
      </c>
      <c r="C115" s="1" t="s">
        <v>93</v>
      </c>
      <c r="D115" s="1" t="s">
        <v>102</v>
      </c>
      <c r="G115">
        <f t="shared" si="18"/>
        <v>600.28100000000006</v>
      </c>
      <c r="H115">
        <f>H113</f>
        <v>42.125</v>
      </c>
      <c r="I115" t="s">
        <v>69</v>
      </c>
      <c r="J115" t="s">
        <v>17</v>
      </c>
      <c r="K115" t="s">
        <v>24</v>
      </c>
      <c r="L115">
        <v>7</v>
      </c>
      <c r="M115" t="s">
        <v>21</v>
      </c>
      <c r="N115">
        <v>3</v>
      </c>
      <c r="O115">
        <v>5.1740000000000004</v>
      </c>
      <c r="P115">
        <v>1.7250000000000001</v>
      </c>
      <c r="Q115">
        <v>1.05</v>
      </c>
      <c r="R115" s="2">
        <f t="shared" si="17"/>
        <v>0.12282492581602375</v>
      </c>
      <c r="S115" t="s">
        <v>23</v>
      </c>
      <c r="T115">
        <v>0</v>
      </c>
      <c r="U115">
        <v>0</v>
      </c>
      <c r="V115">
        <v>0</v>
      </c>
      <c r="W115">
        <v>0</v>
      </c>
      <c r="X115">
        <v>0</v>
      </c>
      <c r="Z115">
        <f t="shared" si="15"/>
        <v>0</v>
      </c>
    </row>
    <row r="116" spans="1:26" x14ac:dyDescent="0.35">
      <c r="A116" s="1" t="s">
        <v>100</v>
      </c>
      <c r="B116" s="1" t="s">
        <v>106</v>
      </c>
      <c r="C116" s="1" t="s">
        <v>93</v>
      </c>
      <c r="D116" s="1" t="s">
        <v>102</v>
      </c>
      <c r="G116">
        <f t="shared" si="18"/>
        <v>600.28100000000006</v>
      </c>
      <c r="H116">
        <f>SUM(O116:O118)</f>
        <v>230.09399999999999</v>
      </c>
      <c r="I116" t="s">
        <v>69</v>
      </c>
      <c r="J116" t="s">
        <v>24</v>
      </c>
      <c r="K116" t="s">
        <v>24</v>
      </c>
      <c r="L116">
        <v>7</v>
      </c>
      <c r="M116" t="s">
        <v>18</v>
      </c>
      <c r="N116">
        <v>42</v>
      </c>
      <c r="O116">
        <v>133.13200000000001</v>
      </c>
      <c r="P116">
        <v>3.17</v>
      </c>
      <c r="Q116">
        <v>3.16</v>
      </c>
      <c r="R116" s="2">
        <f t="shared" si="17"/>
        <v>0.57859831199422851</v>
      </c>
      <c r="S116" t="s">
        <v>23</v>
      </c>
      <c r="T116">
        <v>0</v>
      </c>
      <c r="U116">
        <v>0</v>
      </c>
      <c r="V116">
        <v>0</v>
      </c>
      <c r="W116">
        <v>0</v>
      </c>
      <c r="X116">
        <v>0</v>
      </c>
      <c r="Z116">
        <f t="shared" si="15"/>
        <v>0</v>
      </c>
    </row>
    <row r="117" spans="1:26" x14ac:dyDescent="0.35">
      <c r="A117" s="1" t="s">
        <v>100</v>
      </c>
      <c r="B117" s="1" t="s">
        <v>106</v>
      </c>
      <c r="C117" s="1" t="s">
        <v>93</v>
      </c>
      <c r="D117" s="1" t="s">
        <v>102</v>
      </c>
      <c r="G117">
        <f t="shared" si="18"/>
        <v>600.28100000000006</v>
      </c>
      <c r="H117">
        <f>H116</f>
        <v>230.09399999999999</v>
      </c>
      <c r="I117" t="s">
        <v>69</v>
      </c>
      <c r="J117" t="s">
        <v>24</v>
      </c>
      <c r="K117" t="s">
        <v>24</v>
      </c>
      <c r="L117">
        <v>7</v>
      </c>
      <c r="M117" t="s">
        <v>20</v>
      </c>
      <c r="N117">
        <v>20</v>
      </c>
      <c r="O117">
        <v>29.7</v>
      </c>
      <c r="P117">
        <v>1.4850000000000001</v>
      </c>
      <c r="Q117">
        <v>0.70599999999999996</v>
      </c>
      <c r="R117" s="2">
        <f t="shared" si="17"/>
        <v>0.12907768129547054</v>
      </c>
      <c r="S117">
        <v>28</v>
      </c>
      <c r="T117">
        <v>0</v>
      </c>
      <c r="U117">
        <v>0</v>
      </c>
      <c r="V117">
        <v>0</v>
      </c>
      <c r="W117">
        <v>0</v>
      </c>
      <c r="X117">
        <v>0</v>
      </c>
      <c r="Z117">
        <f t="shared" si="15"/>
        <v>0</v>
      </c>
    </row>
    <row r="118" spans="1:26" x14ac:dyDescent="0.35">
      <c r="A118" s="1" t="s">
        <v>100</v>
      </c>
      <c r="B118" s="1" t="s">
        <v>106</v>
      </c>
      <c r="C118" s="1" t="s">
        <v>93</v>
      </c>
      <c r="D118" s="1" t="s">
        <v>102</v>
      </c>
      <c r="G118">
        <f t="shared" si="18"/>
        <v>600.28100000000006</v>
      </c>
      <c r="H118">
        <f>H116</f>
        <v>230.09399999999999</v>
      </c>
      <c r="I118" t="s">
        <v>69</v>
      </c>
      <c r="J118" t="s">
        <v>24</v>
      </c>
      <c r="K118" t="s">
        <v>24</v>
      </c>
      <c r="L118">
        <v>7</v>
      </c>
      <c r="M118" t="s">
        <v>21</v>
      </c>
      <c r="N118">
        <v>37</v>
      </c>
      <c r="O118">
        <v>67.262</v>
      </c>
      <c r="P118">
        <v>1.8180000000000001</v>
      </c>
      <c r="Q118">
        <v>1.2969999999999999</v>
      </c>
      <c r="R118" s="2">
        <f t="shared" si="17"/>
        <v>0.29232400671030101</v>
      </c>
      <c r="S118" t="s">
        <v>23</v>
      </c>
      <c r="T118">
        <v>0</v>
      </c>
      <c r="U118">
        <v>0</v>
      </c>
      <c r="V118">
        <v>0</v>
      </c>
      <c r="W118">
        <v>0</v>
      </c>
      <c r="X118">
        <v>0</v>
      </c>
      <c r="Z118">
        <f t="shared" si="15"/>
        <v>0</v>
      </c>
    </row>
    <row r="119" spans="1:26" x14ac:dyDescent="0.35">
      <c r="A119" s="1" t="s">
        <v>100</v>
      </c>
      <c r="B119" s="1" t="s">
        <v>107</v>
      </c>
      <c r="C119" s="1" t="s">
        <v>93</v>
      </c>
      <c r="D119" s="1" t="s">
        <v>102</v>
      </c>
      <c r="G119">
        <f t="shared" si="18"/>
        <v>600.28100000000006</v>
      </c>
      <c r="H119">
        <f>SUM(O119:O121)</f>
        <v>42.647000000000006</v>
      </c>
      <c r="I119" t="s">
        <v>69</v>
      </c>
      <c r="J119" t="s">
        <v>17</v>
      </c>
      <c r="K119" t="s">
        <v>24</v>
      </c>
      <c r="L119">
        <v>7</v>
      </c>
      <c r="M119" t="s">
        <v>18</v>
      </c>
      <c r="N119">
        <v>15</v>
      </c>
      <c r="O119">
        <v>18.324000000000002</v>
      </c>
      <c r="P119">
        <v>1.222</v>
      </c>
      <c r="Q119">
        <v>1.111</v>
      </c>
      <c r="R119" s="2">
        <f t="shared" si="17"/>
        <v>0.42966679954041315</v>
      </c>
      <c r="S119" t="s">
        <v>23</v>
      </c>
      <c r="T119">
        <v>0</v>
      </c>
      <c r="U119">
        <v>0</v>
      </c>
      <c r="V119">
        <v>0</v>
      </c>
      <c r="W119">
        <v>0</v>
      </c>
      <c r="X119">
        <v>0</v>
      </c>
      <c r="Z119">
        <f t="shared" si="15"/>
        <v>0</v>
      </c>
    </row>
    <row r="120" spans="1:26" x14ac:dyDescent="0.35">
      <c r="A120" s="1" t="s">
        <v>100</v>
      </c>
      <c r="B120" s="1" t="s">
        <v>107</v>
      </c>
      <c r="C120" s="1" t="s">
        <v>93</v>
      </c>
      <c r="D120" s="1" t="s">
        <v>102</v>
      </c>
      <c r="G120">
        <f t="shared" si="18"/>
        <v>600.28100000000006</v>
      </c>
      <c r="H120">
        <f>H119</f>
        <v>42.647000000000006</v>
      </c>
      <c r="I120" t="s">
        <v>69</v>
      </c>
      <c r="J120" t="s">
        <v>17</v>
      </c>
      <c r="K120" t="s">
        <v>24</v>
      </c>
      <c r="L120">
        <v>7</v>
      </c>
      <c r="M120" t="s">
        <v>20</v>
      </c>
      <c r="N120">
        <v>15</v>
      </c>
      <c r="O120">
        <v>21.577000000000002</v>
      </c>
      <c r="P120">
        <v>1.4379999999999999</v>
      </c>
      <c r="Q120">
        <v>0.76100000000000001</v>
      </c>
      <c r="R120" s="2">
        <f t="shared" si="17"/>
        <v>0.50594414612985672</v>
      </c>
      <c r="S120">
        <v>15</v>
      </c>
      <c r="T120">
        <v>0</v>
      </c>
      <c r="U120">
        <v>0</v>
      </c>
      <c r="V120">
        <v>0</v>
      </c>
      <c r="W120">
        <v>0</v>
      </c>
      <c r="X120">
        <v>0</v>
      </c>
      <c r="Z120">
        <f t="shared" si="15"/>
        <v>0</v>
      </c>
    </row>
    <row r="121" spans="1:26" x14ac:dyDescent="0.35">
      <c r="A121" s="1" t="s">
        <v>100</v>
      </c>
      <c r="B121" s="1" t="s">
        <v>107</v>
      </c>
      <c r="C121" s="1" t="s">
        <v>93</v>
      </c>
      <c r="D121" s="1" t="s">
        <v>102</v>
      </c>
      <c r="G121">
        <f t="shared" si="18"/>
        <v>600.28100000000006</v>
      </c>
      <c r="H121">
        <f>H119</f>
        <v>42.647000000000006</v>
      </c>
      <c r="I121" t="s">
        <v>69</v>
      </c>
      <c r="J121" t="s">
        <v>17</v>
      </c>
      <c r="K121" t="s">
        <v>24</v>
      </c>
      <c r="L121">
        <v>7</v>
      </c>
      <c r="M121" t="s">
        <v>21</v>
      </c>
      <c r="N121">
        <v>1</v>
      </c>
      <c r="O121">
        <v>2.746</v>
      </c>
      <c r="P121">
        <v>2.746</v>
      </c>
      <c r="Q121" t="s">
        <v>23</v>
      </c>
      <c r="R121" s="2">
        <f t="shared" si="17"/>
        <v>6.4389054329730105E-2</v>
      </c>
      <c r="S121" t="s">
        <v>23</v>
      </c>
      <c r="T121">
        <v>0</v>
      </c>
      <c r="U121">
        <v>0</v>
      </c>
      <c r="V121">
        <v>0</v>
      </c>
      <c r="W121">
        <v>0</v>
      </c>
      <c r="X121">
        <v>0</v>
      </c>
      <c r="Z121">
        <f t="shared" si="15"/>
        <v>0</v>
      </c>
    </row>
    <row r="122" spans="1:26" x14ac:dyDescent="0.35">
      <c r="A122" s="1" t="s">
        <v>100</v>
      </c>
      <c r="B122" s="1" t="s">
        <v>107</v>
      </c>
      <c r="C122" s="1" t="s">
        <v>93</v>
      </c>
      <c r="D122" s="1" t="s">
        <v>102</v>
      </c>
      <c r="G122">
        <f t="shared" si="18"/>
        <v>600.28100000000006</v>
      </c>
      <c r="H122">
        <f>SUM(O122:O124)</f>
        <v>186.99799999999999</v>
      </c>
      <c r="I122" t="s">
        <v>69</v>
      </c>
      <c r="J122" t="s">
        <v>24</v>
      </c>
      <c r="K122" t="s">
        <v>24</v>
      </c>
      <c r="L122">
        <v>7</v>
      </c>
      <c r="M122" t="s">
        <v>18</v>
      </c>
      <c r="N122">
        <v>39</v>
      </c>
      <c r="O122">
        <v>60.244</v>
      </c>
      <c r="P122">
        <v>1.5449999999999999</v>
      </c>
      <c r="Q122">
        <v>3.08</v>
      </c>
      <c r="R122" s="2">
        <f t="shared" si="17"/>
        <v>0.32216387341041081</v>
      </c>
      <c r="S122" t="s">
        <v>23</v>
      </c>
      <c r="T122">
        <v>0</v>
      </c>
      <c r="U122">
        <v>0</v>
      </c>
      <c r="V122">
        <v>0</v>
      </c>
      <c r="W122">
        <v>0</v>
      </c>
      <c r="X122">
        <v>0</v>
      </c>
      <c r="Z122">
        <f t="shared" si="15"/>
        <v>0</v>
      </c>
    </row>
    <row r="123" spans="1:26" x14ac:dyDescent="0.35">
      <c r="A123" s="1" t="s">
        <v>100</v>
      </c>
      <c r="B123" s="1" t="s">
        <v>107</v>
      </c>
      <c r="C123" s="1" t="s">
        <v>93</v>
      </c>
      <c r="D123" s="1" t="s">
        <v>102</v>
      </c>
      <c r="G123">
        <f t="shared" si="18"/>
        <v>600.28100000000006</v>
      </c>
      <c r="H123">
        <f>H122</f>
        <v>186.99799999999999</v>
      </c>
      <c r="I123" t="s">
        <v>69</v>
      </c>
      <c r="J123" t="s">
        <v>24</v>
      </c>
      <c r="K123" t="s">
        <v>24</v>
      </c>
      <c r="L123">
        <v>7</v>
      </c>
      <c r="M123" t="s">
        <v>20</v>
      </c>
      <c r="N123">
        <v>36</v>
      </c>
      <c r="O123">
        <v>53.637</v>
      </c>
      <c r="P123">
        <v>1.49</v>
      </c>
      <c r="Q123">
        <v>0.88</v>
      </c>
      <c r="R123" s="2">
        <f t="shared" si="17"/>
        <v>0.28683194472668161</v>
      </c>
      <c r="S123">
        <v>59</v>
      </c>
      <c r="T123">
        <v>0</v>
      </c>
      <c r="U123">
        <v>0</v>
      </c>
      <c r="V123">
        <v>0</v>
      </c>
      <c r="W123">
        <v>0</v>
      </c>
      <c r="X123">
        <v>0</v>
      </c>
      <c r="Z123">
        <f t="shared" si="15"/>
        <v>0</v>
      </c>
    </row>
    <row r="124" spans="1:26" x14ac:dyDescent="0.35">
      <c r="A124" s="1" t="s">
        <v>100</v>
      </c>
      <c r="B124" s="1" t="s">
        <v>107</v>
      </c>
      <c r="C124" s="1" t="s">
        <v>93</v>
      </c>
      <c r="D124" s="1" t="s">
        <v>102</v>
      </c>
      <c r="G124">
        <f t="shared" si="18"/>
        <v>600.28100000000006</v>
      </c>
      <c r="H124">
        <f>H122</f>
        <v>186.99799999999999</v>
      </c>
      <c r="I124" t="s">
        <v>69</v>
      </c>
      <c r="J124" t="s">
        <v>24</v>
      </c>
      <c r="K124" t="s">
        <v>24</v>
      </c>
      <c r="L124">
        <v>7</v>
      </c>
      <c r="M124" t="s">
        <v>21</v>
      </c>
      <c r="N124">
        <v>25</v>
      </c>
      <c r="O124">
        <v>73.117000000000004</v>
      </c>
      <c r="P124">
        <v>2.9249999999999998</v>
      </c>
      <c r="Q124">
        <v>2.246</v>
      </c>
      <c r="R124" s="2">
        <f t="shared" si="17"/>
        <v>0.3910041818629077</v>
      </c>
      <c r="S124" t="s">
        <v>23</v>
      </c>
      <c r="T124">
        <v>0</v>
      </c>
      <c r="U124">
        <v>0</v>
      </c>
      <c r="V124">
        <v>0</v>
      </c>
      <c r="W124">
        <v>0</v>
      </c>
      <c r="X124">
        <v>0</v>
      </c>
      <c r="Z124">
        <f t="shared" si="15"/>
        <v>0</v>
      </c>
    </row>
    <row r="125" spans="1:26" x14ac:dyDescent="0.35">
      <c r="A125" s="1" t="s">
        <v>100</v>
      </c>
      <c r="B125" s="1" t="s">
        <v>110</v>
      </c>
      <c r="C125" s="1" t="s">
        <v>93</v>
      </c>
      <c r="D125" s="1" t="s">
        <v>102</v>
      </c>
      <c r="G125">
        <f t="shared" si="18"/>
        <v>600.28100000000006</v>
      </c>
      <c r="H125">
        <f>SUM(O125:O127)</f>
        <v>4.3890000000000002</v>
      </c>
      <c r="I125" t="s">
        <v>69</v>
      </c>
      <c r="J125" t="s">
        <v>17</v>
      </c>
      <c r="K125" t="s">
        <v>24</v>
      </c>
      <c r="L125">
        <v>7</v>
      </c>
      <c r="M125" t="s">
        <v>18</v>
      </c>
      <c r="N125">
        <v>1</v>
      </c>
      <c r="O125">
        <v>0.999</v>
      </c>
      <c r="P125">
        <v>0.999</v>
      </c>
      <c r="Q125" t="s">
        <v>23</v>
      </c>
      <c r="R125" s="2">
        <f t="shared" si="17"/>
        <v>0.22761449077238549</v>
      </c>
      <c r="S125" t="s">
        <v>23</v>
      </c>
      <c r="T125">
        <v>0</v>
      </c>
      <c r="U125">
        <v>0</v>
      </c>
      <c r="V125">
        <v>0</v>
      </c>
      <c r="W125">
        <v>0</v>
      </c>
      <c r="X125">
        <v>0</v>
      </c>
      <c r="Z125">
        <f t="shared" si="15"/>
        <v>0</v>
      </c>
    </row>
    <row r="126" spans="1:26" x14ac:dyDescent="0.35">
      <c r="A126" s="1" t="s">
        <v>100</v>
      </c>
      <c r="B126" s="1" t="s">
        <v>110</v>
      </c>
      <c r="C126" s="1" t="s">
        <v>93</v>
      </c>
      <c r="D126" s="1" t="s">
        <v>102</v>
      </c>
      <c r="G126">
        <f t="shared" si="18"/>
        <v>600.28100000000006</v>
      </c>
      <c r="H126">
        <f>H125</f>
        <v>4.3890000000000002</v>
      </c>
      <c r="I126" t="s">
        <v>69</v>
      </c>
      <c r="J126" t="s">
        <v>17</v>
      </c>
      <c r="K126" t="s">
        <v>24</v>
      </c>
      <c r="L126">
        <v>7</v>
      </c>
      <c r="M126" t="s">
        <v>20</v>
      </c>
      <c r="N126">
        <v>1</v>
      </c>
      <c r="O126">
        <v>2.593</v>
      </c>
      <c r="P126">
        <v>2.593</v>
      </c>
      <c r="Q126" t="s">
        <v>23</v>
      </c>
      <c r="R126" s="2">
        <f t="shared" si="17"/>
        <v>0.5907951697425381</v>
      </c>
      <c r="S126">
        <v>3</v>
      </c>
      <c r="T126">
        <v>0</v>
      </c>
      <c r="U126">
        <v>0</v>
      </c>
      <c r="V126">
        <v>0</v>
      </c>
      <c r="W126">
        <v>0</v>
      </c>
      <c r="X126">
        <v>0</v>
      </c>
      <c r="Z126">
        <f t="shared" si="15"/>
        <v>0</v>
      </c>
    </row>
    <row r="127" spans="1:26" x14ac:dyDescent="0.35">
      <c r="A127" s="1" t="s">
        <v>100</v>
      </c>
      <c r="B127" s="1" t="s">
        <v>110</v>
      </c>
      <c r="C127" s="1" t="s">
        <v>93</v>
      </c>
      <c r="D127" s="1" t="s">
        <v>102</v>
      </c>
      <c r="G127">
        <f t="shared" si="18"/>
        <v>600.28100000000006</v>
      </c>
      <c r="H127">
        <f>H125</f>
        <v>4.3890000000000002</v>
      </c>
      <c r="I127" t="s">
        <v>69</v>
      </c>
      <c r="J127" t="s">
        <v>17</v>
      </c>
      <c r="K127" t="s">
        <v>24</v>
      </c>
      <c r="L127">
        <v>7</v>
      </c>
      <c r="M127" t="s">
        <v>21</v>
      </c>
      <c r="N127">
        <v>1</v>
      </c>
      <c r="O127">
        <v>0.79700000000000004</v>
      </c>
      <c r="P127">
        <v>0.79700000000000004</v>
      </c>
      <c r="Q127" t="s">
        <v>23</v>
      </c>
      <c r="R127" s="2">
        <f t="shared" si="17"/>
        <v>0.18159033948507633</v>
      </c>
      <c r="S127" t="s">
        <v>23</v>
      </c>
      <c r="T127">
        <v>0</v>
      </c>
      <c r="U127">
        <v>0</v>
      </c>
      <c r="V127">
        <v>0</v>
      </c>
      <c r="W127">
        <v>0</v>
      </c>
      <c r="X127">
        <v>0</v>
      </c>
      <c r="Z127">
        <f t="shared" si="15"/>
        <v>0</v>
      </c>
    </row>
    <row r="128" spans="1:26" x14ac:dyDescent="0.35">
      <c r="A128" s="1" t="s">
        <v>100</v>
      </c>
      <c r="B128" s="1" t="s">
        <v>110</v>
      </c>
      <c r="C128" s="1" t="s">
        <v>93</v>
      </c>
      <c r="D128" s="1" t="s">
        <v>102</v>
      </c>
      <c r="G128">
        <f t="shared" si="18"/>
        <v>600.28100000000006</v>
      </c>
      <c r="H128">
        <f>SUM(O128:O130)</f>
        <v>71.89500000000001</v>
      </c>
      <c r="I128" t="s">
        <v>69</v>
      </c>
      <c r="J128" t="s">
        <v>24</v>
      </c>
      <c r="K128" t="s">
        <v>24</v>
      </c>
      <c r="L128">
        <v>7</v>
      </c>
      <c r="M128" t="s">
        <v>18</v>
      </c>
      <c r="N128">
        <v>22</v>
      </c>
      <c r="O128">
        <v>28.486999999999998</v>
      </c>
      <c r="P128">
        <v>1.2949999999999999</v>
      </c>
      <c r="Q128">
        <v>1.3540000000000001</v>
      </c>
      <c r="R128" s="2">
        <f t="shared" si="17"/>
        <v>0.39623061408999227</v>
      </c>
      <c r="S128" t="s">
        <v>23</v>
      </c>
      <c r="T128">
        <v>0</v>
      </c>
      <c r="U128">
        <v>0</v>
      </c>
      <c r="V128">
        <v>0</v>
      </c>
      <c r="W128">
        <v>0</v>
      </c>
      <c r="X128">
        <v>1</v>
      </c>
      <c r="Z128">
        <f t="shared" si="15"/>
        <v>0</v>
      </c>
    </row>
    <row r="129" spans="1:26" x14ac:dyDescent="0.35">
      <c r="A129" s="1" t="s">
        <v>100</v>
      </c>
      <c r="B129" s="1" t="s">
        <v>110</v>
      </c>
      <c r="C129" s="1" t="s">
        <v>93</v>
      </c>
      <c r="D129" s="1" t="s">
        <v>102</v>
      </c>
      <c r="G129">
        <f t="shared" si="18"/>
        <v>600.28100000000006</v>
      </c>
      <c r="H129">
        <f>H128</f>
        <v>71.89500000000001</v>
      </c>
      <c r="I129" t="s">
        <v>69</v>
      </c>
      <c r="J129" t="s">
        <v>24</v>
      </c>
      <c r="K129" t="s">
        <v>24</v>
      </c>
      <c r="L129">
        <v>7</v>
      </c>
      <c r="M129" t="s">
        <v>20</v>
      </c>
      <c r="N129">
        <v>22</v>
      </c>
      <c r="O129">
        <v>38.630000000000003</v>
      </c>
      <c r="P129">
        <v>1.756</v>
      </c>
      <c r="Q129">
        <v>0.78500000000000003</v>
      </c>
      <c r="R129" s="2">
        <f t="shared" si="17"/>
        <v>0.53731135683983589</v>
      </c>
      <c r="S129">
        <v>53</v>
      </c>
      <c r="T129">
        <v>0</v>
      </c>
      <c r="U129">
        <v>0</v>
      </c>
      <c r="V129">
        <v>0</v>
      </c>
      <c r="W129">
        <v>0</v>
      </c>
      <c r="X129">
        <v>1</v>
      </c>
      <c r="Z129">
        <f t="shared" si="15"/>
        <v>0</v>
      </c>
    </row>
    <row r="130" spans="1:26" x14ac:dyDescent="0.35">
      <c r="A130" s="1" t="s">
        <v>100</v>
      </c>
      <c r="B130" s="1" t="s">
        <v>110</v>
      </c>
      <c r="C130" s="1" t="s">
        <v>93</v>
      </c>
      <c r="D130" s="1" t="s">
        <v>102</v>
      </c>
      <c r="G130">
        <f t="shared" si="18"/>
        <v>600.28100000000006</v>
      </c>
      <c r="H130">
        <f>H128</f>
        <v>71.89500000000001</v>
      </c>
      <c r="I130" t="s">
        <v>69</v>
      </c>
      <c r="J130" t="s">
        <v>24</v>
      </c>
      <c r="K130" t="s">
        <v>24</v>
      </c>
      <c r="L130">
        <v>7</v>
      </c>
      <c r="M130" t="s">
        <v>21</v>
      </c>
      <c r="N130">
        <v>5</v>
      </c>
      <c r="O130">
        <v>4.7779999999999996</v>
      </c>
      <c r="P130">
        <v>0.95599999999999996</v>
      </c>
      <c r="Q130">
        <v>0.32200000000000001</v>
      </c>
      <c r="R130" s="2">
        <f t="shared" si="17"/>
        <v>6.6458029070171759E-2</v>
      </c>
      <c r="S130" t="s">
        <v>23</v>
      </c>
      <c r="T130">
        <v>0</v>
      </c>
      <c r="U130">
        <v>0</v>
      </c>
      <c r="V130">
        <v>0</v>
      </c>
      <c r="W130">
        <v>0</v>
      </c>
      <c r="X130">
        <v>1</v>
      </c>
      <c r="Z130">
        <f t="shared" ref="Z130:Z193" si="19">T130/(G130/60)</f>
        <v>0</v>
      </c>
    </row>
    <row r="131" spans="1:26" x14ac:dyDescent="0.35">
      <c r="H131">
        <f>SUM(O131:O133)</f>
        <v>0</v>
      </c>
      <c r="M131" t="s">
        <v>18</v>
      </c>
      <c r="R131" s="2" t="e">
        <f t="shared" si="17"/>
        <v>#DIV/0!</v>
      </c>
      <c r="Z131" t="e">
        <f t="shared" si="19"/>
        <v>#DIV/0!</v>
      </c>
    </row>
    <row r="132" spans="1:26" x14ac:dyDescent="0.35">
      <c r="H132">
        <f>H131</f>
        <v>0</v>
      </c>
      <c r="M132" t="s">
        <v>20</v>
      </c>
      <c r="R132" s="2" t="e">
        <f t="shared" si="17"/>
        <v>#DIV/0!</v>
      </c>
      <c r="Z132" t="e">
        <f t="shared" si="19"/>
        <v>#DIV/0!</v>
      </c>
    </row>
    <row r="133" spans="1:26" x14ac:dyDescent="0.35">
      <c r="H133">
        <f>H131</f>
        <v>0</v>
      </c>
      <c r="M133" t="s">
        <v>21</v>
      </c>
      <c r="R133" s="2" t="e">
        <f t="shared" si="17"/>
        <v>#DIV/0!</v>
      </c>
      <c r="Z133" t="e">
        <f t="shared" si="19"/>
        <v>#DIV/0!</v>
      </c>
    </row>
    <row r="134" spans="1:26" x14ac:dyDescent="0.35">
      <c r="H134">
        <f>SUM(O134:O136)</f>
        <v>0</v>
      </c>
      <c r="M134" t="s">
        <v>18</v>
      </c>
      <c r="R134" s="2" t="e">
        <f t="shared" si="17"/>
        <v>#DIV/0!</v>
      </c>
      <c r="Z134" t="e">
        <f t="shared" si="19"/>
        <v>#DIV/0!</v>
      </c>
    </row>
    <row r="135" spans="1:26" x14ac:dyDescent="0.35">
      <c r="H135">
        <f>H134</f>
        <v>0</v>
      </c>
      <c r="M135" t="s">
        <v>20</v>
      </c>
      <c r="R135" s="2" t="e">
        <f t="shared" si="17"/>
        <v>#DIV/0!</v>
      </c>
      <c r="Z135" t="e">
        <f t="shared" si="19"/>
        <v>#DIV/0!</v>
      </c>
    </row>
    <row r="136" spans="1:26" x14ac:dyDescent="0.35">
      <c r="H136">
        <f>H134</f>
        <v>0</v>
      </c>
      <c r="M136" t="s">
        <v>21</v>
      </c>
      <c r="R136" s="2" t="e">
        <f t="shared" si="17"/>
        <v>#DIV/0!</v>
      </c>
      <c r="Z136" t="e">
        <f t="shared" si="19"/>
        <v>#DIV/0!</v>
      </c>
    </row>
    <row r="137" spans="1:26" x14ac:dyDescent="0.35">
      <c r="H137">
        <f>SUM(O137:O139)</f>
        <v>0</v>
      </c>
      <c r="M137" t="s">
        <v>18</v>
      </c>
      <c r="R137" s="2" t="e">
        <f t="shared" si="17"/>
        <v>#DIV/0!</v>
      </c>
      <c r="Z137" t="e">
        <f t="shared" si="19"/>
        <v>#DIV/0!</v>
      </c>
    </row>
    <row r="138" spans="1:26" x14ac:dyDescent="0.35">
      <c r="H138">
        <f>H137</f>
        <v>0</v>
      </c>
      <c r="M138" t="s">
        <v>20</v>
      </c>
      <c r="R138" s="2" t="e">
        <f t="shared" si="17"/>
        <v>#DIV/0!</v>
      </c>
      <c r="Z138" t="e">
        <f t="shared" si="19"/>
        <v>#DIV/0!</v>
      </c>
    </row>
    <row r="139" spans="1:26" x14ac:dyDescent="0.35">
      <c r="H139">
        <f>H137</f>
        <v>0</v>
      </c>
      <c r="M139" t="s">
        <v>21</v>
      </c>
      <c r="R139" s="2" t="e">
        <f t="shared" si="17"/>
        <v>#DIV/0!</v>
      </c>
      <c r="Z139" t="e">
        <f t="shared" si="19"/>
        <v>#DIV/0!</v>
      </c>
    </row>
    <row r="140" spans="1:26" x14ac:dyDescent="0.35">
      <c r="H140">
        <f>SUM(O140:O142)</f>
        <v>0</v>
      </c>
      <c r="M140" t="s">
        <v>18</v>
      </c>
      <c r="R140" s="2" t="e">
        <f t="shared" si="17"/>
        <v>#DIV/0!</v>
      </c>
      <c r="Z140" t="e">
        <f t="shared" si="19"/>
        <v>#DIV/0!</v>
      </c>
    </row>
    <row r="141" spans="1:26" x14ac:dyDescent="0.35">
      <c r="H141">
        <f>H140</f>
        <v>0</v>
      </c>
      <c r="M141" t="s">
        <v>20</v>
      </c>
      <c r="R141" s="2" t="e">
        <f t="shared" si="17"/>
        <v>#DIV/0!</v>
      </c>
      <c r="Z141" t="e">
        <f t="shared" si="19"/>
        <v>#DIV/0!</v>
      </c>
    </row>
    <row r="142" spans="1:26" x14ac:dyDescent="0.35">
      <c r="H142">
        <f>H140</f>
        <v>0</v>
      </c>
      <c r="M142" t="s">
        <v>21</v>
      </c>
      <c r="R142" s="2" t="e">
        <f t="shared" si="17"/>
        <v>#DIV/0!</v>
      </c>
      <c r="Z142" t="e">
        <f t="shared" si="19"/>
        <v>#DIV/0!</v>
      </c>
    </row>
    <row r="143" spans="1:26" x14ac:dyDescent="0.35">
      <c r="H143">
        <f>SUM(O143:O145)</f>
        <v>0</v>
      </c>
      <c r="M143" t="s">
        <v>18</v>
      </c>
      <c r="R143" s="2" t="e">
        <f t="shared" si="17"/>
        <v>#DIV/0!</v>
      </c>
      <c r="Z143" t="e">
        <f t="shared" si="19"/>
        <v>#DIV/0!</v>
      </c>
    </row>
    <row r="144" spans="1:26" x14ac:dyDescent="0.35">
      <c r="H144">
        <f>H143</f>
        <v>0</v>
      </c>
      <c r="M144" t="s">
        <v>20</v>
      </c>
      <c r="R144" s="2" t="e">
        <f t="shared" si="17"/>
        <v>#DIV/0!</v>
      </c>
      <c r="Z144" t="e">
        <f t="shared" si="19"/>
        <v>#DIV/0!</v>
      </c>
    </row>
    <row r="145" spans="8:26" x14ac:dyDescent="0.35">
      <c r="H145">
        <f>H143</f>
        <v>0</v>
      </c>
      <c r="M145" t="s">
        <v>21</v>
      </c>
      <c r="R145" s="2" t="e">
        <f t="shared" si="17"/>
        <v>#DIV/0!</v>
      </c>
      <c r="Z145" t="e">
        <f t="shared" si="19"/>
        <v>#DIV/0!</v>
      </c>
    </row>
    <row r="146" spans="8:26" x14ac:dyDescent="0.35">
      <c r="H146">
        <f>SUM(O146:O148)</f>
        <v>0</v>
      </c>
      <c r="M146" t="s">
        <v>18</v>
      </c>
      <c r="R146" s="2" t="e">
        <f t="shared" si="17"/>
        <v>#DIV/0!</v>
      </c>
      <c r="Z146" t="e">
        <f t="shared" si="19"/>
        <v>#DIV/0!</v>
      </c>
    </row>
    <row r="147" spans="8:26" x14ac:dyDescent="0.35">
      <c r="H147">
        <f>H146</f>
        <v>0</v>
      </c>
      <c r="M147" t="s">
        <v>20</v>
      </c>
      <c r="R147" s="2" t="e">
        <f t="shared" si="17"/>
        <v>#DIV/0!</v>
      </c>
      <c r="Z147" t="e">
        <f t="shared" si="19"/>
        <v>#DIV/0!</v>
      </c>
    </row>
    <row r="148" spans="8:26" x14ac:dyDescent="0.35">
      <c r="H148">
        <f>H146</f>
        <v>0</v>
      </c>
      <c r="M148" t="s">
        <v>21</v>
      </c>
      <c r="R148" s="2" t="e">
        <f t="shared" si="17"/>
        <v>#DIV/0!</v>
      </c>
      <c r="Z148" t="e">
        <f t="shared" si="19"/>
        <v>#DIV/0!</v>
      </c>
    </row>
    <row r="149" spans="8:26" x14ac:dyDescent="0.35">
      <c r="H149">
        <f>SUM(O149:O151)</f>
        <v>0</v>
      </c>
      <c r="M149" t="s">
        <v>18</v>
      </c>
      <c r="R149" s="2" t="e">
        <f t="shared" si="17"/>
        <v>#DIV/0!</v>
      </c>
      <c r="Z149" t="e">
        <f t="shared" si="19"/>
        <v>#DIV/0!</v>
      </c>
    </row>
    <row r="150" spans="8:26" x14ac:dyDescent="0.35">
      <c r="H150">
        <f>H149</f>
        <v>0</v>
      </c>
      <c r="M150" t="s">
        <v>20</v>
      </c>
      <c r="R150" s="2" t="e">
        <f>O150/H138</f>
        <v>#DIV/0!</v>
      </c>
      <c r="Z150" t="e">
        <f t="shared" si="19"/>
        <v>#DIV/0!</v>
      </c>
    </row>
    <row r="151" spans="8:26" x14ac:dyDescent="0.35">
      <c r="H151">
        <f>H149</f>
        <v>0</v>
      </c>
      <c r="M151" t="s">
        <v>21</v>
      </c>
      <c r="R151" s="2" t="e">
        <f>O151/H139</f>
        <v>#DIV/0!</v>
      </c>
      <c r="Z151" t="e">
        <f t="shared" si="19"/>
        <v>#DIV/0!</v>
      </c>
    </row>
    <row r="152" spans="8:26" x14ac:dyDescent="0.35">
      <c r="H152">
        <f>SUM(O152:O154)</f>
        <v>0</v>
      </c>
      <c r="M152" t="s">
        <v>18</v>
      </c>
      <c r="R152" s="2" t="e">
        <f>O152/H140</f>
        <v>#DIV/0!</v>
      </c>
      <c r="Z152" t="e">
        <f t="shared" si="19"/>
        <v>#DIV/0!</v>
      </c>
    </row>
    <row r="153" spans="8:26" x14ac:dyDescent="0.35">
      <c r="H153">
        <f>H152</f>
        <v>0</v>
      </c>
      <c r="M153" t="s">
        <v>20</v>
      </c>
      <c r="R153" s="2" t="e">
        <f>O153/H141</f>
        <v>#DIV/0!</v>
      </c>
      <c r="Z153" t="e">
        <f t="shared" si="19"/>
        <v>#DIV/0!</v>
      </c>
    </row>
    <row r="154" spans="8:26" x14ac:dyDescent="0.35">
      <c r="H154">
        <f>H152</f>
        <v>0</v>
      </c>
      <c r="M154" t="s">
        <v>21</v>
      </c>
      <c r="R154" s="2" t="e">
        <f>O154/H142</f>
        <v>#DIV/0!</v>
      </c>
      <c r="Z154" t="e">
        <f t="shared" si="19"/>
        <v>#DIV/0!</v>
      </c>
    </row>
    <row r="155" spans="8:26" x14ac:dyDescent="0.35">
      <c r="H155">
        <f>SUM(O155:O157)</f>
        <v>0</v>
      </c>
      <c r="M155" t="s">
        <v>18</v>
      </c>
      <c r="R155" s="2" t="e">
        <f>O155/H143</f>
        <v>#DIV/0!</v>
      </c>
      <c r="Z155" t="e">
        <f t="shared" si="19"/>
        <v>#DIV/0!</v>
      </c>
    </row>
    <row r="156" spans="8:26" x14ac:dyDescent="0.35">
      <c r="H156">
        <f>H155</f>
        <v>0</v>
      </c>
      <c r="M156" t="s">
        <v>20</v>
      </c>
      <c r="R156" s="2" t="e">
        <f>O156/H144</f>
        <v>#DIV/0!</v>
      </c>
      <c r="Z156" t="e">
        <f t="shared" si="19"/>
        <v>#DIV/0!</v>
      </c>
    </row>
    <row r="157" spans="8:26" x14ac:dyDescent="0.35">
      <c r="H157">
        <f>H155</f>
        <v>0</v>
      </c>
      <c r="M157" t="s">
        <v>21</v>
      </c>
      <c r="R157" s="2" t="e">
        <f>O157/H145</f>
        <v>#DIV/0!</v>
      </c>
      <c r="Z157" t="e">
        <f t="shared" si="19"/>
        <v>#DIV/0!</v>
      </c>
    </row>
    <row r="158" spans="8:26" x14ac:dyDescent="0.35">
      <c r="H158">
        <f>SUM(O158:O160)</f>
        <v>0</v>
      </c>
      <c r="M158" t="s">
        <v>18</v>
      </c>
      <c r="R158" s="2" t="e">
        <f>O158/H146</f>
        <v>#DIV/0!</v>
      </c>
      <c r="Z158" t="e">
        <f t="shared" si="19"/>
        <v>#DIV/0!</v>
      </c>
    </row>
    <row r="159" spans="8:26" x14ac:dyDescent="0.35">
      <c r="H159">
        <f>H158</f>
        <v>0</v>
      </c>
      <c r="M159" t="s">
        <v>20</v>
      </c>
      <c r="R159" s="2" t="e">
        <f>O159/H147</f>
        <v>#DIV/0!</v>
      </c>
      <c r="Z159" t="e">
        <f t="shared" si="19"/>
        <v>#DIV/0!</v>
      </c>
    </row>
    <row r="160" spans="8:26" x14ac:dyDescent="0.35">
      <c r="H160">
        <f>H158</f>
        <v>0</v>
      </c>
      <c r="M160" t="s">
        <v>21</v>
      </c>
      <c r="R160" s="2" t="e">
        <f>O160/H148</f>
        <v>#DIV/0!</v>
      </c>
      <c r="Z160" t="e">
        <f t="shared" si="19"/>
        <v>#DIV/0!</v>
      </c>
    </row>
    <row r="161" spans="8:26" x14ac:dyDescent="0.35">
      <c r="H161">
        <f>SUM(O161:O163)</f>
        <v>0</v>
      </c>
      <c r="M161" t="s">
        <v>18</v>
      </c>
      <c r="R161" s="2" t="e">
        <f>O161/H149</f>
        <v>#DIV/0!</v>
      </c>
      <c r="Z161" t="e">
        <f t="shared" si="19"/>
        <v>#DIV/0!</v>
      </c>
    </row>
    <row r="162" spans="8:26" x14ac:dyDescent="0.35">
      <c r="H162">
        <f>H161</f>
        <v>0</v>
      </c>
      <c r="M162" t="s">
        <v>20</v>
      </c>
      <c r="R162" s="2" t="e">
        <f>O162/H150</f>
        <v>#DIV/0!</v>
      </c>
      <c r="Z162" t="e">
        <f t="shared" si="19"/>
        <v>#DIV/0!</v>
      </c>
    </row>
    <row r="163" spans="8:26" x14ac:dyDescent="0.35">
      <c r="H163">
        <f>H161</f>
        <v>0</v>
      </c>
      <c r="M163" t="s">
        <v>21</v>
      </c>
      <c r="R163" s="2" t="e">
        <f>O163/H151</f>
        <v>#DIV/0!</v>
      </c>
      <c r="Z163" t="e">
        <f t="shared" si="19"/>
        <v>#DIV/0!</v>
      </c>
    </row>
    <row r="164" spans="8:26" x14ac:dyDescent="0.35">
      <c r="H164">
        <f>SUM(O164:O166)</f>
        <v>0</v>
      </c>
      <c r="M164" t="s">
        <v>18</v>
      </c>
      <c r="R164" s="2" t="e">
        <f>O164/H152</f>
        <v>#DIV/0!</v>
      </c>
      <c r="Z164" t="e">
        <f t="shared" si="19"/>
        <v>#DIV/0!</v>
      </c>
    </row>
    <row r="165" spans="8:26" x14ac:dyDescent="0.35">
      <c r="H165">
        <f>H164</f>
        <v>0</v>
      </c>
      <c r="M165" t="s">
        <v>20</v>
      </c>
      <c r="R165" s="2" t="e">
        <f>O165/H153</f>
        <v>#DIV/0!</v>
      </c>
      <c r="Z165" t="e">
        <f t="shared" si="19"/>
        <v>#DIV/0!</v>
      </c>
    </row>
    <row r="166" spans="8:26" x14ac:dyDescent="0.35">
      <c r="H166">
        <f>H164</f>
        <v>0</v>
      </c>
      <c r="M166" t="s">
        <v>21</v>
      </c>
      <c r="R166" s="2" t="e">
        <f>O166/H154</f>
        <v>#DIV/0!</v>
      </c>
      <c r="Z166" t="e">
        <f t="shared" si="19"/>
        <v>#DIV/0!</v>
      </c>
    </row>
    <row r="167" spans="8:26" x14ac:dyDescent="0.35">
      <c r="H167">
        <f>SUM(O167:O169)</f>
        <v>0</v>
      </c>
      <c r="M167" t="s">
        <v>18</v>
      </c>
      <c r="R167" s="2" t="e">
        <f>O167/H155</f>
        <v>#DIV/0!</v>
      </c>
      <c r="Z167" t="e">
        <f t="shared" si="19"/>
        <v>#DIV/0!</v>
      </c>
    </row>
    <row r="168" spans="8:26" x14ac:dyDescent="0.35">
      <c r="H168">
        <f>H167</f>
        <v>0</v>
      </c>
      <c r="M168" t="s">
        <v>20</v>
      </c>
      <c r="R168" s="2" t="e">
        <f>O168/H156</f>
        <v>#DIV/0!</v>
      </c>
      <c r="Z168" t="e">
        <f t="shared" si="19"/>
        <v>#DIV/0!</v>
      </c>
    </row>
    <row r="169" spans="8:26" x14ac:dyDescent="0.35">
      <c r="H169">
        <f>H167</f>
        <v>0</v>
      </c>
      <c r="M169" t="s">
        <v>21</v>
      </c>
      <c r="R169" s="2" t="e">
        <f>O169/H157</f>
        <v>#DIV/0!</v>
      </c>
      <c r="Z169" t="e">
        <f t="shared" si="19"/>
        <v>#DIV/0!</v>
      </c>
    </row>
    <row r="170" spans="8:26" x14ac:dyDescent="0.35">
      <c r="H170">
        <f>SUM(O170:O172)</f>
        <v>0</v>
      </c>
      <c r="M170" t="s">
        <v>18</v>
      </c>
      <c r="R170" s="2" t="e">
        <f>O170/H158</f>
        <v>#DIV/0!</v>
      </c>
      <c r="Z170" t="e">
        <f t="shared" si="19"/>
        <v>#DIV/0!</v>
      </c>
    </row>
    <row r="171" spans="8:26" x14ac:dyDescent="0.35">
      <c r="H171">
        <f>H170</f>
        <v>0</v>
      </c>
      <c r="M171" t="s">
        <v>20</v>
      </c>
      <c r="R171" s="2" t="e">
        <f>O171/H159</f>
        <v>#DIV/0!</v>
      </c>
      <c r="Z171" t="e">
        <f t="shared" si="19"/>
        <v>#DIV/0!</v>
      </c>
    </row>
    <row r="172" spans="8:26" x14ac:dyDescent="0.35">
      <c r="H172">
        <f>H170</f>
        <v>0</v>
      </c>
      <c r="M172" t="s">
        <v>21</v>
      </c>
      <c r="R172" s="2" t="e">
        <f>O172/H160</f>
        <v>#DIV/0!</v>
      </c>
      <c r="Z172" t="e">
        <f t="shared" si="19"/>
        <v>#DIV/0!</v>
      </c>
    </row>
    <row r="173" spans="8:26" x14ac:dyDescent="0.35">
      <c r="H173">
        <f>SUM(O173:O175)</f>
        <v>0</v>
      </c>
      <c r="M173" t="s">
        <v>18</v>
      </c>
      <c r="R173" s="2" t="e">
        <f>O173/H161</f>
        <v>#DIV/0!</v>
      </c>
      <c r="Z173" t="e">
        <f t="shared" si="19"/>
        <v>#DIV/0!</v>
      </c>
    </row>
    <row r="174" spans="8:26" x14ac:dyDescent="0.35">
      <c r="H174">
        <f>H173</f>
        <v>0</v>
      </c>
      <c r="M174" t="s">
        <v>20</v>
      </c>
      <c r="R174" s="2" t="e">
        <f>O174/H162</f>
        <v>#DIV/0!</v>
      </c>
      <c r="Z174" t="e">
        <f t="shared" si="19"/>
        <v>#DIV/0!</v>
      </c>
    </row>
    <row r="175" spans="8:26" x14ac:dyDescent="0.35">
      <c r="H175">
        <f>H173</f>
        <v>0</v>
      </c>
      <c r="M175" t="s">
        <v>21</v>
      </c>
      <c r="R175" s="2" t="e">
        <f>O175/H163</f>
        <v>#DIV/0!</v>
      </c>
      <c r="Z175" t="e">
        <f t="shared" si="19"/>
        <v>#DIV/0!</v>
      </c>
    </row>
    <row r="176" spans="8:26" x14ac:dyDescent="0.35">
      <c r="H176">
        <f>SUM(O176:O178)</f>
        <v>0</v>
      </c>
      <c r="M176" t="s">
        <v>18</v>
      </c>
      <c r="R176" s="2" t="e">
        <f>O176/H164</f>
        <v>#DIV/0!</v>
      </c>
      <c r="Z176" t="e">
        <f t="shared" si="19"/>
        <v>#DIV/0!</v>
      </c>
    </row>
    <row r="177" spans="8:26" x14ac:dyDescent="0.35">
      <c r="H177">
        <f>H176</f>
        <v>0</v>
      </c>
      <c r="M177" t="s">
        <v>20</v>
      </c>
      <c r="R177" s="2" t="e">
        <f>O177/H165</f>
        <v>#DIV/0!</v>
      </c>
      <c r="Z177" t="e">
        <f t="shared" si="19"/>
        <v>#DIV/0!</v>
      </c>
    </row>
    <row r="178" spans="8:26" x14ac:dyDescent="0.35">
      <c r="H178">
        <f>H176</f>
        <v>0</v>
      </c>
      <c r="M178" t="s">
        <v>21</v>
      </c>
      <c r="R178" s="2" t="e">
        <f>O178/H166</f>
        <v>#DIV/0!</v>
      </c>
      <c r="Z178" t="e">
        <f t="shared" si="19"/>
        <v>#DIV/0!</v>
      </c>
    </row>
    <row r="179" spans="8:26" x14ac:dyDescent="0.35">
      <c r="H179">
        <f>SUM(O179:O181)</f>
        <v>0</v>
      </c>
      <c r="M179" t="s">
        <v>18</v>
      </c>
      <c r="R179" s="2" t="e">
        <f>O179/H167</f>
        <v>#DIV/0!</v>
      </c>
      <c r="Z179" t="e">
        <f t="shared" si="19"/>
        <v>#DIV/0!</v>
      </c>
    </row>
    <row r="180" spans="8:26" x14ac:dyDescent="0.35">
      <c r="H180">
        <f>H179</f>
        <v>0</v>
      </c>
      <c r="M180" t="s">
        <v>20</v>
      </c>
      <c r="R180" s="2" t="e">
        <f>O180/H168</f>
        <v>#DIV/0!</v>
      </c>
      <c r="Z180" t="e">
        <f t="shared" si="19"/>
        <v>#DIV/0!</v>
      </c>
    </row>
    <row r="181" spans="8:26" x14ac:dyDescent="0.35">
      <c r="H181">
        <f>H179</f>
        <v>0</v>
      </c>
      <c r="M181" t="s">
        <v>21</v>
      </c>
      <c r="R181" s="2" t="e">
        <f>O181/H169</f>
        <v>#DIV/0!</v>
      </c>
      <c r="Z181" t="e">
        <f t="shared" si="19"/>
        <v>#DIV/0!</v>
      </c>
    </row>
    <row r="182" spans="8:26" x14ac:dyDescent="0.35">
      <c r="H182">
        <f>SUM(O182:O184)</f>
        <v>0</v>
      </c>
      <c r="M182" t="s">
        <v>18</v>
      </c>
      <c r="R182" s="2" t="e">
        <f>O182/H170</f>
        <v>#DIV/0!</v>
      </c>
      <c r="Z182" t="e">
        <f t="shared" si="19"/>
        <v>#DIV/0!</v>
      </c>
    </row>
    <row r="183" spans="8:26" x14ac:dyDescent="0.35">
      <c r="H183">
        <f>H182</f>
        <v>0</v>
      </c>
      <c r="M183" t="s">
        <v>20</v>
      </c>
      <c r="R183" s="2" t="e">
        <f>O183/H171</f>
        <v>#DIV/0!</v>
      </c>
      <c r="Z183" t="e">
        <f t="shared" si="19"/>
        <v>#DIV/0!</v>
      </c>
    </row>
    <row r="184" spans="8:26" x14ac:dyDescent="0.35">
      <c r="H184">
        <f>H182</f>
        <v>0</v>
      </c>
      <c r="M184" t="s">
        <v>21</v>
      </c>
      <c r="R184" s="2" t="e">
        <f>O184/H172</f>
        <v>#DIV/0!</v>
      </c>
      <c r="Z184" t="e">
        <f t="shared" si="19"/>
        <v>#DIV/0!</v>
      </c>
    </row>
    <row r="185" spans="8:26" x14ac:dyDescent="0.35">
      <c r="H185">
        <f>SUM(O185:O187)</f>
        <v>0</v>
      </c>
      <c r="M185" t="s">
        <v>18</v>
      </c>
      <c r="R185" s="2" t="e">
        <f>O185/H173</f>
        <v>#DIV/0!</v>
      </c>
      <c r="Z185" t="e">
        <f t="shared" si="19"/>
        <v>#DIV/0!</v>
      </c>
    </row>
    <row r="186" spans="8:26" x14ac:dyDescent="0.35">
      <c r="H186">
        <f>H185</f>
        <v>0</v>
      </c>
      <c r="M186" t="s">
        <v>20</v>
      </c>
      <c r="R186" s="2" t="e">
        <f>O186/H174</f>
        <v>#DIV/0!</v>
      </c>
      <c r="Z186" t="e">
        <f t="shared" si="19"/>
        <v>#DIV/0!</v>
      </c>
    </row>
    <row r="187" spans="8:26" x14ac:dyDescent="0.35">
      <c r="H187">
        <f>H185</f>
        <v>0</v>
      </c>
      <c r="M187" t="s">
        <v>21</v>
      </c>
      <c r="R187" s="2" t="e">
        <f>O187/H175</f>
        <v>#DIV/0!</v>
      </c>
      <c r="Z187" t="e">
        <f t="shared" si="19"/>
        <v>#DIV/0!</v>
      </c>
    </row>
    <row r="188" spans="8:26" x14ac:dyDescent="0.35">
      <c r="H188">
        <f>SUM(O188:O190)</f>
        <v>0</v>
      </c>
      <c r="M188" t="s">
        <v>18</v>
      </c>
      <c r="R188" s="2" t="e">
        <f>O188/H176</f>
        <v>#DIV/0!</v>
      </c>
      <c r="Z188" t="e">
        <f t="shared" si="19"/>
        <v>#DIV/0!</v>
      </c>
    </row>
    <row r="189" spans="8:26" x14ac:dyDescent="0.35">
      <c r="H189">
        <f>H188</f>
        <v>0</v>
      </c>
      <c r="M189" t="s">
        <v>20</v>
      </c>
      <c r="R189" s="2" t="e">
        <f>O189/H177</f>
        <v>#DIV/0!</v>
      </c>
      <c r="Z189" t="e">
        <f t="shared" si="19"/>
        <v>#DIV/0!</v>
      </c>
    </row>
    <row r="190" spans="8:26" x14ac:dyDescent="0.35">
      <c r="H190">
        <f>H188</f>
        <v>0</v>
      </c>
      <c r="M190" t="s">
        <v>21</v>
      </c>
      <c r="R190" s="2" t="e">
        <f>O190/H178</f>
        <v>#DIV/0!</v>
      </c>
      <c r="Z190" t="e">
        <f t="shared" si="19"/>
        <v>#DIV/0!</v>
      </c>
    </row>
    <row r="191" spans="8:26" x14ac:dyDescent="0.35">
      <c r="H191">
        <f>SUM(O191:O193)</f>
        <v>0</v>
      </c>
      <c r="M191" t="s">
        <v>18</v>
      </c>
      <c r="R191" s="2" t="e">
        <f>O191/H179</f>
        <v>#DIV/0!</v>
      </c>
      <c r="Z191" t="e">
        <f t="shared" si="19"/>
        <v>#DIV/0!</v>
      </c>
    </row>
    <row r="192" spans="8:26" x14ac:dyDescent="0.35">
      <c r="H192">
        <f>H191</f>
        <v>0</v>
      </c>
      <c r="M192" t="s">
        <v>20</v>
      </c>
      <c r="R192" s="2" t="e">
        <f>O192/H180</f>
        <v>#DIV/0!</v>
      </c>
      <c r="Z192" t="e">
        <f t="shared" si="19"/>
        <v>#DIV/0!</v>
      </c>
    </row>
    <row r="193" spans="8:26" x14ac:dyDescent="0.35">
      <c r="H193">
        <f>H191</f>
        <v>0</v>
      </c>
      <c r="M193" t="s">
        <v>21</v>
      </c>
      <c r="R193" s="2" t="e">
        <f>O193/H181</f>
        <v>#DIV/0!</v>
      </c>
      <c r="Z193" t="e">
        <f t="shared" si="19"/>
        <v>#DIV/0!</v>
      </c>
    </row>
    <row r="194" spans="8:26" x14ac:dyDescent="0.35">
      <c r="H194">
        <f>SUM(O194:O196)</f>
        <v>0</v>
      </c>
      <c r="M194" t="s">
        <v>18</v>
      </c>
      <c r="R194" s="2" t="e">
        <f>O194/H182</f>
        <v>#DIV/0!</v>
      </c>
      <c r="Z194" t="e">
        <f t="shared" ref="Z194:Z220" si="20">T194/(G194/60)</f>
        <v>#DIV/0!</v>
      </c>
    </row>
    <row r="195" spans="8:26" x14ac:dyDescent="0.35">
      <c r="H195">
        <f>H194</f>
        <v>0</v>
      </c>
      <c r="M195" t="s">
        <v>20</v>
      </c>
      <c r="R195" s="2" t="e">
        <f>O195/H183</f>
        <v>#DIV/0!</v>
      </c>
      <c r="Z195" t="e">
        <f t="shared" si="20"/>
        <v>#DIV/0!</v>
      </c>
    </row>
    <row r="196" spans="8:26" x14ac:dyDescent="0.35">
      <c r="H196">
        <f>H194</f>
        <v>0</v>
      </c>
      <c r="M196" t="s">
        <v>21</v>
      </c>
      <c r="R196" s="2" t="e">
        <f>O196/H184</f>
        <v>#DIV/0!</v>
      </c>
      <c r="Z196" t="e">
        <f t="shared" si="20"/>
        <v>#DIV/0!</v>
      </c>
    </row>
    <row r="197" spans="8:26" x14ac:dyDescent="0.35">
      <c r="H197">
        <f>SUM(O197:O199)</f>
        <v>0</v>
      </c>
      <c r="M197" t="s">
        <v>18</v>
      </c>
      <c r="R197" s="2" t="e">
        <f>O197/H185</f>
        <v>#DIV/0!</v>
      </c>
      <c r="Z197" t="e">
        <f t="shared" si="20"/>
        <v>#DIV/0!</v>
      </c>
    </row>
    <row r="198" spans="8:26" x14ac:dyDescent="0.35">
      <c r="H198">
        <f>H197</f>
        <v>0</v>
      </c>
      <c r="M198" t="s">
        <v>20</v>
      </c>
      <c r="R198" s="2" t="e">
        <f>O198/H186</f>
        <v>#DIV/0!</v>
      </c>
      <c r="Z198" t="e">
        <f t="shared" si="20"/>
        <v>#DIV/0!</v>
      </c>
    </row>
    <row r="199" spans="8:26" x14ac:dyDescent="0.35">
      <c r="H199">
        <f>H197</f>
        <v>0</v>
      </c>
      <c r="M199" t="s">
        <v>21</v>
      </c>
      <c r="R199" s="2" t="e">
        <f>O199/H187</f>
        <v>#DIV/0!</v>
      </c>
      <c r="Z199" t="e">
        <f t="shared" si="20"/>
        <v>#DIV/0!</v>
      </c>
    </row>
    <row r="200" spans="8:26" x14ac:dyDescent="0.35">
      <c r="H200">
        <f>SUM(O200:O202)</f>
        <v>0</v>
      </c>
      <c r="M200" t="s">
        <v>18</v>
      </c>
      <c r="R200" s="2" t="e">
        <f>O200/H188</f>
        <v>#DIV/0!</v>
      </c>
      <c r="Z200" t="e">
        <f t="shared" si="20"/>
        <v>#DIV/0!</v>
      </c>
    </row>
    <row r="201" spans="8:26" x14ac:dyDescent="0.35">
      <c r="H201">
        <f>H200</f>
        <v>0</v>
      </c>
      <c r="M201" t="s">
        <v>20</v>
      </c>
      <c r="R201" s="2" t="e">
        <f>O201/H189</f>
        <v>#DIV/0!</v>
      </c>
      <c r="Z201" t="e">
        <f t="shared" si="20"/>
        <v>#DIV/0!</v>
      </c>
    </row>
    <row r="202" spans="8:26" x14ac:dyDescent="0.35">
      <c r="H202">
        <f>H200</f>
        <v>0</v>
      </c>
      <c r="M202" t="s">
        <v>21</v>
      </c>
      <c r="R202" s="2" t="e">
        <f>O202/H190</f>
        <v>#DIV/0!</v>
      </c>
      <c r="Z202" t="e">
        <f t="shared" si="20"/>
        <v>#DIV/0!</v>
      </c>
    </row>
    <row r="203" spans="8:26" x14ac:dyDescent="0.35">
      <c r="H203">
        <f>SUM(O203:O205)</f>
        <v>0</v>
      </c>
      <c r="M203" t="s">
        <v>18</v>
      </c>
      <c r="R203" s="2" t="e">
        <f>O203/H191</f>
        <v>#DIV/0!</v>
      </c>
      <c r="Z203" t="e">
        <f t="shared" si="20"/>
        <v>#DIV/0!</v>
      </c>
    </row>
    <row r="204" spans="8:26" x14ac:dyDescent="0.35">
      <c r="H204">
        <f>H203</f>
        <v>0</v>
      </c>
      <c r="M204" t="s">
        <v>20</v>
      </c>
      <c r="R204" s="2" t="e">
        <f>O204/H192</f>
        <v>#DIV/0!</v>
      </c>
      <c r="Z204" t="e">
        <f t="shared" si="20"/>
        <v>#DIV/0!</v>
      </c>
    </row>
    <row r="205" spans="8:26" x14ac:dyDescent="0.35">
      <c r="H205">
        <f>H203</f>
        <v>0</v>
      </c>
      <c r="M205" t="s">
        <v>21</v>
      </c>
      <c r="R205" s="2" t="e">
        <f>O205/H193</f>
        <v>#DIV/0!</v>
      </c>
      <c r="Z205" t="e">
        <f t="shared" si="20"/>
        <v>#DIV/0!</v>
      </c>
    </row>
    <row r="206" spans="8:26" x14ac:dyDescent="0.35">
      <c r="H206">
        <f>SUM(O206:O208)</f>
        <v>0</v>
      </c>
      <c r="M206" t="s">
        <v>18</v>
      </c>
      <c r="R206" s="2" t="e">
        <f>O206/H194</f>
        <v>#DIV/0!</v>
      </c>
      <c r="Z206" t="e">
        <f t="shared" si="20"/>
        <v>#DIV/0!</v>
      </c>
    </row>
    <row r="207" spans="8:26" x14ac:dyDescent="0.35">
      <c r="H207">
        <f>H206</f>
        <v>0</v>
      </c>
      <c r="M207" t="s">
        <v>20</v>
      </c>
      <c r="R207" s="2" t="e">
        <f>O207/H195</f>
        <v>#DIV/0!</v>
      </c>
      <c r="Z207" t="e">
        <f t="shared" si="20"/>
        <v>#DIV/0!</v>
      </c>
    </row>
    <row r="208" spans="8:26" x14ac:dyDescent="0.35">
      <c r="H208">
        <f>H206</f>
        <v>0</v>
      </c>
      <c r="M208" t="s">
        <v>21</v>
      </c>
      <c r="R208" s="2" t="e">
        <f>O208/H196</f>
        <v>#DIV/0!</v>
      </c>
      <c r="Z208" t="e">
        <f t="shared" si="20"/>
        <v>#DIV/0!</v>
      </c>
    </row>
    <row r="209" spans="8:26" x14ac:dyDescent="0.35">
      <c r="H209">
        <f>SUM(O209:O211)</f>
        <v>0</v>
      </c>
      <c r="M209" t="s">
        <v>18</v>
      </c>
      <c r="R209" s="2" t="e">
        <f>O209/H197</f>
        <v>#DIV/0!</v>
      </c>
      <c r="Z209" t="e">
        <f t="shared" si="20"/>
        <v>#DIV/0!</v>
      </c>
    </row>
    <row r="210" spans="8:26" x14ac:dyDescent="0.35">
      <c r="H210">
        <f>H209</f>
        <v>0</v>
      </c>
      <c r="M210" t="s">
        <v>20</v>
      </c>
      <c r="R210" s="2" t="e">
        <f>O210/H198</f>
        <v>#DIV/0!</v>
      </c>
      <c r="Z210" t="e">
        <f t="shared" si="20"/>
        <v>#DIV/0!</v>
      </c>
    </row>
    <row r="211" spans="8:26" x14ac:dyDescent="0.35">
      <c r="H211">
        <f>H209</f>
        <v>0</v>
      </c>
      <c r="M211" t="s">
        <v>21</v>
      </c>
      <c r="R211" s="2" t="e">
        <f>O211/H199</f>
        <v>#DIV/0!</v>
      </c>
      <c r="Z211" t="e">
        <f t="shared" si="20"/>
        <v>#DIV/0!</v>
      </c>
    </row>
    <row r="212" spans="8:26" x14ac:dyDescent="0.35">
      <c r="R212" s="2" t="e">
        <f>O212/H200</f>
        <v>#DIV/0!</v>
      </c>
      <c r="Z212" t="e">
        <f t="shared" si="20"/>
        <v>#DIV/0!</v>
      </c>
    </row>
    <row r="213" spans="8:26" x14ac:dyDescent="0.35">
      <c r="R213" s="2" t="e">
        <f>O213/H201</f>
        <v>#DIV/0!</v>
      </c>
      <c r="Z213" t="e">
        <f t="shared" si="20"/>
        <v>#DIV/0!</v>
      </c>
    </row>
    <row r="214" spans="8:26" x14ac:dyDescent="0.35">
      <c r="R214" s="2" t="e">
        <f>O214/H202</f>
        <v>#DIV/0!</v>
      </c>
      <c r="Z214" t="e">
        <f t="shared" si="20"/>
        <v>#DIV/0!</v>
      </c>
    </row>
    <row r="215" spans="8:26" x14ac:dyDescent="0.35">
      <c r="R215" s="2" t="e">
        <f>O215/H203</f>
        <v>#DIV/0!</v>
      </c>
      <c r="Z215" t="e">
        <f t="shared" si="20"/>
        <v>#DIV/0!</v>
      </c>
    </row>
    <row r="216" spans="8:26" x14ac:dyDescent="0.35">
      <c r="R216" s="2" t="e">
        <f>O216/H204</f>
        <v>#DIV/0!</v>
      </c>
      <c r="Z216" t="e">
        <f t="shared" si="20"/>
        <v>#DIV/0!</v>
      </c>
    </row>
    <row r="217" spans="8:26" x14ac:dyDescent="0.35">
      <c r="R217" s="2" t="e">
        <f>O217/H205</f>
        <v>#DIV/0!</v>
      </c>
      <c r="Z217" t="e">
        <f t="shared" si="20"/>
        <v>#DIV/0!</v>
      </c>
    </row>
    <row r="218" spans="8:26" x14ac:dyDescent="0.35">
      <c r="R218" s="2" t="e">
        <f>O218/H206</f>
        <v>#DIV/0!</v>
      </c>
      <c r="Z218" t="e">
        <f t="shared" si="20"/>
        <v>#DIV/0!</v>
      </c>
    </row>
    <row r="219" spans="8:26" x14ac:dyDescent="0.35">
      <c r="R219" s="2" t="e">
        <f>O219/H207</f>
        <v>#DIV/0!</v>
      </c>
      <c r="Z219" t="e">
        <f t="shared" si="20"/>
        <v>#DIV/0!</v>
      </c>
    </row>
    <row r="220" spans="8:26" x14ac:dyDescent="0.35">
      <c r="R220" s="2" t="e">
        <f>O220/H208</f>
        <v>#DIV/0!</v>
      </c>
      <c r="Z220" t="e">
        <f t="shared" si="20"/>
        <v>#DIV/0!</v>
      </c>
    </row>
    <row r="221" spans="8:26" x14ac:dyDescent="0.35">
      <c r="R221" s="2"/>
    </row>
    <row r="222" spans="8:26" x14ac:dyDescent="0.35">
      <c r="R222" s="2"/>
    </row>
    <row r="223" spans="8:26" x14ac:dyDescent="0.35">
      <c r="R223" s="2"/>
    </row>
    <row r="224" spans="8:26" x14ac:dyDescent="0.35">
      <c r="R224" s="2"/>
    </row>
    <row r="225" spans="18:18" x14ac:dyDescent="0.35">
      <c r="R225" s="2"/>
    </row>
    <row r="226" spans="18:18" x14ac:dyDescent="0.35">
      <c r="R226" s="2"/>
    </row>
    <row r="227" spans="18:18" x14ac:dyDescent="0.35">
      <c r="R227" s="2"/>
    </row>
    <row r="228" spans="18:18" x14ac:dyDescent="0.35">
      <c r="R228" s="2"/>
    </row>
    <row r="229" spans="18:18" x14ac:dyDescent="0.35">
      <c r="R229" s="2"/>
    </row>
    <row r="230" spans="18:18" x14ac:dyDescent="0.35">
      <c r="R230" s="2"/>
    </row>
    <row r="231" spans="18:18" x14ac:dyDescent="0.35">
      <c r="R231" s="2"/>
    </row>
    <row r="232" spans="18:18" x14ac:dyDescent="0.35">
      <c r="R232" s="2"/>
    </row>
    <row r="233" spans="18:18" x14ac:dyDescent="0.35">
      <c r="R233" s="2"/>
    </row>
    <row r="234" spans="18:18" x14ac:dyDescent="0.35">
      <c r="R234" s="2"/>
    </row>
    <row r="235" spans="18:18" x14ac:dyDescent="0.35">
      <c r="R235" s="2"/>
    </row>
    <row r="236" spans="18:18" x14ac:dyDescent="0.35">
      <c r="R236" s="2"/>
    </row>
    <row r="237" spans="18:18" x14ac:dyDescent="0.35">
      <c r="R237" s="2"/>
    </row>
    <row r="238" spans="18:18" x14ac:dyDescent="0.35">
      <c r="R238" s="2"/>
    </row>
    <row r="239" spans="18:18" x14ac:dyDescent="0.35">
      <c r="R239" s="2"/>
    </row>
    <row r="240" spans="18:18" x14ac:dyDescent="0.35">
      <c r="R240" s="2"/>
    </row>
    <row r="241" spans="18:18" x14ac:dyDescent="0.35">
      <c r="R241" s="2"/>
    </row>
    <row r="242" spans="18:18" x14ac:dyDescent="0.35">
      <c r="R242" s="2"/>
    </row>
    <row r="243" spans="18:18" x14ac:dyDescent="0.35">
      <c r="R243" s="2"/>
    </row>
    <row r="244" spans="18:18" x14ac:dyDescent="0.35">
      <c r="R244" s="2"/>
    </row>
    <row r="245" spans="18:18" x14ac:dyDescent="0.35">
      <c r="R245" s="2"/>
    </row>
    <row r="246" spans="18:18" x14ac:dyDescent="0.35">
      <c r="R246" s="2"/>
    </row>
    <row r="247" spans="18:18" x14ac:dyDescent="0.35">
      <c r="R247" s="2"/>
    </row>
    <row r="248" spans="18:18" x14ac:dyDescent="0.35">
      <c r="R248" s="2"/>
    </row>
    <row r="249" spans="18:18" x14ac:dyDescent="0.35">
      <c r="R249" s="2"/>
    </row>
    <row r="250" spans="18:18" x14ac:dyDescent="0.35">
      <c r="R250" s="2"/>
    </row>
    <row r="251" spans="18:18" x14ac:dyDescent="0.35">
      <c r="R251" s="2"/>
    </row>
    <row r="252" spans="18:18" x14ac:dyDescent="0.35">
      <c r="R252" s="2"/>
    </row>
    <row r="253" spans="18:18" x14ac:dyDescent="0.35">
      <c r="R253" s="2"/>
    </row>
    <row r="254" spans="18:18" x14ac:dyDescent="0.35">
      <c r="R254" s="2"/>
    </row>
    <row r="255" spans="18:18" x14ac:dyDescent="0.35">
      <c r="R255" s="2"/>
    </row>
    <row r="256" spans="18:18" x14ac:dyDescent="0.35">
      <c r="R256" s="2"/>
    </row>
    <row r="257" spans="18:18" x14ac:dyDescent="0.35">
      <c r="R257" s="2"/>
    </row>
    <row r="258" spans="18:18" x14ac:dyDescent="0.35">
      <c r="R258" s="2"/>
    </row>
    <row r="259" spans="18:18" x14ac:dyDescent="0.35">
      <c r="R259" s="2"/>
    </row>
    <row r="260" spans="18:18" x14ac:dyDescent="0.35">
      <c r="R260" s="2"/>
    </row>
    <row r="261" spans="18:18" x14ac:dyDescent="0.35">
      <c r="R261" s="2"/>
    </row>
    <row r="262" spans="18:18" x14ac:dyDescent="0.35">
      <c r="R262" s="2"/>
    </row>
    <row r="263" spans="18:18" x14ac:dyDescent="0.35">
      <c r="R263" s="2"/>
    </row>
    <row r="264" spans="18:18" x14ac:dyDescent="0.35">
      <c r="R264" s="2"/>
    </row>
    <row r="265" spans="18:18" x14ac:dyDescent="0.35">
      <c r="R265" s="2"/>
    </row>
    <row r="266" spans="18:18" x14ac:dyDescent="0.35">
      <c r="R266" s="2"/>
    </row>
    <row r="267" spans="18:18" x14ac:dyDescent="0.35">
      <c r="R267" s="2"/>
    </row>
    <row r="268" spans="18:18" x14ac:dyDescent="0.35">
      <c r="R268" s="2"/>
    </row>
    <row r="269" spans="18:18" x14ac:dyDescent="0.35">
      <c r="R269" s="2"/>
    </row>
    <row r="270" spans="18:18" x14ac:dyDescent="0.35">
      <c r="R270" s="2"/>
    </row>
    <row r="271" spans="18:18" x14ac:dyDescent="0.35">
      <c r="R271" s="2"/>
    </row>
    <row r="272" spans="18:18" x14ac:dyDescent="0.35">
      <c r="R272" s="2"/>
    </row>
    <row r="273" spans="18:18" x14ac:dyDescent="0.35">
      <c r="R273" s="2"/>
    </row>
    <row r="274" spans="18:18" x14ac:dyDescent="0.35">
      <c r="R274" s="2"/>
    </row>
    <row r="275" spans="18:18" x14ac:dyDescent="0.35">
      <c r="R275" s="2"/>
    </row>
    <row r="276" spans="18:18" x14ac:dyDescent="0.35">
      <c r="R276" s="2"/>
    </row>
    <row r="277" spans="18:18" x14ac:dyDescent="0.35">
      <c r="R277" s="2"/>
    </row>
    <row r="278" spans="18:18" x14ac:dyDescent="0.35">
      <c r="R278" s="2"/>
    </row>
    <row r="279" spans="18:18" x14ac:dyDescent="0.35">
      <c r="R279" s="2"/>
    </row>
    <row r="280" spans="18:18" x14ac:dyDescent="0.35">
      <c r="R280" s="2"/>
    </row>
    <row r="281" spans="18:18" x14ac:dyDescent="0.35">
      <c r="R281" s="2"/>
    </row>
    <row r="282" spans="18:18" x14ac:dyDescent="0.35">
      <c r="R282" s="2"/>
    </row>
    <row r="283" spans="18:18" x14ac:dyDescent="0.35">
      <c r="R283" s="2"/>
    </row>
    <row r="284" spans="18:18" x14ac:dyDescent="0.35">
      <c r="R284" s="2"/>
    </row>
    <row r="285" spans="18:18" x14ac:dyDescent="0.35">
      <c r="R285" s="2"/>
    </row>
    <row r="286" spans="18:18" x14ac:dyDescent="0.35">
      <c r="R286" s="2"/>
    </row>
    <row r="287" spans="18:18" x14ac:dyDescent="0.35">
      <c r="R287" s="2"/>
    </row>
    <row r="288" spans="18:18" x14ac:dyDescent="0.35">
      <c r="R288" s="2"/>
    </row>
    <row r="289" spans="18:18" x14ac:dyDescent="0.35">
      <c r="R289" s="2"/>
    </row>
    <row r="290" spans="18:18" x14ac:dyDescent="0.35">
      <c r="R290" s="2"/>
    </row>
    <row r="291" spans="18:18" x14ac:dyDescent="0.35">
      <c r="R291" s="2"/>
    </row>
    <row r="292" spans="18:18" x14ac:dyDescent="0.35">
      <c r="R292" s="2"/>
    </row>
    <row r="293" spans="18:18" x14ac:dyDescent="0.35">
      <c r="R293" s="2"/>
    </row>
    <row r="294" spans="18:18" x14ac:dyDescent="0.35">
      <c r="R294" s="2"/>
    </row>
    <row r="295" spans="18:18" x14ac:dyDescent="0.35">
      <c r="R295" s="2"/>
    </row>
    <row r="296" spans="18:18" x14ac:dyDescent="0.35">
      <c r="R296" s="2"/>
    </row>
    <row r="297" spans="18:18" x14ac:dyDescent="0.35">
      <c r="R297" s="2"/>
    </row>
    <row r="298" spans="18:18" x14ac:dyDescent="0.35">
      <c r="R298" s="2"/>
    </row>
    <row r="299" spans="18:18" x14ac:dyDescent="0.35">
      <c r="R299" s="2"/>
    </row>
    <row r="300" spans="18:18" x14ac:dyDescent="0.35">
      <c r="R300" s="2"/>
    </row>
    <row r="301" spans="18:18" x14ac:dyDescent="0.35">
      <c r="R301" s="2"/>
    </row>
    <row r="302" spans="18:18" x14ac:dyDescent="0.35">
      <c r="R302" s="2"/>
    </row>
    <row r="303" spans="18:18" x14ac:dyDescent="0.35">
      <c r="R303" s="2"/>
    </row>
    <row r="304" spans="18:18" x14ac:dyDescent="0.35">
      <c r="R304" s="2"/>
    </row>
    <row r="305" spans="18:18" x14ac:dyDescent="0.35">
      <c r="R305" s="2"/>
    </row>
    <row r="306" spans="18:18" x14ac:dyDescent="0.35">
      <c r="R306" s="2"/>
    </row>
    <row r="307" spans="18:18" x14ac:dyDescent="0.35">
      <c r="R307" s="2"/>
    </row>
    <row r="308" spans="18:18" x14ac:dyDescent="0.35">
      <c r="R308" s="2"/>
    </row>
    <row r="309" spans="18:18" x14ac:dyDescent="0.35">
      <c r="R309" s="2"/>
    </row>
    <row r="310" spans="18:18" x14ac:dyDescent="0.35">
      <c r="R310" s="2"/>
    </row>
    <row r="311" spans="18:18" x14ac:dyDescent="0.35">
      <c r="R311" s="2"/>
    </row>
    <row r="312" spans="18:18" x14ac:dyDescent="0.35">
      <c r="R312" s="2"/>
    </row>
    <row r="313" spans="18:18" x14ac:dyDescent="0.35">
      <c r="R313" s="2"/>
    </row>
    <row r="314" spans="18:18" x14ac:dyDescent="0.35">
      <c r="R314" s="2"/>
    </row>
    <row r="315" spans="18:18" x14ac:dyDescent="0.35">
      <c r="R315" s="2"/>
    </row>
    <row r="316" spans="18:18" x14ac:dyDescent="0.35">
      <c r="R316" s="2"/>
    </row>
    <row r="317" spans="18:18" x14ac:dyDescent="0.35">
      <c r="R317" s="2"/>
    </row>
    <row r="318" spans="18:18" x14ac:dyDescent="0.35">
      <c r="R318" s="2"/>
    </row>
    <row r="319" spans="18:18" x14ac:dyDescent="0.35">
      <c r="R319" s="2"/>
    </row>
    <row r="320" spans="18:18" x14ac:dyDescent="0.35">
      <c r="R320" s="2"/>
    </row>
    <row r="321" spans="18:18" x14ac:dyDescent="0.35">
      <c r="R321" s="2"/>
    </row>
    <row r="322" spans="18:18" x14ac:dyDescent="0.35">
      <c r="R322" s="2"/>
    </row>
    <row r="323" spans="18:18" x14ac:dyDescent="0.35">
      <c r="R323" s="2"/>
    </row>
    <row r="324" spans="18:18" x14ac:dyDescent="0.35">
      <c r="R324" s="2"/>
    </row>
    <row r="325" spans="18:18" x14ac:dyDescent="0.35">
      <c r="R325" s="2"/>
    </row>
    <row r="326" spans="18:18" x14ac:dyDescent="0.35">
      <c r="R326" s="2"/>
    </row>
    <row r="327" spans="18:18" x14ac:dyDescent="0.35">
      <c r="R327" s="2"/>
    </row>
    <row r="328" spans="18:18" x14ac:dyDescent="0.35">
      <c r="R328" s="2"/>
    </row>
    <row r="329" spans="18:18" x14ac:dyDescent="0.35">
      <c r="R329" s="2"/>
    </row>
    <row r="330" spans="18:18" x14ac:dyDescent="0.35">
      <c r="R330" s="2"/>
    </row>
    <row r="331" spans="18:18" x14ac:dyDescent="0.35">
      <c r="R331" s="2"/>
    </row>
    <row r="332" spans="18:18" x14ac:dyDescent="0.35">
      <c r="R332" s="2"/>
    </row>
    <row r="333" spans="18:18" x14ac:dyDescent="0.35">
      <c r="R333" s="2"/>
    </row>
    <row r="334" spans="18:18" x14ac:dyDescent="0.35">
      <c r="R334" s="2"/>
    </row>
    <row r="335" spans="18:18" x14ac:dyDescent="0.35">
      <c r="R335" s="2"/>
    </row>
    <row r="336" spans="18:18" x14ac:dyDescent="0.35">
      <c r="R336" s="2"/>
    </row>
    <row r="337" spans="18:18" x14ac:dyDescent="0.35">
      <c r="R337" s="2"/>
    </row>
    <row r="338" spans="18:18" x14ac:dyDescent="0.35">
      <c r="R338" s="2"/>
    </row>
    <row r="339" spans="18:18" x14ac:dyDescent="0.35">
      <c r="R339" s="2"/>
    </row>
    <row r="340" spans="18:18" x14ac:dyDescent="0.35">
      <c r="R340" s="2"/>
    </row>
    <row r="341" spans="18:18" x14ac:dyDescent="0.35">
      <c r="R341" s="2"/>
    </row>
    <row r="342" spans="18:18" x14ac:dyDescent="0.35">
      <c r="R342" s="2"/>
    </row>
    <row r="343" spans="18:18" x14ac:dyDescent="0.35">
      <c r="R343" s="2"/>
    </row>
    <row r="344" spans="18:18" x14ac:dyDescent="0.35">
      <c r="R344" s="2"/>
    </row>
    <row r="345" spans="18:18" x14ac:dyDescent="0.35">
      <c r="R345" s="2"/>
    </row>
    <row r="346" spans="18:18" x14ac:dyDescent="0.35">
      <c r="R346" s="2"/>
    </row>
    <row r="347" spans="18:18" x14ac:dyDescent="0.35">
      <c r="R347" s="2"/>
    </row>
    <row r="348" spans="18:18" x14ac:dyDescent="0.35">
      <c r="R348" s="2"/>
    </row>
    <row r="349" spans="18:18" x14ac:dyDescent="0.35">
      <c r="R349" s="2"/>
    </row>
    <row r="350" spans="18:18" x14ac:dyDescent="0.35">
      <c r="R350" s="2"/>
    </row>
    <row r="351" spans="18:18" x14ac:dyDescent="0.35">
      <c r="R351" s="2"/>
    </row>
    <row r="352" spans="18:18" x14ac:dyDescent="0.35">
      <c r="R352" s="2"/>
    </row>
    <row r="353" spans="18:18" x14ac:dyDescent="0.35">
      <c r="R353" s="2"/>
    </row>
    <row r="354" spans="18:18" x14ac:dyDescent="0.35">
      <c r="R354" s="2"/>
    </row>
    <row r="355" spans="18:18" x14ac:dyDescent="0.35">
      <c r="R355" s="2"/>
    </row>
    <row r="356" spans="18:18" x14ac:dyDescent="0.35">
      <c r="R356" s="2"/>
    </row>
    <row r="357" spans="18:18" x14ac:dyDescent="0.35">
      <c r="R357" s="2"/>
    </row>
    <row r="358" spans="18:18" x14ac:dyDescent="0.35">
      <c r="R358" s="2"/>
    </row>
    <row r="359" spans="18:18" x14ac:dyDescent="0.35">
      <c r="R359" s="2"/>
    </row>
    <row r="360" spans="18:18" x14ac:dyDescent="0.35">
      <c r="R360" s="2"/>
    </row>
    <row r="361" spans="18:18" x14ac:dyDescent="0.35">
      <c r="R361" s="2"/>
    </row>
    <row r="362" spans="18:18" x14ac:dyDescent="0.35">
      <c r="R362" s="2"/>
    </row>
    <row r="363" spans="18:18" x14ac:dyDescent="0.35">
      <c r="R363" s="2"/>
    </row>
    <row r="364" spans="18:18" x14ac:dyDescent="0.35">
      <c r="R364" s="2"/>
    </row>
    <row r="365" spans="18:18" x14ac:dyDescent="0.35">
      <c r="R365" s="2"/>
    </row>
    <row r="366" spans="18:18" x14ac:dyDescent="0.35">
      <c r="R366" s="2"/>
    </row>
    <row r="367" spans="18:18" x14ac:dyDescent="0.35">
      <c r="R367" s="2"/>
    </row>
    <row r="368" spans="18:18" x14ac:dyDescent="0.35">
      <c r="R368" s="2"/>
    </row>
    <row r="369" spans="18:18" x14ac:dyDescent="0.35">
      <c r="R369" s="2"/>
    </row>
    <row r="370" spans="18:18" x14ac:dyDescent="0.35">
      <c r="R370" s="2"/>
    </row>
    <row r="371" spans="18:18" x14ac:dyDescent="0.35">
      <c r="R371" s="2"/>
    </row>
    <row r="372" spans="18:18" x14ac:dyDescent="0.35">
      <c r="R372" s="2"/>
    </row>
    <row r="373" spans="18:18" x14ac:dyDescent="0.35">
      <c r="R373" s="2"/>
    </row>
    <row r="374" spans="18:18" x14ac:dyDescent="0.35">
      <c r="R374" s="2"/>
    </row>
    <row r="375" spans="18:18" x14ac:dyDescent="0.35">
      <c r="R375" s="2"/>
    </row>
    <row r="376" spans="18:18" x14ac:dyDescent="0.35">
      <c r="R376" s="2"/>
    </row>
    <row r="377" spans="18:18" x14ac:dyDescent="0.35">
      <c r="R377" s="2"/>
    </row>
    <row r="378" spans="18:18" x14ac:dyDescent="0.35">
      <c r="R378" s="2"/>
    </row>
    <row r="379" spans="18:18" x14ac:dyDescent="0.35">
      <c r="R379" s="2"/>
    </row>
    <row r="380" spans="18:18" x14ac:dyDescent="0.35">
      <c r="R380" s="2"/>
    </row>
    <row r="381" spans="18:18" x14ac:dyDescent="0.35">
      <c r="R381" s="2"/>
    </row>
    <row r="382" spans="18:18" x14ac:dyDescent="0.35">
      <c r="R382" s="2"/>
    </row>
    <row r="383" spans="18:18" x14ac:dyDescent="0.35">
      <c r="R383" s="2"/>
    </row>
    <row r="384" spans="18:18" x14ac:dyDescent="0.35">
      <c r="R384" s="2"/>
    </row>
    <row r="385" spans="18:18" x14ac:dyDescent="0.35">
      <c r="R385" s="2"/>
    </row>
    <row r="386" spans="18:18" x14ac:dyDescent="0.35">
      <c r="R386" s="2"/>
    </row>
    <row r="387" spans="18:18" x14ac:dyDescent="0.35">
      <c r="R387" s="2"/>
    </row>
    <row r="388" spans="18:18" x14ac:dyDescent="0.35">
      <c r="R388" s="2"/>
    </row>
    <row r="389" spans="18:18" x14ac:dyDescent="0.35">
      <c r="R389" s="2"/>
    </row>
    <row r="390" spans="18:18" x14ac:dyDescent="0.35">
      <c r="R390" s="2"/>
    </row>
    <row r="391" spans="18:18" x14ac:dyDescent="0.35">
      <c r="R391" s="2"/>
    </row>
  </sheetData>
  <autoFilter ref="A1:Z220" xr:uid="{BFDFE044-5B9F-4B72-8852-454C420DBA40}"/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ap21p</dc:creator>
  <cp:lastModifiedBy>ap21p</cp:lastModifiedBy>
  <dcterms:created xsi:type="dcterms:W3CDTF">2023-04-17T16:46:22Z</dcterms:created>
  <dcterms:modified xsi:type="dcterms:W3CDTF">2023-04-28T14:19:48Z</dcterms:modified>
</cp:coreProperties>
</file>