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E:\Aparna_Business Analyst Course Stuff\Excel\Projects by Coachx.live\"/>
    </mc:Choice>
  </mc:AlternateContent>
  <xr:revisionPtr revIDLastSave="0" documentId="13_ncr:1_{EDFBBE71-3EDA-4D80-94B5-4110C0280D78}" xr6:coauthVersionLast="47" xr6:coauthVersionMax="47" xr10:uidLastSave="{00000000-0000-0000-0000-000000000000}"/>
  <bookViews>
    <workbookView xWindow="-108" yWindow="-108" windowWidth="23256" windowHeight="12456" activeTab="2" xr2:uid="{00000000-000D-0000-FFFF-FFFF00000000}"/>
  </bookViews>
  <sheets>
    <sheet name="Information" sheetId="2" r:id="rId1"/>
    <sheet name="Depreciation Calculator" sheetId="1" r:id="rId2"/>
    <sheet name="New Worksheet" sheetId="3" r:id="rId3"/>
  </sheets>
  <calcPr calcId="191029"/>
</workbook>
</file>

<file path=xl/calcChain.xml><?xml version="1.0" encoding="utf-8"?>
<calcChain xmlns="http://schemas.openxmlformats.org/spreadsheetml/2006/main">
  <c r="G13" i="3" l="1"/>
  <c r="F13" i="3"/>
  <c r="B31" i="3"/>
  <c r="C31" i="3"/>
  <c r="C30" i="3"/>
  <c r="C29" i="3"/>
  <c r="C28" i="3"/>
  <c r="C27" i="3"/>
  <c r="C26" i="3"/>
  <c r="C25" i="3"/>
  <c r="C24" i="3"/>
  <c r="C23" i="3"/>
  <c r="C22" i="3"/>
  <c r="C16" i="3"/>
  <c r="C19" i="3" s="1"/>
  <c r="C10" i="3"/>
  <c r="C9" i="3"/>
  <c r="C8" i="3"/>
  <c r="C7" i="3"/>
  <c r="C26" i="1"/>
  <c r="D26" i="1"/>
  <c r="C27" i="1" s="1"/>
  <c r="D20" i="1"/>
  <c r="D8" i="1"/>
  <c r="D23" i="1"/>
  <c r="B22" i="3" l="1"/>
  <c r="D27" i="1"/>
  <c r="C28" i="1" s="1"/>
  <c r="D11" i="1"/>
  <c r="B23" i="3" l="1"/>
  <c r="D28" i="1"/>
  <c r="C29" i="1" s="1"/>
  <c r="D12" i="1"/>
  <c r="D13" i="1"/>
  <c r="D14" i="1" s="1"/>
  <c r="D15" i="1" s="1"/>
  <c r="B24" i="3" l="1"/>
  <c r="D29" i="1"/>
  <c r="C30" i="1" s="1"/>
  <c r="B25" i="3" l="1"/>
  <c r="D30" i="1"/>
  <c r="C31" i="1" s="1"/>
  <c r="B26" i="3" l="1"/>
  <c r="D31" i="1"/>
  <c r="C32" i="1" s="1"/>
  <c r="B27" i="3" l="1"/>
  <c r="D32" i="1"/>
  <c r="C33" i="1" s="1"/>
  <c r="B28" i="3" l="1"/>
  <c r="D33" i="1"/>
  <c r="C34" i="1" s="1"/>
  <c r="B29" i="3" l="1"/>
  <c r="D34" i="1"/>
  <c r="B30" i="3" l="1"/>
  <c r="C35" i="1"/>
  <c r="D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5" authorId="0" shapeId="0" xr:uid="{4AF2444A-2EB7-4F50-B690-13D16CDDBEA0}">
      <text>
        <r>
          <rPr>
            <b/>
            <sz val="9"/>
            <color indexed="81"/>
            <rFont val="Tahoma"/>
            <family val="2"/>
          </rPr>
          <t>In case of no scrap value, please put zero value.</t>
        </r>
      </text>
    </comment>
    <comment ref="C17" authorId="0" shapeId="0" xr:uid="{4FDACD6F-A04B-4039-962A-480E9A35D5CC}">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<sst xmlns="http://schemas.openxmlformats.org/spreadsheetml/2006/main" count="63" uniqueCount="40">
  <si>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</si>
  <si>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</si>
  <si>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</si>
  <si>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</si>
  <si>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</si>
  <si>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</si>
  <si>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</si>
  <si>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</si>
  <si>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</si>
  <si>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</si>
  <si>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</si>
  <si>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</si>
  <si>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</si>
  <si>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</si>
  <si>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</si>
  <si>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</si>
  <si>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</si>
  <si>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</si>
  <si>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</si>
  <si>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</si>
  <si>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Total Depreciation for the entire life span of the asset</t>
  </si>
  <si>
    <t>Depreciated Book Value of the asset after its life span</t>
  </si>
  <si>
    <t>Balancce Amount</t>
  </si>
  <si>
    <t>Depreciation by SLM</t>
  </si>
  <si>
    <t>Depreciation by DBM</t>
  </si>
  <si>
    <t>Total Depreciation</t>
  </si>
  <si>
    <t>Key Insights</t>
  </si>
  <si>
    <t>SLM Method</t>
  </si>
  <si>
    <t>DBM Method</t>
  </si>
  <si>
    <t>Sr No</t>
  </si>
  <si>
    <t>Fixed amount is written off each year</t>
  </si>
  <si>
    <t>Fixed % of the asset's reducing balance is written off each year</t>
  </si>
  <si>
    <t>Depreciation amount remains constant for each year</t>
  </si>
  <si>
    <t>Depreciation amount goes decreasing every subsequent year</t>
  </si>
  <si>
    <t>Depreciation is calaculated on original cost of a fixed asset</t>
  </si>
  <si>
    <t>Depreciation is calculated on the WDV of fixed asset</t>
  </si>
  <si>
    <t>The Balance of the asset A/c will be zero at the expiry of working life of asset</t>
  </si>
  <si>
    <t xml:space="preserve"> The Balance of the asset A/c will not reduce to zero</t>
  </si>
  <si>
    <t>This method is not suitable for cash purpose</t>
  </si>
  <si>
    <t>This method is accepted for tax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</si>
</sst>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7" formatCode="&quot;₹&quot;\ #,##0.00"/>
  </numFmts>
  <fonts count="16"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sz val="14"/>
      <name val="Times New Roman"/>
      <family val="1"/>
    </font>
    <font>
      <b/>
      <sz val="12"/>
      <color theme="1"/>
      <name val="Calibri"/>
      <family val="2"/>
      <scheme val="minor"/>
    </font>
    <font>
      <b/>
      <sz val="12"/>
      <color rgb="FFFF0000"/>
      <name val="Calibri"/>
      <family val="2"/>
      <scheme val="minor"/>
    </font>
    <font>
      <b/>
      <sz val="11"/>
      <color rgb="FF000000"/>
      <name val="Century Schoolbook"/>
      <family val="1"/>
    </font>
    <font>
      <b/>
      <sz val="11"/>
      <color rgb="FF000000"/>
      <name val="Aptos Narrow"/>
      <family val="2"/>
    </font>
    <font>
      <b/>
      <sz val="14"/>
      <color rgb="FFFF00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rgb="FFFFFF00"/>
        <bgColor indexed="64"/>
      </patternFill>
    </fill>
  </fills>
  <borders count="13">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167" fontId="6" fillId="2" borderId="1" xfId="0" applyNumberFormat="1" applyFont="1" applyFill="1" applyBorder="1" applyAlignment="1">
      <alignment horizontal="center" vertical="center"/>
    </xf>
    <xf numFmtId="167" fontId="6" fillId="4" borderId="1" xfId="0" applyNumberFormat="1" applyFont="1" applyFill="1" applyBorder="1" applyAlignment="1">
      <alignment horizontal="center" vertical="center"/>
    </xf>
    <xf numFmtId="167" fontId="0" fillId="0" borderId="6" xfId="0" applyNumberFormat="1" applyBorder="1" applyAlignment="1">
      <alignment horizontal="center" vertical="center"/>
    </xf>
    <xf numFmtId="0" fontId="10" fillId="0" borderId="6" xfId="0" applyFont="1" applyFill="1" applyBorder="1" applyAlignment="1">
      <alignment horizontal="center" vertical="center"/>
    </xf>
    <xf numFmtId="0" fontId="11" fillId="0" borderId="6" xfId="0" applyFont="1" applyBorder="1" applyAlignment="1">
      <alignment horizontal="center" vertical="center"/>
    </xf>
    <xf numFmtId="0" fontId="12" fillId="0" borderId="7" xfId="0" applyFont="1" applyBorder="1" applyAlignment="1">
      <alignment horizontal="center" vertical="center"/>
    </xf>
    <xf numFmtId="167" fontId="12" fillId="0" borderId="7" xfId="0" applyNumberFormat="1" applyFont="1" applyBorder="1" applyAlignment="1">
      <alignment horizontal="center" vertical="center"/>
    </xf>
    <xf numFmtId="0" fontId="14" fillId="0" borderId="8" xfId="0" applyFont="1" applyBorder="1" applyAlignment="1">
      <alignment horizontal="center" vertical="center" wrapText="1" readingOrder="1"/>
    </xf>
    <xf numFmtId="0" fontId="13" fillId="0" borderId="9" xfId="0" applyFont="1" applyBorder="1" applyAlignment="1">
      <alignment horizontal="center" vertical="center" wrapText="1" readingOrder="1"/>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5" fillId="5" borderId="1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SLM V/s DBM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'New Worksheet'!$F$2</c:f>
              <c:strCache>
                <c:ptCount val="1"/>
                <c:pt idx="0">
                  <c:v>Depreciation by SLM</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'New Worksheet'!$E$3:$E$13</c:f>
              <c:strCache>
                <c:ptCount val="11"/>
                <c:pt idx="0">
                  <c:v>1</c:v>
                </c:pt>
                <c:pt idx="1">
                  <c:v>2</c:v>
                </c:pt>
                <c:pt idx="2">
                  <c:v>3</c:v>
                </c:pt>
                <c:pt idx="3">
                  <c:v>4</c:v>
                </c:pt>
                <c:pt idx="4">
                  <c:v>5</c:v>
                </c:pt>
                <c:pt idx="5">
                  <c:v>6</c:v>
                </c:pt>
                <c:pt idx="6">
                  <c:v>7</c:v>
                </c:pt>
                <c:pt idx="7">
                  <c:v>8</c:v>
                </c:pt>
                <c:pt idx="8">
                  <c:v>9</c:v>
                </c:pt>
                <c:pt idx="9">
                  <c:v>10</c:v>
                </c:pt>
                <c:pt idx="10">
                  <c:v>Total Depreciation</c:v>
                </c:pt>
              </c:strCache>
            </c:strRef>
          </c:cat>
          <c:val>
            <c:numRef>
              <c:f>'New Worksheet'!$F$3:$F$13</c:f>
              <c:numCache>
                <c:formatCode>"₹"\ #,##0.00</c:formatCode>
                <c:ptCount val="11"/>
                <c:pt idx="0">
                  <c:v>54000</c:v>
                </c:pt>
                <c:pt idx="1">
                  <c:v>54000</c:v>
                </c:pt>
                <c:pt idx="2">
                  <c:v>54000</c:v>
                </c:pt>
                <c:pt idx="3">
                  <c:v>54000</c:v>
                </c:pt>
                <c:pt idx="4">
                  <c:v>54000</c:v>
                </c:pt>
                <c:pt idx="5">
                  <c:v>54000</c:v>
                </c:pt>
                <c:pt idx="6">
                  <c:v>54000</c:v>
                </c:pt>
                <c:pt idx="7">
                  <c:v>54000</c:v>
                </c:pt>
                <c:pt idx="8">
                  <c:v>54000</c:v>
                </c:pt>
                <c:pt idx="9">
                  <c:v>54000</c:v>
                </c:pt>
                <c:pt idx="10">
                  <c:v>540000</c:v>
                </c:pt>
              </c:numCache>
            </c:numRef>
          </c:val>
          <c:extLst>
            <c:ext xmlns:c16="http://schemas.microsoft.com/office/drawing/2014/chart" uri="{C3380CC4-5D6E-409C-BE32-E72D297353CC}">
              <c16:uniqueId val="{00000000-AF8F-450A-A732-B515F796811B}"/>
            </c:ext>
          </c:extLst>
        </c:ser>
        <c:ser>
          <c:idx val="1"/>
          <c:order val="1"/>
          <c:tx>
            <c:strRef>
              <c:f>'New Worksheet'!$G$2</c:f>
              <c:strCache>
                <c:ptCount val="1"/>
                <c:pt idx="0">
                  <c:v>Depreciation by DBM</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'New Worksheet'!$E$3:$E$13</c:f>
              <c:strCache>
                <c:ptCount val="11"/>
                <c:pt idx="0">
                  <c:v>1</c:v>
                </c:pt>
                <c:pt idx="1">
                  <c:v>2</c:v>
                </c:pt>
                <c:pt idx="2">
                  <c:v>3</c:v>
                </c:pt>
                <c:pt idx="3">
                  <c:v>4</c:v>
                </c:pt>
                <c:pt idx="4">
                  <c:v>5</c:v>
                </c:pt>
                <c:pt idx="5">
                  <c:v>6</c:v>
                </c:pt>
                <c:pt idx="6">
                  <c:v>7</c:v>
                </c:pt>
                <c:pt idx="7">
                  <c:v>8</c:v>
                </c:pt>
                <c:pt idx="8">
                  <c:v>9</c:v>
                </c:pt>
                <c:pt idx="9">
                  <c:v>10</c:v>
                </c:pt>
                <c:pt idx="10">
                  <c:v>Total Depreciation</c:v>
                </c:pt>
              </c:strCache>
            </c:strRef>
          </c:cat>
          <c:val>
            <c:numRef>
              <c:f>'New Worksheet'!$G$3:$G$13</c:f>
              <c:numCache>
                <c:formatCode>"₹"\ #,##0.00</c:formatCode>
                <c:ptCount val="11"/>
                <c:pt idx="0">
                  <c:v>123403.0591654311</c:v>
                </c:pt>
                <c:pt idx="1">
                  <c:v>98022.534146452963</c:v>
                </c:pt>
                <c:pt idx="2">
                  <c:v>77862.066511752593</c:v>
                </c:pt>
                <c:pt idx="3">
                  <c:v>61848.037844265025</c:v>
                </c:pt>
                <c:pt idx="4">
                  <c:v>49127.642721995588</c:v>
                </c:pt>
                <c:pt idx="5">
                  <c:v>39023.473719527952</c:v>
                </c:pt>
                <c:pt idx="6">
                  <c:v>30997.44699244203</c:v>
                </c:pt>
                <c:pt idx="7">
                  <c:v>24622.147350465966</c:v>
                </c:pt>
                <c:pt idx="8">
                  <c:v>19558.066840016778</c:v>
                </c:pt>
                <c:pt idx="9">
                  <c:v>15535.524707650031</c:v>
                </c:pt>
                <c:pt idx="10">
                  <c:v>540000</c:v>
                </c:pt>
              </c:numCache>
            </c:numRef>
          </c:val>
          <c:extLst>
            <c:ext xmlns:c16="http://schemas.microsoft.com/office/drawing/2014/chart" uri="{C3380CC4-5D6E-409C-BE32-E72D297353CC}">
              <c16:uniqueId val="{00000001-AF8F-450A-A732-B515F796811B}"/>
            </c:ext>
          </c:extLst>
        </c:ser>
        <c:dLbls>
          <c:showLegendKey val="0"/>
          <c:showVal val="0"/>
          <c:showCatName val="0"/>
          <c:showSerName val="0"/>
          <c:showPercent val="0"/>
          <c:showBubbleSize val="0"/>
        </c:dLbls>
        <c:gapWidth val="150"/>
        <c:shape val="box"/>
        <c:axId val="1367004927"/>
        <c:axId val="1367005407"/>
        <c:axId val="0"/>
      </c:bar3DChart>
      <c:catAx>
        <c:axId val="1367004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005407"/>
        <c:crosses val="autoZero"/>
        <c:auto val="1"/>
        <c:lblAlgn val="ctr"/>
        <c:lblOffset val="100"/>
        <c:noMultiLvlLbl val="0"/>
      </c:catAx>
      <c:valAx>
        <c:axId val="1367005407"/>
        <c:scaling>
          <c:orientation val="minMax"/>
        </c:scaling>
        <c:delete val="1"/>
        <c:axPos val="l"/>
        <c:majorGridlines>
          <c:spPr>
            <a:ln w="9525" cap="flat" cmpd="sng" algn="ctr">
              <a:solidFill>
                <a:schemeClr val="dk1">
                  <a:lumMod val="50000"/>
                  <a:lumOff val="50000"/>
                </a:schemeClr>
              </a:solidFill>
              <a:round/>
            </a:ln>
            <a:effectLst/>
          </c:spPr>
        </c:majorGridlines>
        <c:numFmt formatCode="&quot;₹&quot;\ #,##0.00" sourceLinked="1"/>
        <c:majorTickMark val="none"/>
        <c:minorTickMark val="none"/>
        <c:tickLblPos val="nextTo"/>
        <c:crossAx val="136700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14</xdr:row>
      <xdr:rowOff>152400</xdr:rowOff>
    </xdr:from>
    <xdr:to>
      <xdr:col>7</xdr:col>
      <xdr:colOff>106680</xdr:colOff>
      <xdr:row>25</xdr:row>
      <xdr:rowOff>220980</xdr:rowOff>
    </xdr:to>
    <xdr:graphicFrame macro="">
      <xdr:nvGraphicFramePr>
        <xdr:cNvPr id="2" name="Chart 1">
          <a:extLst>
            <a:ext uri="{FF2B5EF4-FFF2-40B4-BE49-F238E27FC236}">
              <a16:creationId xmlns:a16="http://schemas.microsoft.com/office/drawing/2014/main" id="{8FB6560E-228F-A8A0-AFE6-B88E9AE4A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2"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
  <sheetViews>
    <sheetView topLeftCell="A27" workbookViewId="0">
      <selection activeCell="C26" sqref="C26:C35"/>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14.88671875" style="1" bestFit="1" customWidth="1"/>
    <col min="7" max="7" width="14.109375" style="1" bestFit="1" customWidth="1"/>
    <col min="8" max="16384" width="8.6640625" style="1"/>
  </cols>
  <sheetData>
    <row r="1" spans="1:5" ht="9.9" customHeight="1" thickBot="1" x14ac:dyDescent="0.35">
      <c r="A1" s="8"/>
      <c r="B1" s="8"/>
      <c r="C1" s="8"/>
      <c r="D1" s="8"/>
      <c r="E1" s="8"/>
    </row>
    <row r="2" spans="1:5" ht="35.4" thickTop="1" thickBot="1" x14ac:dyDescent="0.35">
      <c r="A2" s="8"/>
      <c r="B2" s="16"/>
      <c r="C2" s="14" t="s">
        <v>19</v>
      </c>
      <c r="D2" s="14"/>
      <c r="E2" s="8"/>
    </row>
    <row r="3" spans="1:5" ht="25.8" thickTop="1" thickBot="1" x14ac:dyDescent="0.35">
      <c r="A3" s="8"/>
      <c r="B3" s="17"/>
      <c r="C3" s="15" t="s">
        <v>8</v>
      </c>
      <c r="D3" s="15"/>
      <c r="E3" s="8"/>
    </row>
    <row r="4" spans="1:5" ht="19.2" thickTop="1" thickBot="1" x14ac:dyDescent="0.35">
      <c r="A4" s="8"/>
      <c r="B4" s="5"/>
      <c r="C4" s="5"/>
      <c r="D4" s="5"/>
      <c r="E4" s="8"/>
    </row>
    <row r="5" spans="1:5" ht="25.8" thickTop="1" thickBot="1" x14ac:dyDescent="0.35">
      <c r="A5" s="8"/>
      <c r="B5" s="20" t="s">
        <v>17</v>
      </c>
      <c r="C5" s="20"/>
      <c r="D5" s="20"/>
      <c r="E5" s="8"/>
    </row>
    <row r="6" spans="1:5" ht="19.2" thickTop="1" thickBot="1" x14ac:dyDescent="0.35">
      <c r="A6" s="8"/>
      <c r="B6" s="18" t="s">
        <v>11</v>
      </c>
      <c r="C6" s="19"/>
      <c r="D6" s="9">
        <v>450000</v>
      </c>
      <c r="E6" s="8"/>
    </row>
    <row r="7" spans="1:5" ht="19.2" thickTop="1" thickBot="1" x14ac:dyDescent="0.35">
      <c r="A7" s="8"/>
      <c r="B7" s="18" t="s">
        <v>13</v>
      </c>
      <c r="C7" s="19"/>
      <c r="D7" s="9">
        <v>50000</v>
      </c>
      <c r="E7" s="8"/>
    </row>
    <row r="8" spans="1:5" ht="19.2" thickTop="1" thickBot="1" x14ac:dyDescent="0.35">
      <c r="A8" s="8"/>
      <c r="B8" s="18" t="s">
        <v>0</v>
      </c>
      <c r="C8" s="19"/>
      <c r="D8" s="4">
        <f>D6+D7</f>
        <v>500000</v>
      </c>
      <c r="E8" s="8"/>
    </row>
    <row r="9" spans="1:5" ht="19.2" thickTop="1" thickBot="1" x14ac:dyDescent="0.35">
      <c r="A9" s="8"/>
      <c r="B9" s="18" t="s">
        <v>1</v>
      </c>
      <c r="C9" s="19"/>
      <c r="D9" s="9">
        <v>50000</v>
      </c>
      <c r="E9" s="8"/>
    </row>
    <row r="10" spans="1:5" ht="19.2" thickTop="1" thickBot="1" x14ac:dyDescent="0.35">
      <c r="A10" s="8"/>
      <c r="B10" s="18" t="s">
        <v>2</v>
      </c>
      <c r="C10" s="19"/>
      <c r="D10" s="10">
        <v>10</v>
      </c>
      <c r="E10" s="8"/>
    </row>
    <row r="11" spans="1:5" ht="19.2" thickTop="1" thickBot="1" x14ac:dyDescent="0.35">
      <c r="A11" s="8"/>
      <c r="B11" s="13" t="s">
        <v>9</v>
      </c>
      <c r="C11" s="13"/>
      <c r="D11" s="4">
        <f>IF(D8="", "", SLN($D$8,$D$9,$D$10))</f>
        <v>45000</v>
      </c>
      <c r="E11" s="8"/>
    </row>
    <row r="12" spans="1:5" ht="19.2" thickTop="1" thickBot="1" x14ac:dyDescent="0.35">
      <c r="A12" s="8"/>
      <c r="B12" s="13" t="s">
        <v>12</v>
      </c>
      <c r="C12" s="13"/>
      <c r="D12" s="6">
        <f>IFERROR(D11/D8,"")</f>
        <v>0.09</v>
      </c>
      <c r="E12" s="8"/>
    </row>
    <row r="13" spans="1:5" ht="19.2" thickTop="1" thickBot="1" x14ac:dyDescent="0.35">
      <c r="A13" s="8"/>
      <c r="B13" s="18" t="s">
        <v>5</v>
      </c>
      <c r="C13" s="19"/>
      <c r="D13" s="3">
        <f>IF(D8="", "", D11*D10)</f>
        <v>450000</v>
      </c>
      <c r="E13" s="8"/>
    </row>
    <row r="14" spans="1:5" ht="19.2" thickTop="1" thickBot="1" x14ac:dyDescent="0.35">
      <c r="A14" s="8"/>
      <c r="B14" s="18" t="s">
        <v>4</v>
      </c>
      <c r="C14" s="19"/>
      <c r="D14" s="3">
        <f>IF(D8="", "", D8-D13)</f>
        <v>50000</v>
      </c>
      <c r="E14" s="8"/>
    </row>
    <row r="15" spans="1:5" ht="19.2" thickTop="1" thickBot="1" x14ac:dyDescent="0.35">
      <c r="A15" s="8"/>
      <c r="B15" s="18" t="s">
        <v>6</v>
      </c>
      <c r="C15" s="19"/>
      <c r="D15" s="3">
        <f>IF(D8="", "", D9-D14)</f>
        <v>0</v>
      </c>
      <c r="E15" s="8"/>
    </row>
    <row r="16" spans="1:5" ht="19.2" thickTop="1" thickBot="1" x14ac:dyDescent="0.35">
      <c r="A16" s="8"/>
      <c r="B16" s="5"/>
      <c r="C16" s="5"/>
      <c r="D16" s="5"/>
      <c r="E16" s="8"/>
    </row>
    <row r="17" spans="1:5" ht="25.8" thickTop="1" thickBot="1" x14ac:dyDescent="0.35">
      <c r="A17" s="8"/>
      <c r="B17" s="20" t="s">
        <v>16</v>
      </c>
      <c r="C17" s="20"/>
      <c r="D17" s="20"/>
      <c r="E17" s="8"/>
    </row>
    <row r="18" spans="1:5" ht="18.899999999999999" customHeight="1" thickTop="1" thickBot="1" x14ac:dyDescent="0.35">
      <c r="A18" s="8"/>
      <c r="B18" s="13" t="s">
        <v>11</v>
      </c>
      <c r="C18" s="13"/>
      <c r="D18" s="9">
        <v>450000</v>
      </c>
      <c r="E18" s="8"/>
    </row>
    <row r="19" spans="1:5" ht="18.899999999999999" customHeight="1" thickTop="1" thickBot="1" x14ac:dyDescent="0.35">
      <c r="A19" s="8"/>
      <c r="B19" s="13" t="s">
        <v>14</v>
      </c>
      <c r="C19" s="13"/>
      <c r="D19" s="9">
        <v>50000</v>
      </c>
      <c r="E19" s="8"/>
    </row>
    <row r="20" spans="1:5" ht="18.899999999999999" customHeight="1" thickTop="1" thickBot="1" x14ac:dyDescent="0.35">
      <c r="A20" s="8"/>
      <c r="B20" s="13" t="s">
        <v>0</v>
      </c>
      <c r="C20" s="13"/>
      <c r="D20" s="4">
        <f>D18+D19</f>
        <v>500000</v>
      </c>
      <c r="E20" s="8"/>
    </row>
    <row r="21" spans="1:5" ht="18.899999999999999" customHeight="1" thickTop="1" thickBot="1" x14ac:dyDescent="0.35">
      <c r="A21" s="8"/>
      <c r="B21" s="13" t="s">
        <v>1</v>
      </c>
      <c r="C21" s="13"/>
      <c r="D21" s="9">
        <v>50000</v>
      </c>
      <c r="E21" s="8"/>
    </row>
    <row r="22" spans="1:5" ht="18.899999999999999" customHeight="1" thickTop="1" thickBot="1" x14ac:dyDescent="0.35">
      <c r="A22" s="8"/>
      <c r="B22" s="13" t="s">
        <v>2</v>
      </c>
      <c r="C22" s="13"/>
      <c r="D22" s="10">
        <v>10</v>
      </c>
      <c r="E22" s="8"/>
    </row>
    <row r="23" spans="1:5" ht="18.899999999999999" customHeight="1" thickTop="1" thickBot="1" x14ac:dyDescent="0.35">
      <c r="A23" s="8"/>
      <c r="B23" s="11" t="s">
        <v>10</v>
      </c>
      <c r="C23" s="11"/>
      <c r="D23" s="6">
        <f>IF(D20="","",1-(D21/D20)^(1/D22))</f>
        <v>0.20567176527571851</v>
      </c>
      <c r="E23" s="8"/>
    </row>
    <row r="24" spans="1:5" ht="24" thickTop="1" thickBot="1" x14ac:dyDescent="0.35">
      <c r="A24" s="8"/>
      <c r="B24" s="12" t="s">
        <v>15</v>
      </c>
      <c r="C24" s="12"/>
      <c r="D24" s="12"/>
      <c r="E24" s="8"/>
    </row>
    <row r="25" spans="1:5" ht="19.2" thickTop="1" thickBot="1" x14ac:dyDescent="0.35">
      <c r="A25" s="8"/>
      <c r="B25" s="7" t="s">
        <v>7</v>
      </c>
      <c r="C25" s="7" t="s">
        <v>18</v>
      </c>
      <c r="D25" s="7" t="s">
        <v>3</v>
      </c>
      <c r="E25" s="8"/>
    </row>
    <row r="26" spans="1:5" ht="19.2" thickTop="1" thickBot="1" x14ac:dyDescent="0.35">
      <c r="A26" s="8"/>
      <c r="B26" s="2">
        <v>1</v>
      </c>
      <c r="C26" s="21">
        <f>D20*D23</f>
        <v>102835.88263785925</v>
      </c>
      <c r="D26" s="21">
        <f>D20-C26</f>
        <v>397164.11736214074</v>
      </c>
      <c r="E26" s="8"/>
    </row>
    <row r="27" spans="1:5" ht="19.2" thickTop="1" thickBot="1" x14ac:dyDescent="0.35">
      <c r="A27" s="8"/>
      <c r="B27" s="2">
        <v>2</v>
      </c>
      <c r="C27" s="21">
        <f>D26*D23</f>
        <v>81685.445122044126</v>
      </c>
      <c r="D27" s="21">
        <f>D26-C27</f>
        <v>315478.67224009661</v>
      </c>
      <c r="E27" s="8"/>
    </row>
    <row r="28" spans="1:5" ht="19.2" thickTop="1" thickBot="1" x14ac:dyDescent="0.35">
      <c r="A28" s="8"/>
      <c r="B28" s="2">
        <v>3</v>
      </c>
      <c r="C28" s="21">
        <f>D27*D23</f>
        <v>64885.05542646048</v>
      </c>
      <c r="D28" s="21">
        <f>D27-C28</f>
        <v>250593.61681363612</v>
      </c>
      <c r="E28" s="8"/>
    </row>
    <row r="29" spans="1:5" ht="19.2" thickTop="1" thickBot="1" x14ac:dyDescent="0.35">
      <c r="A29" s="8"/>
      <c r="B29" s="2">
        <v>4</v>
      </c>
      <c r="C29" s="21">
        <f>D28*D23</f>
        <v>51540.031536887516</v>
      </c>
      <c r="D29" s="21">
        <f>D28-C29</f>
        <v>199053.58527674861</v>
      </c>
      <c r="E29" s="8"/>
    </row>
    <row r="30" spans="1:5" ht="19.2" thickTop="1" thickBot="1" x14ac:dyDescent="0.35">
      <c r="A30" s="8"/>
      <c r="B30" s="2">
        <v>5</v>
      </c>
      <c r="C30" s="21">
        <f>D29*D23</f>
        <v>40939.70226832966</v>
      </c>
      <c r="D30" s="21">
        <f>D29-C30</f>
        <v>158113.88300841895</v>
      </c>
      <c r="E30" s="8"/>
    </row>
    <row r="31" spans="1:5" ht="19.2" thickTop="1" thickBot="1" x14ac:dyDescent="0.35">
      <c r="A31" s="8"/>
      <c r="B31" s="2">
        <v>6</v>
      </c>
      <c r="C31" s="21">
        <f>D30*D23</f>
        <v>32519.561432939961</v>
      </c>
      <c r="D31" s="21">
        <f>D30-C31</f>
        <v>125594.321575479</v>
      </c>
      <c r="E31" s="8"/>
    </row>
    <row r="32" spans="1:5" ht="19.2" thickTop="1" thickBot="1" x14ac:dyDescent="0.35">
      <c r="A32" s="8"/>
      <c r="B32" s="2">
        <v>7</v>
      </c>
      <c r="C32" s="21">
        <f>D31*D23</f>
        <v>25831.205827035024</v>
      </c>
      <c r="D32" s="21">
        <f>D31-C32</f>
        <v>99763.115748443975</v>
      </c>
      <c r="E32" s="8"/>
    </row>
    <row r="33" spans="1:5" ht="19.2" thickTop="1" thickBot="1" x14ac:dyDescent="0.35">
      <c r="A33" s="8"/>
      <c r="B33" s="2">
        <v>8</v>
      </c>
      <c r="C33" s="21">
        <f>D32*D23</f>
        <v>20518.456125388308</v>
      </c>
      <c r="D33" s="21">
        <f>D32-C33</f>
        <v>79244.659623055661</v>
      </c>
      <c r="E33" s="8"/>
    </row>
    <row r="34" spans="1:5" ht="19.2" thickTop="1" thickBot="1" x14ac:dyDescent="0.35">
      <c r="A34" s="8"/>
      <c r="B34" s="2">
        <v>9</v>
      </c>
      <c r="C34" s="21">
        <f>D33*D23</f>
        <v>16298.389033347312</v>
      </c>
      <c r="D34" s="21">
        <f>D33-C34</f>
        <v>62946.270589708351</v>
      </c>
      <c r="E34" s="8"/>
    </row>
    <row r="35" spans="1:5" ht="19.2" thickTop="1" thickBot="1" x14ac:dyDescent="0.35">
      <c r="A35" s="8"/>
      <c r="B35" s="2">
        <v>10</v>
      </c>
      <c r="C35" s="21">
        <f>D34*D23</f>
        <v>12946.27058970836</v>
      </c>
      <c r="D35" s="21">
        <f>D34-C35</f>
        <v>49999.999999999993</v>
      </c>
      <c r="E35" s="8"/>
    </row>
    <row r="36" spans="1:5" ht="18.600000000000001" thickTop="1" x14ac:dyDescent="0.3">
      <c r="A36" s="8"/>
      <c r="B36" s="8"/>
      <c r="C36" s="8"/>
      <c r="D36" s="8"/>
      <c r="E36" s="8"/>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09C0-AEF1-4927-9802-95E867AFF806}">
  <dimension ref="A1:K32"/>
  <sheetViews>
    <sheetView tabSelected="1" topLeftCell="C1" workbookViewId="0">
      <selection activeCell="E2" sqref="E2"/>
    </sheetView>
  </sheetViews>
  <sheetFormatPr defaultRowHeight="30.6" customHeight="1" x14ac:dyDescent="0.3"/>
  <cols>
    <col min="1" max="1" width="18.6640625" customWidth="1"/>
    <col min="2" max="2" width="69.33203125" customWidth="1"/>
    <col min="3" max="3" width="23.33203125" customWidth="1"/>
    <col min="5" max="5" width="18.88671875" customWidth="1"/>
    <col min="6" max="6" width="20.33203125" bestFit="1" customWidth="1"/>
    <col min="7" max="7" width="21.109375" bestFit="1" customWidth="1"/>
    <col min="8" max="8" width="23.77734375" customWidth="1"/>
    <col min="9" max="9" width="9.33203125" customWidth="1"/>
    <col min="10" max="10" width="33.109375" customWidth="1"/>
    <col min="11" max="11" width="30.6640625" customWidth="1"/>
  </cols>
  <sheetData>
    <row r="1" spans="1:11" ht="30.6" customHeight="1" thickTop="1" thickBot="1" x14ac:dyDescent="0.35">
      <c r="A1" s="20" t="s">
        <v>17</v>
      </c>
      <c r="B1" s="20"/>
      <c r="C1" s="20"/>
    </row>
    <row r="2" spans="1:11" ht="30.6" customHeight="1" thickTop="1" thickBot="1" x14ac:dyDescent="0.35">
      <c r="A2" s="18" t="s">
        <v>11</v>
      </c>
      <c r="B2" s="19"/>
      <c r="C2" s="22">
        <v>600000</v>
      </c>
      <c r="E2" s="25" t="s">
        <v>7</v>
      </c>
      <c r="F2" s="25" t="s">
        <v>23</v>
      </c>
      <c r="G2" s="25" t="s">
        <v>24</v>
      </c>
      <c r="I2" s="30" t="s">
        <v>26</v>
      </c>
      <c r="J2" s="31"/>
      <c r="K2" s="32"/>
    </row>
    <row r="3" spans="1:11" ht="30.6" customHeight="1" thickTop="1" thickBot="1" x14ac:dyDescent="0.35">
      <c r="A3" s="18" t="s">
        <v>13</v>
      </c>
      <c r="B3" s="19"/>
      <c r="C3" s="9">
        <v>0</v>
      </c>
      <c r="E3" s="24">
        <v>1</v>
      </c>
      <c r="F3" s="23">
        <v>54000</v>
      </c>
      <c r="G3" s="23">
        <v>123403.0591654311</v>
      </c>
      <c r="I3" s="29" t="s">
        <v>29</v>
      </c>
      <c r="J3" s="29" t="s">
        <v>27</v>
      </c>
      <c r="K3" s="29" t="s">
        <v>28</v>
      </c>
    </row>
    <row r="4" spans="1:11" ht="30.6" customHeight="1" thickTop="1" thickBot="1" x14ac:dyDescent="0.35">
      <c r="A4" s="18" t="s">
        <v>0</v>
      </c>
      <c r="B4" s="19"/>
      <c r="C4" s="22">
        <v>600000</v>
      </c>
      <c r="E4" s="24">
        <v>2</v>
      </c>
      <c r="F4" s="23">
        <v>54000</v>
      </c>
      <c r="G4" s="23">
        <v>98022.534146452963</v>
      </c>
      <c r="I4" s="28">
        <v>1</v>
      </c>
      <c r="J4" s="28" t="s">
        <v>30</v>
      </c>
      <c r="K4" s="28" t="s">
        <v>31</v>
      </c>
    </row>
    <row r="5" spans="1:11" ht="30.6" customHeight="1" thickTop="1" thickBot="1" x14ac:dyDescent="0.35">
      <c r="A5" s="18" t="s">
        <v>1</v>
      </c>
      <c r="B5" s="19"/>
      <c r="C5" s="22">
        <v>60000</v>
      </c>
      <c r="E5" s="24">
        <v>3</v>
      </c>
      <c r="F5" s="23">
        <v>54000</v>
      </c>
      <c r="G5" s="23">
        <v>77862.066511752593</v>
      </c>
      <c r="I5" s="28">
        <v>2</v>
      </c>
      <c r="J5" s="28" t="s">
        <v>32</v>
      </c>
      <c r="K5" s="28" t="s">
        <v>33</v>
      </c>
    </row>
    <row r="6" spans="1:11" ht="30.6" customHeight="1" thickTop="1" thickBot="1" x14ac:dyDescent="0.35">
      <c r="A6" s="18" t="s">
        <v>2</v>
      </c>
      <c r="B6" s="19"/>
      <c r="C6" s="10">
        <v>10</v>
      </c>
      <c r="E6" s="24">
        <v>4</v>
      </c>
      <c r="F6" s="23">
        <v>54000</v>
      </c>
      <c r="G6" s="23">
        <v>61848.037844265025</v>
      </c>
      <c r="I6" s="28">
        <v>3</v>
      </c>
      <c r="J6" s="28" t="s">
        <v>34</v>
      </c>
      <c r="K6" s="28" t="s">
        <v>35</v>
      </c>
    </row>
    <row r="7" spans="1:11" ht="30.6" customHeight="1" thickTop="1" thickBot="1" x14ac:dyDescent="0.35">
      <c r="A7" s="13" t="s">
        <v>9</v>
      </c>
      <c r="B7" s="13"/>
      <c r="C7" s="22">
        <f>(C4-C5)/C6</f>
        <v>54000</v>
      </c>
      <c r="E7" s="24">
        <v>5</v>
      </c>
      <c r="F7" s="23">
        <v>54000</v>
      </c>
      <c r="G7" s="23">
        <v>49127.642721995588</v>
      </c>
      <c r="I7" s="28">
        <v>4</v>
      </c>
      <c r="J7" s="28" t="s">
        <v>36</v>
      </c>
      <c r="K7" s="28" t="s">
        <v>37</v>
      </c>
    </row>
    <row r="8" spans="1:11" ht="30.6" customHeight="1" thickTop="1" thickBot="1" x14ac:dyDescent="0.35">
      <c r="A8" s="13" t="s">
        <v>20</v>
      </c>
      <c r="B8" s="13"/>
      <c r="C8" s="22">
        <f>C7*C6</f>
        <v>540000</v>
      </c>
      <c r="E8" s="24">
        <v>6</v>
      </c>
      <c r="F8" s="23">
        <v>54000</v>
      </c>
      <c r="G8" s="23">
        <v>39023.473719527952</v>
      </c>
      <c r="I8" s="28">
        <v>5</v>
      </c>
      <c r="J8" s="28" t="s">
        <v>38</v>
      </c>
      <c r="K8" s="28" t="s">
        <v>39</v>
      </c>
    </row>
    <row r="9" spans="1:11" ht="30.6" customHeight="1" thickTop="1" thickBot="1" x14ac:dyDescent="0.35">
      <c r="A9" s="13" t="s">
        <v>21</v>
      </c>
      <c r="B9" s="13"/>
      <c r="C9" s="22">
        <f>C4-C8</f>
        <v>60000</v>
      </c>
      <c r="E9" s="24">
        <v>7</v>
      </c>
      <c r="F9" s="23">
        <v>54000</v>
      </c>
      <c r="G9" s="23">
        <v>30997.44699244203</v>
      </c>
    </row>
    <row r="10" spans="1:11" ht="30.6" customHeight="1" thickTop="1" thickBot="1" x14ac:dyDescent="0.35">
      <c r="A10" s="13" t="s">
        <v>22</v>
      </c>
      <c r="B10" s="13"/>
      <c r="C10" s="22">
        <f>C5-C9</f>
        <v>0</v>
      </c>
      <c r="E10" s="24">
        <v>8</v>
      </c>
      <c r="F10" s="23">
        <v>54000</v>
      </c>
      <c r="G10" s="23">
        <v>24622.147350465966</v>
      </c>
    </row>
    <row r="11" spans="1:11" ht="30.6" customHeight="1" thickTop="1" x14ac:dyDescent="0.3">
      <c r="E11" s="24">
        <v>9</v>
      </c>
      <c r="F11" s="23">
        <v>54000</v>
      </c>
      <c r="G11" s="23">
        <v>19558.066840016778</v>
      </c>
    </row>
    <row r="12" spans="1:11" ht="30.6" customHeight="1" thickBot="1" x14ac:dyDescent="0.35">
      <c r="E12" s="24">
        <v>10</v>
      </c>
      <c r="F12" s="23">
        <v>54000</v>
      </c>
      <c r="G12" s="23">
        <v>15535.524707650031</v>
      </c>
    </row>
    <row r="13" spans="1:11" ht="30.6" customHeight="1" thickTop="1" thickBot="1" x14ac:dyDescent="0.35">
      <c r="A13" s="20" t="s">
        <v>16</v>
      </c>
      <c r="B13" s="20"/>
      <c r="C13" s="20"/>
      <c r="E13" s="26" t="s">
        <v>25</v>
      </c>
      <c r="F13" s="27">
        <f>SUM(F3:F12)</f>
        <v>540000</v>
      </c>
      <c r="G13" s="27">
        <f>SUM(G3:G12)</f>
        <v>540000</v>
      </c>
    </row>
    <row r="14" spans="1:11" ht="30.6" customHeight="1" thickTop="1" thickBot="1" x14ac:dyDescent="0.35">
      <c r="A14" s="13" t="s">
        <v>11</v>
      </c>
      <c r="B14" s="13"/>
      <c r="C14" s="22">
        <v>600000</v>
      </c>
    </row>
    <row r="15" spans="1:11" ht="30.6" customHeight="1" thickTop="1" thickBot="1" x14ac:dyDescent="0.35">
      <c r="A15" s="13" t="s">
        <v>14</v>
      </c>
      <c r="B15" s="13"/>
      <c r="C15" s="22">
        <v>0</v>
      </c>
    </row>
    <row r="16" spans="1:11" ht="30.6" customHeight="1" thickTop="1" thickBot="1" x14ac:dyDescent="0.35">
      <c r="A16" s="13" t="s">
        <v>0</v>
      </c>
      <c r="B16" s="13"/>
      <c r="C16" s="22">
        <f>C14+C15</f>
        <v>600000</v>
      </c>
    </row>
    <row r="17" spans="1:3" ht="30.6" customHeight="1" thickTop="1" thickBot="1" x14ac:dyDescent="0.35">
      <c r="A17" s="13" t="s">
        <v>1</v>
      </c>
      <c r="B17" s="13"/>
      <c r="C17" s="22">
        <v>60000</v>
      </c>
    </row>
    <row r="18" spans="1:3" ht="30.6" customHeight="1" thickTop="1" thickBot="1" x14ac:dyDescent="0.35">
      <c r="A18" s="13" t="s">
        <v>2</v>
      </c>
      <c r="B18" s="13"/>
      <c r="C18" s="10">
        <v>10</v>
      </c>
    </row>
    <row r="19" spans="1:3" ht="30.6" customHeight="1" thickTop="1" thickBot="1" x14ac:dyDescent="0.35">
      <c r="A19" s="11" t="s">
        <v>10</v>
      </c>
      <c r="B19" s="11"/>
      <c r="C19" s="6">
        <f>IF(C16="","",1-(C17/C16)^(1/C18))</f>
        <v>0.20567176527571851</v>
      </c>
    </row>
    <row r="20" spans="1:3" ht="30.6" customHeight="1" thickTop="1" thickBot="1" x14ac:dyDescent="0.35">
      <c r="A20" s="12" t="s">
        <v>15</v>
      </c>
      <c r="B20" s="12"/>
      <c r="C20" s="12"/>
    </row>
    <row r="21" spans="1:3" ht="30.6" customHeight="1" thickTop="1" thickBot="1" x14ac:dyDescent="0.35">
      <c r="A21" s="7" t="s">
        <v>7</v>
      </c>
      <c r="B21" s="7" t="s">
        <v>18</v>
      </c>
      <c r="C21" s="7" t="s">
        <v>3</v>
      </c>
    </row>
    <row r="22" spans="1:3" ht="30.6" customHeight="1" thickTop="1" thickBot="1" x14ac:dyDescent="0.35">
      <c r="A22" s="2">
        <v>1</v>
      </c>
      <c r="B22" s="21">
        <f>C16*C19</f>
        <v>123403.0591654311</v>
      </c>
      <c r="C22" s="21">
        <f>C16-B22</f>
        <v>476596.94083456893</v>
      </c>
    </row>
    <row r="23" spans="1:3" ht="30.6" customHeight="1" thickTop="1" thickBot="1" x14ac:dyDescent="0.35">
      <c r="A23" s="2">
        <v>2</v>
      </c>
      <c r="B23" s="21">
        <f>C22*C19</f>
        <v>98022.534146452963</v>
      </c>
      <c r="C23" s="21">
        <f>C22-B23</f>
        <v>378574.40668811597</v>
      </c>
    </row>
    <row r="24" spans="1:3" ht="30.6" customHeight="1" thickTop="1" thickBot="1" x14ac:dyDescent="0.35">
      <c r="A24" s="2">
        <v>3</v>
      </c>
      <c r="B24" s="21">
        <f>C23*C19</f>
        <v>77862.066511752593</v>
      </c>
      <c r="C24" s="21">
        <f>C23-B24</f>
        <v>300712.34017636336</v>
      </c>
    </row>
    <row r="25" spans="1:3" ht="30.6" customHeight="1" thickTop="1" thickBot="1" x14ac:dyDescent="0.35">
      <c r="A25" s="2">
        <v>4</v>
      </c>
      <c r="B25" s="21">
        <f>C24*C19</f>
        <v>61848.037844265025</v>
      </c>
      <c r="C25" s="21">
        <f>C24-B25</f>
        <v>238864.30233209833</v>
      </c>
    </row>
    <row r="26" spans="1:3" ht="30.6" customHeight="1" thickTop="1" thickBot="1" x14ac:dyDescent="0.35">
      <c r="A26" s="2">
        <v>5</v>
      </c>
      <c r="B26" s="21">
        <f>C25*C19</f>
        <v>49127.642721995588</v>
      </c>
      <c r="C26" s="21">
        <f>C25-B26</f>
        <v>189736.65961010274</v>
      </c>
    </row>
    <row r="27" spans="1:3" ht="30.6" customHeight="1" thickTop="1" thickBot="1" x14ac:dyDescent="0.35">
      <c r="A27" s="2">
        <v>6</v>
      </c>
      <c r="B27" s="21">
        <f>C26*C19</f>
        <v>39023.473719527952</v>
      </c>
      <c r="C27" s="21">
        <f>C26-B27</f>
        <v>150713.18589057479</v>
      </c>
    </row>
    <row r="28" spans="1:3" ht="30.6" customHeight="1" thickTop="1" thickBot="1" x14ac:dyDescent="0.35">
      <c r="A28" s="2">
        <v>7</v>
      </c>
      <c r="B28" s="21">
        <f>C27*C19</f>
        <v>30997.44699244203</v>
      </c>
      <c r="C28" s="21">
        <f>C27-B28</f>
        <v>119715.73889813277</v>
      </c>
    </row>
    <row r="29" spans="1:3" ht="30.6" customHeight="1" thickTop="1" thickBot="1" x14ac:dyDescent="0.35">
      <c r="A29" s="2">
        <v>8</v>
      </c>
      <c r="B29" s="21">
        <f>C28*C19</f>
        <v>24622.147350465966</v>
      </c>
      <c r="C29" s="21">
        <f>C28-B29</f>
        <v>95093.591547666801</v>
      </c>
    </row>
    <row r="30" spans="1:3" ht="30.6" customHeight="1" thickTop="1" thickBot="1" x14ac:dyDescent="0.35">
      <c r="A30" s="2">
        <v>9</v>
      </c>
      <c r="B30" s="21">
        <f>C29*C19</f>
        <v>19558.066840016778</v>
      </c>
      <c r="C30" s="21">
        <f>C29-B30</f>
        <v>75535.524707650024</v>
      </c>
    </row>
    <row r="31" spans="1:3" ht="30.6" customHeight="1" thickTop="1" thickBot="1" x14ac:dyDescent="0.35">
      <c r="A31" s="2">
        <v>10</v>
      </c>
      <c r="B31" s="21">
        <f>C30*C19</f>
        <v>15535.524707650031</v>
      </c>
      <c r="C31" s="21">
        <f>C30-B31</f>
        <v>59999.999999999993</v>
      </c>
    </row>
    <row r="32" spans="1:3" ht="30.6" customHeight="1" thickTop="1" x14ac:dyDescent="0.3"/>
  </sheetData>
  <mergeCells count="19">
    <mergeCell ref="A18:B18"/>
    <mergeCell ref="A19:B19"/>
    <mergeCell ref="A20:C20"/>
    <mergeCell ref="I2:K2"/>
    <mergeCell ref="A7:B7"/>
    <mergeCell ref="A14:B14"/>
    <mergeCell ref="A15:B15"/>
    <mergeCell ref="A16:B16"/>
    <mergeCell ref="A17:B17"/>
    <mergeCell ref="A8:B8"/>
    <mergeCell ref="A9:B9"/>
    <mergeCell ref="A10:B10"/>
    <mergeCell ref="A13:C13"/>
    <mergeCell ref="A1:C1"/>
    <mergeCell ref="A2:B2"/>
    <mergeCell ref="A3:B3"/>
    <mergeCell ref="A4:B4"/>
    <mergeCell ref="A5:B5"/>
    <mergeCell ref="A6:B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New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Aparna Kolekar</cp:lastModifiedBy>
  <cp:lastPrinted>2019-12-30T11:34:18Z</cp:lastPrinted>
  <dcterms:created xsi:type="dcterms:W3CDTF">2019-12-30T10:28:43Z</dcterms:created>
  <dcterms:modified xsi:type="dcterms:W3CDTF">2024-11-30T09:39:14Z</dcterms:modified>
</cp:coreProperties>
</file>