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4"/>
  </bookViews>
  <sheets>
    <sheet name="Format Penilaian" sheetId="1" r:id="rId1"/>
    <sheet name="Contoh Perhitungan" sheetId="2" r:id="rId2"/>
    <sheet name="Format Penilaian BARU" sheetId="3" r:id="rId3"/>
    <sheet name="Contoh hitungan (all)" sheetId="4" r:id="rId4"/>
    <sheet name="perhitungan prestasi" sheetId="7" r:id="rId5"/>
    <sheet name="Value dan Hasil Akhir" sheetId="5" r:id="rId6"/>
  </sheets>
  <calcPr calcId="144525"/>
</workbook>
</file>

<file path=xl/calcChain.xml><?xml version="1.0" encoding="utf-8"?>
<calcChain xmlns="http://schemas.openxmlformats.org/spreadsheetml/2006/main">
  <c r="C37" i="5" l="1"/>
  <c r="N34" i="4" l="1"/>
  <c r="I5" i="7"/>
  <c r="N26" i="4"/>
  <c r="U34" i="4"/>
  <c r="S31" i="4"/>
  <c r="S30" i="4"/>
  <c r="S29" i="4"/>
  <c r="S28" i="4"/>
  <c r="S27" i="4"/>
  <c r="U26" i="4"/>
  <c r="S26" i="4"/>
  <c r="I59" i="7"/>
  <c r="W10" i="5"/>
  <c r="S10" i="5"/>
  <c r="L34" i="4"/>
  <c r="P6" i="7"/>
  <c r="N11" i="7"/>
  <c r="N10" i="7"/>
  <c r="N9" i="7"/>
  <c r="N8" i="7"/>
  <c r="N7" i="7"/>
  <c r="N6" i="7"/>
  <c r="M48" i="4"/>
  <c r="M49" i="4"/>
  <c r="M47" i="4"/>
  <c r="L43" i="4"/>
  <c r="I77" i="7"/>
  <c r="I71" i="7"/>
  <c r="I65" i="7"/>
  <c r="I53" i="7"/>
  <c r="I47" i="7"/>
  <c r="I41" i="7"/>
  <c r="I35" i="7"/>
  <c r="I29" i="7"/>
  <c r="I23" i="7"/>
  <c r="I17" i="7"/>
  <c r="I11" i="7"/>
  <c r="G53" i="4"/>
  <c r="G48" i="4"/>
  <c r="G43" i="4"/>
  <c r="G40" i="4"/>
  <c r="G31" i="4"/>
  <c r="G27" i="4"/>
  <c r="O10" i="5"/>
  <c r="G10" i="5"/>
  <c r="C10" i="5"/>
  <c r="L31" i="4"/>
  <c r="L30" i="4"/>
  <c r="L29" i="4"/>
  <c r="L28" i="4"/>
  <c r="L27" i="4"/>
  <c r="L26" i="4"/>
  <c r="S20" i="4"/>
  <c r="K20" i="4"/>
  <c r="D20" i="4"/>
  <c r="S19" i="4"/>
  <c r="K19" i="4"/>
  <c r="D19" i="4"/>
  <c r="S18" i="4"/>
  <c r="K18" i="4"/>
  <c r="D18" i="4"/>
  <c r="S17" i="4"/>
  <c r="K17" i="4"/>
  <c r="D17" i="4"/>
  <c r="S16" i="4"/>
  <c r="K16" i="4"/>
  <c r="D16" i="4"/>
  <c r="S10" i="4"/>
  <c r="K10" i="4"/>
  <c r="D10" i="4"/>
  <c r="S9" i="4"/>
  <c r="K9" i="4"/>
  <c r="D9" i="4"/>
  <c r="S8" i="4"/>
  <c r="K8" i="4"/>
  <c r="D8" i="4"/>
  <c r="S7" i="4"/>
  <c r="K7" i="4"/>
  <c r="D7" i="4"/>
  <c r="S6" i="4"/>
  <c r="K6" i="4"/>
  <c r="D6" i="4"/>
  <c r="N47" i="4" l="1"/>
  <c r="M6" i="4"/>
  <c r="U16" i="4"/>
  <c r="M16" i="4"/>
  <c r="F16" i="4"/>
  <c r="U6" i="4"/>
  <c r="F6" i="4"/>
  <c r="C57" i="2"/>
  <c r="D27" i="2"/>
  <c r="D28" i="2"/>
  <c r="G37" i="2"/>
  <c r="C37" i="2"/>
  <c r="L31" i="2"/>
  <c r="L30" i="2"/>
  <c r="L29" i="2"/>
  <c r="L28" i="2"/>
  <c r="N26" i="2" s="1"/>
  <c r="L27" i="2"/>
  <c r="L26" i="2"/>
  <c r="D26" i="2"/>
  <c r="S20" i="2"/>
  <c r="S19" i="2"/>
  <c r="S18" i="2"/>
  <c r="S17" i="2"/>
  <c r="S16" i="2"/>
  <c r="K20" i="2"/>
  <c r="K19" i="2"/>
  <c r="K18" i="2"/>
  <c r="K17" i="2"/>
  <c r="K16" i="2"/>
  <c r="D20" i="2"/>
  <c r="D19" i="2"/>
  <c r="D18" i="2"/>
  <c r="D17" i="2"/>
  <c r="D16" i="2"/>
  <c r="S10" i="2"/>
  <c r="S9" i="2"/>
  <c r="S8" i="2"/>
  <c r="S7" i="2"/>
  <c r="S6" i="2"/>
  <c r="K10" i="2"/>
  <c r="K9" i="2"/>
  <c r="K8" i="2"/>
  <c r="K7" i="2"/>
  <c r="K6" i="2"/>
  <c r="D7" i="2"/>
  <c r="D8" i="2"/>
  <c r="D9" i="2"/>
  <c r="D10" i="2"/>
  <c r="D6" i="2"/>
  <c r="F26" i="2" l="1"/>
  <c r="F6" i="2"/>
  <c r="U16" i="2"/>
  <c r="M16" i="2"/>
  <c r="F16" i="2"/>
  <c r="U6" i="2"/>
  <c r="M6" i="2"/>
</calcChain>
</file>

<file path=xl/sharedStrings.xml><?xml version="1.0" encoding="utf-8"?>
<sst xmlns="http://schemas.openxmlformats.org/spreadsheetml/2006/main" count="811" uniqueCount="177">
  <si>
    <t>Nilai Fisika/Akuntansi</t>
  </si>
  <si>
    <t>Kelas X/1</t>
  </si>
  <si>
    <t>Kelas X/2</t>
  </si>
  <si>
    <t>Kelas XI/1</t>
  </si>
  <si>
    <t>Kelas XI/2</t>
  </si>
  <si>
    <t>Kelas XII/1</t>
  </si>
  <si>
    <t>x20</t>
  </si>
  <si>
    <t>x40</t>
  </si>
  <si>
    <t>x80</t>
  </si>
  <si>
    <t>Nilai Kimia/Geografi</t>
  </si>
  <si>
    <t>Nilai Biologi/Sosiologi</t>
  </si>
  <si>
    <t>Jenjang</t>
  </si>
  <si>
    <t>Nilai</t>
  </si>
  <si>
    <t>Bobot</t>
  </si>
  <si>
    <t>Persentase</t>
  </si>
  <si>
    <t>NILAI UMUM</t>
  </si>
  <si>
    <t>NILAI JURUSAN</t>
  </si>
  <si>
    <t>Nilai Matematika</t>
  </si>
  <si>
    <t>Nilai B. Indonesia</t>
  </si>
  <si>
    <t>Nilai B. Inggris</t>
  </si>
  <si>
    <t>PRESTASI</t>
  </si>
  <si>
    <t>Jenis Prestasi</t>
  </si>
  <si>
    <t>Jenis</t>
  </si>
  <si>
    <t>Akademik</t>
  </si>
  <si>
    <t>Non Akademik</t>
  </si>
  <si>
    <t>Tidak Ada</t>
  </si>
  <si>
    <t>x100</t>
  </si>
  <si>
    <t>x50</t>
  </si>
  <si>
    <t>x0</t>
  </si>
  <si>
    <t>Jenjang Prestasi</t>
  </si>
  <si>
    <t>Internasional</t>
  </si>
  <si>
    <t>Nasional</t>
  </si>
  <si>
    <t>Provinsi</t>
  </si>
  <si>
    <t>Kota/Kab.</t>
  </si>
  <si>
    <t>Sekolah</t>
  </si>
  <si>
    <t>x60</t>
  </si>
  <si>
    <t>FORMAT PENILAI BOBOT DAN PERSENTASE SPK PEMILIHAN JURUSAN KULIAH PADA SNMPTN DI SMA NEGERI 1 BANYUASIN III</t>
  </si>
  <si>
    <t>CONTOH PERHITUNGAN SPK PEMILIHAN JURUSAN KULIAH PADA SNMPTN DI SMA NEGERI 1 BANYUASIN III</t>
  </si>
  <si>
    <t>NxB</t>
  </si>
  <si>
    <t>E(NxB)xP</t>
  </si>
  <si>
    <t>Nilai B.Indonesia</t>
  </si>
  <si>
    <t>Nilai B.Inggris</t>
  </si>
  <si>
    <t>HASIL TOTAL</t>
  </si>
  <si>
    <t>Value Nilai Jurusan</t>
  </si>
  <si>
    <t>Jumlah max</t>
  </si>
  <si>
    <t>Rentang</t>
  </si>
  <si>
    <t>Jumlah Kategori</t>
  </si>
  <si>
    <t>0-8</t>
  </si>
  <si>
    <t>9-16</t>
  </si>
  <si>
    <t>17-24</t>
  </si>
  <si>
    <t>25-32</t>
  </si>
  <si>
    <t>33-40</t>
  </si>
  <si>
    <t>Value Nilai Umum</t>
  </si>
  <si>
    <t>0-2</t>
  </si>
  <si>
    <t>3-4</t>
  </si>
  <si>
    <t>5-6</t>
  </si>
  <si>
    <t>7-8</t>
  </si>
  <si>
    <t>9-10</t>
  </si>
  <si>
    <t>Value Jenis Prestasi</t>
  </si>
  <si>
    <t>5</t>
  </si>
  <si>
    <t>0</t>
  </si>
  <si>
    <t>2.5</t>
  </si>
  <si>
    <t>1</t>
  </si>
  <si>
    <t>2</t>
  </si>
  <si>
    <t>PROSES AKHIR</t>
  </si>
  <si>
    <t>Jenis Nilai</t>
  </si>
  <si>
    <t>NJ F/A</t>
  </si>
  <si>
    <t>NJ K/G</t>
  </si>
  <si>
    <t>NJ B/S</t>
  </si>
  <si>
    <t>NU MTK</t>
  </si>
  <si>
    <t>NU INA</t>
  </si>
  <si>
    <t>NU ING</t>
  </si>
  <si>
    <t>P JNS</t>
  </si>
  <si>
    <t>P JJG</t>
  </si>
  <si>
    <t>Nilai Value</t>
  </si>
  <si>
    <t>Total Value (%)</t>
  </si>
  <si>
    <t>Keterangan :</t>
  </si>
  <si>
    <t>- Bobot di normalisasi, dengan rumus</t>
  </si>
  <si>
    <t>WJ</t>
  </si>
  <si>
    <t>E WJ</t>
  </si>
  <si>
    <t>contoh :</t>
  </si>
  <si>
    <t>20+20+20+10+10+10+5+5</t>
  </si>
  <si>
    <t>= 0.2</t>
  </si>
  <si>
    <t>FORMAT PENILAIAN BOBOT DAN PERSENTASE SPK PEMILIHAN JURUSAN KULIAH PADA SNMPTN DI SMA NEGERI 1 BANYUASIN III</t>
  </si>
  <si>
    <t>NILAI MATA PELAJARAN</t>
  </si>
  <si>
    <t>x10</t>
  </si>
  <si>
    <t>2,5%</t>
  </si>
  <si>
    <t>Mata Lomba</t>
  </si>
  <si>
    <t>OLSN</t>
  </si>
  <si>
    <t>Jenis Lomba</t>
  </si>
  <si>
    <t>Baca Puisi</t>
  </si>
  <si>
    <t>Cipta Cerpen</t>
  </si>
  <si>
    <t>Debat Bahasa Indonesia</t>
  </si>
  <si>
    <t>OSN</t>
  </si>
  <si>
    <t>Matematika</t>
  </si>
  <si>
    <t>Fisika</t>
  </si>
  <si>
    <t>Kimia</t>
  </si>
  <si>
    <t>Biologi</t>
  </si>
  <si>
    <t>Kebumian</t>
  </si>
  <si>
    <t>Astronomi</t>
  </si>
  <si>
    <t>Geografi</t>
  </si>
  <si>
    <t>Ekonomi</t>
  </si>
  <si>
    <t>Komputer</t>
  </si>
  <si>
    <t>OPSI</t>
  </si>
  <si>
    <t>Sains &amp; Lingkungan</t>
  </si>
  <si>
    <t>Teknologi &amp; Rekayasa</t>
  </si>
  <si>
    <t>Ilmu Sosial &amp; Humaniora</t>
  </si>
  <si>
    <t>O2SN</t>
  </si>
  <si>
    <t>Atletik</t>
  </si>
  <si>
    <t>Pencak Silat</t>
  </si>
  <si>
    <t>Renang</t>
  </si>
  <si>
    <t>Bulu Tangkis</t>
  </si>
  <si>
    <t>Karate</t>
  </si>
  <si>
    <t>FLS2N</t>
  </si>
  <si>
    <t>Seni Tari</t>
  </si>
  <si>
    <t>Vocal Solo</t>
  </si>
  <si>
    <t>Musik Tradisional</t>
  </si>
  <si>
    <t>Gitar Solo</t>
  </si>
  <si>
    <t>Desain Poster</t>
  </si>
  <si>
    <t>Story Telling</t>
  </si>
  <si>
    <t>Kota/Kabupaten</t>
  </si>
  <si>
    <t>PSIKOTEST</t>
  </si>
  <si>
    <t>Hasil</t>
  </si>
  <si>
    <t>MINAT BAKAT</t>
  </si>
  <si>
    <t>A</t>
  </si>
  <si>
    <t>B</t>
  </si>
  <si>
    <t>C</t>
  </si>
  <si>
    <t>Pilihan</t>
  </si>
  <si>
    <t>x25</t>
  </si>
  <si>
    <t>4.01-5.00</t>
  </si>
  <si>
    <t>3.01-4.00</t>
  </si>
  <si>
    <t>2.01-3.00</t>
  </si>
  <si>
    <t>1.01-2.00</t>
  </si>
  <si>
    <t>0.01-1.00</t>
  </si>
  <si>
    <t>0.01-2.00</t>
  </si>
  <si>
    <t>2.01-4.00</t>
  </si>
  <si>
    <t>4.01-6.00</t>
  </si>
  <si>
    <t>6.01-8.00</t>
  </si>
  <si>
    <t>8.01-10.00</t>
  </si>
  <si>
    <t>0.1</t>
  </si>
  <si>
    <t>0.2</t>
  </si>
  <si>
    <t>Juara</t>
  </si>
  <si>
    <t>harapan</t>
  </si>
  <si>
    <t>peserta</t>
  </si>
  <si>
    <t>tidak ada</t>
  </si>
  <si>
    <t>HxBxP</t>
  </si>
  <si>
    <t>banyaknya</t>
  </si>
  <si>
    <t>bxb</t>
  </si>
  <si>
    <t>hasil</t>
  </si>
  <si>
    <t>Jenjang Prestasi (per jenis lomba presentase 0.5%)</t>
  </si>
  <si>
    <t>DLL nya sama sajaaaaa~</t>
  </si>
  <si>
    <t>10+10+10+5+5+5+17.5+20</t>
  </si>
  <si>
    <t>= 0.1</t>
  </si>
  <si>
    <t>Value Minat Bakat</t>
  </si>
  <si>
    <t>0.01-0.67</t>
  </si>
  <si>
    <t>0.68-1.35</t>
  </si>
  <si>
    <t>1.35-2.00</t>
  </si>
  <si>
    <t>Value Psikotes</t>
  </si>
  <si>
    <t>6.126-7.00</t>
  </si>
  <si>
    <t>4.376-5.25</t>
  </si>
  <si>
    <t>5.26-6.125</t>
  </si>
  <si>
    <t>3.51-4.375</t>
  </si>
  <si>
    <t>2.626-3.50</t>
  </si>
  <si>
    <t>1.76-2.625</t>
  </si>
  <si>
    <t>0.01-0.875</t>
  </si>
  <si>
    <t>0.876-1.75</t>
  </si>
  <si>
    <t>OSN MTK</t>
  </si>
  <si>
    <t>OPSI bidang Teknologi dan Rekayasa</t>
  </si>
  <si>
    <t>presentasi 0.5%, untuk meng-generalisasi, maka 5% dibagi nilai bobot 10</t>
  </si>
  <si>
    <t>prestasi</t>
  </si>
  <si>
    <t>juara 2 osn mtk</t>
  </si>
  <si>
    <t>tk kota</t>
  </si>
  <si>
    <t>tk nasional</t>
  </si>
  <si>
    <t>peserta opsi bidang T&amp;R</t>
  </si>
  <si>
    <t>0,4</t>
  </si>
  <si>
    <t>kuisioner</t>
  </si>
  <si>
    <t>psikotes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</si>
</sst>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Border="1"/>
    <xf numFmtId="9" fontId="0" fillId="0" borderId="0" xfId="0" applyNumberForma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0" fillId="0" borderId="0" xfId="0" applyNumberFormat="1" applyFont="1" applyFill="1" applyBorder="1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ont="1" applyBorder="1"/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6" xfId="0" applyFill="1" applyBorder="1"/>
    <xf numFmtId="0" fontId="0" fillId="0" borderId="4" xfId="0" applyBorder="1"/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opLeftCell="A9" workbookViewId="0">
      <selection activeCell="K28" sqref="A1:XFD1048576"/>
    </sheetView>
  </sheetViews>
  <sheetFormatPr defaultRowHeight="15" x14ac:dyDescent="0.25"/>
  <cols>
    <col min="1" max="1" width="10.42578125" customWidth="1"/>
    <col min="4" max="4" width="10.7109375" customWidth="1"/>
    <col min="6" max="6" width="10.42578125" customWidth="1"/>
    <col min="9" max="9" width="11" customWidth="1"/>
    <col min="11" max="11" width="10.42578125" customWidth="1"/>
    <col min="14" max="14" width="10.85546875" customWidth="1"/>
  </cols>
  <sheetData>
    <row r="1" spans="1:14" ht="18.75" x14ac:dyDescent="0.25">
      <c r="A1" s="1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4" ht="15.75" x14ac:dyDescent="0.25">
      <c r="A3" s="6" t="s">
        <v>16</v>
      </c>
    </row>
    <row r="4" spans="1:14" x14ac:dyDescent="0.25">
      <c r="A4" s="69" t="s">
        <v>0</v>
      </c>
      <c r="B4" s="70"/>
      <c r="C4" s="70"/>
      <c r="D4" s="71"/>
      <c r="F4" s="75" t="s">
        <v>9</v>
      </c>
      <c r="G4" s="75"/>
      <c r="H4" s="75"/>
      <c r="I4" s="75"/>
      <c r="K4" s="75" t="s">
        <v>10</v>
      </c>
      <c r="L4" s="75"/>
      <c r="M4" s="75"/>
      <c r="N4" s="75"/>
    </row>
    <row r="5" spans="1:14" x14ac:dyDescent="0.25">
      <c r="A5" s="3" t="s">
        <v>11</v>
      </c>
      <c r="B5" s="3" t="s">
        <v>12</v>
      </c>
      <c r="C5" s="3" t="s">
        <v>13</v>
      </c>
      <c r="D5" s="3" t="s">
        <v>14</v>
      </c>
      <c r="F5" s="3" t="s">
        <v>11</v>
      </c>
      <c r="G5" s="3" t="s">
        <v>12</v>
      </c>
      <c r="H5" s="3" t="s">
        <v>13</v>
      </c>
      <c r="I5" s="3" t="s">
        <v>14</v>
      </c>
      <c r="K5" s="3" t="s">
        <v>11</v>
      </c>
      <c r="L5" s="3" t="s">
        <v>12</v>
      </c>
      <c r="M5" s="3" t="s">
        <v>13</v>
      </c>
      <c r="N5" s="3" t="s">
        <v>14</v>
      </c>
    </row>
    <row r="6" spans="1:14" x14ac:dyDescent="0.25">
      <c r="A6" s="1" t="s">
        <v>1</v>
      </c>
      <c r="B6" s="1"/>
      <c r="C6" s="1" t="s">
        <v>6</v>
      </c>
      <c r="D6" s="76">
        <v>0.2</v>
      </c>
      <c r="F6" s="1" t="s">
        <v>1</v>
      </c>
      <c r="G6" s="1"/>
      <c r="H6" s="1" t="s">
        <v>6</v>
      </c>
      <c r="I6" s="76">
        <v>0.2</v>
      </c>
      <c r="K6" s="1" t="s">
        <v>1</v>
      </c>
      <c r="L6" s="1"/>
      <c r="M6" s="1" t="s">
        <v>6</v>
      </c>
      <c r="N6" s="76">
        <v>0.2</v>
      </c>
    </row>
    <row r="7" spans="1:14" x14ac:dyDescent="0.25">
      <c r="A7" s="1" t="s">
        <v>2</v>
      </c>
      <c r="B7" s="1"/>
      <c r="C7" s="1" t="s">
        <v>6</v>
      </c>
      <c r="D7" s="76"/>
      <c r="F7" s="1" t="s">
        <v>2</v>
      </c>
      <c r="G7" s="1"/>
      <c r="H7" s="1" t="s">
        <v>6</v>
      </c>
      <c r="I7" s="76"/>
      <c r="K7" s="1" t="s">
        <v>2</v>
      </c>
      <c r="L7" s="1"/>
      <c r="M7" s="1" t="s">
        <v>6</v>
      </c>
      <c r="N7" s="76"/>
    </row>
    <row r="8" spans="1:14" x14ac:dyDescent="0.25">
      <c r="A8" s="1" t="s">
        <v>3</v>
      </c>
      <c r="B8" s="1"/>
      <c r="C8" s="1" t="s">
        <v>7</v>
      </c>
      <c r="D8" s="76"/>
      <c r="F8" s="1" t="s">
        <v>3</v>
      </c>
      <c r="G8" s="1"/>
      <c r="H8" s="1" t="s">
        <v>7</v>
      </c>
      <c r="I8" s="76"/>
      <c r="K8" s="1" t="s">
        <v>3</v>
      </c>
      <c r="L8" s="1"/>
      <c r="M8" s="1" t="s">
        <v>7</v>
      </c>
      <c r="N8" s="76"/>
    </row>
    <row r="9" spans="1:14" x14ac:dyDescent="0.25">
      <c r="A9" s="1" t="s">
        <v>4</v>
      </c>
      <c r="B9" s="1"/>
      <c r="C9" s="1" t="s">
        <v>7</v>
      </c>
      <c r="D9" s="76"/>
      <c r="F9" s="1" t="s">
        <v>4</v>
      </c>
      <c r="G9" s="1"/>
      <c r="H9" s="1" t="s">
        <v>7</v>
      </c>
      <c r="I9" s="76"/>
      <c r="K9" s="1" t="s">
        <v>4</v>
      </c>
      <c r="L9" s="1"/>
      <c r="M9" s="1" t="s">
        <v>7</v>
      </c>
      <c r="N9" s="76"/>
    </row>
    <row r="10" spans="1:14" x14ac:dyDescent="0.25">
      <c r="A10" s="1" t="s">
        <v>5</v>
      </c>
      <c r="B10" s="1"/>
      <c r="C10" s="1" t="s">
        <v>8</v>
      </c>
      <c r="D10" s="76"/>
      <c r="F10" s="1" t="s">
        <v>5</v>
      </c>
      <c r="G10" s="1"/>
      <c r="H10" s="1" t="s">
        <v>8</v>
      </c>
      <c r="I10" s="76"/>
      <c r="K10" s="1" t="s">
        <v>5</v>
      </c>
      <c r="L10" s="1"/>
      <c r="M10" s="1" t="s">
        <v>8</v>
      </c>
      <c r="N10" s="76"/>
    </row>
    <row r="13" spans="1:14" ht="15.75" x14ac:dyDescent="0.25">
      <c r="A13" s="6" t="s">
        <v>15</v>
      </c>
    </row>
    <row r="14" spans="1:14" x14ac:dyDescent="0.25">
      <c r="A14" s="69" t="s">
        <v>17</v>
      </c>
      <c r="B14" s="70"/>
      <c r="C14" s="70"/>
      <c r="D14" s="71"/>
      <c r="F14" s="75" t="s">
        <v>18</v>
      </c>
      <c r="G14" s="75"/>
      <c r="H14" s="75"/>
      <c r="I14" s="75"/>
      <c r="K14" s="75" t="s">
        <v>19</v>
      </c>
      <c r="L14" s="75"/>
      <c r="M14" s="75"/>
      <c r="N14" s="75"/>
    </row>
    <row r="15" spans="1:14" x14ac:dyDescent="0.25">
      <c r="A15" s="3" t="s">
        <v>11</v>
      </c>
      <c r="B15" s="3" t="s">
        <v>12</v>
      </c>
      <c r="C15" s="3" t="s">
        <v>13</v>
      </c>
      <c r="D15" s="3" t="s">
        <v>14</v>
      </c>
      <c r="F15" s="3" t="s">
        <v>11</v>
      </c>
      <c r="G15" s="3" t="s">
        <v>12</v>
      </c>
      <c r="H15" s="3" t="s">
        <v>13</v>
      </c>
      <c r="I15" s="3" t="s">
        <v>14</v>
      </c>
      <c r="K15" s="3" t="s">
        <v>11</v>
      </c>
      <c r="L15" s="3" t="s">
        <v>12</v>
      </c>
      <c r="M15" s="3" t="s">
        <v>13</v>
      </c>
      <c r="N15" s="3" t="s">
        <v>14</v>
      </c>
    </row>
    <row r="16" spans="1:14" x14ac:dyDescent="0.25">
      <c r="A16" s="1" t="s">
        <v>1</v>
      </c>
      <c r="B16" s="1"/>
      <c r="C16" s="1" t="s">
        <v>6</v>
      </c>
      <c r="D16" s="76">
        <v>0.1</v>
      </c>
      <c r="F16" s="1" t="s">
        <v>1</v>
      </c>
      <c r="G16" s="1"/>
      <c r="H16" s="1" t="s">
        <v>6</v>
      </c>
      <c r="I16" s="76">
        <v>0.1</v>
      </c>
      <c r="K16" s="1" t="s">
        <v>1</v>
      </c>
      <c r="L16" s="1"/>
      <c r="M16" s="1" t="s">
        <v>6</v>
      </c>
      <c r="N16" s="76">
        <v>0.1</v>
      </c>
    </row>
    <row r="17" spans="1:14" x14ac:dyDescent="0.25">
      <c r="A17" s="1" t="s">
        <v>2</v>
      </c>
      <c r="B17" s="1"/>
      <c r="C17" s="1" t="s">
        <v>6</v>
      </c>
      <c r="D17" s="76"/>
      <c r="F17" s="1" t="s">
        <v>2</v>
      </c>
      <c r="G17" s="1"/>
      <c r="H17" s="1" t="s">
        <v>6</v>
      </c>
      <c r="I17" s="76"/>
      <c r="K17" s="1" t="s">
        <v>2</v>
      </c>
      <c r="L17" s="1"/>
      <c r="M17" s="1" t="s">
        <v>6</v>
      </c>
      <c r="N17" s="76"/>
    </row>
    <row r="18" spans="1:14" x14ac:dyDescent="0.25">
      <c r="A18" s="1" t="s">
        <v>3</v>
      </c>
      <c r="B18" s="1"/>
      <c r="C18" s="1" t="s">
        <v>6</v>
      </c>
      <c r="D18" s="76"/>
      <c r="F18" s="1" t="s">
        <v>3</v>
      </c>
      <c r="G18" s="1"/>
      <c r="H18" s="1" t="s">
        <v>6</v>
      </c>
      <c r="I18" s="76"/>
      <c r="K18" s="1" t="s">
        <v>3</v>
      </c>
      <c r="L18" s="1"/>
      <c r="M18" s="1" t="s">
        <v>6</v>
      </c>
      <c r="N18" s="76"/>
    </row>
    <row r="19" spans="1:14" x14ac:dyDescent="0.25">
      <c r="A19" s="1" t="s">
        <v>4</v>
      </c>
      <c r="B19" s="1"/>
      <c r="C19" s="1" t="s">
        <v>6</v>
      </c>
      <c r="D19" s="76"/>
      <c r="F19" s="1" t="s">
        <v>4</v>
      </c>
      <c r="G19" s="1"/>
      <c r="H19" s="1" t="s">
        <v>6</v>
      </c>
      <c r="I19" s="76"/>
      <c r="K19" s="1" t="s">
        <v>4</v>
      </c>
      <c r="L19" s="1"/>
      <c r="M19" s="1" t="s">
        <v>6</v>
      </c>
      <c r="N19" s="76"/>
    </row>
    <row r="20" spans="1:14" x14ac:dyDescent="0.25">
      <c r="A20" s="1" t="s">
        <v>5</v>
      </c>
      <c r="B20" s="1"/>
      <c r="C20" s="1" t="s">
        <v>6</v>
      </c>
      <c r="D20" s="76"/>
      <c r="F20" s="1" t="s">
        <v>5</v>
      </c>
      <c r="G20" s="1"/>
      <c r="H20" s="1" t="s">
        <v>6</v>
      </c>
      <c r="I20" s="76"/>
      <c r="K20" s="1" t="s">
        <v>5</v>
      </c>
      <c r="L20" s="1"/>
      <c r="M20" s="1" t="s">
        <v>6</v>
      </c>
      <c r="N20" s="76"/>
    </row>
    <row r="23" spans="1:14" ht="15.75" x14ac:dyDescent="0.25">
      <c r="A23" s="6" t="s">
        <v>20</v>
      </c>
    </row>
    <row r="24" spans="1:14" x14ac:dyDescent="0.25">
      <c r="A24" s="69" t="s">
        <v>21</v>
      </c>
      <c r="B24" s="70"/>
      <c r="C24" s="70"/>
      <c r="D24" s="71"/>
      <c r="F24" s="75" t="s">
        <v>29</v>
      </c>
      <c r="G24" s="75"/>
      <c r="H24" s="75"/>
      <c r="I24" s="75"/>
    </row>
    <row r="25" spans="1:14" x14ac:dyDescent="0.25">
      <c r="A25" s="3" t="s">
        <v>22</v>
      </c>
      <c r="B25" s="3" t="s">
        <v>12</v>
      </c>
      <c r="C25" s="3" t="s">
        <v>13</v>
      </c>
      <c r="D25" s="3" t="s">
        <v>14</v>
      </c>
      <c r="F25" s="3" t="s">
        <v>11</v>
      </c>
      <c r="G25" s="3" t="s">
        <v>12</v>
      </c>
      <c r="H25" s="3" t="s">
        <v>13</v>
      </c>
      <c r="I25" s="3" t="s">
        <v>14</v>
      </c>
    </row>
    <row r="26" spans="1:14" ht="30" x14ac:dyDescent="0.25">
      <c r="A26" s="13" t="s">
        <v>23</v>
      </c>
      <c r="B26" s="13"/>
      <c r="C26" s="13" t="s">
        <v>26</v>
      </c>
      <c r="D26" s="72">
        <v>0.05</v>
      </c>
      <c r="F26" s="14" t="s">
        <v>30</v>
      </c>
      <c r="G26" s="13"/>
      <c r="H26" s="13" t="s">
        <v>26</v>
      </c>
      <c r="I26" s="72">
        <v>0.05</v>
      </c>
    </row>
    <row r="27" spans="1:14" ht="30" x14ac:dyDescent="0.25">
      <c r="A27" s="9" t="s">
        <v>24</v>
      </c>
      <c r="B27" s="1"/>
      <c r="C27" s="11" t="s">
        <v>27</v>
      </c>
      <c r="D27" s="73"/>
      <c r="F27" s="13" t="s">
        <v>31</v>
      </c>
      <c r="G27" s="13"/>
      <c r="H27" s="13" t="s">
        <v>8</v>
      </c>
      <c r="I27" s="73"/>
    </row>
    <row r="28" spans="1:14" x14ac:dyDescent="0.25">
      <c r="A28" s="1" t="s">
        <v>25</v>
      </c>
      <c r="B28" s="1"/>
      <c r="C28" s="1" t="s">
        <v>28</v>
      </c>
      <c r="D28" s="74"/>
      <c r="F28" s="1" t="s">
        <v>32</v>
      </c>
      <c r="G28" s="1"/>
      <c r="H28" s="1" t="s">
        <v>35</v>
      </c>
      <c r="I28" s="73"/>
    </row>
    <row r="29" spans="1:14" x14ac:dyDescent="0.25">
      <c r="A29" s="7"/>
      <c r="B29" s="7"/>
      <c r="C29" s="7"/>
      <c r="D29" s="8"/>
      <c r="F29" s="1" t="s">
        <v>33</v>
      </c>
      <c r="G29" s="1"/>
      <c r="H29" s="1" t="s">
        <v>7</v>
      </c>
      <c r="I29" s="73"/>
    </row>
    <row r="30" spans="1:14" x14ac:dyDescent="0.25">
      <c r="F30" s="1" t="s">
        <v>34</v>
      </c>
      <c r="G30" s="1"/>
      <c r="H30" s="1" t="s">
        <v>6</v>
      </c>
      <c r="I30" s="73"/>
    </row>
    <row r="31" spans="1:14" x14ac:dyDescent="0.25">
      <c r="F31" s="12" t="s">
        <v>25</v>
      </c>
      <c r="G31" s="1"/>
      <c r="H31" s="1" t="s">
        <v>28</v>
      </c>
      <c r="I31" s="74"/>
    </row>
  </sheetData>
  <mergeCells count="16">
    <mergeCell ref="A4:D4"/>
    <mergeCell ref="F4:I4"/>
    <mergeCell ref="K4:N4"/>
    <mergeCell ref="K14:N14"/>
    <mergeCell ref="D16:D20"/>
    <mergeCell ref="I16:I20"/>
    <mergeCell ref="N16:N20"/>
    <mergeCell ref="D6:D10"/>
    <mergeCell ref="I6:I10"/>
    <mergeCell ref="N6:N10"/>
    <mergeCell ref="A24:D24"/>
    <mergeCell ref="D26:D28"/>
    <mergeCell ref="F24:I24"/>
    <mergeCell ref="I26:I31"/>
    <mergeCell ref="A14:D14"/>
    <mergeCell ref="F14:I14"/>
  </mergeCells>
  <pageMargins left="0.7" right="0.7" top="0.75" bottom="0.75" header="0.3" footer="0.3"/>
  <pageSetup scale="8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opLeftCell="A23" zoomScale="60" zoomScaleNormal="60" workbookViewId="0">
      <selection sqref="A1:U57"/>
    </sheetView>
  </sheetViews>
  <sheetFormatPr defaultRowHeight="15" x14ac:dyDescent="0.25"/>
  <cols>
    <col min="1" max="1" width="12" customWidth="1"/>
    <col min="3" max="3" width="9.140625" customWidth="1"/>
    <col min="5" max="7" width="10.7109375" customWidth="1"/>
    <col min="8" max="8" width="12" customWidth="1"/>
    <col min="9" max="9" width="11.28515625" customWidth="1"/>
    <col min="12" max="12" width="12.42578125" customWidth="1"/>
    <col min="13" max="13" width="11" customWidth="1"/>
    <col min="14" max="14" width="10.5703125" customWidth="1"/>
    <col min="15" max="15" width="10.42578125" customWidth="1"/>
    <col min="16" max="16" width="12.5703125" customWidth="1"/>
    <col min="18" max="18" width="10.85546875" customWidth="1"/>
    <col min="20" max="20" width="12.140625" customWidth="1"/>
    <col min="21" max="21" width="11" customWidth="1"/>
  </cols>
  <sheetData>
    <row r="1" spans="1:21" ht="21" x14ac:dyDescent="0.25">
      <c r="B1" s="5"/>
      <c r="C1" s="5"/>
      <c r="D1" s="5"/>
      <c r="E1" s="5"/>
      <c r="F1" s="33" t="s">
        <v>37</v>
      </c>
      <c r="G1" s="5"/>
      <c r="H1" s="5"/>
      <c r="I1" s="5"/>
      <c r="J1" s="5"/>
      <c r="K1" s="5"/>
      <c r="L1" s="5"/>
      <c r="M1" s="5"/>
      <c r="N1" s="5"/>
      <c r="O1" s="5"/>
    </row>
    <row r="3" spans="1:21" ht="15.75" x14ac:dyDescent="0.25">
      <c r="A3" s="34" t="s">
        <v>16</v>
      </c>
      <c r="B3" s="35"/>
    </row>
    <row r="4" spans="1:21" x14ac:dyDescent="0.25">
      <c r="A4" s="69" t="s">
        <v>0</v>
      </c>
      <c r="B4" s="70"/>
      <c r="C4" s="70"/>
      <c r="D4" s="70"/>
      <c r="E4" s="70"/>
      <c r="F4" s="71"/>
      <c r="H4" s="75" t="s">
        <v>9</v>
      </c>
      <c r="I4" s="75"/>
      <c r="J4" s="75"/>
      <c r="K4" s="75"/>
      <c r="L4" s="75"/>
      <c r="M4" s="75"/>
      <c r="P4" s="69" t="s">
        <v>10</v>
      </c>
      <c r="Q4" s="70"/>
      <c r="R4" s="70"/>
      <c r="S4" s="70"/>
      <c r="T4" s="70"/>
      <c r="U4" s="71"/>
    </row>
    <row r="5" spans="1:21" x14ac:dyDescent="0.25">
      <c r="A5" s="3" t="s">
        <v>11</v>
      </c>
      <c r="B5" s="3" t="s">
        <v>12</v>
      </c>
      <c r="C5" s="3" t="s">
        <v>13</v>
      </c>
      <c r="D5" s="3" t="s">
        <v>38</v>
      </c>
      <c r="E5" s="3" t="s">
        <v>14</v>
      </c>
      <c r="F5" s="3" t="s">
        <v>39</v>
      </c>
      <c r="H5" s="3" t="s">
        <v>11</v>
      </c>
      <c r="I5" s="3" t="s">
        <v>12</v>
      </c>
      <c r="J5" s="3" t="s">
        <v>13</v>
      </c>
      <c r="K5" s="3" t="s">
        <v>38</v>
      </c>
      <c r="L5" s="3" t="s">
        <v>14</v>
      </c>
      <c r="M5" s="3" t="s">
        <v>39</v>
      </c>
      <c r="P5" s="3" t="s">
        <v>11</v>
      </c>
      <c r="Q5" s="3" t="s">
        <v>12</v>
      </c>
      <c r="R5" s="3" t="s">
        <v>13</v>
      </c>
      <c r="S5" s="3" t="s">
        <v>38</v>
      </c>
      <c r="T5" s="3" t="s">
        <v>14</v>
      </c>
      <c r="U5" s="3" t="s">
        <v>39</v>
      </c>
    </row>
    <row r="6" spans="1:21" x14ac:dyDescent="0.25">
      <c r="A6" s="16" t="s">
        <v>1</v>
      </c>
      <c r="B6" s="16">
        <v>75</v>
      </c>
      <c r="C6" s="16">
        <v>0.2</v>
      </c>
      <c r="D6" s="16">
        <f>(B6*C6)</f>
        <v>15</v>
      </c>
      <c r="E6" s="74">
        <v>0.2</v>
      </c>
      <c r="F6" s="81">
        <f>((SUM(D6:D10)*E6))</f>
        <v>32.120000000000005</v>
      </c>
      <c r="H6" s="16" t="s">
        <v>1</v>
      </c>
      <c r="I6" s="16">
        <v>83</v>
      </c>
      <c r="J6" s="16">
        <v>0.2</v>
      </c>
      <c r="K6" s="16">
        <f>(I6*J6)</f>
        <v>16.600000000000001</v>
      </c>
      <c r="L6" s="72">
        <v>0.2</v>
      </c>
      <c r="M6" s="81">
        <f>((SUM(K6:K10)*L6))</f>
        <v>34.56</v>
      </c>
      <c r="P6" s="16" t="s">
        <v>1</v>
      </c>
      <c r="Q6" s="16">
        <v>78</v>
      </c>
      <c r="R6" s="16">
        <v>0.2</v>
      </c>
      <c r="S6" s="16">
        <f>(Q6*R6)</f>
        <v>15.600000000000001</v>
      </c>
      <c r="T6" s="74">
        <v>0.2</v>
      </c>
      <c r="U6" s="81">
        <f>((SUM(S6:S10)*T6))</f>
        <v>34</v>
      </c>
    </row>
    <row r="7" spans="1:21" x14ac:dyDescent="0.25">
      <c r="A7" s="1" t="s">
        <v>2</v>
      </c>
      <c r="B7" s="1">
        <v>80</v>
      </c>
      <c r="C7" s="1">
        <v>0.2</v>
      </c>
      <c r="D7" s="1">
        <f t="shared" ref="D7:D10" si="0">(B7*C7)</f>
        <v>16</v>
      </c>
      <c r="E7" s="80"/>
      <c r="F7" s="81"/>
      <c r="H7" s="1" t="s">
        <v>2</v>
      </c>
      <c r="I7" s="1">
        <v>85</v>
      </c>
      <c r="J7" s="1">
        <v>0.2</v>
      </c>
      <c r="K7" s="1">
        <f t="shared" ref="K7:K10" si="1">(I7*J7)</f>
        <v>17</v>
      </c>
      <c r="L7" s="73"/>
      <c r="M7" s="81"/>
      <c r="P7" s="1" t="s">
        <v>2</v>
      </c>
      <c r="Q7" s="1">
        <v>80</v>
      </c>
      <c r="R7" s="1">
        <v>0.2</v>
      </c>
      <c r="S7" s="1">
        <f t="shared" ref="S7:S10" si="2">(Q7*R7)</f>
        <v>16</v>
      </c>
      <c r="T7" s="80"/>
      <c r="U7" s="81"/>
    </row>
    <row r="8" spans="1:21" x14ac:dyDescent="0.25">
      <c r="A8" s="1" t="s">
        <v>3</v>
      </c>
      <c r="B8" s="1">
        <v>80</v>
      </c>
      <c r="C8" s="1">
        <v>0.4</v>
      </c>
      <c r="D8" s="1">
        <f t="shared" si="0"/>
        <v>32</v>
      </c>
      <c r="E8" s="80"/>
      <c r="F8" s="81"/>
      <c r="H8" s="1" t="s">
        <v>3</v>
      </c>
      <c r="I8" s="1">
        <v>85</v>
      </c>
      <c r="J8" s="1">
        <v>0.4</v>
      </c>
      <c r="K8" s="1">
        <f t="shared" si="1"/>
        <v>34</v>
      </c>
      <c r="L8" s="73"/>
      <c r="M8" s="81"/>
      <c r="P8" s="1" t="s">
        <v>3</v>
      </c>
      <c r="Q8" s="1">
        <v>84</v>
      </c>
      <c r="R8" s="1">
        <v>0.4</v>
      </c>
      <c r="S8" s="1">
        <f t="shared" si="2"/>
        <v>33.6</v>
      </c>
      <c r="T8" s="80"/>
      <c r="U8" s="81"/>
    </row>
    <row r="9" spans="1:21" x14ac:dyDescent="0.25">
      <c r="A9" s="1" t="s">
        <v>4</v>
      </c>
      <c r="B9" s="1">
        <v>80</v>
      </c>
      <c r="C9" s="1">
        <v>0.4</v>
      </c>
      <c r="D9" s="1">
        <f t="shared" si="0"/>
        <v>32</v>
      </c>
      <c r="E9" s="80"/>
      <c r="F9" s="81"/>
      <c r="H9" s="1" t="s">
        <v>4</v>
      </c>
      <c r="I9" s="1">
        <v>87</v>
      </c>
      <c r="J9" s="1">
        <v>0.4</v>
      </c>
      <c r="K9" s="1">
        <f t="shared" si="1"/>
        <v>34.800000000000004</v>
      </c>
      <c r="L9" s="73"/>
      <c r="M9" s="81"/>
      <c r="P9" s="1" t="s">
        <v>4</v>
      </c>
      <c r="Q9" s="1">
        <v>86</v>
      </c>
      <c r="R9" s="1">
        <v>0.4</v>
      </c>
      <c r="S9" s="1">
        <f t="shared" si="2"/>
        <v>34.4</v>
      </c>
      <c r="T9" s="80"/>
      <c r="U9" s="81"/>
    </row>
    <row r="10" spans="1:21" x14ac:dyDescent="0.25">
      <c r="A10" s="1" t="s">
        <v>5</v>
      </c>
      <c r="B10" s="1">
        <v>82</v>
      </c>
      <c r="C10" s="1">
        <v>0.8</v>
      </c>
      <c r="D10" s="1">
        <f t="shared" si="0"/>
        <v>65.600000000000009</v>
      </c>
      <c r="E10" s="80"/>
      <c r="F10" s="81"/>
      <c r="H10" s="1" t="s">
        <v>5</v>
      </c>
      <c r="I10" s="1">
        <v>88</v>
      </c>
      <c r="J10" s="1">
        <v>0.8</v>
      </c>
      <c r="K10" s="1">
        <f t="shared" si="1"/>
        <v>70.400000000000006</v>
      </c>
      <c r="L10" s="74"/>
      <c r="M10" s="81"/>
      <c r="P10" s="1" t="s">
        <v>5</v>
      </c>
      <c r="Q10" s="1">
        <v>88</v>
      </c>
      <c r="R10" s="1">
        <v>0.8</v>
      </c>
      <c r="S10" s="1">
        <f t="shared" si="2"/>
        <v>70.400000000000006</v>
      </c>
      <c r="T10" s="80"/>
      <c r="U10" s="81"/>
    </row>
    <row r="13" spans="1:21" ht="15.75" x14ac:dyDescent="0.25">
      <c r="A13" s="36" t="s">
        <v>15</v>
      </c>
    </row>
    <row r="14" spans="1:21" x14ac:dyDescent="0.25">
      <c r="A14" s="69" t="s">
        <v>17</v>
      </c>
      <c r="B14" s="70"/>
      <c r="C14" s="70"/>
      <c r="D14" s="70"/>
      <c r="E14" s="70"/>
      <c r="F14" s="71"/>
      <c r="H14" s="75" t="s">
        <v>40</v>
      </c>
      <c r="I14" s="75"/>
      <c r="J14" s="75"/>
      <c r="K14" s="75"/>
      <c r="L14" s="75"/>
      <c r="M14" s="75"/>
      <c r="P14" s="69" t="s">
        <v>41</v>
      </c>
      <c r="Q14" s="70"/>
      <c r="R14" s="70"/>
      <c r="S14" s="70"/>
      <c r="T14" s="70"/>
      <c r="U14" s="71"/>
    </row>
    <row r="15" spans="1:21" x14ac:dyDescent="0.25">
      <c r="A15" s="3" t="s">
        <v>11</v>
      </c>
      <c r="B15" s="3" t="s">
        <v>12</v>
      </c>
      <c r="C15" s="3" t="s">
        <v>13</v>
      </c>
      <c r="D15" s="3" t="s">
        <v>38</v>
      </c>
      <c r="E15" s="3" t="s">
        <v>14</v>
      </c>
      <c r="F15" s="3" t="s">
        <v>39</v>
      </c>
      <c r="H15" s="3" t="s">
        <v>11</v>
      </c>
      <c r="I15" s="3" t="s">
        <v>12</v>
      </c>
      <c r="J15" s="3" t="s">
        <v>13</v>
      </c>
      <c r="K15" s="3" t="s">
        <v>38</v>
      </c>
      <c r="L15" s="3" t="s">
        <v>14</v>
      </c>
      <c r="M15" s="3" t="s">
        <v>39</v>
      </c>
      <c r="P15" s="3" t="s">
        <v>11</v>
      </c>
      <c r="Q15" s="3" t="s">
        <v>12</v>
      </c>
      <c r="R15" s="3" t="s">
        <v>13</v>
      </c>
      <c r="S15" s="3" t="s">
        <v>38</v>
      </c>
      <c r="T15" s="3" t="s">
        <v>14</v>
      </c>
      <c r="U15" s="3" t="s">
        <v>39</v>
      </c>
    </row>
    <row r="16" spans="1:21" x14ac:dyDescent="0.25">
      <c r="A16" s="16" t="s">
        <v>1</v>
      </c>
      <c r="B16" s="16">
        <v>75</v>
      </c>
      <c r="C16" s="16">
        <v>0.2</v>
      </c>
      <c r="D16" s="16">
        <f>(B16*C16)</f>
        <v>15</v>
      </c>
      <c r="E16" s="74">
        <v>0.1</v>
      </c>
      <c r="F16" s="81">
        <f>((SUM(D16:D20)*E16))</f>
        <v>8.120000000000001</v>
      </c>
      <c r="H16" s="16" t="s">
        <v>1</v>
      </c>
      <c r="I16" s="16">
        <v>77</v>
      </c>
      <c r="J16" s="16">
        <v>0.2</v>
      </c>
      <c r="K16" s="16">
        <f>(I16*J16)</f>
        <v>15.4</v>
      </c>
      <c r="L16" s="72">
        <v>0.1</v>
      </c>
      <c r="M16" s="81">
        <f>((SUM(K16:K20)*L16))</f>
        <v>8.5400000000000009</v>
      </c>
      <c r="P16" s="16" t="s">
        <v>1</v>
      </c>
      <c r="Q16" s="16">
        <v>86</v>
      </c>
      <c r="R16" s="16">
        <v>0.2</v>
      </c>
      <c r="S16" s="16">
        <f>(Q16*R16)</f>
        <v>17.2</v>
      </c>
      <c r="T16" s="74">
        <v>0.1</v>
      </c>
      <c r="U16" s="81">
        <f>((SUM(S16:S20)*T16))</f>
        <v>9.0200000000000014</v>
      </c>
    </row>
    <row r="17" spans="1:21" x14ac:dyDescent="0.25">
      <c r="A17" s="1" t="s">
        <v>2</v>
      </c>
      <c r="B17" s="1">
        <v>80</v>
      </c>
      <c r="C17" s="16">
        <v>0.2</v>
      </c>
      <c r="D17" s="1">
        <f t="shared" ref="D17:D20" si="3">(B17*C17)</f>
        <v>16</v>
      </c>
      <c r="E17" s="80"/>
      <c r="F17" s="81"/>
      <c r="H17" s="1" t="s">
        <v>2</v>
      </c>
      <c r="I17" s="1">
        <v>81</v>
      </c>
      <c r="J17" s="16">
        <v>0.2</v>
      </c>
      <c r="K17" s="1">
        <f t="shared" ref="K17:K20" si="4">(I17*J17)</f>
        <v>16.2</v>
      </c>
      <c r="L17" s="73"/>
      <c r="M17" s="81"/>
      <c r="P17" s="1" t="s">
        <v>2</v>
      </c>
      <c r="Q17" s="1">
        <v>88</v>
      </c>
      <c r="R17" s="16">
        <v>0.2</v>
      </c>
      <c r="S17" s="1">
        <f t="shared" ref="S17:S20" si="5">(Q17*R17)</f>
        <v>17.600000000000001</v>
      </c>
      <c r="T17" s="80"/>
      <c r="U17" s="81"/>
    </row>
    <row r="18" spans="1:21" x14ac:dyDescent="0.25">
      <c r="A18" s="1" t="s">
        <v>3</v>
      </c>
      <c r="B18" s="1">
        <v>84</v>
      </c>
      <c r="C18" s="16">
        <v>0.2</v>
      </c>
      <c r="D18" s="1">
        <f t="shared" si="3"/>
        <v>16.8</v>
      </c>
      <c r="E18" s="80"/>
      <c r="F18" s="81"/>
      <c r="H18" s="1" t="s">
        <v>3</v>
      </c>
      <c r="I18" s="1">
        <v>89</v>
      </c>
      <c r="J18" s="16">
        <v>0.2</v>
      </c>
      <c r="K18" s="1">
        <f t="shared" si="4"/>
        <v>17.8</v>
      </c>
      <c r="L18" s="73"/>
      <c r="M18" s="81"/>
      <c r="P18" s="1" t="s">
        <v>3</v>
      </c>
      <c r="Q18" s="1">
        <v>88</v>
      </c>
      <c r="R18" s="16">
        <v>0.2</v>
      </c>
      <c r="S18" s="1">
        <f t="shared" si="5"/>
        <v>17.600000000000001</v>
      </c>
      <c r="T18" s="80"/>
      <c r="U18" s="81"/>
    </row>
    <row r="19" spans="1:21" x14ac:dyDescent="0.25">
      <c r="A19" s="1" t="s">
        <v>4</v>
      </c>
      <c r="B19" s="1">
        <v>80</v>
      </c>
      <c r="C19" s="16">
        <v>0.2</v>
      </c>
      <c r="D19" s="1">
        <f t="shared" si="3"/>
        <v>16</v>
      </c>
      <c r="E19" s="80"/>
      <c r="F19" s="81"/>
      <c r="H19" s="1" t="s">
        <v>4</v>
      </c>
      <c r="I19" s="1">
        <v>90</v>
      </c>
      <c r="J19" s="16">
        <v>0.2</v>
      </c>
      <c r="K19" s="1">
        <f t="shared" si="4"/>
        <v>18</v>
      </c>
      <c r="L19" s="73"/>
      <c r="M19" s="81"/>
      <c r="P19" s="1" t="s">
        <v>4</v>
      </c>
      <c r="Q19" s="1">
        <v>94</v>
      </c>
      <c r="R19" s="16">
        <v>0.2</v>
      </c>
      <c r="S19" s="1">
        <f t="shared" si="5"/>
        <v>18.8</v>
      </c>
      <c r="T19" s="80"/>
      <c r="U19" s="81"/>
    </row>
    <row r="20" spans="1:21" x14ac:dyDescent="0.25">
      <c r="A20" s="1" t="s">
        <v>5</v>
      </c>
      <c r="B20" s="1">
        <v>87</v>
      </c>
      <c r="C20" s="16">
        <v>0.2</v>
      </c>
      <c r="D20" s="1">
        <f t="shared" si="3"/>
        <v>17.400000000000002</v>
      </c>
      <c r="E20" s="80"/>
      <c r="F20" s="81"/>
      <c r="H20" s="1" t="s">
        <v>5</v>
      </c>
      <c r="I20" s="1">
        <v>90</v>
      </c>
      <c r="J20" s="16">
        <v>0.2</v>
      </c>
      <c r="K20" s="1">
        <f t="shared" si="4"/>
        <v>18</v>
      </c>
      <c r="L20" s="74"/>
      <c r="M20" s="81"/>
      <c r="P20" s="1" t="s">
        <v>5</v>
      </c>
      <c r="Q20" s="1">
        <v>95</v>
      </c>
      <c r="R20" s="16">
        <v>0.2</v>
      </c>
      <c r="S20" s="1">
        <f t="shared" si="5"/>
        <v>19</v>
      </c>
      <c r="T20" s="80"/>
      <c r="U20" s="81"/>
    </row>
    <row r="23" spans="1:21" ht="15.75" x14ac:dyDescent="0.25">
      <c r="A23" s="37" t="s">
        <v>20</v>
      </c>
    </row>
    <row r="24" spans="1:21" x14ac:dyDescent="0.25">
      <c r="A24" s="75" t="s">
        <v>21</v>
      </c>
      <c r="B24" s="75"/>
      <c r="C24" s="75"/>
      <c r="D24" s="75"/>
      <c r="E24" s="75"/>
      <c r="F24" s="75"/>
      <c r="G24" s="19"/>
      <c r="I24" s="69" t="s">
        <v>29</v>
      </c>
      <c r="J24" s="70"/>
      <c r="K24" s="70"/>
      <c r="L24" s="70"/>
      <c r="M24" s="70"/>
      <c r="N24" s="71"/>
    </row>
    <row r="25" spans="1:21" x14ac:dyDescent="0.25">
      <c r="A25" s="3" t="s">
        <v>22</v>
      </c>
      <c r="B25" s="3" t="s">
        <v>12</v>
      </c>
      <c r="C25" s="3" t="s">
        <v>13</v>
      </c>
      <c r="D25" s="3" t="s">
        <v>38</v>
      </c>
      <c r="E25" s="3" t="s">
        <v>14</v>
      </c>
      <c r="F25" s="3" t="s">
        <v>39</v>
      </c>
      <c r="G25" s="17"/>
      <c r="I25" s="3" t="s">
        <v>11</v>
      </c>
      <c r="J25" s="3" t="s">
        <v>12</v>
      </c>
      <c r="K25" s="3" t="s">
        <v>13</v>
      </c>
      <c r="L25" s="3" t="s">
        <v>38</v>
      </c>
      <c r="M25" s="3" t="s">
        <v>14</v>
      </c>
      <c r="N25" s="3" t="s">
        <v>39</v>
      </c>
    </row>
    <row r="26" spans="1:21" ht="30" x14ac:dyDescent="0.25">
      <c r="A26" s="13" t="s">
        <v>23</v>
      </c>
      <c r="B26" s="13">
        <v>100</v>
      </c>
      <c r="C26" s="13">
        <v>1</v>
      </c>
      <c r="D26" s="23">
        <f t="shared" ref="D26:D28" si="6">(B26*C26)</f>
        <v>100</v>
      </c>
      <c r="E26" s="72">
        <v>0.05</v>
      </c>
      <c r="F26" s="82">
        <f>(SUM(D26:D28)*E26)</f>
        <v>5</v>
      </c>
      <c r="G26" s="20"/>
      <c r="I26" s="14" t="s">
        <v>30</v>
      </c>
      <c r="J26" s="13"/>
      <c r="K26" s="13">
        <v>1</v>
      </c>
      <c r="L26" s="23">
        <f t="shared" ref="L26:L31" si="7">(J26*K26)</f>
        <v>0</v>
      </c>
      <c r="M26" s="72">
        <v>0.05</v>
      </c>
      <c r="N26" s="81">
        <f>(L28*M26)</f>
        <v>3</v>
      </c>
    </row>
    <row r="27" spans="1:21" ht="30" x14ac:dyDescent="0.25">
      <c r="A27" s="9" t="s">
        <v>24</v>
      </c>
      <c r="B27" s="13"/>
      <c r="C27" s="22">
        <v>0.5</v>
      </c>
      <c r="D27" s="23">
        <f t="shared" si="6"/>
        <v>0</v>
      </c>
      <c r="E27" s="73"/>
      <c r="F27" s="83"/>
      <c r="G27" s="20"/>
      <c r="I27" s="13" t="s">
        <v>31</v>
      </c>
      <c r="J27" s="13"/>
      <c r="K27" s="13">
        <v>0.8</v>
      </c>
      <c r="L27" s="23">
        <f t="shared" si="7"/>
        <v>0</v>
      </c>
      <c r="M27" s="73"/>
      <c r="N27" s="81"/>
    </row>
    <row r="28" spans="1:21" x14ac:dyDescent="0.25">
      <c r="A28" s="1" t="s">
        <v>25</v>
      </c>
      <c r="B28" s="13"/>
      <c r="C28" s="13">
        <v>0</v>
      </c>
      <c r="D28" s="23">
        <f t="shared" si="6"/>
        <v>0</v>
      </c>
      <c r="E28" s="74"/>
      <c r="F28" s="84"/>
      <c r="G28" s="20"/>
      <c r="I28" s="1" t="s">
        <v>32</v>
      </c>
      <c r="J28" s="1">
        <v>100</v>
      </c>
      <c r="K28" s="1">
        <v>0.6</v>
      </c>
      <c r="L28" s="23">
        <f t="shared" si="7"/>
        <v>60</v>
      </c>
      <c r="M28" s="73"/>
      <c r="N28" s="81"/>
    </row>
    <row r="29" spans="1:21" x14ac:dyDescent="0.25">
      <c r="A29" s="7"/>
      <c r="B29" s="7"/>
      <c r="C29" s="7"/>
      <c r="D29" s="7"/>
      <c r="E29" s="8"/>
      <c r="G29" s="8"/>
      <c r="I29" s="1" t="s">
        <v>33</v>
      </c>
      <c r="J29" s="1"/>
      <c r="K29" s="1">
        <v>0.4</v>
      </c>
      <c r="L29" s="23">
        <f t="shared" si="7"/>
        <v>0</v>
      </c>
      <c r="M29" s="73"/>
      <c r="N29" s="81"/>
    </row>
    <row r="30" spans="1:21" x14ac:dyDescent="0.25">
      <c r="I30" s="1" t="s">
        <v>34</v>
      </c>
      <c r="J30" s="1"/>
      <c r="K30" s="1">
        <v>0.2</v>
      </c>
      <c r="L30" s="23">
        <f t="shared" si="7"/>
        <v>0</v>
      </c>
      <c r="M30" s="73"/>
      <c r="N30" s="81"/>
    </row>
    <row r="31" spans="1:21" x14ac:dyDescent="0.25">
      <c r="I31" s="12" t="s">
        <v>25</v>
      </c>
      <c r="J31" s="1"/>
      <c r="K31" s="1">
        <v>0</v>
      </c>
      <c r="L31" s="23">
        <f t="shared" si="7"/>
        <v>0</v>
      </c>
      <c r="M31" s="74"/>
      <c r="N31" s="81"/>
    </row>
    <row r="33" spans="1:15" ht="15.75" x14ac:dyDescent="0.25">
      <c r="A33" s="38" t="s">
        <v>42</v>
      </c>
    </row>
    <row r="34" spans="1:15" x14ac:dyDescent="0.25">
      <c r="A34" s="69" t="s">
        <v>43</v>
      </c>
      <c r="B34" s="70"/>
      <c r="C34" s="71"/>
      <c r="E34" s="69" t="s">
        <v>52</v>
      </c>
      <c r="F34" s="70"/>
      <c r="G34" s="71"/>
      <c r="I34" s="69" t="s">
        <v>58</v>
      </c>
      <c r="J34" s="70"/>
      <c r="K34" s="71"/>
      <c r="M34" s="69" t="s">
        <v>58</v>
      </c>
      <c r="N34" s="70"/>
      <c r="O34" s="71"/>
    </row>
    <row r="35" spans="1:15" x14ac:dyDescent="0.25">
      <c r="A35" s="1" t="s">
        <v>46</v>
      </c>
      <c r="B35" s="1"/>
      <c r="C35" s="1">
        <v>5</v>
      </c>
      <c r="E35" s="1" t="s">
        <v>46</v>
      </c>
      <c r="F35" s="1"/>
      <c r="G35" s="1">
        <v>5</v>
      </c>
      <c r="I35" s="1" t="s">
        <v>46</v>
      </c>
      <c r="J35" s="1"/>
      <c r="K35" s="1">
        <v>3</v>
      </c>
      <c r="M35" s="1" t="s">
        <v>46</v>
      </c>
      <c r="N35" s="1"/>
      <c r="O35" s="1">
        <v>6</v>
      </c>
    </row>
    <row r="36" spans="1:15" x14ac:dyDescent="0.25">
      <c r="A36" s="77" t="s">
        <v>44</v>
      </c>
      <c r="B36" s="78"/>
      <c r="C36" s="1">
        <v>40</v>
      </c>
      <c r="E36" s="77" t="s">
        <v>44</v>
      </c>
      <c r="F36" s="78"/>
      <c r="G36" s="1">
        <v>10</v>
      </c>
      <c r="I36" s="77" t="s">
        <v>44</v>
      </c>
      <c r="J36" s="78"/>
      <c r="K36" s="1">
        <v>5</v>
      </c>
      <c r="M36" s="77" t="s">
        <v>44</v>
      </c>
      <c r="N36" s="78"/>
      <c r="O36" s="1">
        <v>5</v>
      </c>
    </row>
    <row r="37" spans="1:15" x14ac:dyDescent="0.25">
      <c r="A37" s="77" t="s">
        <v>45</v>
      </c>
      <c r="B37" s="78"/>
      <c r="C37" s="1">
        <f>(C36/C35)</f>
        <v>8</v>
      </c>
      <c r="E37" s="77" t="s">
        <v>45</v>
      </c>
      <c r="F37" s="78"/>
      <c r="G37" s="1">
        <f>(G36/G35)</f>
        <v>2</v>
      </c>
      <c r="I37" s="77" t="s">
        <v>45</v>
      </c>
      <c r="J37" s="78"/>
      <c r="K37" s="1">
        <v>2.5</v>
      </c>
      <c r="M37" s="77" t="s">
        <v>45</v>
      </c>
      <c r="N37" s="78"/>
      <c r="O37" s="1">
        <v>1</v>
      </c>
    </row>
    <row r="39" spans="1:15" x14ac:dyDescent="0.25">
      <c r="A39" s="18" t="s">
        <v>45</v>
      </c>
      <c r="B39" s="18" t="s">
        <v>12</v>
      </c>
      <c r="E39" s="18" t="s">
        <v>45</v>
      </c>
      <c r="F39" s="18" t="s">
        <v>12</v>
      </c>
      <c r="I39" s="32" t="s">
        <v>45</v>
      </c>
      <c r="J39" s="18" t="s">
        <v>12</v>
      </c>
      <c r="M39" s="18" t="s">
        <v>45</v>
      </c>
      <c r="N39" s="18" t="s">
        <v>12</v>
      </c>
    </row>
    <row r="40" spans="1:15" x14ac:dyDescent="0.25">
      <c r="A40" s="26" t="s">
        <v>47</v>
      </c>
      <c r="B40" s="3">
        <v>1</v>
      </c>
      <c r="E40" s="26" t="s">
        <v>53</v>
      </c>
      <c r="F40" s="3">
        <v>1</v>
      </c>
      <c r="I40" s="26" t="s">
        <v>60</v>
      </c>
      <c r="J40" s="3">
        <v>0</v>
      </c>
      <c r="M40" s="26" t="s">
        <v>60</v>
      </c>
      <c r="N40" s="3">
        <v>0</v>
      </c>
    </row>
    <row r="41" spans="1:15" x14ac:dyDescent="0.25">
      <c r="A41" s="26" t="s">
        <v>48</v>
      </c>
      <c r="B41" s="3">
        <v>2</v>
      </c>
      <c r="E41" s="26" t="s">
        <v>54</v>
      </c>
      <c r="F41" s="3">
        <v>2</v>
      </c>
      <c r="I41" s="26" t="s">
        <v>61</v>
      </c>
      <c r="J41" s="3">
        <v>3</v>
      </c>
      <c r="M41" s="26" t="s">
        <v>62</v>
      </c>
      <c r="N41" s="3">
        <v>1</v>
      </c>
    </row>
    <row r="42" spans="1:15" x14ac:dyDescent="0.25">
      <c r="A42" s="26" t="s">
        <v>49</v>
      </c>
      <c r="B42" s="3">
        <v>3</v>
      </c>
      <c r="E42" s="26" t="s">
        <v>55</v>
      </c>
      <c r="F42" s="3">
        <v>3</v>
      </c>
      <c r="I42" s="26" t="s">
        <v>59</v>
      </c>
      <c r="J42" s="3">
        <v>5</v>
      </c>
      <c r="M42" s="26" t="s">
        <v>63</v>
      </c>
      <c r="N42" s="3">
        <v>2</v>
      </c>
    </row>
    <row r="43" spans="1:15" x14ac:dyDescent="0.25">
      <c r="A43" s="26" t="s">
        <v>50</v>
      </c>
      <c r="B43" s="3">
        <v>4</v>
      </c>
      <c r="E43" s="26" t="s">
        <v>56</v>
      </c>
      <c r="F43" s="3">
        <v>4</v>
      </c>
      <c r="M43" s="10">
        <v>3</v>
      </c>
      <c r="N43" s="27">
        <v>3</v>
      </c>
    </row>
    <row r="44" spans="1:15" x14ac:dyDescent="0.25">
      <c r="A44" s="26" t="s">
        <v>51</v>
      </c>
      <c r="B44" s="3">
        <v>5</v>
      </c>
      <c r="E44" s="26" t="s">
        <v>57</v>
      </c>
      <c r="F44" s="3">
        <v>5</v>
      </c>
      <c r="M44" s="10">
        <v>4</v>
      </c>
      <c r="N44" s="27">
        <v>4</v>
      </c>
    </row>
    <row r="45" spans="1:15" x14ac:dyDescent="0.25">
      <c r="M45" s="10">
        <v>5</v>
      </c>
      <c r="N45" s="27">
        <v>5</v>
      </c>
    </row>
    <row r="47" spans="1:15" ht="15.75" x14ac:dyDescent="0.25">
      <c r="A47" s="39" t="s">
        <v>64</v>
      </c>
    </row>
    <row r="48" spans="1:15" ht="36" customHeight="1" x14ac:dyDescent="0.25">
      <c r="A48" s="29" t="s">
        <v>65</v>
      </c>
      <c r="B48" s="29" t="s">
        <v>39</v>
      </c>
      <c r="C48" s="29" t="s">
        <v>74</v>
      </c>
      <c r="G48" s="6" t="s">
        <v>76</v>
      </c>
    </row>
    <row r="49" spans="1:9" x14ac:dyDescent="0.25">
      <c r="A49" s="1" t="s">
        <v>66</v>
      </c>
      <c r="B49" s="1">
        <v>32.119999999999997</v>
      </c>
      <c r="C49" s="1">
        <v>4</v>
      </c>
      <c r="G49" s="25" t="s">
        <v>77</v>
      </c>
    </row>
    <row r="50" spans="1:9" ht="21" x14ac:dyDescent="0.25">
      <c r="A50" s="1" t="s">
        <v>67</v>
      </c>
      <c r="B50" s="1">
        <v>34.56</v>
      </c>
      <c r="C50" s="1">
        <v>5</v>
      </c>
      <c r="H50" s="31" t="s">
        <v>78</v>
      </c>
    </row>
    <row r="51" spans="1:9" ht="21" x14ac:dyDescent="0.35">
      <c r="A51" s="1" t="s">
        <v>68</v>
      </c>
      <c r="B51" s="1">
        <v>34</v>
      </c>
      <c r="C51" s="1">
        <v>5</v>
      </c>
      <c r="H51" s="30" t="s">
        <v>79</v>
      </c>
    </row>
    <row r="52" spans="1:9" x14ac:dyDescent="0.25">
      <c r="A52" s="1" t="s">
        <v>69</v>
      </c>
      <c r="B52" s="1">
        <v>8.1199999999999992</v>
      </c>
      <c r="C52" s="1">
        <v>4</v>
      </c>
    </row>
    <row r="53" spans="1:9" x14ac:dyDescent="0.25">
      <c r="A53" s="1" t="s">
        <v>70</v>
      </c>
      <c r="B53" s="1">
        <v>8.5399999999999991</v>
      </c>
      <c r="C53" s="1">
        <v>4</v>
      </c>
      <c r="G53" t="s">
        <v>80</v>
      </c>
      <c r="H53" s="79">
        <v>20</v>
      </c>
      <c r="I53" s="79"/>
    </row>
    <row r="54" spans="1:9" x14ac:dyDescent="0.25">
      <c r="A54" s="1" t="s">
        <v>71</v>
      </c>
      <c r="B54" s="1">
        <v>9.02</v>
      </c>
      <c r="C54" s="1">
        <v>5</v>
      </c>
      <c r="H54" t="s">
        <v>81</v>
      </c>
    </row>
    <row r="55" spans="1:9" x14ac:dyDescent="0.25">
      <c r="A55" s="1" t="s">
        <v>72</v>
      </c>
      <c r="B55" s="1">
        <v>5</v>
      </c>
      <c r="C55" s="1">
        <v>5</v>
      </c>
    </row>
    <row r="56" spans="1:9" x14ac:dyDescent="0.25">
      <c r="A56" s="1" t="s">
        <v>73</v>
      </c>
      <c r="B56" s="1">
        <v>3</v>
      </c>
      <c r="C56" s="1">
        <v>3</v>
      </c>
      <c r="H56" s="25" t="s">
        <v>82</v>
      </c>
    </row>
    <row r="57" spans="1:9" x14ac:dyDescent="0.25">
      <c r="A57" s="24" t="s">
        <v>75</v>
      </c>
      <c r="B57" s="1"/>
      <c r="C57" s="28">
        <f>(SUM(C49:C56))</f>
        <v>35</v>
      </c>
    </row>
  </sheetData>
  <mergeCells count="37">
    <mergeCell ref="P4:U4"/>
    <mergeCell ref="E26:E28"/>
    <mergeCell ref="M26:M31"/>
    <mergeCell ref="F6:F10"/>
    <mergeCell ref="F26:F28"/>
    <mergeCell ref="A24:F24"/>
    <mergeCell ref="E16:E20"/>
    <mergeCell ref="E6:E10"/>
    <mergeCell ref="T6:T10"/>
    <mergeCell ref="U6:U10"/>
    <mergeCell ref="A14:F14"/>
    <mergeCell ref="F16:F20"/>
    <mergeCell ref="M16:M20"/>
    <mergeCell ref="P14:U14"/>
    <mergeCell ref="T16:T20"/>
    <mergeCell ref="U16:U20"/>
    <mergeCell ref="N26:N31"/>
    <mergeCell ref="I24:N24"/>
    <mergeCell ref="L6:L10"/>
    <mergeCell ref="M6:M10"/>
    <mergeCell ref="H53:I53"/>
    <mergeCell ref="E36:F36"/>
    <mergeCell ref="I36:J36"/>
    <mergeCell ref="M36:N36"/>
    <mergeCell ref="H4:M4"/>
    <mergeCell ref="L16:L20"/>
    <mergeCell ref="H14:M14"/>
    <mergeCell ref="M34:O34"/>
    <mergeCell ref="M37:N37"/>
    <mergeCell ref="A4:F4"/>
    <mergeCell ref="A34:C34"/>
    <mergeCell ref="A37:B37"/>
    <mergeCell ref="E34:G34"/>
    <mergeCell ref="E37:F37"/>
    <mergeCell ref="I34:K34"/>
    <mergeCell ref="I37:J37"/>
    <mergeCell ref="A36:B36"/>
  </mergeCells>
  <pageMargins left="0.7" right="0.7" top="0.75" bottom="0.75" header="0.3" footer="0.3"/>
  <pageSetup scale="54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activeCell="L31" sqref="L31"/>
    </sheetView>
  </sheetViews>
  <sheetFormatPr defaultRowHeight="15" x14ac:dyDescent="0.25"/>
  <cols>
    <col min="1" max="1" width="10.42578125" customWidth="1"/>
    <col min="3" max="3" width="11.85546875" customWidth="1"/>
    <col min="4" max="4" width="10.7109375" customWidth="1"/>
    <col min="5" max="5" width="11.85546875" customWidth="1"/>
    <col min="6" max="6" width="10.42578125" customWidth="1"/>
    <col min="9" max="9" width="11" customWidth="1"/>
    <col min="10" max="10" width="12.42578125" customWidth="1"/>
    <col min="11" max="11" width="10.42578125" customWidth="1"/>
    <col min="14" max="14" width="10.85546875" customWidth="1"/>
  </cols>
  <sheetData>
    <row r="1" spans="1:14" ht="18.75" x14ac:dyDescent="0.25">
      <c r="A1" s="15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6" spans="1:14" ht="21" x14ac:dyDescent="0.35">
      <c r="A6" s="41" t="s">
        <v>84</v>
      </c>
    </row>
    <row r="7" spans="1:14" ht="15.75" x14ac:dyDescent="0.25">
      <c r="A7" s="6" t="s">
        <v>16</v>
      </c>
    </row>
    <row r="8" spans="1:14" x14ac:dyDescent="0.25">
      <c r="A8" s="69" t="s">
        <v>0</v>
      </c>
      <c r="B8" s="70"/>
      <c r="C8" s="70"/>
      <c r="D8" s="71"/>
      <c r="F8" s="75" t="s">
        <v>9</v>
      </c>
      <c r="G8" s="75"/>
      <c r="H8" s="75"/>
      <c r="I8" s="75"/>
      <c r="K8" s="75" t="s">
        <v>10</v>
      </c>
      <c r="L8" s="75"/>
      <c r="M8" s="75"/>
      <c r="N8" s="75"/>
    </row>
    <row r="9" spans="1:14" x14ac:dyDescent="0.25">
      <c r="A9" s="3" t="s">
        <v>11</v>
      </c>
      <c r="B9" s="3" t="s">
        <v>12</v>
      </c>
      <c r="C9" s="3" t="s">
        <v>13</v>
      </c>
      <c r="D9" s="3" t="s">
        <v>14</v>
      </c>
      <c r="F9" s="3" t="s">
        <v>11</v>
      </c>
      <c r="G9" s="3" t="s">
        <v>12</v>
      </c>
      <c r="H9" s="3" t="s">
        <v>13</v>
      </c>
      <c r="I9" s="3" t="s">
        <v>14</v>
      </c>
      <c r="K9" s="3" t="s">
        <v>11</v>
      </c>
      <c r="L9" s="3" t="s">
        <v>12</v>
      </c>
      <c r="M9" s="3" t="s">
        <v>13</v>
      </c>
      <c r="N9" s="3" t="s">
        <v>14</v>
      </c>
    </row>
    <row r="10" spans="1:14" x14ac:dyDescent="0.25">
      <c r="A10" s="1" t="s">
        <v>1</v>
      </c>
      <c r="B10" s="1"/>
      <c r="C10" s="1" t="s">
        <v>85</v>
      </c>
      <c r="D10" s="2">
        <v>0.1</v>
      </c>
      <c r="F10" s="1" t="s">
        <v>1</v>
      </c>
      <c r="G10" s="1"/>
      <c r="H10" s="1" t="s">
        <v>85</v>
      </c>
      <c r="I10" s="2">
        <v>0.1</v>
      </c>
      <c r="K10" s="1" t="s">
        <v>1</v>
      </c>
      <c r="L10" s="1"/>
      <c r="M10" s="1" t="s">
        <v>85</v>
      </c>
      <c r="N10" s="2">
        <v>0.1</v>
      </c>
    </row>
    <row r="11" spans="1:14" x14ac:dyDescent="0.25">
      <c r="A11" s="1" t="s">
        <v>2</v>
      </c>
      <c r="B11" s="1"/>
      <c r="C11" s="1" t="s">
        <v>85</v>
      </c>
      <c r="D11" s="2"/>
      <c r="F11" s="1" t="s">
        <v>2</v>
      </c>
      <c r="G11" s="1"/>
      <c r="H11" s="1" t="s">
        <v>85</v>
      </c>
      <c r="I11" s="2"/>
      <c r="K11" s="1" t="s">
        <v>2</v>
      </c>
      <c r="L11" s="1"/>
      <c r="M11" s="1" t="s">
        <v>85</v>
      </c>
      <c r="N11" s="2"/>
    </row>
    <row r="12" spans="1:14" x14ac:dyDescent="0.25">
      <c r="A12" s="1" t="s">
        <v>3</v>
      </c>
      <c r="B12" s="1"/>
      <c r="C12" s="1" t="s">
        <v>6</v>
      </c>
      <c r="D12" s="2"/>
      <c r="F12" s="1" t="s">
        <v>3</v>
      </c>
      <c r="G12" s="1"/>
      <c r="H12" s="1" t="s">
        <v>6</v>
      </c>
      <c r="I12" s="2"/>
      <c r="K12" s="1" t="s">
        <v>3</v>
      </c>
      <c r="L12" s="1"/>
      <c r="M12" s="1" t="s">
        <v>6</v>
      </c>
      <c r="N12" s="2"/>
    </row>
    <row r="13" spans="1:14" x14ac:dyDescent="0.25">
      <c r="A13" s="1" t="s">
        <v>4</v>
      </c>
      <c r="B13" s="1"/>
      <c r="C13" s="1" t="s">
        <v>6</v>
      </c>
      <c r="D13" s="2"/>
      <c r="F13" s="1" t="s">
        <v>4</v>
      </c>
      <c r="G13" s="1"/>
      <c r="H13" s="1" t="s">
        <v>6</v>
      </c>
      <c r="I13" s="2"/>
      <c r="K13" s="1" t="s">
        <v>4</v>
      </c>
      <c r="L13" s="1"/>
      <c r="M13" s="1" t="s">
        <v>6</v>
      </c>
      <c r="N13" s="2"/>
    </row>
    <row r="14" spans="1:14" x14ac:dyDescent="0.25">
      <c r="A14" s="1" t="s">
        <v>5</v>
      </c>
      <c r="B14" s="1"/>
      <c r="C14" s="1" t="s">
        <v>7</v>
      </c>
      <c r="D14" s="2"/>
      <c r="F14" s="1" t="s">
        <v>5</v>
      </c>
      <c r="G14" s="1"/>
      <c r="H14" s="1" t="s">
        <v>7</v>
      </c>
      <c r="I14" s="2"/>
      <c r="K14" s="1" t="s">
        <v>5</v>
      </c>
      <c r="L14" s="1"/>
      <c r="M14" s="1" t="s">
        <v>7</v>
      </c>
      <c r="N14" s="2"/>
    </row>
    <row r="17" spans="1:14" ht="15.75" x14ac:dyDescent="0.25">
      <c r="A17" s="6" t="s">
        <v>15</v>
      </c>
    </row>
    <row r="18" spans="1:14" x14ac:dyDescent="0.25">
      <c r="A18" s="69" t="s">
        <v>17</v>
      </c>
      <c r="B18" s="70"/>
      <c r="C18" s="70"/>
      <c r="D18" s="71"/>
      <c r="F18" s="69" t="s">
        <v>18</v>
      </c>
      <c r="G18" s="70"/>
      <c r="H18" s="70"/>
      <c r="I18" s="71"/>
      <c r="K18" s="69" t="s">
        <v>19</v>
      </c>
      <c r="L18" s="70"/>
      <c r="M18" s="70"/>
      <c r="N18" s="71"/>
    </row>
    <row r="19" spans="1:14" x14ac:dyDescent="0.25">
      <c r="A19" s="3" t="s">
        <v>11</v>
      </c>
      <c r="B19" s="3" t="s">
        <v>12</v>
      </c>
      <c r="C19" s="3" t="s">
        <v>13</v>
      </c>
      <c r="D19" s="3" t="s">
        <v>14</v>
      </c>
      <c r="F19" s="3" t="s">
        <v>11</v>
      </c>
      <c r="G19" s="3" t="s">
        <v>12</v>
      </c>
      <c r="H19" s="3" t="s">
        <v>13</v>
      </c>
      <c r="I19" s="3" t="s">
        <v>14</v>
      </c>
      <c r="K19" s="3" t="s">
        <v>11</v>
      </c>
      <c r="L19" s="3" t="s">
        <v>12</v>
      </c>
      <c r="M19" s="3" t="s">
        <v>13</v>
      </c>
      <c r="N19" s="3" t="s">
        <v>14</v>
      </c>
    </row>
    <row r="20" spans="1:14" x14ac:dyDescent="0.25">
      <c r="A20" s="1" t="s">
        <v>1</v>
      </c>
      <c r="B20" s="1"/>
      <c r="C20" s="1" t="s">
        <v>85</v>
      </c>
      <c r="D20" s="2">
        <v>0.05</v>
      </c>
      <c r="F20" s="1" t="s">
        <v>1</v>
      </c>
      <c r="G20" s="1"/>
      <c r="H20" s="1" t="s">
        <v>6</v>
      </c>
      <c r="I20" s="2">
        <v>0.05</v>
      </c>
      <c r="K20" s="1" t="s">
        <v>1</v>
      </c>
      <c r="L20" s="1"/>
      <c r="M20" s="1" t="s">
        <v>6</v>
      </c>
      <c r="N20" s="2">
        <v>0.05</v>
      </c>
    </row>
    <row r="21" spans="1:14" x14ac:dyDescent="0.25">
      <c r="A21" s="1" t="s">
        <v>2</v>
      </c>
      <c r="B21" s="1"/>
      <c r="C21" s="1" t="s">
        <v>85</v>
      </c>
      <c r="D21" s="2"/>
      <c r="F21" s="1" t="s">
        <v>2</v>
      </c>
      <c r="G21" s="1"/>
      <c r="H21" s="1" t="s">
        <v>6</v>
      </c>
      <c r="I21" s="2"/>
      <c r="K21" s="1" t="s">
        <v>2</v>
      </c>
      <c r="L21" s="1"/>
      <c r="M21" s="1" t="s">
        <v>6</v>
      </c>
      <c r="N21" s="2"/>
    </row>
    <row r="22" spans="1:14" x14ac:dyDescent="0.25">
      <c r="A22" s="1" t="s">
        <v>3</v>
      </c>
      <c r="B22" s="1"/>
      <c r="C22" s="1" t="s">
        <v>85</v>
      </c>
      <c r="D22" s="2"/>
      <c r="F22" s="1" t="s">
        <v>3</v>
      </c>
      <c r="G22" s="1"/>
      <c r="H22" s="1" t="s">
        <v>6</v>
      </c>
      <c r="I22" s="2"/>
      <c r="K22" s="1" t="s">
        <v>3</v>
      </c>
      <c r="L22" s="1"/>
      <c r="M22" s="1" t="s">
        <v>6</v>
      </c>
      <c r="N22" s="2"/>
    </row>
    <row r="23" spans="1:14" x14ac:dyDescent="0.25">
      <c r="A23" s="1" t="s">
        <v>4</v>
      </c>
      <c r="B23" s="1"/>
      <c r="C23" s="1" t="s">
        <v>85</v>
      </c>
      <c r="D23" s="2"/>
      <c r="F23" s="1" t="s">
        <v>4</v>
      </c>
      <c r="G23" s="1"/>
      <c r="H23" s="1" t="s">
        <v>6</v>
      </c>
      <c r="I23" s="2"/>
      <c r="K23" s="1" t="s">
        <v>4</v>
      </c>
      <c r="L23" s="1"/>
      <c r="M23" s="1" t="s">
        <v>6</v>
      </c>
      <c r="N23" s="2"/>
    </row>
    <row r="24" spans="1:14" x14ac:dyDescent="0.25">
      <c r="A24" s="1" t="s">
        <v>5</v>
      </c>
      <c r="B24" s="1"/>
      <c r="C24" s="1" t="s">
        <v>85</v>
      </c>
      <c r="D24" s="2"/>
      <c r="F24" s="1" t="s">
        <v>5</v>
      </c>
      <c r="G24" s="1"/>
      <c r="H24" s="1" t="s">
        <v>6</v>
      </c>
      <c r="I24" s="2"/>
      <c r="K24" s="1" t="s">
        <v>5</v>
      </c>
      <c r="L24" s="1"/>
      <c r="M24" s="1" t="s">
        <v>6</v>
      </c>
      <c r="N24" s="2"/>
    </row>
    <row r="26" spans="1:14" ht="21" x14ac:dyDescent="0.35">
      <c r="A26" s="41" t="s">
        <v>20</v>
      </c>
    </row>
    <row r="27" spans="1:14" ht="15.75" x14ac:dyDescent="0.25">
      <c r="A27" s="6" t="s">
        <v>21</v>
      </c>
      <c r="G27" s="6" t="s">
        <v>149</v>
      </c>
    </row>
    <row r="28" spans="1:14" x14ac:dyDescent="0.25">
      <c r="A28" s="75" t="s">
        <v>21</v>
      </c>
      <c r="B28" s="75"/>
      <c r="C28" s="75"/>
      <c r="D28" s="75"/>
      <c r="E28" s="75"/>
      <c r="G28" s="69" t="s">
        <v>29</v>
      </c>
      <c r="H28" s="70"/>
      <c r="I28" s="70"/>
      <c r="J28" s="71"/>
    </row>
    <row r="29" spans="1:14" ht="30" x14ac:dyDescent="0.25">
      <c r="A29" s="10" t="s">
        <v>22</v>
      </c>
      <c r="B29" s="45" t="s">
        <v>89</v>
      </c>
      <c r="C29" s="43" t="s">
        <v>87</v>
      </c>
      <c r="D29" s="10" t="s">
        <v>13</v>
      </c>
      <c r="E29" s="10" t="s">
        <v>14</v>
      </c>
      <c r="G29" s="10" t="s">
        <v>11</v>
      </c>
      <c r="H29" s="10" t="s">
        <v>12</v>
      </c>
      <c r="I29" s="10" t="s">
        <v>13</v>
      </c>
      <c r="J29" s="10" t="s">
        <v>14</v>
      </c>
    </row>
    <row r="30" spans="1:14" ht="30" x14ac:dyDescent="0.25">
      <c r="A30" s="85" t="s">
        <v>23</v>
      </c>
      <c r="B30" s="89" t="s">
        <v>88</v>
      </c>
      <c r="C30" s="11" t="s">
        <v>90</v>
      </c>
      <c r="D30" s="89" t="s">
        <v>26</v>
      </c>
      <c r="E30" s="76">
        <v>0.05</v>
      </c>
      <c r="G30" s="14" t="s">
        <v>30</v>
      </c>
      <c r="H30" s="13"/>
      <c r="I30" s="13" t="s">
        <v>26</v>
      </c>
      <c r="J30" s="72" t="s">
        <v>86</v>
      </c>
    </row>
    <row r="31" spans="1:14" ht="30" x14ac:dyDescent="0.25">
      <c r="A31" s="86"/>
      <c r="B31" s="89"/>
      <c r="C31" s="14" t="s">
        <v>91</v>
      </c>
      <c r="D31" s="89"/>
      <c r="E31" s="76"/>
      <c r="G31" s="13" t="s">
        <v>31</v>
      </c>
      <c r="H31" s="13"/>
      <c r="I31" s="13" t="s">
        <v>8</v>
      </c>
      <c r="J31" s="73"/>
    </row>
    <row r="32" spans="1:14" ht="30" x14ac:dyDescent="0.25">
      <c r="A32" s="86"/>
      <c r="B32" s="89"/>
      <c r="C32" s="14" t="s">
        <v>119</v>
      </c>
      <c r="D32" s="89"/>
      <c r="E32" s="76"/>
      <c r="G32" s="1" t="s">
        <v>32</v>
      </c>
      <c r="H32" s="1"/>
      <c r="I32" s="13" t="s">
        <v>35</v>
      </c>
      <c r="J32" s="73"/>
    </row>
    <row r="33" spans="1:10" ht="45" x14ac:dyDescent="0.25">
      <c r="A33" s="86"/>
      <c r="B33" s="89"/>
      <c r="C33" s="14" t="s">
        <v>92</v>
      </c>
      <c r="D33" s="89"/>
      <c r="E33" s="76"/>
      <c r="G33" s="50" t="s">
        <v>120</v>
      </c>
      <c r="H33" s="1"/>
      <c r="I33" s="13" t="s">
        <v>7</v>
      </c>
      <c r="J33" s="73"/>
    </row>
    <row r="34" spans="1:10" x14ac:dyDescent="0.25">
      <c r="A34" s="86"/>
      <c r="B34" s="89" t="s">
        <v>93</v>
      </c>
      <c r="C34" s="46" t="s">
        <v>94</v>
      </c>
      <c r="D34" s="89" t="s">
        <v>26</v>
      </c>
      <c r="E34" s="76">
        <v>0.05</v>
      </c>
      <c r="G34" s="1" t="s">
        <v>34</v>
      </c>
      <c r="H34" s="1"/>
      <c r="I34" s="13" t="s">
        <v>6</v>
      </c>
      <c r="J34" s="73"/>
    </row>
    <row r="35" spans="1:10" x14ac:dyDescent="0.25">
      <c r="A35" s="86"/>
      <c r="B35" s="89"/>
      <c r="C35" s="47" t="s">
        <v>95</v>
      </c>
      <c r="D35" s="89"/>
      <c r="E35" s="76"/>
      <c r="G35" s="12" t="s">
        <v>25</v>
      </c>
      <c r="H35" s="1"/>
      <c r="I35" s="13" t="s">
        <v>28</v>
      </c>
      <c r="J35" s="74"/>
    </row>
    <row r="36" spans="1:10" x14ac:dyDescent="0.25">
      <c r="A36" s="86"/>
      <c r="B36" s="89"/>
      <c r="C36" s="47" t="s">
        <v>96</v>
      </c>
      <c r="D36" s="89"/>
      <c r="E36" s="76"/>
    </row>
    <row r="37" spans="1:10" x14ac:dyDescent="0.25">
      <c r="A37" s="86"/>
      <c r="B37" s="89"/>
      <c r="C37" s="47" t="s">
        <v>97</v>
      </c>
      <c r="D37" s="89"/>
      <c r="E37" s="76"/>
    </row>
    <row r="38" spans="1:10" x14ac:dyDescent="0.25">
      <c r="A38" s="86"/>
      <c r="B38" s="89"/>
      <c r="C38" s="47" t="s">
        <v>98</v>
      </c>
      <c r="D38" s="89"/>
      <c r="E38" s="76"/>
    </row>
    <row r="39" spans="1:10" ht="21" x14ac:dyDescent="0.35">
      <c r="A39" s="86"/>
      <c r="B39" s="89"/>
      <c r="C39" s="47" t="s">
        <v>99</v>
      </c>
      <c r="D39" s="89"/>
      <c r="E39" s="76"/>
      <c r="G39" s="41" t="s">
        <v>121</v>
      </c>
    </row>
    <row r="40" spans="1:10" x14ac:dyDescent="0.25">
      <c r="A40" s="86"/>
      <c r="B40" s="89"/>
      <c r="C40" s="47" t="s">
        <v>100</v>
      </c>
      <c r="D40" s="89"/>
      <c r="E40" s="76"/>
      <c r="G40" s="10" t="s">
        <v>122</v>
      </c>
      <c r="H40" s="10" t="s">
        <v>13</v>
      </c>
      <c r="I40" s="10" t="s">
        <v>14</v>
      </c>
    </row>
    <row r="41" spans="1:10" x14ac:dyDescent="0.25">
      <c r="A41" s="86"/>
      <c r="B41" s="89"/>
      <c r="C41" s="47" t="s">
        <v>101</v>
      </c>
      <c r="D41" s="89"/>
      <c r="E41" s="76"/>
      <c r="G41" s="10"/>
      <c r="H41" s="11" t="s">
        <v>26</v>
      </c>
      <c r="I41" s="51">
        <v>0.17499999999999999</v>
      </c>
    </row>
    <row r="42" spans="1:10" x14ac:dyDescent="0.25">
      <c r="A42" s="86"/>
      <c r="B42" s="89"/>
      <c r="C42" s="47" t="s">
        <v>102</v>
      </c>
      <c r="D42" s="89"/>
      <c r="E42" s="76"/>
    </row>
    <row r="43" spans="1:10" ht="30" x14ac:dyDescent="0.35">
      <c r="A43" s="86"/>
      <c r="B43" s="89" t="s">
        <v>103</v>
      </c>
      <c r="C43" s="46" t="s">
        <v>104</v>
      </c>
      <c r="D43" s="89" t="s">
        <v>26</v>
      </c>
      <c r="E43" s="76">
        <v>0.05</v>
      </c>
      <c r="G43" s="41" t="s">
        <v>123</v>
      </c>
    </row>
    <row r="44" spans="1:10" ht="30" x14ac:dyDescent="0.25">
      <c r="A44" s="86"/>
      <c r="B44" s="89"/>
      <c r="C44" s="46" t="s">
        <v>105</v>
      </c>
      <c r="D44" s="89"/>
      <c r="E44" s="76"/>
      <c r="G44" s="10" t="s">
        <v>127</v>
      </c>
      <c r="H44" s="42" t="s">
        <v>13</v>
      </c>
      <c r="I44" s="10" t="s">
        <v>14</v>
      </c>
    </row>
    <row r="45" spans="1:10" ht="45" x14ac:dyDescent="0.25">
      <c r="A45" s="87"/>
      <c r="B45" s="89"/>
      <c r="C45" s="46" t="s">
        <v>106</v>
      </c>
      <c r="D45" s="89"/>
      <c r="E45" s="76"/>
      <c r="G45" s="53" t="s">
        <v>124</v>
      </c>
      <c r="H45" s="50" t="s">
        <v>26</v>
      </c>
      <c r="I45" s="76">
        <v>0.2</v>
      </c>
    </row>
    <row r="46" spans="1:10" ht="30" customHeight="1" x14ac:dyDescent="0.25">
      <c r="A46" s="88" t="s">
        <v>24</v>
      </c>
      <c r="B46" s="89" t="s">
        <v>107</v>
      </c>
      <c r="C46" s="47" t="s">
        <v>108</v>
      </c>
      <c r="D46" s="89" t="s">
        <v>26</v>
      </c>
      <c r="E46" s="76">
        <v>0.05</v>
      </c>
      <c r="G46" s="53" t="s">
        <v>125</v>
      </c>
      <c r="H46" s="13" t="s">
        <v>27</v>
      </c>
      <c r="I46" s="89"/>
    </row>
    <row r="47" spans="1:10" x14ac:dyDescent="0.25">
      <c r="A47" s="88"/>
      <c r="B47" s="89"/>
      <c r="C47" s="46" t="s">
        <v>109</v>
      </c>
      <c r="D47" s="89"/>
      <c r="E47" s="76"/>
      <c r="G47" s="52" t="s">
        <v>126</v>
      </c>
      <c r="H47" s="1" t="s">
        <v>128</v>
      </c>
      <c r="I47" s="89"/>
    </row>
    <row r="48" spans="1:10" x14ac:dyDescent="0.25">
      <c r="A48" s="88"/>
      <c r="B48" s="89"/>
      <c r="C48" s="47" t="s">
        <v>110</v>
      </c>
      <c r="D48" s="89"/>
      <c r="E48" s="76"/>
    </row>
    <row r="49" spans="1:5" ht="30" x14ac:dyDescent="0.25">
      <c r="A49" s="88"/>
      <c r="B49" s="89"/>
      <c r="C49" s="46" t="s">
        <v>111</v>
      </c>
      <c r="D49" s="89"/>
      <c r="E49" s="76"/>
    </row>
    <row r="50" spans="1:5" x14ac:dyDescent="0.25">
      <c r="A50" s="88"/>
      <c r="B50" s="89"/>
      <c r="C50" s="47" t="s">
        <v>112</v>
      </c>
      <c r="D50" s="89"/>
      <c r="E50" s="76"/>
    </row>
    <row r="51" spans="1:5" x14ac:dyDescent="0.25">
      <c r="A51" s="88"/>
      <c r="B51" s="89" t="s">
        <v>113</v>
      </c>
      <c r="C51" s="47" t="s">
        <v>114</v>
      </c>
      <c r="D51" s="89" t="s">
        <v>26</v>
      </c>
      <c r="E51" s="76">
        <v>0.05</v>
      </c>
    </row>
    <row r="52" spans="1:5" x14ac:dyDescent="0.25">
      <c r="A52" s="88"/>
      <c r="B52" s="89"/>
      <c r="C52" s="47" t="s">
        <v>115</v>
      </c>
      <c r="D52" s="89"/>
      <c r="E52" s="76"/>
    </row>
    <row r="53" spans="1:5" ht="30" x14ac:dyDescent="0.25">
      <c r="A53" s="88"/>
      <c r="B53" s="89"/>
      <c r="C53" s="46" t="s">
        <v>116</v>
      </c>
      <c r="D53" s="89"/>
      <c r="E53" s="76"/>
    </row>
    <row r="54" spans="1:5" x14ac:dyDescent="0.25">
      <c r="A54" s="88"/>
      <c r="B54" s="89"/>
      <c r="C54" s="47" t="s">
        <v>117</v>
      </c>
      <c r="D54" s="89"/>
      <c r="E54" s="76"/>
    </row>
    <row r="55" spans="1:5" ht="30" x14ac:dyDescent="0.25">
      <c r="A55" s="88"/>
      <c r="B55" s="89"/>
      <c r="C55" s="46" t="s">
        <v>118</v>
      </c>
      <c r="D55" s="89"/>
      <c r="E55" s="76"/>
    </row>
    <row r="56" spans="1:5" x14ac:dyDescent="0.25">
      <c r="A56" s="54" t="s">
        <v>25</v>
      </c>
      <c r="B56" s="54"/>
      <c r="C56" s="54"/>
      <c r="D56" s="55" t="s">
        <v>28</v>
      </c>
      <c r="E56" s="56">
        <v>0.05</v>
      </c>
    </row>
  </sheetData>
  <mergeCells count="27">
    <mergeCell ref="J30:J35"/>
    <mergeCell ref="I45:I47"/>
    <mergeCell ref="E34:E42"/>
    <mergeCell ref="E43:E45"/>
    <mergeCell ref="D43:D45"/>
    <mergeCell ref="D46:D50"/>
    <mergeCell ref="E46:E50"/>
    <mergeCell ref="D30:D33"/>
    <mergeCell ref="E30:E33"/>
    <mergeCell ref="D34:D42"/>
    <mergeCell ref="A30:A45"/>
    <mergeCell ref="A46:A55"/>
    <mergeCell ref="B46:B50"/>
    <mergeCell ref="B51:B55"/>
    <mergeCell ref="F18:I18"/>
    <mergeCell ref="D51:D55"/>
    <mergeCell ref="E51:E55"/>
    <mergeCell ref="A28:E28"/>
    <mergeCell ref="B30:B33"/>
    <mergeCell ref="B34:B42"/>
    <mergeCell ref="B43:B45"/>
    <mergeCell ref="K18:N18"/>
    <mergeCell ref="A18:D18"/>
    <mergeCell ref="G28:J28"/>
    <mergeCell ref="A8:D8"/>
    <mergeCell ref="F8:I8"/>
    <mergeCell ref="K8:N8"/>
  </mergeCells>
  <pageMargins left="0.7" right="0.7" top="0.75" bottom="0.75" header="0.3" footer="0.3"/>
  <pageSetup scale="48" fitToWidth="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C31" workbookViewId="0">
      <selection activeCell="I44" sqref="I44"/>
    </sheetView>
  </sheetViews>
  <sheetFormatPr defaultRowHeight="15" x14ac:dyDescent="0.25"/>
  <cols>
    <col min="1" max="1" width="11.28515625" customWidth="1"/>
    <col min="3" max="3" width="12.28515625" customWidth="1"/>
    <col min="5" max="5" width="11" customWidth="1"/>
    <col min="6" max="6" width="10.140625" customWidth="1"/>
    <col min="8" max="8" width="10.85546875" customWidth="1"/>
    <col min="11" max="11" width="10.140625" customWidth="1"/>
    <col min="12" max="12" width="10.5703125" customWidth="1"/>
    <col min="13" max="14" width="9.85546875" customWidth="1"/>
    <col min="16" max="16" width="10.85546875" customWidth="1"/>
    <col min="20" max="20" width="10.5703125" customWidth="1"/>
  </cols>
  <sheetData>
    <row r="1" spans="1:21" ht="21" x14ac:dyDescent="0.25">
      <c r="B1" s="5"/>
      <c r="C1" s="5"/>
      <c r="D1" s="5"/>
      <c r="E1" s="5"/>
      <c r="F1" s="33" t="s">
        <v>37</v>
      </c>
      <c r="G1" s="5"/>
      <c r="H1" s="5"/>
      <c r="I1" s="5"/>
      <c r="J1" s="5"/>
      <c r="K1" s="5"/>
      <c r="L1" s="5"/>
      <c r="M1" s="5"/>
      <c r="N1" s="5"/>
      <c r="O1" s="5"/>
    </row>
    <row r="3" spans="1:21" ht="15.75" x14ac:dyDescent="0.25">
      <c r="A3" s="34" t="s">
        <v>16</v>
      </c>
      <c r="B3" s="35"/>
    </row>
    <row r="4" spans="1:21" x14ac:dyDescent="0.25">
      <c r="A4" s="69" t="s">
        <v>0</v>
      </c>
      <c r="B4" s="70"/>
      <c r="C4" s="70"/>
      <c r="D4" s="70"/>
      <c r="E4" s="70"/>
      <c r="F4" s="71"/>
      <c r="H4" s="75" t="s">
        <v>9</v>
      </c>
      <c r="I4" s="75"/>
      <c r="J4" s="75"/>
      <c r="K4" s="75"/>
      <c r="L4" s="75"/>
      <c r="M4" s="75"/>
      <c r="P4" s="69" t="s">
        <v>10</v>
      </c>
      <c r="Q4" s="70"/>
      <c r="R4" s="70"/>
      <c r="S4" s="70"/>
      <c r="T4" s="70"/>
      <c r="U4" s="71"/>
    </row>
    <row r="5" spans="1:21" x14ac:dyDescent="0.25">
      <c r="A5" s="3" t="s">
        <v>11</v>
      </c>
      <c r="B5" s="3" t="s">
        <v>12</v>
      </c>
      <c r="C5" s="3" t="s">
        <v>13</v>
      </c>
      <c r="D5" s="3" t="s">
        <v>38</v>
      </c>
      <c r="E5" s="3" t="s">
        <v>14</v>
      </c>
      <c r="F5" s="3" t="s">
        <v>39</v>
      </c>
      <c r="H5" s="3" t="s">
        <v>11</v>
      </c>
      <c r="I5" s="3" t="s">
        <v>12</v>
      </c>
      <c r="J5" s="3" t="s">
        <v>13</v>
      </c>
      <c r="K5" s="3" t="s">
        <v>38</v>
      </c>
      <c r="L5" s="3" t="s">
        <v>14</v>
      </c>
      <c r="M5" s="3" t="s">
        <v>39</v>
      </c>
      <c r="P5" s="3" t="s">
        <v>11</v>
      </c>
      <c r="Q5" s="3" t="s">
        <v>12</v>
      </c>
      <c r="R5" s="3" t="s">
        <v>13</v>
      </c>
      <c r="S5" s="3" t="s">
        <v>38</v>
      </c>
      <c r="T5" s="3" t="s">
        <v>14</v>
      </c>
      <c r="U5" s="3" t="s">
        <v>39</v>
      </c>
    </row>
    <row r="6" spans="1:21" x14ac:dyDescent="0.25">
      <c r="A6" s="16" t="s">
        <v>1</v>
      </c>
      <c r="B6" s="16">
        <v>75</v>
      </c>
      <c r="C6" s="16">
        <v>0.1</v>
      </c>
      <c r="D6" s="16">
        <f>(B6*C6)</f>
        <v>7.5</v>
      </c>
      <c r="E6" s="74">
        <v>0.1</v>
      </c>
      <c r="F6" s="81">
        <f>((SUM(D6:D10)*E6))</f>
        <v>8.0300000000000011</v>
      </c>
      <c r="H6" s="16" t="s">
        <v>1</v>
      </c>
      <c r="I6" s="16">
        <v>83</v>
      </c>
      <c r="J6" s="16">
        <v>0.1</v>
      </c>
      <c r="K6" s="16">
        <f>(I6*J6)</f>
        <v>8.3000000000000007</v>
      </c>
      <c r="L6" s="72">
        <v>0.1</v>
      </c>
      <c r="M6" s="81">
        <f>((SUM(K6:K10)*L6))</f>
        <v>8.64</v>
      </c>
      <c r="P6" s="16" t="s">
        <v>1</v>
      </c>
      <c r="Q6" s="16">
        <v>78</v>
      </c>
      <c r="R6" s="16">
        <v>0.1</v>
      </c>
      <c r="S6" s="16">
        <f>(Q6*R6)</f>
        <v>7.8000000000000007</v>
      </c>
      <c r="T6" s="74">
        <v>0.1</v>
      </c>
      <c r="U6" s="81">
        <f>((SUM(S6:S10)*T6))</f>
        <v>8.5</v>
      </c>
    </row>
    <row r="7" spans="1:21" x14ac:dyDescent="0.25">
      <c r="A7" s="1" t="s">
        <v>2</v>
      </c>
      <c r="B7" s="1">
        <v>80</v>
      </c>
      <c r="C7" s="1">
        <v>0.1</v>
      </c>
      <c r="D7" s="1">
        <f>(B7*C7)</f>
        <v>8</v>
      </c>
      <c r="E7" s="80"/>
      <c r="F7" s="81"/>
      <c r="H7" s="1" t="s">
        <v>2</v>
      </c>
      <c r="I7" s="1">
        <v>85</v>
      </c>
      <c r="J7" s="1">
        <v>0.1</v>
      </c>
      <c r="K7" s="1">
        <f>(I7*J7)</f>
        <v>8.5</v>
      </c>
      <c r="L7" s="73"/>
      <c r="M7" s="81"/>
      <c r="P7" s="1" t="s">
        <v>2</v>
      </c>
      <c r="Q7" s="1">
        <v>80</v>
      </c>
      <c r="R7" s="1">
        <v>0.1</v>
      </c>
      <c r="S7" s="1">
        <f t="shared" ref="S7:S10" si="0">(Q7*R7)</f>
        <v>8</v>
      </c>
      <c r="T7" s="80"/>
      <c r="U7" s="81"/>
    </row>
    <row r="8" spans="1:21" x14ac:dyDescent="0.25">
      <c r="A8" s="1" t="s">
        <v>3</v>
      </c>
      <c r="B8" s="1">
        <v>80</v>
      </c>
      <c r="C8" s="1">
        <v>0.2</v>
      </c>
      <c r="D8" s="1">
        <f>(B8*C8)</f>
        <v>16</v>
      </c>
      <c r="E8" s="80"/>
      <c r="F8" s="81"/>
      <c r="H8" s="1" t="s">
        <v>3</v>
      </c>
      <c r="I8" s="1">
        <v>85</v>
      </c>
      <c r="J8" s="1">
        <v>0.2</v>
      </c>
      <c r="K8" s="1">
        <f>(I8*J8)</f>
        <v>17</v>
      </c>
      <c r="L8" s="73"/>
      <c r="M8" s="81"/>
      <c r="P8" s="1" t="s">
        <v>3</v>
      </c>
      <c r="Q8" s="1">
        <v>84</v>
      </c>
      <c r="R8" s="1">
        <v>0.2</v>
      </c>
      <c r="S8" s="1">
        <f t="shared" si="0"/>
        <v>16.8</v>
      </c>
      <c r="T8" s="80"/>
      <c r="U8" s="81"/>
    </row>
    <row r="9" spans="1:21" x14ac:dyDescent="0.25">
      <c r="A9" s="1" t="s">
        <v>4</v>
      </c>
      <c r="B9" s="1">
        <v>80</v>
      </c>
      <c r="C9" s="1">
        <v>0.2</v>
      </c>
      <c r="D9" s="1">
        <f>(B9*C9)</f>
        <v>16</v>
      </c>
      <c r="E9" s="80"/>
      <c r="F9" s="81"/>
      <c r="H9" s="1" t="s">
        <v>4</v>
      </c>
      <c r="I9" s="1">
        <v>87</v>
      </c>
      <c r="J9" s="1">
        <v>0.2</v>
      </c>
      <c r="K9" s="1">
        <f>(I9*J9)</f>
        <v>17.400000000000002</v>
      </c>
      <c r="L9" s="73"/>
      <c r="M9" s="81"/>
      <c r="P9" s="1" t="s">
        <v>4</v>
      </c>
      <c r="Q9" s="1">
        <v>86</v>
      </c>
      <c r="R9" s="1">
        <v>0.2</v>
      </c>
      <c r="S9" s="1">
        <f t="shared" si="0"/>
        <v>17.2</v>
      </c>
      <c r="T9" s="80"/>
      <c r="U9" s="81"/>
    </row>
    <row r="10" spans="1:21" x14ac:dyDescent="0.25">
      <c r="A10" s="1" t="s">
        <v>5</v>
      </c>
      <c r="B10" s="1">
        <v>82</v>
      </c>
      <c r="C10" s="1">
        <v>0.4</v>
      </c>
      <c r="D10" s="1">
        <f>(B10*C10)</f>
        <v>32.800000000000004</v>
      </c>
      <c r="E10" s="80"/>
      <c r="F10" s="81"/>
      <c r="H10" s="1" t="s">
        <v>5</v>
      </c>
      <c r="I10" s="1">
        <v>88</v>
      </c>
      <c r="J10" s="1">
        <v>0.4</v>
      </c>
      <c r="K10" s="1">
        <f>(I10*J10)</f>
        <v>35.200000000000003</v>
      </c>
      <c r="L10" s="74"/>
      <c r="M10" s="81"/>
      <c r="P10" s="1" t="s">
        <v>5</v>
      </c>
      <c r="Q10" s="1">
        <v>88</v>
      </c>
      <c r="R10" s="1">
        <v>0.4</v>
      </c>
      <c r="S10" s="1">
        <f t="shared" si="0"/>
        <v>35.200000000000003</v>
      </c>
      <c r="T10" s="80"/>
      <c r="U10" s="81"/>
    </row>
    <row r="13" spans="1:21" ht="15.75" x14ac:dyDescent="0.25">
      <c r="A13" s="36" t="s">
        <v>15</v>
      </c>
    </row>
    <row r="14" spans="1:21" x14ac:dyDescent="0.25">
      <c r="A14" s="69" t="s">
        <v>17</v>
      </c>
      <c r="B14" s="70"/>
      <c r="C14" s="70"/>
      <c r="D14" s="70"/>
      <c r="E14" s="70"/>
      <c r="F14" s="71"/>
      <c r="H14" s="75" t="s">
        <v>40</v>
      </c>
      <c r="I14" s="75"/>
      <c r="J14" s="75"/>
      <c r="K14" s="75"/>
      <c r="L14" s="75"/>
      <c r="M14" s="75"/>
      <c r="P14" s="69" t="s">
        <v>41</v>
      </c>
      <c r="Q14" s="70"/>
      <c r="R14" s="70"/>
      <c r="S14" s="70"/>
      <c r="T14" s="70"/>
      <c r="U14" s="71"/>
    </row>
    <row r="15" spans="1:21" x14ac:dyDescent="0.25">
      <c r="A15" s="3" t="s">
        <v>11</v>
      </c>
      <c r="B15" s="3" t="s">
        <v>12</v>
      </c>
      <c r="C15" s="3" t="s">
        <v>13</v>
      </c>
      <c r="D15" s="3" t="s">
        <v>38</v>
      </c>
      <c r="E15" s="3" t="s">
        <v>14</v>
      </c>
      <c r="F15" s="3" t="s">
        <v>39</v>
      </c>
      <c r="H15" s="3" t="s">
        <v>11</v>
      </c>
      <c r="I15" s="3" t="s">
        <v>12</v>
      </c>
      <c r="J15" s="3" t="s">
        <v>13</v>
      </c>
      <c r="K15" s="3" t="s">
        <v>38</v>
      </c>
      <c r="L15" s="3" t="s">
        <v>14</v>
      </c>
      <c r="M15" s="3" t="s">
        <v>39</v>
      </c>
      <c r="P15" s="3" t="s">
        <v>11</v>
      </c>
      <c r="Q15" s="3" t="s">
        <v>12</v>
      </c>
      <c r="R15" s="3" t="s">
        <v>13</v>
      </c>
      <c r="S15" s="3" t="s">
        <v>38</v>
      </c>
      <c r="T15" s="3" t="s">
        <v>14</v>
      </c>
      <c r="U15" s="3" t="s">
        <v>39</v>
      </c>
    </row>
    <row r="16" spans="1:21" x14ac:dyDescent="0.25">
      <c r="A16" s="16" t="s">
        <v>1</v>
      </c>
      <c r="B16" s="16">
        <v>75</v>
      </c>
      <c r="C16" s="16">
        <v>0.1</v>
      </c>
      <c r="D16" s="16">
        <f>(B16*C16)</f>
        <v>7.5</v>
      </c>
      <c r="E16" s="74">
        <v>0.05</v>
      </c>
      <c r="F16" s="81">
        <f>((SUM(D16:D20)*E16))</f>
        <v>2.0300000000000002</v>
      </c>
      <c r="H16" s="16" t="s">
        <v>1</v>
      </c>
      <c r="I16" s="16">
        <v>77</v>
      </c>
      <c r="J16" s="16">
        <v>0.1</v>
      </c>
      <c r="K16" s="16">
        <f>(I16*J16)</f>
        <v>7.7</v>
      </c>
      <c r="L16" s="72">
        <v>0.05</v>
      </c>
      <c r="M16" s="81">
        <f>((SUM(K16:K20)*L16))</f>
        <v>2.1350000000000002</v>
      </c>
      <c r="P16" s="16" t="s">
        <v>1</v>
      </c>
      <c r="Q16" s="16">
        <v>86</v>
      </c>
      <c r="R16" s="16">
        <v>0.1</v>
      </c>
      <c r="S16" s="16">
        <f>(Q16*R16)</f>
        <v>8.6</v>
      </c>
      <c r="T16" s="74">
        <v>0.05</v>
      </c>
      <c r="U16" s="81">
        <f>((SUM(S16:S20)*T16))</f>
        <v>2.2550000000000003</v>
      </c>
    </row>
    <row r="17" spans="1:21" x14ac:dyDescent="0.25">
      <c r="A17" s="1" t="s">
        <v>2</v>
      </c>
      <c r="B17" s="1">
        <v>80</v>
      </c>
      <c r="C17" s="16">
        <v>0.1</v>
      </c>
      <c r="D17" s="1">
        <f>(B17*C17)</f>
        <v>8</v>
      </c>
      <c r="E17" s="80"/>
      <c r="F17" s="81"/>
      <c r="H17" s="1" t="s">
        <v>2</v>
      </c>
      <c r="I17" s="1">
        <v>81</v>
      </c>
      <c r="J17" s="16">
        <v>0.1</v>
      </c>
      <c r="K17" s="1">
        <f>(I17*J17)</f>
        <v>8.1</v>
      </c>
      <c r="L17" s="73"/>
      <c r="M17" s="81"/>
      <c r="P17" s="1" t="s">
        <v>2</v>
      </c>
      <c r="Q17" s="1">
        <v>88</v>
      </c>
      <c r="R17" s="16">
        <v>0.1</v>
      </c>
      <c r="S17" s="1">
        <f t="shared" ref="S17:S20" si="1">(Q17*R17)</f>
        <v>8.8000000000000007</v>
      </c>
      <c r="T17" s="80"/>
      <c r="U17" s="81"/>
    </row>
    <row r="18" spans="1:21" x14ac:dyDescent="0.25">
      <c r="A18" s="1" t="s">
        <v>3</v>
      </c>
      <c r="B18" s="1">
        <v>84</v>
      </c>
      <c r="C18" s="16">
        <v>0.1</v>
      </c>
      <c r="D18" s="1">
        <f>(B18*C18)</f>
        <v>8.4</v>
      </c>
      <c r="E18" s="80"/>
      <c r="F18" s="81"/>
      <c r="H18" s="1" t="s">
        <v>3</v>
      </c>
      <c r="I18" s="1">
        <v>89</v>
      </c>
      <c r="J18" s="16">
        <v>0.1</v>
      </c>
      <c r="K18" s="1">
        <f>(I18*J18)</f>
        <v>8.9</v>
      </c>
      <c r="L18" s="73"/>
      <c r="M18" s="81"/>
      <c r="P18" s="1" t="s">
        <v>3</v>
      </c>
      <c r="Q18" s="1">
        <v>88</v>
      </c>
      <c r="R18" s="16">
        <v>0.1</v>
      </c>
      <c r="S18" s="1">
        <f t="shared" si="1"/>
        <v>8.8000000000000007</v>
      </c>
      <c r="T18" s="80"/>
      <c r="U18" s="81"/>
    </row>
    <row r="19" spans="1:21" x14ac:dyDescent="0.25">
      <c r="A19" s="1" t="s">
        <v>4</v>
      </c>
      <c r="B19" s="1">
        <v>80</v>
      </c>
      <c r="C19" s="16">
        <v>0.1</v>
      </c>
      <c r="D19" s="1">
        <f>(B19*C19)</f>
        <v>8</v>
      </c>
      <c r="E19" s="80"/>
      <c r="F19" s="81"/>
      <c r="H19" s="1" t="s">
        <v>4</v>
      </c>
      <c r="I19" s="1">
        <v>90</v>
      </c>
      <c r="J19" s="16">
        <v>0.1</v>
      </c>
      <c r="K19" s="1">
        <f>(I19*J19)</f>
        <v>9</v>
      </c>
      <c r="L19" s="73"/>
      <c r="M19" s="81"/>
      <c r="P19" s="1" t="s">
        <v>4</v>
      </c>
      <c r="Q19" s="1">
        <v>94</v>
      </c>
      <c r="R19" s="16">
        <v>0.1</v>
      </c>
      <c r="S19" s="1">
        <f t="shared" si="1"/>
        <v>9.4</v>
      </c>
      <c r="T19" s="80"/>
      <c r="U19" s="81"/>
    </row>
    <row r="20" spans="1:21" x14ac:dyDescent="0.25">
      <c r="A20" s="1" t="s">
        <v>5</v>
      </c>
      <c r="B20" s="1">
        <v>87</v>
      </c>
      <c r="C20" s="16">
        <v>0.1</v>
      </c>
      <c r="D20" s="1">
        <f>(B20*C20)</f>
        <v>8.7000000000000011</v>
      </c>
      <c r="E20" s="80"/>
      <c r="F20" s="81"/>
      <c r="H20" s="1" t="s">
        <v>5</v>
      </c>
      <c r="I20" s="1">
        <v>90</v>
      </c>
      <c r="J20" s="16">
        <v>0.1</v>
      </c>
      <c r="K20" s="1">
        <f>(I20*J20)</f>
        <v>9</v>
      </c>
      <c r="L20" s="74"/>
      <c r="M20" s="81"/>
      <c r="P20" s="1" t="s">
        <v>5</v>
      </c>
      <c r="Q20" s="1">
        <v>95</v>
      </c>
      <c r="R20" s="16">
        <v>0.1</v>
      </c>
      <c r="S20" s="1">
        <f t="shared" si="1"/>
        <v>9.5</v>
      </c>
      <c r="T20" s="80"/>
      <c r="U20" s="81"/>
    </row>
    <row r="23" spans="1:21" ht="15.75" x14ac:dyDescent="0.25">
      <c r="A23" s="37" t="s">
        <v>20</v>
      </c>
      <c r="I23" s="40" t="s">
        <v>166</v>
      </c>
      <c r="P23" s="40" t="s">
        <v>167</v>
      </c>
    </row>
    <row r="24" spans="1:21" ht="15.75" x14ac:dyDescent="0.25">
      <c r="A24" s="6" t="s">
        <v>21</v>
      </c>
      <c r="G24" s="19"/>
      <c r="I24" s="69" t="s">
        <v>29</v>
      </c>
      <c r="J24" s="70"/>
      <c r="K24" s="70"/>
      <c r="L24" s="70"/>
      <c r="M24" s="70"/>
      <c r="N24" s="71"/>
      <c r="P24" s="69" t="s">
        <v>29</v>
      </c>
      <c r="Q24" s="70"/>
      <c r="R24" s="70"/>
      <c r="S24" s="70"/>
      <c r="T24" s="70"/>
      <c r="U24" s="71"/>
    </row>
    <row r="25" spans="1:21" x14ac:dyDescent="0.25">
      <c r="A25" s="94" t="s">
        <v>21</v>
      </c>
      <c r="B25" s="95"/>
      <c r="C25" s="95"/>
      <c r="D25" s="95"/>
      <c r="E25" s="95"/>
      <c r="F25" s="95"/>
      <c r="G25" s="17"/>
      <c r="I25" s="3" t="s">
        <v>11</v>
      </c>
      <c r="J25" s="3" t="s">
        <v>12</v>
      </c>
      <c r="K25" s="3" t="s">
        <v>13</v>
      </c>
      <c r="L25" s="3" t="s">
        <v>38</v>
      </c>
      <c r="M25" s="3" t="s">
        <v>14</v>
      </c>
      <c r="N25" s="3" t="s">
        <v>39</v>
      </c>
      <c r="P25" s="3" t="s">
        <v>11</v>
      </c>
      <c r="Q25" s="3" t="s">
        <v>12</v>
      </c>
      <c r="R25" s="3" t="s">
        <v>13</v>
      </c>
      <c r="S25" s="3" t="s">
        <v>38</v>
      </c>
      <c r="T25" s="3" t="s">
        <v>14</v>
      </c>
      <c r="U25" s="3" t="s">
        <v>39</v>
      </c>
    </row>
    <row r="26" spans="1:21" ht="30" x14ac:dyDescent="0.25">
      <c r="A26" s="10" t="s">
        <v>22</v>
      </c>
      <c r="B26" s="45" t="s">
        <v>89</v>
      </c>
      <c r="C26" s="43" t="s">
        <v>87</v>
      </c>
      <c r="D26" s="10" t="s">
        <v>12</v>
      </c>
      <c r="E26" s="10" t="s">
        <v>13</v>
      </c>
      <c r="F26" s="10" t="s">
        <v>14</v>
      </c>
      <c r="G26" s="3" t="s">
        <v>39</v>
      </c>
      <c r="I26" s="14" t="s">
        <v>30</v>
      </c>
      <c r="J26" s="13">
        <v>0</v>
      </c>
      <c r="K26" s="13">
        <v>1</v>
      </c>
      <c r="L26" s="23">
        <f t="shared" ref="L26:L31" si="2">(J26*K26)</f>
        <v>0</v>
      </c>
      <c r="M26" s="90">
        <v>0.05</v>
      </c>
      <c r="N26" s="93">
        <f>(L29*M26)</f>
        <v>2</v>
      </c>
      <c r="P26" s="14" t="s">
        <v>30</v>
      </c>
      <c r="Q26" s="13">
        <v>0</v>
      </c>
      <c r="R26" s="13">
        <v>1</v>
      </c>
      <c r="S26" s="23">
        <f t="shared" ref="S26:S31" si="3">(Q26*R26)</f>
        <v>0</v>
      </c>
      <c r="T26" s="90">
        <v>0.05</v>
      </c>
      <c r="U26" s="93">
        <f>(S27*T26)</f>
        <v>4</v>
      </c>
    </row>
    <row r="27" spans="1:21" x14ac:dyDescent="0.25">
      <c r="A27" s="85" t="s">
        <v>23</v>
      </c>
      <c r="B27" s="89" t="s">
        <v>88</v>
      </c>
      <c r="C27" s="58" t="s">
        <v>90</v>
      </c>
      <c r="D27" s="1"/>
      <c r="E27" s="89">
        <v>1</v>
      </c>
      <c r="F27" s="72">
        <v>0.05</v>
      </c>
      <c r="G27" s="82">
        <f>((SUM(D27:D30)*F27))</f>
        <v>0</v>
      </c>
      <c r="I27" s="13" t="s">
        <v>31</v>
      </c>
      <c r="J27" s="13">
        <v>0</v>
      </c>
      <c r="K27" s="13">
        <v>0.8</v>
      </c>
      <c r="L27" s="23">
        <f t="shared" si="2"/>
        <v>0</v>
      </c>
      <c r="M27" s="91"/>
      <c r="N27" s="93"/>
      <c r="P27" s="13" t="s">
        <v>31</v>
      </c>
      <c r="Q27" s="13">
        <v>100</v>
      </c>
      <c r="R27" s="13">
        <v>0.8</v>
      </c>
      <c r="S27" s="23">
        <f t="shared" si="3"/>
        <v>80</v>
      </c>
      <c r="T27" s="91"/>
      <c r="U27" s="93"/>
    </row>
    <row r="28" spans="1:21" x14ac:dyDescent="0.25">
      <c r="A28" s="86"/>
      <c r="B28" s="89"/>
      <c r="C28" s="58" t="s">
        <v>91</v>
      </c>
      <c r="D28" s="1"/>
      <c r="E28" s="89"/>
      <c r="F28" s="73"/>
      <c r="G28" s="83"/>
      <c r="I28" s="1" t="s">
        <v>32</v>
      </c>
      <c r="J28" s="1">
        <v>0</v>
      </c>
      <c r="K28" s="1">
        <v>0.6</v>
      </c>
      <c r="L28" s="23">
        <f t="shared" si="2"/>
        <v>0</v>
      </c>
      <c r="M28" s="91"/>
      <c r="N28" s="93"/>
      <c r="P28" s="1" t="s">
        <v>32</v>
      </c>
      <c r="Q28" s="1">
        <v>0</v>
      </c>
      <c r="R28" s="1">
        <v>0.6</v>
      </c>
      <c r="S28" s="23">
        <f t="shared" si="3"/>
        <v>0</v>
      </c>
      <c r="T28" s="91"/>
      <c r="U28" s="93"/>
    </row>
    <row r="29" spans="1:21" x14ac:dyDescent="0.25">
      <c r="A29" s="86"/>
      <c r="B29" s="89"/>
      <c r="C29" s="58" t="s">
        <v>119</v>
      </c>
      <c r="D29" s="1"/>
      <c r="E29" s="89"/>
      <c r="F29" s="73"/>
      <c r="G29" s="83"/>
      <c r="I29" s="1" t="s">
        <v>33</v>
      </c>
      <c r="J29" s="1">
        <v>100</v>
      </c>
      <c r="K29" s="1">
        <v>0.4</v>
      </c>
      <c r="L29" s="23">
        <f t="shared" si="2"/>
        <v>40</v>
      </c>
      <c r="M29" s="91"/>
      <c r="N29" s="93"/>
      <c r="P29" s="1" t="s">
        <v>33</v>
      </c>
      <c r="Q29" s="1"/>
      <c r="R29" s="1">
        <v>0.4</v>
      </c>
      <c r="S29" s="23">
        <f t="shared" si="3"/>
        <v>0</v>
      </c>
      <c r="T29" s="91"/>
      <c r="U29" s="93"/>
    </row>
    <row r="30" spans="1:21" ht="45" x14ac:dyDescent="0.25">
      <c r="A30" s="86"/>
      <c r="B30" s="89"/>
      <c r="C30" s="59" t="s">
        <v>92</v>
      </c>
      <c r="D30" s="1"/>
      <c r="E30" s="89"/>
      <c r="F30" s="74"/>
      <c r="G30" s="83"/>
      <c r="I30" s="13" t="s">
        <v>34</v>
      </c>
      <c r="J30" s="13">
        <v>0</v>
      </c>
      <c r="K30" s="13">
        <v>0.2</v>
      </c>
      <c r="L30" s="23">
        <f t="shared" si="2"/>
        <v>0</v>
      </c>
      <c r="M30" s="91"/>
      <c r="N30" s="93"/>
      <c r="P30" s="13" t="s">
        <v>34</v>
      </c>
      <c r="Q30" s="13">
        <v>0</v>
      </c>
      <c r="R30" s="13">
        <v>0.2</v>
      </c>
      <c r="S30" s="23">
        <f t="shared" si="3"/>
        <v>0</v>
      </c>
      <c r="T30" s="91"/>
      <c r="U30" s="93"/>
    </row>
    <row r="31" spans="1:21" x14ac:dyDescent="0.25">
      <c r="A31" s="86"/>
      <c r="B31" s="89" t="s">
        <v>93</v>
      </c>
      <c r="C31" s="61" t="s">
        <v>94</v>
      </c>
      <c r="D31" s="1"/>
      <c r="E31" s="89">
        <v>1</v>
      </c>
      <c r="F31" s="72">
        <v>0.05</v>
      </c>
      <c r="G31" s="81">
        <f>((SUM(D31:D34)*F31))</f>
        <v>0</v>
      </c>
      <c r="I31" s="12" t="s">
        <v>25</v>
      </c>
      <c r="J31" s="1"/>
      <c r="K31" s="1">
        <v>0</v>
      </c>
      <c r="L31" s="23">
        <f t="shared" si="2"/>
        <v>0</v>
      </c>
      <c r="M31" s="92"/>
      <c r="N31" s="93"/>
      <c r="P31" s="12" t="s">
        <v>25</v>
      </c>
      <c r="Q31" s="1"/>
      <c r="R31" s="1">
        <v>0</v>
      </c>
      <c r="S31" s="23">
        <f t="shared" si="3"/>
        <v>0</v>
      </c>
      <c r="T31" s="92"/>
      <c r="U31" s="93"/>
    </row>
    <row r="32" spans="1:21" x14ac:dyDescent="0.25">
      <c r="A32" s="86"/>
      <c r="B32" s="89"/>
      <c r="C32" s="61" t="s">
        <v>95</v>
      </c>
      <c r="D32" s="1"/>
      <c r="E32" s="89"/>
      <c r="F32" s="73"/>
      <c r="G32" s="81"/>
    </row>
    <row r="33" spans="1:21" x14ac:dyDescent="0.25">
      <c r="A33" s="86"/>
      <c r="B33" s="89"/>
      <c r="C33" s="61" t="s">
        <v>96</v>
      </c>
      <c r="D33" s="1"/>
      <c r="E33" s="89"/>
      <c r="F33" s="73"/>
      <c r="G33" s="81"/>
      <c r="I33" s="42" t="s">
        <v>141</v>
      </c>
      <c r="J33" s="10" t="s">
        <v>13</v>
      </c>
      <c r="K33" s="10" t="s">
        <v>12</v>
      </c>
      <c r="L33" s="10" t="s">
        <v>38</v>
      </c>
      <c r="M33" s="10" t="s">
        <v>14</v>
      </c>
      <c r="N33" s="10" t="s">
        <v>39</v>
      </c>
      <c r="P33" s="42" t="s">
        <v>141</v>
      </c>
      <c r="Q33" s="10" t="s">
        <v>13</v>
      </c>
      <c r="R33" s="10" t="s">
        <v>12</v>
      </c>
      <c r="S33" s="10" t="s">
        <v>38</v>
      </c>
      <c r="T33" s="10" t="s">
        <v>14</v>
      </c>
      <c r="U33" s="10" t="s">
        <v>39</v>
      </c>
    </row>
    <row r="34" spans="1:21" x14ac:dyDescent="0.25">
      <c r="A34" s="86"/>
      <c r="B34" s="89"/>
      <c r="C34" s="61" t="s">
        <v>97</v>
      </c>
      <c r="D34" s="1"/>
      <c r="E34" s="89"/>
      <c r="F34" s="73"/>
      <c r="G34" s="81"/>
      <c r="I34" s="10">
        <v>1</v>
      </c>
      <c r="J34" s="1">
        <v>1</v>
      </c>
      <c r="K34" s="13"/>
      <c r="L34" s="85">
        <f>J35*K35</f>
        <v>8</v>
      </c>
      <c r="M34" s="90">
        <v>5.0000000000000001E-3</v>
      </c>
      <c r="N34" s="82">
        <f>L34*M34*10</f>
        <v>0.4</v>
      </c>
      <c r="P34" s="10">
        <v>1</v>
      </c>
      <c r="Q34" s="1">
        <v>1</v>
      </c>
      <c r="R34" s="13"/>
      <c r="S34" s="85">
        <v>20</v>
      </c>
      <c r="T34" s="90">
        <v>5.0000000000000001E-3</v>
      </c>
      <c r="U34" s="82">
        <f>S34*T34</f>
        <v>0.1</v>
      </c>
    </row>
    <row r="35" spans="1:21" x14ac:dyDescent="0.25">
      <c r="A35" s="86"/>
      <c r="B35" s="89"/>
      <c r="C35" s="61" t="s">
        <v>98</v>
      </c>
      <c r="D35" s="1"/>
      <c r="E35" s="89"/>
      <c r="F35" s="73"/>
      <c r="G35" s="81"/>
      <c r="I35" s="68">
        <v>2</v>
      </c>
      <c r="J35" s="1">
        <v>0.8</v>
      </c>
      <c r="K35" s="13">
        <v>10</v>
      </c>
      <c r="L35" s="86"/>
      <c r="M35" s="91"/>
      <c r="N35" s="83"/>
      <c r="P35" s="68">
        <v>2</v>
      </c>
      <c r="Q35" s="1">
        <v>0.8</v>
      </c>
      <c r="R35" s="13"/>
      <c r="S35" s="86"/>
      <c r="T35" s="91"/>
      <c r="U35" s="83"/>
    </row>
    <row r="36" spans="1:21" x14ac:dyDescent="0.25">
      <c r="A36" s="86"/>
      <c r="B36" s="89"/>
      <c r="C36" s="61" t="s">
        <v>99</v>
      </c>
      <c r="D36" s="1"/>
      <c r="E36" s="89"/>
      <c r="F36" s="73"/>
      <c r="G36" s="81"/>
      <c r="I36" s="10">
        <v>3</v>
      </c>
      <c r="J36" s="1">
        <v>0.6</v>
      </c>
      <c r="K36" s="13"/>
      <c r="L36" s="86"/>
      <c r="M36" s="91"/>
      <c r="N36" s="83"/>
      <c r="P36" s="10">
        <v>3</v>
      </c>
      <c r="Q36" s="1">
        <v>0.6</v>
      </c>
      <c r="R36" s="13"/>
      <c r="S36" s="86"/>
      <c r="T36" s="91"/>
      <c r="U36" s="83"/>
    </row>
    <row r="37" spans="1:21" x14ac:dyDescent="0.25">
      <c r="A37" s="86"/>
      <c r="B37" s="89"/>
      <c r="C37" s="61" t="s">
        <v>100</v>
      </c>
      <c r="D37" s="1"/>
      <c r="E37" s="89"/>
      <c r="F37" s="73"/>
      <c r="G37" s="81"/>
      <c r="I37" s="10" t="s">
        <v>142</v>
      </c>
      <c r="J37" s="1">
        <v>0.4</v>
      </c>
      <c r="K37" s="13"/>
      <c r="L37" s="86"/>
      <c r="M37" s="91"/>
      <c r="N37" s="83"/>
      <c r="P37" s="10" t="s">
        <v>142</v>
      </c>
      <c r="Q37" s="1">
        <v>0.4</v>
      </c>
      <c r="R37" s="13"/>
      <c r="S37" s="86"/>
      <c r="T37" s="91"/>
      <c r="U37" s="83"/>
    </row>
    <row r="38" spans="1:21" x14ac:dyDescent="0.25">
      <c r="A38" s="86"/>
      <c r="B38" s="89"/>
      <c r="C38" s="61" t="s">
        <v>101</v>
      </c>
      <c r="D38" s="1"/>
      <c r="E38" s="89"/>
      <c r="F38" s="73"/>
      <c r="G38" s="81"/>
      <c r="I38" s="10" t="s">
        <v>143</v>
      </c>
      <c r="J38" s="1">
        <v>0.2</v>
      </c>
      <c r="K38" s="13"/>
      <c r="L38" s="86"/>
      <c r="M38" s="91"/>
      <c r="N38" s="83"/>
      <c r="P38" s="10" t="s">
        <v>143</v>
      </c>
      <c r="Q38" s="1">
        <v>0.2</v>
      </c>
      <c r="R38" s="13">
        <v>100</v>
      </c>
      <c r="S38" s="86"/>
      <c r="T38" s="91"/>
      <c r="U38" s="83"/>
    </row>
    <row r="39" spans="1:21" x14ac:dyDescent="0.25">
      <c r="A39" s="86"/>
      <c r="B39" s="89"/>
      <c r="C39" s="61" t="s">
        <v>102</v>
      </c>
      <c r="D39" s="1"/>
      <c r="E39" s="89"/>
      <c r="F39" s="74"/>
      <c r="G39" s="81"/>
      <c r="I39" s="1" t="s">
        <v>144</v>
      </c>
      <c r="J39" s="12">
        <v>0</v>
      </c>
      <c r="K39" s="13"/>
      <c r="L39" s="87"/>
      <c r="M39" s="92"/>
      <c r="N39" s="84"/>
      <c r="P39" s="1" t="s">
        <v>144</v>
      </c>
      <c r="Q39" s="12">
        <v>0</v>
      </c>
      <c r="R39" s="13"/>
      <c r="S39" s="87"/>
      <c r="T39" s="92"/>
      <c r="U39" s="84"/>
    </row>
    <row r="40" spans="1:21" ht="30" x14ac:dyDescent="0.25">
      <c r="A40" s="86"/>
      <c r="B40" s="89" t="s">
        <v>103</v>
      </c>
      <c r="C40" s="60" t="s">
        <v>104</v>
      </c>
      <c r="D40" s="1"/>
      <c r="E40" s="89">
        <v>1</v>
      </c>
      <c r="F40" s="72">
        <v>0.05</v>
      </c>
      <c r="G40" s="82">
        <f>((SUM(D40:D43)*F40))</f>
        <v>0</v>
      </c>
      <c r="I40" t="s">
        <v>168</v>
      </c>
    </row>
    <row r="41" spans="1:21" ht="30" x14ac:dyDescent="0.35">
      <c r="A41" s="86"/>
      <c r="B41" s="89"/>
      <c r="C41" s="60" t="s">
        <v>105</v>
      </c>
      <c r="D41" s="1"/>
      <c r="E41" s="89"/>
      <c r="F41" s="73"/>
      <c r="G41" s="83"/>
      <c r="I41" s="41" t="s">
        <v>121</v>
      </c>
    </row>
    <row r="42" spans="1:21" ht="45" x14ac:dyDescent="0.25">
      <c r="A42" s="87"/>
      <c r="B42" s="89"/>
      <c r="C42" s="60" t="s">
        <v>106</v>
      </c>
      <c r="D42" s="1"/>
      <c r="E42" s="89"/>
      <c r="F42" s="74"/>
      <c r="G42" s="83"/>
      <c r="I42" s="10" t="s">
        <v>122</v>
      </c>
      <c r="J42" s="10" t="s">
        <v>13</v>
      </c>
      <c r="K42" s="10" t="s">
        <v>14</v>
      </c>
      <c r="L42" s="27" t="s">
        <v>145</v>
      </c>
    </row>
    <row r="43" spans="1:21" x14ac:dyDescent="0.25">
      <c r="A43" s="88" t="s">
        <v>24</v>
      </c>
      <c r="B43" s="89" t="s">
        <v>107</v>
      </c>
      <c r="C43" s="61" t="s">
        <v>108</v>
      </c>
      <c r="D43" s="1"/>
      <c r="E43" s="89">
        <v>1</v>
      </c>
      <c r="F43" s="72">
        <v>0.05</v>
      </c>
      <c r="G43" s="81">
        <f>((SUM(D43:D46)*F43))</f>
        <v>0</v>
      </c>
      <c r="I43" s="10">
        <v>27</v>
      </c>
      <c r="J43" s="11">
        <v>1</v>
      </c>
      <c r="K43" s="51">
        <v>0.17499999999999999</v>
      </c>
      <c r="L43" s="1">
        <f>(SUM(I43*J43)*K43)</f>
        <v>4.7249999999999996</v>
      </c>
    </row>
    <row r="44" spans="1:21" x14ac:dyDescent="0.25">
      <c r="A44" s="88"/>
      <c r="B44" s="89"/>
      <c r="C44" s="61" t="s">
        <v>109</v>
      </c>
      <c r="D44" s="1"/>
      <c r="E44" s="89"/>
      <c r="F44" s="73"/>
      <c r="G44" s="81"/>
    </row>
    <row r="45" spans="1:21" ht="21" x14ac:dyDescent="0.35">
      <c r="A45" s="88"/>
      <c r="B45" s="89"/>
      <c r="C45" s="61" t="s">
        <v>110</v>
      </c>
      <c r="D45" s="1"/>
      <c r="E45" s="89"/>
      <c r="F45" s="73"/>
      <c r="G45" s="81"/>
      <c r="I45" s="41" t="s">
        <v>123</v>
      </c>
    </row>
    <row r="46" spans="1:21" x14ac:dyDescent="0.25">
      <c r="A46" s="88"/>
      <c r="B46" s="89"/>
      <c r="C46" s="61" t="s">
        <v>111</v>
      </c>
      <c r="D46" s="1"/>
      <c r="E46" s="89"/>
      <c r="F46" s="73"/>
      <c r="G46" s="81"/>
      <c r="I46" s="10" t="s">
        <v>127</v>
      </c>
      <c r="J46" s="42" t="s">
        <v>13</v>
      </c>
      <c r="K46" s="10" t="s">
        <v>14</v>
      </c>
      <c r="L46" s="3" t="s">
        <v>146</v>
      </c>
      <c r="M46" s="3" t="s">
        <v>147</v>
      </c>
      <c r="N46" s="3" t="s">
        <v>148</v>
      </c>
    </row>
    <row r="47" spans="1:21" x14ac:dyDescent="0.25">
      <c r="A47" s="88"/>
      <c r="B47" s="89"/>
      <c r="C47" s="61" t="s">
        <v>112</v>
      </c>
      <c r="D47" s="1"/>
      <c r="E47" s="89"/>
      <c r="F47" s="74"/>
      <c r="G47" s="81"/>
      <c r="I47" s="53" t="s">
        <v>124</v>
      </c>
      <c r="J47" s="50">
        <v>1</v>
      </c>
      <c r="K47" s="76">
        <v>0.2</v>
      </c>
      <c r="L47" s="1">
        <v>4</v>
      </c>
      <c r="M47" s="1">
        <f>(J47*L47)</f>
        <v>4</v>
      </c>
      <c r="N47" s="85">
        <f>(SUM(M47:M49))*K47</f>
        <v>1.25</v>
      </c>
    </row>
    <row r="48" spans="1:21" x14ac:dyDescent="0.25">
      <c r="A48" s="88"/>
      <c r="B48" s="89" t="s">
        <v>113</v>
      </c>
      <c r="C48" s="61" t="s">
        <v>114</v>
      </c>
      <c r="D48" s="1"/>
      <c r="E48" s="89">
        <v>1</v>
      </c>
      <c r="F48" s="72">
        <v>0.05</v>
      </c>
      <c r="G48" s="81">
        <f>((SUM(D48:D51)*F48))</f>
        <v>0</v>
      </c>
      <c r="I48" s="53" t="s">
        <v>125</v>
      </c>
      <c r="J48" s="13">
        <v>0.5</v>
      </c>
      <c r="K48" s="89"/>
      <c r="L48" s="1">
        <v>3</v>
      </c>
      <c r="M48" s="1">
        <f t="shared" ref="M48:M49" si="4">(J48*L48)</f>
        <v>1.5</v>
      </c>
      <c r="N48" s="86"/>
    </row>
    <row r="49" spans="1:14" x14ac:dyDescent="0.25">
      <c r="A49" s="88"/>
      <c r="B49" s="89"/>
      <c r="C49" s="61" t="s">
        <v>115</v>
      </c>
      <c r="D49" s="1"/>
      <c r="E49" s="89"/>
      <c r="F49" s="73"/>
      <c r="G49" s="81"/>
      <c r="I49" s="52" t="s">
        <v>126</v>
      </c>
      <c r="J49" s="1">
        <v>0.25</v>
      </c>
      <c r="K49" s="89"/>
      <c r="L49" s="1">
        <v>3</v>
      </c>
      <c r="M49" s="1">
        <f t="shared" si="4"/>
        <v>0.75</v>
      </c>
      <c r="N49" s="87"/>
    </row>
    <row r="50" spans="1:14" ht="30" x14ac:dyDescent="0.25">
      <c r="A50" s="88"/>
      <c r="B50" s="89"/>
      <c r="C50" s="60" t="s">
        <v>116</v>
      </c>
      <c r="D50" s="1"/>
      <c r="E50" s="89"/>
      <c r="F50" s="73"/>
      <c r="G50" s="81"/>
    </row>
    <row r="51" spans="1:14" x14ac:dyDescent="0.25">
      <c r="A51" s="88"/>
      <c r="B51" s="89"/>
      <c r="C51" s="61" t="s">
        <v>117</v>
      </c>
      <c r="D51" s="1"/>
      <c r="E51" s="89"/>
      <c r="F51" s="73"/>
      <c r="G51" s="81"/>
    </row>
    <row r="52" spans="1:14" ht="30" x14ac:dyDescent="0.25">
      <c r="A52" s="88"/>
      <c r="B52" s="89"/>
      <c r="C52" s="60" t="s">
        <v>118</v>
      </c>
      <c r="D52" s="1"/>
      <c r="E52" s="89"/>
      <c r="F52" s="74"/>
      <c r="G52" s="81"/>
    </row>
    <row r="53" spans="1:14" x14ac:dyDescent="0.25">
      <c r="A53" s="54" t="s">
        <v>25</v>
      </c>
      <c r="B53" s="54"/>
      <c r="C53" s="62"/>
      <c r="D53" s="1"/>
      <c r="E53" s="55">
        <v>0</v>
      </c>
      <c r="F53" s="56">
        <v>0.05</v>
      </c>
      <c r="G53" s="21">
        <f>((SUM(D53:D56)*F53))</f>
        <v>0</v>
      </c>
    </row>
  </sheetData>
  <mergeCells count="55">
    <mergeCell ref="P24:U24"/>
    <mergeCell ref="T26:T31"/>
    <mergeCell ref="U26:U31"/>
    <mergeCell ref="S34:S39"/>
    <mergeCell ref="T34:T39"/>
    <mergeCell ref="U34:U39"/>
    <mergeCell ref="N47:N49"/>
    <mergeCell ref="N34:N39"/>
    <mergeCell ref="L34:L39"/>
    <mergeCell ref="M34:M39"/>
    <mergeCell ref="G43:G47"/>
    <mergeCell ref="G48:G52"/>
    <mergeCell ref="K47:K49"/>
    <mergeCell ref="F40:F42"/>
    <mergeCell ref="F43:F47"/>
    <mergeCell ref="F48:F52"/>
    <mergeCell ref="A25:F25"/>
    <mergeCell ref="G27:G30"/>
    <mergeCell ref="G31:G39"/>
    <mergeCell ref="G40:G42"/>
    <mergeCell ref="B40:B42"/>
    <mergeCell ref="E40:E42"/>
    <mergeCell ref="A43:A52"/>
    <mergeCell ref="B43:B47"/>
    <mergeCell ref="E43:E47"/>
    <mergeCell ref="B48:B52"/>
    <mergeCell ref="E48:E52"/>
    <mergeCell ref="A27:A42"/>
    <mergeCell ref="B27:B30"/>
    <mergeCell ref="E27:E30"/>
    <mergeCell ref="B31:B39"/>
    <mergeCell ref="E31:E39"/>
    <mergeCell ref="I24:N24"/>
    <mergeCell ref="M26:M31"/>
    <mergeCell ref="N26:N31"/>
    <mergeCell ref="F27:F30"/>
    <mergeCell ref="F31:F39"/>
    <mergeCell ref="A14:F14"/>
    <mergeCell ref="H14:M14"/>
    <mergeCell ref="P14:U14"/>
    <mergeCell ref="E16:E20"/>
    <mergeCell ref="F16:F20"/>
    <mergeCell ref="L16:L20"/>
    <mergeCell ref="M16:M20"/>
    <mergeCell ref="T16:T20"/>
    <mergeCell ref="U16:U20"/>
    <mergeCell ref="A4:F4"/>
    <mergeCell ref="H4:M4"/>
    <mergeCell ref="P4:U4"/>
    <mergeCell ref="E6:E10"/>
    <mergeCell ref="F6:F10"/>
    <mergeCell ref="L6:L10"/>
    <mergeCell ref="M6:M10"/>
    <mergeCell ref="T6:T10"/>
    <mergeCell ref="U6:U10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4"/>
  <sheetViews>
    <sheetView tabSelected="1" topLeftCell="B1" workbookViewId="0">
      <selection activeCell="I5" sqref="I5:I10"/>
    </sheetView>
  </sheetViews>
  <sheetFormatPr defaultRowHeight="15" x14ac:dyDescent="0.25"/>
  <cols>
    <col min="3" max="3" width="15.42578125" customWidth="1"/>
    <col min="8" max="8" width="10.5703125" customWidth="1"/>
    <col min="15" max="15" width="10.5703125" customWidth="1"/>
  </cols>
  <sheetData>
    <row r="2" spans="1:16" x14ac:dyDescent="0.25">
      <c r="I2" s="44"/>
    </row>
    <row r="4" spans="1:16" ht="30" x14ac:dyDescent="0.25">
      <c r="A4" s="10" t="s">
        <v>22</v>
      </c>
      <c r="B4" s="45" t="s">
        <v>89</v>
      </c>
      <c r="C4" s="42" t="s">
        <v>87</v>
      </c>
      <c r="D4" s="42" t="s">
        <v>141</v>
      </c>
      <c r="E4" s="10" t="s">
        <v>13</v>
      </c>
      <c r="F4" s="10" t="s">
        <v>12</v>
      </c>
      <c r="G4" s="10" t="s">
        <v>38</v>
      </c>
      <c r="H4" s="10" t="s">
        <v>14</v>
      </c>
      <c r="I4" s="10" t="s">
        <v>39</v>
      </c>
      <c r="K4" s="104" t="s">
        <v>29</v>
      </c>
      <c r="L4" s="105"/>
      <c r="M4" s="105"/>
      <c r="N4" s="105"/>
      <c r="O4" s="105"/>
      <c r="P4" s="106"/>
    </row>
    <row r="5" spans="1:16" x14ac:dyDescent="0.25">
      <c r="A5" s="48" t="s">
        <v>23</v>
      </c>
      <c r="B5" s="85" t="s">
        <v>88</v>
      </c>
      <c r="C5" s="89" t="s">
        <v>90</v>
      </c>
      <c r="D5" s="64">
        <v>1</v>
      </c>
      <c r="E5" s="1">
        <v>1</v>
      </c>
      <c r="F5" s="13"/>
      <c r="G5" s="85">
        <v>0.8</v>
      </c>
      <c r="H5" s="97">
        <v>0.5</v>
      </c>
      <c r="I5" s="97">
        <f>G5*H5</f>
        <v>0.4</v>
      </c>
      <c r="K5" s="3" t="s">
        <v>11</v>
      </c>
      <c r="L5" s="3" t="s">
        <v>12</v>
      </c>
      <c r="M5" s="3" t="s">
        <v>13</v>
      </c>
      <c r="N5" s="3" t="s">
        <v>38</v>
      </c>
      <c r="O5" s="3" t="s">
        <v>14</v>
      </c>
      <c r="P5" s="3" t="s">
        <v>39</v>
      </c>
    </row>
    <row r="6" spans="1:16" ht="30" x14ac:dyDescent="0.25">
      <c r="A6" s="49"/>
      <c r="B6" s="86"/>
      <c r="C6" s="89"/>
      <c r="D6" s="65">
        <v>2</v>
      </c>
      <c r="E6" s="1">
        <v>0.8</v>
      </c>
      <c r="F6" s="13">
        <v>1</v>
      </c>
      <c r="G6" s="86"/>
      <c r="H6" s="98"/>
      <c r="I6" s="98"/>
      <c r="K6" s="14" t="s">
        <v>30</v>
      </c>
      <c r="L6" s="13">
        <v>0</v>
      </c>
      <c r="M6" s="13">
        <v>1</v>
      </c>
      <c r="N6" s="23">
        <f t="shared" ref="N6:N11" si="0">(L6*M6)</f>
        <v>0</v>
      </c>
      <c r="O6" s="90">
        <v>0.05</v>
      </c>
      <c r="P6" s="81">
        <f>(N7*O6)</f>
        <v>4</v>
      </c>
    </row>
    <row r="7" spans="1:16" x14ac:dyDescent="0.25">
      <c r="A7" s="49"/>
      <c r="B7" s="86"/>
      <c r="C7" s="89"/>
      <c r="D7" s="64">
        <v>3</v>
      </c>
      <c r="E7" s="1">
        <v>0.6</v>
      </c>
      <c r="F7" s="13"/>
      <c r="G7" s="86"/>
      <c r="H7" s="98"/>
      <c r="I7" s="98"/>
      <c r="K7" s="13" t="s">
        <v>31</v>
      </c>
      <c r="L7" s="13">
        <v>100</v>
      </c>
      <c r="M7" s="13">
        <v>0.8</v>
      </c>
      <c r="N7" s="23">
        <f t="shared" si="0"/>
        <v>80</v>
      </c>
      <c r="O7" s="91"/>
      <c r="P7" s="81"/>
    </row>
    <row r="8" spans="1:16" x14ac:dyDescent="0.25">
      <c r="A8" s="49"/>
      <c r="B8" s="86"/>
      <c r="C8" s="89"/>
      <c r="D8" s="64" t="s">
        <v>142</v>
      </c>
      <c r="E8" s="1">
        <v>0.4</v>
      </c>
      <c r="F8" s="13"/>
      <c r="G8" s="86"/>
      <c r="H8" s="98"/>
      <c r="I8" s="98"/>
      <c r="K8" s="1" t="s">
        <v>32</v>
      </c>
      <c r="L8" s="1">
        <v>0</v>
      </c>
      <c r="M8" s="1">
        <v>0.6</v>
      </c>
      <c r="N8" s="23">
        <f t="shared" si="0"/>
        <v>0</v>
      </c>
      <c r="O8" s="91"/>
      <c r="P8" s="81"/>
    </row>
    <row r="9" spans="1:16" x14ac:dyDescent="0.25">
      <c r="A9" s="49"/>
      <c r="B9" s="86"/>
      <c r="C9" s="89"/>
      <c r="D9" s="64" t="s">
        <v>143</v>
      </c>
      <c r="E9" s="1">
        <v>0.2</v>
      </c>
      <c r="F9" s="13"/>
      <c r="G9" s="86"/>
      <c r="H9" s="98"/>
      <c r="I9" s="98"/>
      <c r="K9" s="1" t="s">
        <v>33</v>
      </c>
      <c r="L9" s="1"/>
      <c r="M9" s="1">
        <v>0.4</v>
      </c>
      <c r="N9" s="23">
        <f t="shared" si="0"/>
        <v>0</v>
      </c>
      <c r="O9" s="91"/>
      <c r="P9" s="81"/>
    </row>
    <row r="10" spans="1:16" x14ac:dyDescent="0.25">
      <c r="A10" s="49"/>
      <c r="B10" s="86"/>
      <c r="C10" s="89"/>
      <c r="D10" t="s">
        <v>144</v>
      </c>
      <c r="E10" s="66">
        <v>0</v>
      </c>
      <c r="F10" s="13"/>
      <c r="G10" s="87"/>
      <c r="H10" s="99"/>
      <c r="I10" s="99"/>
      <c r="K10" s="13" t="s">
        <v>34</v>
      </c>
      <c r="L10" s="13">
        <v>0</v>
      </c>
      <c r="M10" s="13">
        <v>0.2</v>
      </c>
      <c r="N10" s="23">
        <f t="shared" si="0"/>
        <v>0</v>
      </c>
      <c r="O10" s="91"/>
      <c r="P10" s="81"/>
    </row>
    <row r="11" spans="1:16" x14ac:dyDescent="0.25">
      <c r="B11" s="86"/>
      <c r="C11" s="89" t="s">
        <v>91</v>
      </c>
      <c r="D11" s="64">
        <v>1</v>
      </c>
      <c r="E11" s="1">
        <v>1</v>
      </c>
      <c r="F11" s="1"/>
      <c r="G11" s="85">
        <v>0</v>
      </c>
      <c r="H11" s="97">
        <v>0.5</v>
      </c>
      <c r="I11" s="82">
        <f>G11*H11</f>
        <v>0</v>
      </c>
      <c r="K11" s="12" t="s">
        <v>25</v>
      </c>
      <c r="L11" s="1"/>
      <c r="M11" s="1">
        <v>0</v>
      </c>
      <c r="N11" s="23">
        <f t="shared" si="0"/>
        <v>0</v>
      </c>
      <c r="O11" s="92"/>
      <c r="P11" s="81"/>
    </row>
    <row r="12" spans="1:16" x14ac:dyDescent="0.25">
      <c r="B12" s="86"/>
      <c r="C12" s="89"/>
      <c r="D12" s="65">
        <v>2</v>
      </c>
      <c r="E12" s="1">
        <v>0.8</v>
      </c>
      <c r="F12" s="1"/>
      <c r="G12" s="86"/>
      <c r="H12" s="98"/>
      <c r="I12" s="83"/>
    </row>
    <row r="13" spans="1:16" x14ac:dyDescent="0.25">
      <c r="B13" s="86"/>
      <c r="C13" s="89"/>
      <c r="D13" s="64">
        <v>3</v>
      </c>
      <c r="E13" s="1">
        <v>0.6</v>
      </c>
      <c r="F13" s="1"/>
      <c r="G13" s="86"/>
      <c r="H13" s="98"/>
      <c r="I13" s="83"/>
    </row>
    <row r="14" spans="1:16" x14ac:dyDescent="0.25">
      <c r="B14" s="86"/>
      <c r="C14" s="89"/>
      <c r="D14" s="64" t="s">
        <v>142</v>
      </c>
      <c r="E14" s="1">
        <v>0.4</v>
      </c>
      <c r="F14" s="1"/>
      <c r="G14" s="86"/>
      <c r="H14" s="98"/>
      <c r="I14" s="83"/>
    </row>
    <row r="15" spans="1:16" x14ac:dyDescent="0.25">
      <c r="B15" s="86"/>
      <c r="C15" s="89"/>
      <c r="D15" s="64" t="s">
        <v>143</v>
      </c>
      <c r="E15" s="1">
        <v>0.2</v>
      </c>
      <c r="F15" s="1"/>
      <c r="G15" s="86"/>
      <c r="H15" s="98"/>
      <c r="I15" s="83"/>
    </row>
    <row r="16" spans="1:16" x14ac:dyDescent="0.25">
      <c r="B16" s="86"/>
      <c r="C16" s="89"/>
      <c r="D16" t="s">
        <v>144</v>
      </c>
      <c r="E16" s="66">
        <v>0</v>
      </c>
      <c r="F16" s="63"/>
      <c r="G16" s="87"/>
      <c r="H16" s="99"/>
      <c r="I16" s="84"/>
    </row>
    <row r="17" spans="2:9" x14ac:dyDescent="0.25">
      <c r="B17" s="86"/>
      <c r="C17" s="89" t="s">
        <v>119</v>
      </c>
      <c r="D17" s="64">
        <v>1</v>
      </c>
      <c r="E17" s="1">
        <v>1</v>
      </c>
      <c r="F17" s="13"/>
      <c r="G17" s="85">
        <v>0</v>
      </c>
      <c r="H17" s="97">
        <v>0.5</v>
      </c>
      <c r="I17" s="82">
        <f>G17*H17</f>
        <v>0</v>
      </c>
    </row>
    <row r="18" spans="2:9" x14ac:dyDescent="0.25">
      <c r="B18" s="86"/>
      <c r="C18" s="89"/>
      <c r="D18" s="65">
        <v>2</v>
      </c>
      <c r="E18" s="1">
        <v>0.8</v>
      </c>
      <c r="F18" s="13"/>
      <c r="G18" s="86"/>
      <c r="H18" s="98"/>
      <c r="I18" s="83"/>
    </row>
    <row r="19" spans="2:9" x14ac:dyDescent="0.25">
      <c r="B19" s="86"/>
      <c r="C19" s="89"/>
      <c r="D19" s="64">
        <v>3</v>
      </c>
      <c r="E19" s="1">
        <v>0.6</v>
      </c>
      <c r="F19" s="13"/>
      <c r="G19" s="86"/>
      <c r="H19" s="98"/>
      <c r="I19" s="83"/>
    </row>
    <row r="20" spans="2:9" x14ac:dyDescent="0.25">
      <c r="B20" s="86"/>
      <c r="C20" s="89"/>
      <c r="D20" s="64" t="s">
        <v>142</v>
      </c>
      <c r="E20" s="1">
        <v>0.4</v>
      </c>
      <c r="F20" s="13"/>
      <c r="G20" s="86"/>
      <c r="H20" s="98"/>
      <c r="I20" s="83"/>
    </row>
    <row r="21" spans="2:9" x14ac:dyDescent="0.25">
      <c r="B21" s="86"/>
      <c r="C21" s="89"/>
      <c r="D21" s="64" t="s">
        <v>143</v>
      </c>
      <c r="E21" s="1">
        <v>0.2</v>
      </c>
      <c r="F21" s="13"/>
      <c r="G21" s="86"/>
      <c r="H21" s="98"/>
      <c r="I21" s="83"/>
    </row>
    <row r="22" spans="2:9" x14ac:dyDescent="0.25">
      <c r="B22" s="86"/>
      <c r="C22" s="89"/>
      <c r="D22" t="s">
        <v>144</v>
      </c>
      <c r="E22" s="66">
        <v>0</v>
      </c>
      <c r="F22" s="13"/>
      <c r="G22" s="87"/>
      <c r="H22" s="99"/>
      <c r="I22" s="84"/>
    </row>
    <row r="23" spans="2:9" x14ac:dyDescent="0.25">
      <c r="B23" s="86"/>
      <c r="C23" s="100" t="s">
        <v>92</v>
      </c>
      <c r="D23" s="64">
        <v>1</v>
      </c>
      <c r="E23" s="1">
        <v>1</v>
      </c>
      <c r="F23" s="13"/>
      <c r="G23" s="85">
        <v>0</v>
      </c>
      <c r="H23" s="97">
        <v>0.5</v>
      </c>
      <c r="I23" s="82">
        <f>G23*H23</f>
        <v>0</v>
      </c>
    </row>
    <row r="24" spans="2:9" x14ac:dyDescent="0.25">
      <c r="B24" s="86"/>
      <c r="C24" s="101"/>
      <c r="D24" s="65">
        <v>2</v>
      </c>
      <c r="E24" s="1">
        <v>0.8</v>
      </c>
      <c r="F24" s="13"/>
      <c r="G24" s="86"/>
      <c r="H24" s="98"/>
      <c r="I24" s="83"/>
    </row>
    <row r="25" spans="2:9" x14ac:dyDescent="0.25">
      <c r="B25" s="86"/>
      <c r="C25" s="101"/>
      <c r="D25" s="64">
        <v>3</v>
      </c>
      <c r="E25" s="1">
        <v>0.6</v>
      </c>
      <c r="F25" s="13"/>
      <c r="G25" s="86"/>
      <c r="H25" s="98"/>
      <c r="I25" s="83"/>
    </row>
    <row r="26" spans="2:9" x14ac:dyDescent="0.25">
      <c r="B26" s="86"/>
      <c r="C26" s="101"/>
      <c r="D26" s="64" t="s">
        <v>142</v>
      </c>
      <c r="E26" s="1">
        <v>0.4</v>
      </c>
      <c r="F26" s="13"/>
      <c r="G26" s="86"/>
      <c r="H26" s="98"/>
      <c r="I26" s="83"/>
    </row>
    <row r="27" spans="2:9" x14ac:dyDescent="0.25">
      <c r="B27" s="86"/>
      <c r="C27" s="101"/>
      <c r="D27" s="64" t="s">
        <v>143</v>
      </c>
      <c r="E27" s="1">
        <v>0.2</v>
      </c>
      <c r="F27" s="13"/>
      <c r="G27" s="86"/>
      <c r="H27" s="98"/>
      <c r="I27" s="83"/>
    </row>
    <row r="28" spans="2:9" x14ac:dyDescent="0.25">
      <c r="B28" s="87"/>
      <c r="C28" s="102"/>
      <c r="D28" s="1" t="s">
        <v>144</v>
      </c>
      <c r="E28" s="12">
        <v>0</v>
      </c>
      <c r="F28" s="13"/>
      <c r="G28" s="87"/>
      <c r="H28" s="99"/>
      <c r="I28" s="84"/>
    </row>
    <row r="29" spans="2:9" x14ac:dyDescent="0.25">
      <c r="B29" s="89" t="s">
        <v>93</v>
      </c>
      <c r="C29" s="103" t="s">
        <v>94</v>
      </c>
      <c r="D29" s="64">
        <v>1</v>
      </c>
      <c r="E29" s="1">
        <v>1</v>
      </c>
      <c r="F29" s="13"/>
      <c r="G29" s="85">
        <v>0</v>
      </c>
      <c r="H29" s="97">
        <v>0.5</v>
      </c>
      <c r="I29" s="82">
        <f>G29*H29</f>
        <v>0</v>
      </c>
    </row>
    <row r="30" spans="2:9" x14ac:dyDescent="0.25">
      <c r="B30" s="89"/>
      <c r="C30" s="103"/>
      <c r="D30" s="65">
        <v>2</v>
      </c>
      <c r="E30" s="1">
        <v>0.8</v>
      </c>
      <c r="F30" s="13"/>
      <c r="G30" s="86"/>
      <c r="H30" s="98"/>
      <c r="I30" s="83"/>
    </row>
    <row r="31" spans="2:9" x14ac:dyDescent="0.25">
      <c r="B31" s="89"/>
      <c r="C31" s="103"/>
      <c r="D31" s="64">
        <v>3</v>
      </c>
      <c r="E31" s="1">
        <v>0.6</v>
      </c>
      <c r="F31" s="13"/>
      <c r="G31" s="86"/>
      <c r="H31" s="98"/>
      <c r="I31" s="83"/>
    </row>
    <row r="32" spans="2:9" x14ac:dyDescent="0.25">
      <c r="B32" s="89"/>
      <c r="C32" s="103"/>
      <c r="D32" s="64" t="s">
        <v>142</v>
      </c>
      <c r="E32" s="1">
        <v>0.4</v>
      </c>
      <c r="F32" s="13"/>
      <c r="G32" s="86"/>
      <c r="H32" s="98"/>
      <c r="I32" s="83"/>
    </row>
    <row r="33" spans="2:9" x14ac:dyDescent="0.25">
      <c r="B33" s="89"/>
      <c r="C33" s="103"/>
      <c r="D33" s="64" t="s">
        <v>143</v>
      </c>
      <c r="E33" s="1">
        <v>0.2</v>
      </c>
      <c r="F33" s="13"/>
      <c r="G33" s="86"/>
      <c r="H33" s="98"/>
      <c r="I33" s="83"/>
    </row>
    <row r="34" spans="2:9" x14ac:dyDescent="0.25">
      <c r="B34" s="89"/>
      <c r="C34" s="103"/>
      <c r="D34" s="67" t="s">
        <v>144</v>
      </c>
      <c r="E34" s="12">
        <v>0</v>
      </c>
      <c r="F34" s="13"/>
      <c r="G34" s="87"/>
      <c r="H34" s="99"/>
      <c r="I34" s="84"/>
    </row>
    <row r="35" spans="2:9" x14ac:dyDescent="0.25">
      <c r="B35" s="89"/>
      <c r="C35" s="103" t="s">
        <v>95</v>
      </c>
      <c r="D35" s="64">
        <v>1</v>
      </c>
      <c r="E35" s="1">
        <v>1</v>
      </c>
      <c r="F35" s="13"/>
      <c r="G35" s="85">
        <v>0</v>
      </c>
      <c r="H35" s="97">
        <v>0.5</v>
      </c>
      <c r="I35" s="82">
        <f>G35*H35</f>
        <v>0</v>
      </c>
    </row>
    <row r="36" spans="2:9" x14ac:dyDescent="0.25">
      <c r="B36" s="89"/>
      <c r="C36" s="103"/>
      <c r="D36" s="65">
        <v>2</v>
      </c>
      <c r="E36" s="1">
        <v>0.8</v>
      </c>
      <c r="F36" s="13"/>
      <c r="G36" s="86"/>
      <c r="H36" s="98"/>
      <c r="I36" s="83"/>
    </row>
    <row r="37" spans="2:9" x14ac:dyDescent="0.25">
      <c r="B37" s="89"/>
      <c r="C37" s="103"/>
      <c r="D37" s="64">
        <v>3</v>
      </c>
      <c r="E37" s="1">
        <v>0.6</v>
      </c>
      <c r="F37" s="13"/>
      <c r="G37" s="86"/>
      <c r="H37" s="98"/>
      <c r="I37" s="83"/>
    </row>
    <row r="38" spans="2:9" x14ac:dyDescent="0.25">
      <c r="B38" s="89"/>
      <c r="C38" s="103"/>
      <c r="D38" s="64" t="s">
        <v>142</v>
      </c>
      <c r="E38" s="1">
        <v>0.4</v>
      </c>
      <c r="F38" s="13"/>
      <c r="G38" s="86"/>
      <c r="H38" s="98"/>
      <c r="I38" s="83"/>
    </row>
    <row r="39" spans="2:9" x14ac:dyDescent="0.25">
      <c r="B39" s="89"/>
      <c r="C39" s="103"/>
      <c r="D39" s="64" t="s">
        <v>143</v>
      </c>
      <c r="E39" s="1">
        <v>0.2</v>
      </c>
      <c r="F39" s="13"/>
      <c r="G39" s="86"/>
      <c r="H39" s="98"/>
      <c r="I39" s="83"/>
    </row>
    <row r="40" spans="2:9" x14ac:dyDescent="0.25">
      <c r="B40" s="89"/>
      <c r="C40" s="103"/>
      <c r="D40" s="67" t="s">
        <v>144</v>
      </c>
      <c r="E40" s="12">
        <v>0</v>
      </c>
      <c r="F40" s="13"/>
      <c r="G40" s="87"/>
      <c r="H40" s="99"/>
      <c r="I40" s="84"/>
    </row>
    <row r="41" spans="2:9" x14ac:dyDescent="0.25">
      <c r="B41" s="89"/>
      <c r="C41" s="103" t="s">
        <v>96</v>
      </c>
      <c r="D41" s="64">
        <v>1</v>
      </c>
      <c r="E41" s="1">
        <v>1</v>
      </c>
      <c r="F41" s="13"/>
      <c r="G41" s="85">
        <v>0</v>
      </c>
      <c r="H41" s="97">
        <v>0.5</v>
      </c>
      <c r="I41" s="82">
        <f>G41*H41</f>
        <v>0</v>
      </c>
    </row>
    <row r="42" spans="2:9" x14ac:dyDescent="0.25">
      <c r="B42" s="89"/>
      <c r="C42" s="103"/>
      <c r="D42" s="65">
        <v>2</v>
      </c>
      <c r="E42" s="1">
        <v>0.8</v>
      </c>
      <c r="F42" s="13"/>
      <c r="G42" s="86"/>
      <c r="H42" s="98"/>
      <c r="I42" s="83"/>
    </row>
    <row r="43" spans="2:9" x14ac:dyDescent="0.25">
      <c r="B43" s="89"/>
      <c r="C43" s="103"/>
      <c r="D43" s="64">
        <v>3</v>
      </c>
      <c r="E43" s="1">
        <v>0.6</v>
      </c>
      <c r="F43" s="13"/>
      <c r="G43" s="86"/>
      <c r="H43" s="98"/>
      <c r="I43" s="83"/>
    </row>
    <row r="44" spans="2:9" x14ac:dyDescent="0.25">
      <c r="B44" s="89"/>
      <c r="C44" s="103"/>
      <c r="D44" s="64" t="s">
        <v>142</v>
      </c>
      <c r="E44" s="1">
        <v>0.4</v>
      </c>
      <c r="F44" s="13"/>
      <c r="G44" s="86"/>
      <c r="H44" s="98"/>
      <c r="I44" s="83"/>
    </row>
    <row r="45" spans="2:9" x14ac:dyDescent="0.25">
      <c r="B45" s="89"/>
      <c r="C45" s="103"/>
      <c r="D45" s="64" t="s">
        <v>143</v>
      </c>
      <c r="E45" s="1">
        <v>0.2</v>
      </c>
      <c r="F45" s="13"/>
      <c r="G45" s="86"/>
      <c r="H45" s="98"/>
      <c r="I45" s="83"/>
    </row>
    <row r="46" spans="2:9" x14ac:dyDescent="0.25">
      <c r="B46" s="89"/>
      <c r="C46" s="103"/>
      <c r="D46" s="67" t="s">
        <v>144</v>
      </c>
      <c r="E46" s="12">
        <v>0</v>
      </c>
      <c r="F46" s="13"/>
      <c r="G46" s="87"/>
      <c r="H46" s="99"/>
      <c r="I46" s="84"/>
    </row>
    <row r="47" spans="2:9" x14ac:dyDescent="0.25">
      <c r="B47" s="89"/>
      <c r="C47" s="103" t="s">
        <v>97</v>
      </c>
      <c r="D47" s="64">
        <v>1</v>
      </c>
      <c r="E47" s="1">
        <v>1</v>
      </c>
      <c r="F47" s="13"/>
      <c r="G47" s="85">
        <v>0</v>
      </c>
      <c r="H47" s="97">
        <v>0.5</v>
      </c>
      <c r="I47" s="82">
        <f>G47*H47</f>
        <v>0</v>
      </c>
    </row>
    <row r="48" spans="2:9" x14ac:dyDescent="0.25">
      <c r="B48" s="89"/>
      <c r="C48" s="103"/>
      <c r="D48" s="65">
        <v>2</v>
      </c>
      <c r="E48" s="1">
        <v>0.8</v>
      </c>
      <c r="F48" s="13"/>
      <c r="G48" s="86"/>
      <c r="H48" s="98"/>
      <c r="I48" s="83"/>
    </row>
    <row r="49" spans="2:9" x14ac:dyDescent="0.25">
      <c r="B49" s="89"/>
      <c r="C49" s="103"/>
      <c r="D49" s="64">
        <v>3</v>
      </c>
      <c r="E49" s="1">
        <v>0.6</v>
      </c>
      <c r="F49" s="13"/>
      <c r="G49" s="86"/>
      <c r="H49" s="98"/>
      <c r="I49" s="83"/>
    </row>
    <row r="50" spans="2:9" x14ac:dyDescent="0.25">
      <c r="B50" s="89"/>
      <c r="C50" s="103"/>
      <c r="D50" s="64" t="s">
        <v>142</v>
      </c>
      <c r="E50" s="1">
        <v>0.4</v>
      </c>
      <c r="F50" s="13"/>
      <c r="G50" s="86"/>
      <c r="H50" s="98"/>
      <c r="I50" s="83"/>
    </row>
    <row r="51" spans="2:9" x14ac:dyDescent="0.25">
      <c r="B51" s="89"/>
      <c r="C51" s="103"/>
      <c r="D51" s="64" t="s">
        <v>143</v>
      </c>
      <c r="E51" s="1">
        <v>0.2</v>
      </c>
      <c r="F51" s="13"/>
      <c r="G51" s="86"/>
      <c r="H51" s="98"/>
      <c r="I51" s="83"/>
    </row>
    <row r="52" spans="2:9" x14ac:dyDescent="0.25">
      <c r="B52" s="89"/>
      <c r="C52" s="103"/>
      <c r="D52" s="67" t="s">
        <v>144</v>
      </c>
      <c r="E52" s="12">
        <v>0</v>
      </c>
      <c r="F52" s="13"/>
      <c r="G52" s="87"/>
      <c r="H52" s="99"/>
      <c r="I52" s="84"/>
    </row>
    <row r="53" spans="2:9" x14ac:dyDescent="0.25">
      <c r="B53" s="89"/>
      <c r="C53" s="103" t="s">
        <v>98</v>
      </c>
      <c r="D53" s="64">
        <v>1</v>
      </c>
      <c r="E53" s="1">
        <v>1</v>
      </c>
      <c r="F53" s="13"/>
      <c r="G53" s="85">
        <v>0</v>
      </c>
      <c r="H53" s="97">
        <v>0.5</v>
      </c>
      <c r="I53" s="82">
        <f>G53*H53</f>
        <v>0</v>
      </c>
    </row>
    <row r="54" spans="2:9" x14ac:dyDescent="0.25">
      <c r="B54" s="89"/>
      <c r="C54" s="103"/>
      <c r="D54" s="65">
        <v>2</v>
      </c>
      <c r="E54" s="1">
        <v>0.8</v>
      </c>
      <c r="F54" s="13"/>
      <c r="G54" s="86"/>
      <c r="H54" s="98"/>
      <c r="I54" s="83"/>
    </row>
    <row r="55" spans="2:9" x14ac:dyDescent="0.25">
      <c r="B55" s="89"/>
      <c r="C55" s="103"/>
      <c r="D55" s="64">
        <v>3</v>
      </c>
      <c r="E55" s="1">
        <v>0.6</v>
      </c>
      <c r="F55" s="13"/>
      <c r="G55" s="86"/>
      <c r="H55" s="98"/>
      <c r="I55" s="83"/>
    </row>
    <row r="56" spans="2:9" x14ac:dyDescent="0.25">
      <c r="B56" s="89"/>
      <c r="C56" s="103"/>
      <c r="D56" s="64" t="s">
        <v>142</v>
      </c>
      <c r="E56" s="1">
        <v>0.4</v>
      </c>
      <c r="F56" s="13"/>
      <c r="G56" s="86"/>
      <c r="H56" s="98"/>
      <c r="I56" s="83"/>
    </row>
    <row r="57" spans="2:9" x14ac:dyDescent="0.25">
      <c r="B57" s="89"/>
      <c r="C57" s="103"/>
      <c r="D57" s="64" t="s">
        <v>143</v>
      </c>
      <c r="E57" s="1">
        <v>0.2</v>
      </c>
      <c r="F57" s="13"/>
      <c r="G57" s="86"/>
      <c r="H57" s="98"/>
      <c r="I57" s="83"/>
    </row>
    <row r="58" spans="2:9" x14ac:dyDescent="0.25">
      <c r="B58" s="89"/>
      <c r="C58" s="103"/>
      <c r="D58" s="67" t="s">
        <v>144</v>
      </c>
      <c r="E58" s="12">
        <v>0</v>
      </c>
      <c r="F58" s="13"/>
      <c r="G58" s="87"/>
      <c r="H58" s="99"/>
      <c r="I58" s="84"/>
    </row>
    <row r="59" spans="2:9" x14ac:dyDescent="0.25">
      <c r="B59" s="89"/>
      <c r="C59" s="103" t="s">
        <v>99</v>
      </c>
      <c r="D59" s="64">
        <v>1</v>
      </c>
      <c r="E59" s="1">
        <v>1</v>
      </c>
      <c r="F59" s="13"/>
      <c r="G59" s="85">
        <v>0</v>
      </c>
      <c r="H59" s="97">
        <v>0.5</v>
      </c>
      <c r="I59" s="82">
        <f>G59*H59</f>
        <v>0</v>
      </c>
    </row>
    <row r="60" spans="2:9" x14ac:dyDescent="0.25">
      <c r="B60" s="89"/>
      <c r="C60" s="103"/>
      <c r="D60" s="65">
        <v>2</v>
      </c>
      <c r="E60" s="1">
        <v>0.8</v>
      </c>
      <c r="F60" s="13"/>
      <c r="G60" s="86"/>
      <c r="H60" s="98"/>
      <c r="I60" s="83"/>
    </row>
    <row r="61" spans="2:9" x14ac:dyDescent="0.25">
      <c r="B61" s="89"/>
      <c r="C61" s="103"/>
      <c r="D61" s="64">
        <v>3</v>
      </c>
      <c r="E61" s="1">
        <v>0.6</v>
      </c>
      <c r="F61" s="13"/>
      <c r="G61" s="86"/>
      <c r="H61" s="98"/>
      <c r="I61" s="83"/>
    </row>
    <row r="62" spans="2:9" x14ac:dyDescent="0.25">
      <c r="B62" s="89"/>
      <c r="C62" s="103"/>
      <c r="D62" s="64" t="s">
        <v>142</v>
      </c>
      <c r="E62" s="1">
        <v>0.4</v>
      </c>
      <c r="F62" s="13"/>
      <c r="G62" s="86"/>
      <c r="H62" s="98"/>
      <c r="I62" s="83"/>
    </row>
    <row r="63" spans="2:9" x14ac:dyDescent="0.25">
      <c r="B63" s="89"/>
      <c r="C63" s="103"/>
      <c r="D63" s="64" t="s">
        <v>143</v>
      </c>
      <c r="E63" s="1">
        <v>0.2</v>
      </c>
      <c r="F63" s="13"/>
      <c r="G63" s="86"/>
      <c r="H63" s="98"/>
      <c r="I63" s="83"/>
    </row>
    <row r="64" spans="2:9" x14ac:dyDescent="0.25">
      <c r="B64" s="89"/>
      <c r="C64" s="103"/>
      <c r="D64" s="67" t="s">
        <v>144</v>
      </c>
      <c r="E64" s="12">
        <v>0</v>
      </c>
      <c r="F64" s="13"/>
      <c r="G64" s="87"/>
      <c r="H64" s="99"/>
      <c r="I64" s="84"/>
    </row>
    <row r="65" spans="2:9" x14ac:dyDescent="0.25">
      <c r="B65" s="89"/>
      <c r="C65" s="103" t="s">
        <v>100</v>
      </c>
      <c r="D65" s="64">
        <v>1</v>
      </c>
      <c r="E65" s="1">
        <v>1</v>
      </c>
      <c r="F65" s="13"/>
      <c r="G65" s="85">
        <v>0</v>
      </c>
      <c r="H65" s="97">
        <v>0.5</v>
      </c>
      <c r="I65" s="82">
        <f>G65*H65</f>
        <v>0</v>
      </c>
    </row>
    <row r="66" spans="2:9" x14ac:dyDescent="0.25">
      <c r="B66" s="89"/>
      <c r="C66" s="103"/>
      <c r="D66" s="65">
        <v>2</v>
      </c>
      <c r="E66" s="1">
        <v>0.8</v>
      </c>
      <c r="F66" s="13"/>
      <c r="G66" s="86"/>
      <c r="H66" s="98"/>
      <c r="I66" s="83"/>
    </row>
    <row r="67" spans="2:9" x14ac:dyDescent="0.25">
      <c r="B67" s="89"/>
      <c r="C67" s="103"/>
      <c r="D67" s="64">
        <v>3</v>
      </c>
      <c r="E67" s="1">
        <v>0.6</v>
      </c>
      <c r="F67" s="13"/>
      <c r="G67" s="86"/>
      <c r="H67" s="98"/>
      <c r="I67" s="83"/>
    </row>
    <row r="68" spans="2:9" x14ac:dyDescent="0.25">
      <c r="B68" s="89"/>
      <c r="C68" s="103"/>
      <c r="D68" s="64" t="s">
        <v>142</v>
      </c>
      <c r="E68" s="1">
        <v>0.4</v>
      </c>
      <c r="F68" s="13"/>
      <c r="G68" s="86"/>
      <c r="H68" s="98"/>
      <c r="I68" s="83"/>
    </row>
    <row r="69" spans="2:9" x14ac:dyDescent="0.25">
      <c r="B69" s="89"/>
      <c r="C69" s="103"/>
      <c r="D69" s="64" t="s">
        <v>143</v>
      </c>
      <c r="E69" s="1">
        <v>0.2</v>
      </c>
      <c r="F69" s="13"/>
      <c r="G69" s="86"/>
      <c r="H69" s="98"/>
      <c r="I69" s="83"/>
    </row>
    <row r="70" spans="2:9" x14ac:dyDescent="0.25">
      <c r="B70" s="89"/>
      <c r="C70" s="103"/>
      <c r="D70" s="67" t="s">
        <v>144</v>
      </c>
      <c r="E70" s="12">
        <v>0</v>
      </c>
      <c r="F70" s="13"/>
      <c r="G70" s="87"/>
      <c r="H70" s="99"/>
      <c r="I70" s="84"/>
    </row>
    <row r="71" spans="2:9" x14ac:dyDescent="0.25">
      <c r="B71" s="89"/>
      <c r="C71" s="103" t="s">
        <v>101</v>
      </c>
      <c r="D71" s="64">
        <v>1</v>
      </c>
      <c r="E71" s="1">
        <v>1</v>
      </c>
      <c r="F71" s="13"/>
      <c r="G71" s="85">
        <v>0</v>
      </c>
      <c r="H71" s="97">
        <v>0.5</v>
      </c>
      <c r="I71" s="82">
        <f>G71*H71</f>
        <v>0</v>
      </c>
    </row>
    <row r="72" spans="2:9" x14ac:dyDescent="0.25">
      <c r="B72" s="89"/>
      <c r="C72" s="103"/>
      <c r="D72" s="65">
        <v>2</v>
      </c>
      <c r="E72" s="1">
        <v>0.8</v>
      </c>
      <c r="F72" s="13"/>
      <c r="G72" s="86"/>
      <c r="H72" s="98"/>
      <c r="I72" s="83"/>
    </row>
    <row r="73" spans="2:9" x14ac:dyDescent="0.25">
      <c r="B73" s="89"/>
      <c r="C73" s="103"/>
      <c r="D73" s="64">
        <v>3</v>
      </c>
      <c r="E73" s="1">
        <v>0.6</v>
      </c>
      <c r="F73" s="13"/>
      <c r="G73" s="86"/>
      <c r="H73" s="98"/>
      <c r="I73" s="83"/>
    </row>
    <row r="74" spans="2:9" x14ac:dyDescent="0.25">
      <c r="B74" s="89"/>
      <c r="C74" s="103"/>
      <c r="D74" s="64" t="s">
        <v>142</v>
      </c>
      <c r="E74" s="1">
        <v>0.4</v>
      </c>
      <c r="F74" s="13"/>
      <c r="G74" s="86"/>
      <c r="H74" s="98"/>
      <c r="I74" s="83"/>
    </row>
    <row r="75" spans="2:9" x14ac:dyDescent="0.25">
      <c r="B75" s="89"/>
      <c r="C75" s="103"/>
      <c r="D75" s="64" t="s">
        <v>143</v>
      </c>
      <c r="E75" s="1">
        <v>0.2</v>
      </c>
      <c r="F75" s="13"/>
      <c r="G75" s="86"/>
      <c r="H75" s="98"/>
      <c r="I75" s="83"/>
    </row>
    <row r="76" spans="2:9" x14ac:dyDescent="0.25">
      <c r="B76" s="89"/>
      <c r="C76" s="103"/>
      <c r="D76" s="67" t="s">
        <v>144</v>
      </c>
      <c r="E76" s="12">
        <v>0</v>
      </c>
      <c r="F76" s="13"/>
      <c r="G76" s="87"/>
      <c r="H76" s="99"/>
      <c r="I76" s="84"/>
    </row>
    <row r="77" spans="2:9" x14ac:dyDescent="0.25">
      <c r="B77" s="89"/>
      <c r="C77" s="103" t="s">
        <v>102</v>
      </c>
      <c r="D77" s="64">
        <v>1</v>
      </c>
      <c r="E77" s="1">
        <v>1</v>
      </c>
      <c r="F77" s="13"/>
      <c r="G77" s="85">
        <v>0</v>
      </c>
      <c r="H77" s="97">
        <v>0.5</v>
      </c>
      <c r="I77" s="82">
        <f>G77*H77</f>
        <v>0</v>
      </c>
    </row>
    <row r="78" spans="2:9" x14ac:dyDescent="0.25">
      <c r="B78" s="89"/>
      <c r="C78" s="103"/>
      <c r="D78" s="65">
        <v>2</v>
      </c>
      <c r="E78" s="1">
        <v>0.8</v>
      </c>
      <c r="F78" s="13"/>
      <c r="G78" s="86"/>
      <c r="H78" s="98"/>
      <c r="I78" s="83"/>
    </row>
    <row r="79" spans="2:9" x14ac:dyDescent="0.25">
      <c r="B79" s="89"/>
      <c r="C79" s="103"/>
      <c r="D79" s="64">
        <v>3</v>
      </c>
      <c r="E79" s="1">
        <v>0.6</v>
      </c>
      <c r="F79" s="13"/>
      <c r="G79" s="86"/>
      <c r="H79" s="98"/>
      <c r="I79" s="83"/>
    </row>
    <row r="80" spans="2:9" x14ac:dyDescent="0.25">
      <c r="B80" s="89"/>
      <c r="C80" s="103"/>
      <c r="D80" s="64" t="s">
        <v>142</v>
      </c>
      <c r="E80" s="1">
        <v>0.4</v>
      </c>
      <c r="F80" s="13"/>
      <c r="G80" s="86"/>
      <c r="H80" s="98"/>
      <c r="I80" s="83"/>
    </row>
    <row r="81" spans="2:9" x14ac:dyDescent="0.25">
      <c r="B81" s="89"/>
      <c r="C81" s="103"/>
      <c r="D81" s="64" t="s">
        <v>143</v>
      </c>
      <c r="E81" s="1">
        <v>0.2</v>
      </c>
      <c r="F81" s="13"/>
      <c r="G81" s="86"/>
      <c r="H81" s="98"/>
      <c r="I81" s="83"/>
    </row>
    <row r="82" spans="2:9" x14ac:dyDescent="0.25">
      <c r="B82" s="89"/>
      <c r="C82" s="103"/>
      <c r="D82" s="67" t="s">
        <v>144</v>
      </c>
      <c r="E82" s="12">
        <v>0</v>
      </c>
      <c r="F82" s="13"/>
      <c r="G82" s="87"/>
      <c r="H82" s="99"/>
      <c r="I82" s="84"/>
    </row>
    <row r="84" spans="2:9" x14ac:dyDescent="0.25">
      <c r="B84" t="s">
        <v>150</v>
      </c>
    </row>
  </sheetData>
  <mergeCells count="57">
    <mergeCell ref="C77:C82"/>
    <mergeCell ref="K4:P4"/>
    <mergeCell ref="O6:O11"/>
    <mergeCell ref="P6:P11"/>
    <mergeCell ref="G77:G82"/>
    <mergeCell ref="H77:H82"/>
    <mergeCell ref="I77:I82"/>
    <mergeCell ref="G65:G70"/>
    <mergeCell ref="H65:H70"/>
    <mergeCell ref="I65:I70"/>
    <mergeCell ref="G71:G76"/>
    <mergeCell ref="H71:H76"/>
    <mergeCell ref="I71:I76"/>
    <mergeCell ref="C47:C52"/>
    <mergeCell ref="C53:C58"/>
    <mergeCell ref="C59:C64"/>
    <mergeCell ref="C65:C70"/>
    <mergeCell ref="C71:C76"/>
    <mergeCell ref="G53:G58"/>
    <mergeCell ref="H53:H58"/>
    <mergeCell ref="I53:I58"/>
    <mergeCell ref="G59:G64"/>
    <mergeCell ref="H59:H64"/>
    <mergeCell ref="I59:I64"/>
    <mergeCell ref="G41:G46"/>
    <mergeCell ref="H41:H46"/>
    <mergeCell ref="I41:I46"/>
    <mergeCell ref="G47:G52"/>
    <mergeCell ref="H47:H52"/>
    <mergeCell ref="I47:I52"/>
    <mergeCell ref="C11:C16"/>
    <mergeCell ref="B5:B28"/>
    <mergeCell ref="G29:G34"/>
    <mergeCell ref="H29:H34"/>
    <mergeCell ref="I29:I34"/>
    <mergeCell ref="I5:I10"/>
    <mergeCell ref="G11:G16"/>
    <mergeCell ref="H11:H16"/>
    <mergeCell ref="I11:I16"/>
    <mergeCell ref="C5:C10"/>
    <mergeCell ref="H5:H10"/>
    <mergeCell ref="G5:G10"/>
    <mergeCell ref="B29:B82"/>
    <mergeCell ref="C29:C34"/>
    <mergeCell ref="C35:C40"/>
    <mergeCell ref="C41:C46"/>
    <mergeCell ref="G35:G40"/>
    <mergeCell ref="H35:H40"/>
    <mergeCell ref="I35:I40"/>
    <mergeCell ref="C17:C22"/>
    <mergeCell ref="G17:G22"/>
    <mergeCell ref="H17:H22"/>
    <mergeCell ref="I17:I22"/>
    <mergeCell ref="C23:C28"/>
    <mergeCell ref="G23:G28"/>
    <mergeCell ref="H23:H28"/>
    <mergeCell ref="I23:I2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37"/>
  <sheetViews>
    <sheetView topLeftCell="A22" workbookViewId="0">
      <selection activeCell="E31" sqref="E31"/>
    </sheetView>
  </sheetViews>
  <sheetFormatPr defaultRowHeight="15" x14ac:dyDescent="0.25"/>
  <cols>
    <col min="20" max="20" width="8.140625" customWidth="1"/>
    <col min="21" max="21" width="10.85546875" customWidth="1"/>
  </cols>
  <sheetData>
    <row r="6" spans="1:23" ht="15.75" x14ac:dyDescent="0.25">
      <c r="A6" s="38" t="s">
        <v>42</v>
      </c>
    </row>
    <row r="7" spans="1:23" x14ac:dyDescent="0.25">
      <c r="A7" s="69" t="s">
        <v>43</v>
      </c>
      <c r="B7" s="70"/>
      <c r="C7" s="71"/>
      <c r="E7" s="69" t="s">
        <v>52</v>
      </c>
      <c r="F7" s="70"/>
      <c r="G7" s="71"/>
      <c r="I7" s="69" t="s">
        <v>58</v>
      </c>
      <c r="J7" s="70"/>
      <c r="K7" s="71"/>
      <c r="M7" s="69" t="s">
        <v>58</v>
      </c>
      <c r="N7" s="70"/>
      <c r="O7" s="71"/>
      <c r="Q7" s="69" t="s">
        <v>153</v>
      </c>
      <c r="R7" s="70"/>
      <c r="S7" s="71"/>
      <c r="U7" s="69" t="s">
        <v>157</v>
      </c>
      <c r="V7" s="70"/>
      <c r="W7" s="71"/>
    </row>
    <row r="8" spans="1:23" x14ac:dyDescent="0.25">
      <c r="A8" s="1" t="s">
        <v>46</v>
      </c>
      <c r="B8" s="1"/>
      <c r="C8" s="1">
        <v>5</v>
      </c>
      <c r="E8" s="1" t="s">
        <v>46</v>
      </c>
      <c r="F8" s="1"/>
      <c r="G8" s="1">
        <v>5</v>
      </c>
      <c r="I8" s="1" t="s">
        <v>46</v>
      </c>
      <c r="J8" s="1"/>
      <c r="K8" s="1">
        <v>5</v>
      </c>
      <c r="M8" s="1" t="s">
        <v>46</v>
      </c>
      <c r="N8" s="1"/>
      <c r="O8" s="1">
        <v>5</v>
      </c>
      <c r="Q8" s="1" t="s">
        <v>46</v>
      </c>
      <c r="R8" s="1"/>
      <c r="S8" s="1">
        <v>3</v>
      </c>
      <c r="U8" s="1" t="s">
        <v>46</v>
      </c>
      <c r="V8" s="1"/>
      <c r="W8" s="1">
        <v>8</v>
      </c>
    </row>
    <row r="9" spans="1:23" x14ac:dyDescent="0.25">
      <c r="A9" s="77" t="s">
        <v>44</v>
      </c>
      <c r="B9" s="78"/>
      <c r="C9" s="1">
        <v>10</v>
      </c>
      <c r="E9" s="77" t="s">
        <v>44</v>
      </c>
      <c r="F9" s="78"/>
      <c r="G9" s="1">
        <v>5</v>
      </c>
      <c r="I9" s="77" t="s">
        <v>44</v>
      </c>
      <c r="J9" s="78"/>
      <c r="K9" s="1">
        <v>0.5</v>
      </c>
      <c r="M9" s="77" t="s">
        <v>44</v>
      </c>
      <c r="N9" s="78"/>
      <c r="O9" s="1">
        <v>5</v>
      </c>
      <c r="Q9" s="77" t="s">
        <v>44</v>
      </c>
      <c r="R9" s="78"/>
      <c r="S9" s="1">
        <v>2</v>
      </c>
      <c r="U9" s="77" t="s">
        <v>44</v>
      </c>
      <c r="V9" s="78"/>
      <c r="W9" s="1">
        <v>40</v>
      </c>
    </row>
    <row r="10" spans="1:23" x14ac:dyDescent="0.25">
      <c r="A10" s="77" t="s">
        <v>45</v>
      </c>
      <c r="B10" s="78"/>
      <c r="C10" s="1">
        <f>(C9/C8)</f>
        <v>2</v>
      </c>
      <c r="E10" s="77" t="s">
        <v>45</v>
      </c>
      <c r="F10" s="78"/>
      <c r="G10" s="1">
        <f>(G9/G8)</f>
        <v>1</v>
      </c>
      <c r="I10" s="77" t="s">
        <v>45</v>
      </c>
      <c r="J10" s="78"/>
      <c r="K10" s="1">
        <v>1</v>
      </c>
      <c r="M10" s="77" t="s">
        <v>45</v>
      </c>
      <c r="N10" s="78"/>
      <c r="O10" s="1">
        <f>(O9/5)</f>
        <v>1</v>
      </c>
      <c r="Q10" s="77" t="s">
        <v>45</v>
      </c>
      <c r="R10" s="78"/>
      <c r="S10" s="1">
        <f>(S9/S8)</f>
        <v>0.66666666666666663</v>
      </c>
      <c r="U10" s="77" t="s">
        <v>45</v>
      </c>
      <c r="V10" s="78"/>
      <c r="W10" s="1">
        <f>(W9/W8)</f>
        <v>5</v>
      </c>
    </row>
    <row r="12" spans="1:23" x14ac:dyDescent="0.25">
      <c r="A12" s="18" t="s">
        <v>45</v>
      </c>
      <c r="B12" s="18" t="s">
        <v>12</v>
      </c>
      <c r="E12" s="18" t="s">
        <v>45</v>
      </c>
      <c r="F12" s="18" t="s">
        <v>12</v>
      </c>
      <c r="I12" s="18" t="s">
        <v>45</v>
      </c>
      <c r="J12" s="18" t="s">
        <v>12</v>
      </c>
      <c r="M12" s="32" t="s">
        <v>45</v>
      </c>
      <c r="N12" s="18" t="s">
        <v>12</v>
      </c>
      <c r="Q12" s="32" t="s">
        <v>45</v>
      </c>
      <c r="R12" s="18" t="s">
        <v>12</v>
      </c>
      <c r="U12" s="4" t="s">
        <v>45</v>
      </c>
      <c r="V12" s="18" t="s">
        <v>12</v>
      </c>
    </row>
    <row r="13" spans="1:23" x14ac:dyDescent="0.25">
      <c r="A13" s="57" t="s">
        <v>134</v>
      </c>
      <c r="B13" s="3">
        <v>1</v>
      </c>
      <c r="E13" s="26" t="s">
        <v>133</v>
      </c>
      <c r="F13" s="3">
        <v>1</v>
      </c>
      <c r="I13" s="26" t="s">
        <v>60</v>
      </c>
      <c r="J13" s="3">
        <v>0</v>
      </c>
      <c r="M13" s="26" t="s">
        <v>133</v>
      </c>
      <c r="N13" s="3">
        <v>1</v>
      </c>
      <c r="Q13" s="26" t="s">
        <v>154</v>
      </c>
      <c r="R13" s="3">
        <v>1</v>
      </c>
      <c r="U13" s="26" t="s">
        <v>164</v>
      </c>
      <c r="V13" s="3">
        <v>1</v>
      </c>
    </row>
    <row r="14" spans="1:23" x14ac:dyDescent="0.25">
      <c r="A14" s="57" t="s">
        <v>135</v>
      </c>
      <c r="B14" s="3">
        <v>2</v>
      </c>
      <c r="E14" s="26" t="s">
        <v>132</v>
      </c>
      <c r="F14" s="3">
        <v>2</v>
      </c>
      <c r="I14" s="26" t="s">
        <v>139</v>
      </c>
      <c r="J14" s="3">
        <v>1</v>
      </c>
      <c r="M14" s="26" t="s">
        <v>132</v>
      </c>
      <c r="N14" s="3">
        <v>2</v>
      </c>
      <c r="Q14" s="26" t="s">
        <v>155</v>
      </c>
      <c r="R14" s="3">
        <v>2</v>
      </c>
      <c r="U14" s="26" t="s">
        <v>165</v>
      </c>
      <c r="V14" s="3">
        <v>2</v>
      </c>
    </row>
    <row r="15" spans="1:23" x14ac:dyDescent="0.25">
      <c r="A15" s="57" t="s">
        <v>136</v>
      </c>
      <c r="B15" s="3">
        <v>3</v>
      </c>
      <c r="E15" s="26" t="s">
        <v>131</v>
      </c>
      <c r="F15" s="3">
        <v>3</v>
      </c>
      <c r="I15" s="26" t="s">
        <v>140</v>
      </c>
      <c r="J15" s="3">
        <v>2</v>
      </c>
      <c r="M15" s="26" t="s">
        <v>131</v>
      </c>
      <c r="N15" s="3">
        <v>3</v>
      </c>
      <c r="Q15" s="26" t="s">
        <v>156</v>
      </c>
      <c r="R15" s="3">
        <v>3</v>
      </c>
      <c r="U15" s="26" t="s">
        <v>163</v>
      </c>
      <c r="V15" s="3">
        <v>3</v>
      </c>
    </row>
    <row r="16" spans="1:23" x14ac:dyDescent="0.25">
      <c r="A16" s="57" t="s">
        <v>137</v>
      </c>
      <c r="B16" s="3">
        <v>4</v>
      </c>
      <c r="E16" s="26" t="s">
        <v>130</v>
      </c>
      <c r="F16" s="3">
        <v>4</v>
      </c>
      <c r="I16" s="10">
        <v>0.3</v>
      </c>
      <c r="J16" s="27">
        <v>3</v>
      </c>
      <c r="M16" s="26" t="s">
        <v>130</v>
      </c>
      <c r="N16" s="3">
        <v>4</v>
      </c>
      <c r="U16" s="26" t="s">
        <v>162</v>
      </c>
      <c r="V16" s="3">
        <v>4</v>
      </c>
    </row>
    <row r="17" spans="1:22" x14ac:dyDescent="0.25">
      <c r="A17" s="57" t="s">
        <v>138</v>
      </c>
      <c r="B17" s="3">
        <v>5</v>
      </c>
      <c r="E17" s="26" t="s">
        <v>129</v>
      </c>
      <c r="F17" s="3">
        <v>5</v>
      </c>
      <c r="I17" s="10">
        <v>0.4</v>
      </c>
      <c r="J17" s="27">
        <v>4</v>
      </c>
      <c r="M17" s="26" t="s">
        <v>129</v>
      </c>
      <c r="N17" s="3">
        <v>5</v>
      </c>
      <c r="U17" s="26" t="s">
        <v>161</v>
      </c>
      <c r="V17" s="3">
        <v>5</v>
      </c>
    </row>
    <row r="18" spans="1:22" x14ac:dyDescent="0.25">
      <c r="I18" s="10">
        <v>0.5</v>
      </c>
      <c r="J18" s="27">
        <v>5</v>
      </c>
      <c r="U18" s="26" t="s">
        <v>159</v>
      </c>
      <c r="V18" s="3">
        <v>6</v>
      </c>
    </row>
    <row r="19" spans="1:22" x14ac:dyDescent="0.25">
      <c r="U19" s="26" t="s">
        <v>160</v>
      </c>
      <c r="V19" s="3">
        <v>7</v>
      </c>
    </row>
    <row r="20" spans="1:22" ht="15.75" x14ac:dyDescent="0.25">
      <c r="A20" s="39" t="s">
        <v>64</v>
      </c>
      <c r="U20" s="26" t="s">
        <v>158</v>
      </c>
      <c r="V20" s="3">
        <v>8</v>
      </c>
    </row>
    <row r="21" spans="1:22" ht="30" x14ac:dyDescent="0.25">
      <c r="A21" s="29" t="s">
        <v>65</v>
      </c>
      <c r="B21" s="29" t="s">
        <v>39</v>
      </c>
      <c r="C21" s="29" t="s">
        <v>74</v>
      </c>
      <c r="G21" s="6" t="s">
        <v>76</v>
      </c>
    </row>
    <row r="22" spans="1:22" x14ac:dyDescent="0.25">
      <c r="A22" s="1" t="s">
        <v>66</v>
      </c>
      <c r="B22" s="1">
        <v>8.0299999999999994</v>
      </c>
      <c r="C22" s="1">
        <v>5</v>
      </c>
      <c r="G22" s="25" t="s">
        <v>77</v>
      </c>
    </row>
    <row r="23" spans="1:22" ht="21" x14ac:dyDescent="0.25">
      <c r="A23" s="1" t="s">
        <v>67</v>
      </c>
      <c r="B23" s="1">
        <v>8.64</v>
      </c>
      <c r="C23" s="1">
        <v>5</v>
      </c>
      <c r="H23" s="31" t="s">
        <v>78</v>
      </c>
    </row>
    <row r="24" spans="1:22" ht="21" x14ac:dyDescent="0.35">
      <c r="A24" s="1" t="s">
        <v>68</v>
      </c>
      <c r="B24" s="1">
        <v>8.5</v>
      </c>
      <c r="C24" s="1">
        <v>5</v>
      </c>
      <c r="H24" s="30" t="s">
        <v>79</v>
      </c>
    </row>
    <row r="25" spans="1:22" x14ac:dyDescent="0.25">
      <c r="A25" s="1" t="s">
        <v>69</v>
      </c>
      <c r="B25" s="107">
        <v>2.0299999999999998</v>
      </c>
      <c r="C25" s="1">
        <v>3</v>
      </c>
    </row>
    <row r="26" spans="1:22" x14ac:dyDescent="0.25">
      <c r="A26" s="1" t="s">
        <v>70</v>
      </c>
      <c r="B26" s="107">
        <v>2.14</v>
      </c>
      <c r="C26" s="1">
        <v>3</v>
      </c>
      <c r="G26" t="s">
        <v>80</v>
      </c>
      <c r="H26" s="79">
        <v>10</v>
      </c>
      <c r="I26" s="79"/>
      <c r="J26" s="79"/>
    </row>
    <row r="27" spans="1:22" x14ac:dyDescent="0.25">
      <c r="A27" s="1" t="s">
        <v>71</v>
      </c>
      <c r="B27" s="107">
        <v>2.2599999999999998</v>
      </c>
      <c r="C27" s="1">
        <v>3</v>
      </c>
      <c r="H27" s="96" t="s">
        <v>151</v>
      </c>
      <c r="I27" s="96"/>
      <c r="J27" s="96"/>
    </row>
    <row r="28" spans="1:22" x14ac:dyDescent="0.25">
      <c r="A28" s="24" t="s">
        <v>169</v>
      </c>
      <c r="B28" s="107"/>
      <c r="C28" s="1"/>
    </row>
    <row r="29" spans="1:22" ht="30" x14ac:dyDescent="0.25">
      <c r="A29" s="9" t="s">
        <v>170</v>
      </c>
      <c r="B29" s="107" t="s">
        <v>174</v>
      </c>
      <c r="C29" s="1">
        <v>4</v>
      </c>
      <c r="H29" s="25" t="s">
        <v>152</v>
      </c>
    </row>
    <row r="30" spans="1:22" x14ac:dyDescent="0.25">
      <c r="A30" s="1" t="s">
        <v>171</v>
      </c>
      <c r="B30" s="107">
        <v>2</v>
      </c>
      <c r="C30" s="1">
        <v>2</v>
      </c>
    </row>
    <row r="31" spans="1:22" ht="60" x14ac:dyDescent="0.25">
      <c r="A31" s="9" t="s">
        <v>173</v>
      </c>
      <c r="B31" s="107">
        <v>0.1</v>
      </c>
      <c r="C31" s="1">
        <v>1</v>
      </c>
    </row>
    <row r="32" spans="1:22" ht="30" x14ac:dyDescent="0.25">
      <c r="A32" s="9" t="s">
        <v>172</v>
      </c>
      <c r="B32" s="107">
        <v>4</v>
      </c>
      <c r="C32" s="1">
        <v>4</v>
      </c>
    </row>
    <row r="33" spans="1:3" ht="30" x14ac:dyDescent="0.25">
      <c r="A33" s="108" t="s">
        <v>175</v>
      </c>
      <c r="B33" s="1"/>
      <c r="C33" s="1"/>
    </row>
    <row r="34" spans="1:3" ht="30" x14ac:dyDescent="0.25">
      <c r="A34" s="9" t="s">
        <v>175</v>
      </c>
      <c r="B34" s="1">
        <v>1.25</v>
      </c>
      <c r="C34" s="1">
        <v>2</v>
      </c>
    </row>
    <row r="35" spans="1:3" x14ac:dyDescent="0.25">
      <c r="A35" s="108" t="s">
        <v>176</v>
      </c>
      <c r="B35" s="1"/>
      <c r="C35" s="1"/>
    </row>
    <row r="36" spans="1:3" x14ac:dyDescent="0.25">
      <c r="A36" s="109" t="s">
        <v>176</v>
      </c>
      <c r="B36" s="12">
        <v>4.7249999999999996</v>
      </c>
      <c r="C36" s="12">
        <v>6</v>
      </c>
    </row>
    <row r="37" spans="1:3" x14ac:dyDescent="0.25">
      <c r="A37" s="24" t="s">
        <v>75</v>
      </c>
      <c r="B37" s="107"/>
      <c r="C37" s="28">
        <f>(SUM(C22:C36))</f>
        <v>43</v>
      </c>
    </row>
  </sheetData>
  <mergeCells count="20">
    <mergeCell ref="U7:W7"/>
    <mergeCell ref="U9:V9"/>
    <mergeCell ref="U10:V10"/>
    <mergeCell ref="E9:F9"/>
    <mergeCell ref="I9:J9"/>
    <mergeCell ref="M9:N9"/>
    <mergeCell ref="H26:J26"/>
    <mergeCell ref="H27:J27"/>
    <mergeCell ref="Q7:S7"/>
    <mergeCell ref="Q9:R9"/>
    <mergeCell ref="Q10:R10"/>
    <mergeCell ref="A10:B10"/>
    <mergeCell ref="E10:F10"/>
    <mergeCell ref="I10:J10"/>
    <mergeCell ref="M10:N10"/>
    <mergeCell ref="A7:C7"/>
    <mergeCell ref="E7:G7"/>
    <mergeCell ref="I7:K7"/>
    <mergeCell ref="M7:O7"/>
    <mergeCell ref="A9:B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Penilaian</vt:lpstr>
      <vt:lpstr>Contoh Perhitungan</vt:lpstr>
      <vt:lpstr>Format Penilaian BARU</vt:lpstr>
      <vt:lpstr>Contoh hitungan (all)</vt:lpstr>
      <vt:lpstr>perhitungan prestasi</vt:lpstr>
      <vt:lpstr>Value dan Hasil Akhir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2018-06-03T04:49:47Z</dcterms:modified>
</cp:coreProperties>
</file>