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adkh_microsoft_com/Documents/Documents/Personal/Personal Project/Apress Engagement/Sample/Excel/"/>
    </mc:Choice>
  </mc:AlternateContent>
  <xr:revisionPtr revIDLastSave="36" documentId="8_{81C9F543-43E6-46D7-B066-E4B7FC83C641}" xr6:coauthVersionLast="47" xr6:coauthVersionMax="47" xr10:uidLastSave="{8A3716AA-5B61-4F2F-B505-8D3267879F56}"/>
  <bookViews>
    <workbookView xWindow="-98" yWindow="-98" windowWidth="22695" windowHeight="14476" activeTab="3" xr2:uid="{537AD5DF-3EDF-4076-9D22-CA33AA672094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  <c r="J10" i="1"/>
  <c r="K10" i="1"/>
  <c r="J3" i="1"/>
  <c r="K3" i="1"/>
  <c r="J11" i="1"/>
  <c r="K11" i="1"/>
  <c r="J9" i="1"/>
  <c r="K9" i="1"/>
  <c r="J12" i="1"/>
  <c r="K12" i="1"/>
  <c r="J5" i="1"/>
  <c r="K5" i="1"/>
  <c r="J2" i="1"/>
  <c r="K2" i="1"/>
  <c r="J7" i="1"/>
  <c r="K7" i="1"/>
  <c r="J4" i="1"/>
  <c r="K4" i="1"/>
  <c r="J8" i="1"/>
  <c r="K8" i="1"/>
  <c r="J6" i="1"/>
  <c r="K6" i="1"/>
  <c r="J13" i="1"/>
  <c r="K13" i="1"/>
</calcChain>
</file>

<file path=xl/sharedStrings.xml><?xml version="1.0" encoding="utf-8"?>
<sst xmlns="http://schemas.openxmlformats.org/spreadsheetml/2006/main" count="76" uniqueCount="45">
  <si>
    <t>Campaign Owner</t>
  </si>
  <si>
    <t>Campaign Name</t>
  </si>
  <si>
    <t>Launch Date</t>
  </si>
  <si>
    <t>Campaign Type</t>
  </si>
  <si>
    <t>Budget</t>
  </si>
  <si>
    <t>Revenue</t>
  </si>
  <si>
    <t>Total Users Targeted</t>
  </si>
  <si>
    <t>Engaged Users</t>
  </si>
  <si>
    <t>Halima, Yakubu</t>
  </si>
  <si>
    <t>Late Jan Email</t>
  </si>
  <si>
    <t>Digital marketing</t>
  </si>
  <si>
    <t>Kovaleva, Anna</t>
  </si>
  <si>
    <t>Billboards small</t>
  </si>
  <si>
    <t>Brand marketing</t>
  </si>
  <si>
    <t>Smith, Avery</t>
  </si>
  <si>
    <t>Billboards large</t>
  </si>
  <si>
    <t>Glazkov, Ilya</t>
  </si>
  <si>
    <t>Product review 3x</t>
  </si>
  <si>
    <t>Customer Experience</t>
  </si>
  <si>
    <t>Lawson, Andre</t>
  </si>
  <si>
    <t>Targeted - Group 1</t>
  </si>
  <si>
    <t>Cartier, Christian</t>
  </si>
  <si>
    <t>Barden, Malik</t>
  </si>
  <si>
    <t>Industry Conference</t>
  </si>
  <si>
    <t>Macedo, Beatriz</t>
  </si>
  <si>
    <t>Targeted - Group 2</t>
  </si>
  <si>
    <t>Feb email - North</t>
  </si>
  <si>
    <t>Feb email - South</t>
  </si>
  <si>
    <t>Feb email - West</t>
  </si>
  <si>
    <t>Connors, Morgan</t>
  </si>
  <si>
    <t>Product mention 5x</t>
  </si>
  <si>
    <t>Expenses</t>
  </si>
  <si>
    <t>Budget vs Expenses</t>
  </si>
  <si>
    <t>Engagement Success</t>
  </si>
  <si>
    <t>Sum of Revenue</t>
  </si>
  <si>
    <t>Average of Engagement Success</t>
  </si>
  <si>
    <t>Grand Total</t>
  </si>
  <si>
    <t>Sum of Budget</t>
  </si>
  <si>
    <t>Sum of Expenses</t>
  </si>
  <si>
    <t>Digital Campaign</t>
  </si>
  <si>
    <t>ExpenseType</t>
  </si>
  <si>
    <t>Amount</t>
  </si>
  <si>
    <t>Description</t>
  </si>
  <si>
    <t>Test Desc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</si>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</sst>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??_);_(@_)"/>
    <numFmt numFmtId="165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b/>
      <i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4">
    <dxf>
      <font>
        <b/>
        <i val="0"/>
        <color rgb="FF000000"/>
      </font>
    </dxf>
    <dxf>
      <numFmt numFmtId="0" formatCode="General"/>
    </dxf>
    <dxf>
      <numFmt numFmtId="0" formatCode="General"/>
    </dxf>
    <dxf>
      <numFmt numFmtId="14" formatCode="0.00%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numFmt numFmtId="21" formatCode="d\-m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[MarketingCampaignExcel04.xlsx]Sheet3!PivotTable2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'Budget', 'Expenses', and 'Revenue' by 'Campaign Name'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Sheet3!$D$4</c:f>
              <c:strCache>
                <c:ptCount val="1"/>
                <c:pt idx="0">
                  <c:v>Sum of 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Sheet3!$C$5:$C$16</c:f>
              <c:strCache>
                <c:ptCount val="11"/>
                <c:pt idx="0">
                  <c:v>Billboards large</c:v>
                </c:pt>
                <c:pt idx="1">
                  <c:v>Billboards small</c:v>
                </c:pt>
                <c:pt idx="2">
                  <c:v>Feb email - North</c:v>
                </c:pt>
                <c:pt idx="3">
                  <c:v>Feb email - South</c:v>
                </c:pt>
                <c:pt idx="4">
                  <c:v>Feb email - West</c:v>
                </c:pt>
                <c:pt idx="5">
                  <c:v>Industry Conference</c:v>
                </c:pt>
                <c:pt idx="6">
                  <c:v>Late Jan Email</c:v>
                </c:pt>
                <c:pt idx="7">
                  <c:v>Product mention 5x</c:v>
                </c:pt>
                <c:pt idx="8">
                  <c:v>Product review 3x</c:v>
                </c:pt>
                <c:pt idx="9">
                  <c:v>Targeted - Group 1</c:v>
                </c:pt>
                <c:pt idx="10">
                  <c:v>Targeted - Group 2</c:v>
                </c:pt>
              </c:strCache>
            </c:strRef>
          </c:cat>
          <c:val>
            <c:numRef>
              <c:f>Sheet3!$D$5:$D$16</c:f>
              <c:numCache>
                <c:formatCode>_("$"* #,##0_);_("$"* \(#,##0\);_("$"* "-"??_);_(@_)</c:formatCode>
                <c:ptCount val="11"/>
                <c:pt idx="0">
                  <c:v>4500</c:v>
                </c:pt>
                <c:pt idx="1">
                  <c:v>1050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600</c:v>
                </c:pt>
                <c:pt idx="6">
                  <c:v>500</c:v>
                </c:pt>
                <c:pt idx="7">
                  <c:v>635</c:v>
                </c:pt>
                <c:pt idx="8">
                  <c:v>2750</c:v>
                </c:pt>
                <c:pt idx="9">
                  <c:v>5800</c:v>
                </c:pt>
                <c:pt idx="1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C-490D-9CDC-014CE0E15EAF}"/>
            </c:ext>
          </c:extLst>
        </c:ser>
        <c:ser>
          <c:idx val="1"/>
          <c:order val="1"/>
          <c:tx>
            <c:strRef>
              <c:f>Sheet3!$E$4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Sheet3!$C$5:$C$16</c:f>
              <c:strCache>
                <c:ptCount val="11"/>
                <c:pt idx="0">
                  <c:v>Billboards large</c:v>
                </c:pt>
                <c:pt idx="1">
                  <c:v>Billboards small</c:v>
                </c:pt>
                <c:pt idx="2">
                  <c:v>Feb email - North</c:v>
                </c:pt>
                <c:pt idx="3">
                  <c:v>Feb email - South</c:v>
                </c:pt>
                <c:pt idx="4">
                  <c:v>Feb email - West</c:v>
                </c:pt>
                <c:pt idx="5">
                  <c:v>Industry Conference</c:v>
                </c:pt>
                <c:pt idx="6">
                  <c:v>Late Jan Email</c:v>
                </c:pt>
                <c:pt idx="7">
                  <c:v>Product mention 5x</c:v>
                </c:pt>
                <c:pt idx="8">
                  <c:v>Product review 3x</c:v>
                </c:pt>
                <c:pt idx="9">
                  <c:v>Targeted - Group 1</c:v>
                </c:pt>
                <c:pt idx="10">
                  <c:v>Targeted - Group 2</c:v>
                </c:pt>
              </c:strCache>
            </c:strRef>
          </c:cat>
          <c:val>
            <c:numRef>
              <c:f>Sheet3!$E$5:$E$16</c:f>
              <c:numCache>
                <c:formatCode>_("$"* #,##0_);_("$"* \(#,##0\);_("$"* "-"??_);_(@_)</c:formatCode>
                <c:ptCount val="11"/>
                <c:pt idx="0">
                  <c:v>5000</c:v>
                </c:pt>
                <c:pt idx="1">
                  <c:v>1100</c:v>
                </c:pt>
                <c:pt idx="2">
                  <c:v>1000</c:v>
                </c:pt>
                <c:pt idx="3">
                  <c:v>750</c:v>
                </c:pt>
                <c:pt idx="4">
                  <c:v>650</c:v>
                </c:pt>
                <c:pt idx="5">
                  <c:v>1000</c:v>
                </c:pt>
                <c:pt idx="6">
                  <c:v>450</c:v>
                </c:pt>
                <c:pt idx="7">
                  <c:v>300</c:v>
                </c:pt>
                <c:pt idx="8">
                  <c:v>2700</c:v>
                </c:pt>
                <c:pt idx="9">
                  <c:v>4305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C-490D-9CDC-014CE0E15EAF}"/>
            </c:ext>
          </c:extLst>
        </c:ser>
        <c:ser>
          <c:idx val="2"/>
          <c:order val="2"/>
          <c:tx>
            <c:strRef>
              <c:f>Sheet3!$F$4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Sheet3!$C$5:$C$16</c:f>
              <c:strCache>
                <c:ptCount val="11"/>
                <c:pt idx="0">
                  <c:v>Billboards large</c:v>
                </c:pt>
                <c:pt idx="1">
                  <c:v>Billboards small</c:v>
                </c:pt>
                <c:pt idx="2">
                  <c:v>Feb email - North</c:v>
                </c:pt>
                <c:pt idx="3">
                  <c:v>Feb email - South</c:v>
                </c:pt>
                <c:pt idx="4">
                  <c:v>Feb email - West</c:v>
                </c:pt>
                <c:pt idx="5">
                  <c:v>Industry Conference</c:v>
                </c:pt>
                <c:pt idx="6">
                  <c:v>Late Jan Email</c:v>
                </c:pt>
                <c:pt idx="7">
                  <c:v>Product mention 5x</c:v>
                </c:pt>
                <c:pt idx="8">
                  <c:v>Product review 3x</c:v>
                </c:pt>
                <c:pt idx="9">
                  <c:v>Targeted - Group 1</c:v>
                </c:pt>
                <c:pt idx="10">
                  <c:v>Targeted - Group 2</c:v>
                </c:pt>
              </c:strCache>
            </c:strRef>
          </c:cat>
          <c:val>
            <c:numRef>
              <c:f>Sheet3!$F$5:$F$16</c:f>
              <c:numCache>
                <c:formatCode>_("$"* #,##0_);_("$"* \(#,##0\);_("$"* "-"??_);_(@_)</c:formatCode>
                <c:ptCount val="11"/>
                <c:pt idx="0">
                  <c:v>5632</c:v>
                </c:pt>
                <c:pt idx="1">
                  <c:v>13435</c:v>
                </c:pt>
                <c:pt idx="2">
                  <c:v>12423</c:v>
                </c:pt>
                <c:pt idx="3">
                  <c:v>9293</c:v>
                </c:pt>
                <c:pt idx="4">
                  <c:v>16342</c:v>
                </c:pt>
                <c:pt idx="5">
                  <c:v>4540</c:v>
                </c:pt>
                <c:pt idx="6">
                  <c:v>6980</c:v>
                </c:pt>
                <c:pt idx="7">
                  <c:v>2208</c:v>
                </c:pt>
                <c:pt idx="8">
                  <c:v>5676</c:v>
                </c:pt>
                <c:pt idx="9">
                  <c:v>136</c:v>
                </c:pt>
                <c:pt idx="10">
                  <c:v>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4C-490D-9CDC-014CE0E15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175421567"/>
        <c:axId val="1182733135"/>
      </c:barChart>
      <c:catAx>
        <c:axId val="117542156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Campaign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33135"/>
        <c:crosses val="autoZero"/>
        <c:auto val="1"/>
        <c:lblAlgn val="ctr"/>
        <c:lblOffset val="100"/>
        <c:noMultiLvlLbl val="0"/>
      </c:catAx>
      <c:valAx>
        <c:axId val="118273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421567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38100</xdr:colOff>
      <xdr:row>18</xdr:row>
      <xdr:rowOff>28575</xdr:rowOff>
    </xdr:to>
    <xdr:graphicFrame macro="">
      <xdr:nvGraphicFramePr>
        <xdr:cNvPr id="2" name="Chart 1" descr="Chart type: Clustered Bar. 'Budget', 'Expenses', and 'Revenue' by 'Campaign Name'&#10;&#10;Description automatically generated">
          <a:extLst>
            <a:ext uri="{FF2B5EF4-FFF2-40B4-BE49-F238E27FC236}">
              <a16:creationId xmlns:a16="http://schemas.microsoft.com/office/drawing/2014/main" id="{F7A8DC13-8F92-DF20-A3B2-77C87D3D4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el Khan" refreshedDate="45298.742886574073" createdVersion="8" refreshedVersion="8" minRefreshableVersion="3" recordCount="12" xr:uid="{7DAC2979-74ED-4D9C-AD34-6A06BCF0856B}">
  <cacheSource type="worksheet">
    <worksheetSource name="Table1"/>
  </cacheSource>
  <cacheFields count="11">
    <cacheField name="Campaign Owner" numFmtId="0">
      <sharedItems/>
    </cacheField>
    <cacheField name="Campaign Name" numFmtId="0">
      <sharedItems count="11">
        <s v="Late Jan Email"/>
        <s v="Billboards small"/>
        <s v="Billboards large"/>
        <s v="Product review 3x"/>
        <s v="Targeted - Group 1"/>
        <s v="Industry Conference"/>
        <s v="Targeted - Group 2"/>
        <s v="Feb email - North"/>
        <s v="Feb email - South"/>
        <s v="Feb email - West"/>
        <s v="Product mention 5x"/>
      </sharedItems>
    </cacheField>
    <cacheField name="Launch Date" numFmtId="16">
      <sharedItems containsSemiMixedTypes="0" containsNonDate="0" containsDate="1" containsString="0" minDate="2023-01-03T00:00:00" maxDate="2023-02-26T00:00:00"/>
    </cacheField>
    <cacheField name="Campaign Type" numFmtId="0">
      <sharedItems count="3">
        <s v="Digital marketing"/>
        <s v="Brand marketing"/>
        <s v="Customer Experience"/>
      </sharedItems>
    </cacheField>
    <cacheField name="Budget" numFmtId="164">
      <sharedItems containsSemiMixedTypes="0" containsString="0" containsNumber="1" containsInteger="1" minValue="250" maxValue="5800"/>
    </cacheField>
    <cacheField name="Expenses" numFmtId="164">
      <sharedItems containsSemiMixedTypes="0" containsString="0" containsNumber="1" containsInteger="1" minValue="200" maxValue="5000"/>
    </cacheField>
    <cacheField name="Revenue" numFmtId="164">
      <sharedItems containsSemiMixedTypes="0" containsString="0" containsNumber="1" containsInteger="1" minValue="136" maxValue="16342"/>
    </cacheField>
    <cacheField name="Total Users Targeted" numFmtId="165">
      <sharedItems containsSemiMixedTypes="0" containsString="0" containsNumber="1" containsInteger="1" minValue="950" maxValue="55000"/>
    </cacheField>
    <cacheField name="Engaged Users" numFmtId="165">
      <sharedItems containsSemiMixedTypes="0" containsString="0" containsNumber="1" containsInteger="1" minValue="285" maxValue="5418"/>
    </cacheField>
    <cacheField name="Engagement Success" numFmtId="10">
      <sharedItems containsSemiMixedTypes="0" containsString="0" containsNumber="1" minValue="2.6727272727272728E-2" maxValue="0.65052631578947373"/>
    </cacheField>
    <cacheField name="Budget vs Expens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Halima, Yakubu"/>
    <x v="0"/>
    <d v="2023-01-27T00:00:00"/>
    <x v="0"/>
    <n v="500"/>
    <n v="450"/>
    <n v="6980"/>
    <n v="4205"/>
    <n v="465"/>
    <n v="0.11058263971462545"/>
    <s v="Under Budget"/>
  </r>
  <r>
    <s v="Kovaleva, Anna"/>
    <x v="1"/>
    <d v="2023-01-29T00:00:00"/>
    <x v="1"/>
    <n v="250"/>
    <n v="200"/>
    <n v="4732"/>
    <n v="2000"/>
    <n v="500"/>
    <n v="0.25"/>
    <s v="Under Budget"/>
  </r>
  <r>
    <s v="Smith, Avery"/>
    <x v="2"/>
    <d v="2023-02-03T00:00:00"/>
    <x v="1"/>
    <n v="4500"/>
    <n v="5000"/>
    <n v="5632"/>
    <n v="10000"/>
    <n v="362"/>
    <n v="3.6200000000000003E-2"/>
    <s v="Over Budget"/>
  </r>
  <r>
    <s v="Glazkov, Ilya"/>
    <x v="3"/>
    <d v="2023-01-16T00:00:00"/>
    <x v="2"/>
    <n v="2750"/>
    <n v="2700"/>
    <n v="5676"/>
    <n v="35000"/>
    <n v="5418"/>
    <n v="0.15479999999999999"/>
    <s v="Under Budget"/>
  </r>
  <r>
    <s v="Lawson, Andre"/>
    <x v="4"/>
    <d v="2023-01-26T00:00:00"/>
    <x v="0"/>
    <n v="5800"/>
    <n v="4305"/>
    <n v="136"/>
    <n v="10000"/>
    <n v="285"/>
    <n v="2.8500000000000001E-2"/>
    <s v="Under Budget"/>
  </r>
  <r>
    <s v="Cartier, Christian"/>
    <x v="1"/>
    <d v="2023-01-03T00:00:00"/>
    <x v="1"/>
    <n v="800"/>
    <n v="900"/>
    <n v="8703"/>
    <n v="2500"/>
    <n v="496"/>
    <n v="0.19839999999999999"/>
    <s v="Over Budget"/>
  </r>
  <r>
    <s v="Barden, Malik"/>
    <x v="5"/>
    <d v="2023-02-23T00:00:00"/>
    <x v="2"/>
    <n v="600"/>
    <n v="1000"/>
    <n v="4540"/>
    <n v="950"/>
    <n v="618"/>
    <n v="0.65052631578947373"/>
    <s v="Over Budget"/>
  </r>
  <r>
    <s v="Macedo, Beatriz"/>
    <x v="6"/>
    <d v="2023-02-25T00:00:00"/>
    <x v="0"/>
    <n v="800"/>
    <n v="1000"/>
    <n v="788"/>
    <n v="2000"/>
    <n v="367"/>
    <n v="0.1835"/>
    <s v="Over Budget"/>
  </r>
  <r>
    <s v="Halima, Yakubu"/>
    <x v="7"/>
    <d v="2023-02-11T00:00:00"/>
    <x v="0"/>
    <n v="500"/>
    <n v="1000"/>
    <n v="12423"/>
    <n v="4205"/>
    <n v="902"/>
    <n v="0.21450653983353152"/>
    <s v="Over Budget"/>
  </r>
  <r>
    <s v="Halima, Yakubu"/>
    <x v="8"/>
    <d v="2023-02-12T00:00:00"/>
    <x v="0"/>
    <n v="500"/>
    <n v="750"/>
    <n v="9293"/>
    <n v="3687"/>
    <n v="673"/>
    <n v="0.18253322484404666"/>
    <s v="Over Budget"/>
  </r>
  <r>
    <s v="Halima, Yakubu"/>
    <x v="9"/>
    <d v="2023-02-13T00:00:00"/>
    <x v="0"/>
    <n v="500"/>
    <n v="650"/>
    <n v="16342"/>
    <n v="5278"/>
    <n v="1029"/>
    <n v="0.19496021220159152"/>
    <s v="Over Budget"/>
  </r>
  <r>
    <s v="Connors, Morgan"/>
    <x v="10"/>
    <d v="2023-02-17T00:00:00"/>
    <x v="2"/>
    <n v="635"/>
    <n v="300"/>
    <n v="2208"/>
    <n v="55000"/>
    <n v="1470"/>
    <n v="2.6727272727272728E-2"/>
    <s v="Under Budg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73C78-9DF0-4BD5-987C-F1E89FB1CB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8" firstHeaderRow="0" firstDataRow="1" firstDataCol="1"/>
  <pivotFields count="11">
    <pivotField compact="0" outline="0" showAll="0"/>
    <pivotField compact="0" outline="0" showAll="0"/>
    <pivotField compact="0" numFmtId="16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64" outline="0" showAll="0"/>
    <pivotField compact="0" numFmtId="164" outline="0" showAll="0"/>
    <pivotField dataField="1" compact="0" numFmtId="164" outline="0" showAll="0"/>
    <pivotField compact="0" numFmtId="165" outline="0" showAll="0"/>
    <pivotField compact="0" numFmtId="165" outline="0" showAll="0"/>
    <pivotField dataField="1" compact="0" numFmtId="10" outline="0" showAll="0"/>
    <pivotField compact="0" outline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6" baseField="0" baseItem="0" numFmtId="164"/>
    <dataField name="Average of Engagement Success" fld="9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A883D-4F5B-4275-BD3F-E3FB3C0139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F16" firstHeaderRow="0" firstDataRow="1" firstDataCol="1"/>
  <pivotFields count="11">
    <pivotField compact="0" outline="0" showAll="0"/>
    <pivotField axis="axisRow" compact="0" outline="0" showAll="0">
      <items count="12">
        <item x="2"/>
        <item x="1"/>
        <item x="7"/>
        <item x="8"/>
        <item x="9"/>
        <item x="5"/>
        <item x="0"/>
        <item x="10"/>
        <item x="3"/>
        <item x="4"/>
        <item x="6"/>
        <item t="default"/>
      </items>
    </pivotField>
    <pivotField compact="0" numFmtId="16" outline="0" showAll="0"/>
    <pivotField compact="0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compact="0" numFmtId="165" outline="0" showAll="0"/>
    <pivotField compact="0" numFmtId="165" outline="0" showAll="0"/>
    <pivotField compact="0" numFmtId="10" outline="0" showAll="0"/>
    <pivotField compact="0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4" baseField="0" baseItem="0" numFmtId="164"/>
    <dataField name="Sum of Expenses" fld="5" baseField="0" baseItem="0" numFmtId="164"/>
    <dataField name="Sum of Revenue" fld="6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5AC5B-E748-446A-9A96-E4C0E2ECFBB4}" name="Table1" displayName="Table1" ref="A1:L13" totalsRowShown="0" headerRowDxfId="13">
  <autoFilter ref="A1:L13" xr:uid="{5385AC5B-E748-446A-9A96-E4C0E2ECFBB4}"/>
  <sortState xmlns:xlrd2="http://schemas.microsoft.com/office/spreadsheetml/2017/richdata2" ref="A2:K13">
    <sortCondition descending="1" ref="J2:J13"/>
  </sortState>
  <tableColumns count="12">
    <tableColumn id="1" xr3:uid="{248A0AC6-4BA1-450C-81C3-36DF5E63ABDD}" name="Campaign Owner" dataDxfId="12"/>
    <tableColumn id="2" xr3:uid="{8D41148B-D291-4683-B9DA-EFD4EE76C016}" name="Campaign Name" dataDxfId="11"/>
    <tableColumn id="3" xr3:uid="{4C7D6587-EEF3-4638-9C87-89BB015C6F7B}" name="Launch Date" dataDxfId="10"/>
    <tableColumn id="4" xr3:uid="{AB71B156-CE91-4547-8125-2BF917BDB9BD}" name="Campaign Type" dataDxfId="9"/>
    <tableColumn id="5" xr3:uid="{C9EF7A4A-8718-42B6-B1D5-AA916E84B6E1}" name="Budget" dataDxfId="8"/>
    <tableColumn id="9" xr3:uid="{FF2D9046-B781-4FF6-8FB1-FC6463463ED8}" name="Expenses" dataDxfId="7"/>
    <tableColumn id="6" xr3:uid="{3620F00A-66F3-4708-A54D-93C13DE2A496}" name="Revenue" dataDxfId="6"/>
    <tableColumn id="7" xr3:uid="{CB494D74-E8B2-49CA-A736-40806A250C5D}" name="Total Users Targeted" dataDxfId="5"/>
    <tableColumn id="8" xr3:uid="{5A40DA3D-BBDA-41CA-A14B-7573A0F9A97F}" name="Engaged Users" dataDxfId="4"/>
    <tableColumn id="12" xr3:uid="{2B2C9DB7-BB9A-4E20-8E8B-A2842B6048DC}" name="Engagement Success" dataDxfId="3">
      <calculatedColumnFormula>Table1[[#This Row],[Engaged Users]] / Table1[[#This Row],[Total Users Targeted]]</calculatedColumnFormula>
    </tableColumn>
    <tableColumn id="10" xr3:uid="{5A77F47B-6E06-4DB2-884E-2C71B03A454E}" name="Budget vs Expenses" dataDxfId="2">
      <calculatedColumnFormula>IF(Table1[[#This Row],[Expenses]] &gt; Table1[[#This Row],[Budget]], "Over Budget", "Under Budget")</calculatedColumnFormula>
    </tableColumn>
    <tableColumn id="11" xr3:uid="{F11BAC08-BADB-4A00-8C49-2036E2C96B8F}" name="Digital Campaign" dataDxfId="1">
      <calculatedColumnFormula>IF(ISNUMBER(FIND("Digital", Table1[[#This Row],[Campaign Type]])), "Yes", 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032B2C-8CD2-4810-9FF4-1397A5DD646A}" name="Table2" displayName="Table2" ref="B2:D3" totalsRowShown="0">
  <autoFilter ref="B2:D3" xr:uid="{54032B2C-8CD2-4810-9FF4-1397A5DD646A}"/>
  <tableColumns count="3">
    <tableColumn id="1" xr3:uid="{B9A6CBAF-CFD3-414E-B855-81B1963F079F}" name="Description"/>
    <tableColumn id="2" xr3:uid="{B5EE47FB-457A-4D8E-B3EE-66EE2D88D5FC}" name="ExpenseType"/>
    <tableColumn id="3" xr3:uid="{E1D731BA-55D5-496B-8204-4EEF49B21453}" name="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F7AB-2833-46A8-988D-50B6160B1CB0}">
  <dimension ref="A1:L13"/>
  <sheetViews>
    <sheetView topLeftCell="C1" workbookViewId="0">
      <selection activeCell="K3" sqref="K3"/>
    </sheetView>
  </sheetViews>
  <sheetFormatPr defaultRowHeight="14.25" x14ac:dyDescent="0.45"/>
  <cols>
    <col min="1" max="2" width="16.53125" bestFit="1" customWidth="1"/>
    <col min="3" max="3" width="12.73046875" bestFit="1" customWidth="1"/>
    <col min="4" max="4" width="27.46484375" customWidth="1"/>
    <col min="5" max="5" width="8.46484375" bestFit="1" customWidth="1"/>
    <col min="6" max="6" width="12.53125" customWidth="1"/>
    <col min="7" max="7" width="9.9296875" bestFit="1" customWidth="1"/>
    <col min="8" max="8" width="9.3984375" customWidth="1"/>
    <col min="9" max="9" width="7.59765625" customWidth="1"/>
    <col min="10" max="10" width="18" customWidth="1"/>
    <col min="11" max="11" width="18.53125" bestFit="1" customWidth="1"/>
    <col min="12" max="12" width="16.3320312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</v>
      </c>
      <c r="H1" t="s">
        <v>6</v>
      </c>
      <c r="I1" t="s">
        <v>7</v>
      </c>
      <c r="J1" t="s">
        <v>33</v>
      </c>
      <c r="K1" t="s">
        <v>32</v>
      </c>
      <c r="L1" s="7" t="s">
        <v>39</v>
      </c>
    </row>
    <row r="2" spans="1:12" x14ac:dyDescent="0.45">
      <c r="A2" t="s">
        <v>22</v>
      </c>
      <c r="B2" t="s">
        <v>23</v>
      </c>
      <c r="C2" s="1">
        <v>44980</v>
      </c>
      <c r="D2" t="s">
        <v>18</v>
      </c>
      <c r="E2" s="2">
        <v>600</v>
      </c>
      <c r="F2" s="2">
        <v>1000</v>
      </c>
      <c r="G2" s="2">
        <v>4540</v>
      </c>
      <c r="H2" s="3">
        <v>950</v>
      </c>
      <c r="I2" s="3">
        <v>618</v>
      </c>
      <c r="J2" s="4">
        <f>Table1[[#This Row],[Engaged Users]] / Table1[[#This Row],[Total Users Targeted]]</f>
        <v>0.65052631578947373</v>
      </c>
      <c r="K2" t="str">
        <f>IF(Table1[[#This Row],[Expenses]] &gt; Table1[[#This Row],[Budget]], "Over Budget", "Under Budget")</f>
        <v>Over Budget</v>
      </c>
      <c r="L2" s="7" t="str">
        <f>IF(ISNUMBER(FIND("Digital", Table1[[#This Row],[Campaign Type]])), "Yes", "No")</f>
        <v>No</v>
      </c>
    </row>
    <row r="3" spans="1:12" x14ac:dyDescent="0.45">
      <c r="A3" t="s">
        <v>11</v>
      </c>
      <c r="B3" t="s">
        <v>12</v>
      </c>
      <c r="C3" s="1">
        <v>44955</v>
      </c>
      <c r="D3" t="s">
        <v>13</v>
      </c>
      <c r="E3" s="2">
        <v>250</v>
      </c>
      <c r="F3" s="2">
        <v>200</v>
      </c>
      <c r="G3" s="2">
        <v>4732</v>
      </c>
      <c r="H3" s="3">
        <v>2000</v>
      </c>
      <c r="I3" s="3">
        <v>500</v>
      </c>
      <c r="J3" s="4">
        <f>Table1[[#This Row],[Engaged Users]] / Table1[[#This Row],[Total Users Targeted]]</f>
        <v>0.25</v>
      </c>
      <c r="K3" t="str">
        <f>IF(Table1[[#This Row],[Expenses]] &gt; Table1[[#This Row],[Budget]], "Over Budget", "Under Budget")</f>
        <v>Under Budget</v>
      </c>
      <c r="L3" s="7" t="str">
        <f>IF(ISNUMBER(FIND("Digital", Table1[[#This Row],[Campaign Type]])), "Yes", "No")</f>
        <v>No</v>
      </c>
    </row>
    <row r="4" spans="1:12" x14ac:dyDescent="0.45">
      <c r="A4" t="s">
        <v>8</v>
      </c>
      <c r="B4" t="s">
        <v>26</v>
      </c>
      <c r="C4" s="1">
        <v>44968</v>
      </c>
      <c r="D4" t="s">
        <v>10</v>
      </c>
      <c r="E4" s="2">
        <v>500</v>
      </c>
      <c r="F4" s="2">
        <v>1000</v>
      </c>
      <c r="G4" s="2">
        <v>12423</v>
      </c>
      <c r="H4" s="3">
        <v>4205</v>
      </c>
      <c r="I4" s="3">
        <v>902</v>
      </c>
      <c r="J4" s="4">
        <f>Table1[[#This Row],[Engaged Users]] / Table1[[#This Row],[Total Users Targeted]]</f>
        <v>0.21450653983353152</v>
      </c>
      <c r="K4" t="str">
        <f>IF(Table1[[#This Row],[Expenses]] &gt; Table1[[#This Row],[Budget]], "Over Budget", "Under Budget")</f>
        <v>Over Budget</v>
      </c>
      <c r="L4" s="7" t="str">
        <f>IF(ISNUMBER(FIND("Digital", Table1[[#This Row],[Campaign Type]])), "Yes", "No")</f>
        <v>Yes</v>
      </c>
    </row>
    <row r="5" spans="1:12" x14ac:dyDescent="0.45">
      <c r="A5" t="s">
        <v>21</v>
      </c>
      <c r="B5" t="s">
        <v>12</v>
      </c>
      <c r="C5" s="1">
        <v>44929</v>
      </c>
      <c r="D5" t="s">
        <v>13</v>
      </c>
      <c r="E5" s="2">
        <v>800</v>
      </c>
      <c r="F5" s="2">
        <v>900</v>
      </c>
      <c r="G5" s="2">
        <v>8703</v>
      </c>
      <c r="H5" s="3">
        <v>2500</v>
      </c>
      <c r="I5" s="3">
        <v>496</v>
      </c>
      <c r="J5" s="4">
        <f>Table1[[#This Row],[Engaged Users]] / Table1[[#This Row],[Total Users Targeted]]</f>
        <v>0.19839999999999999</v>
      </c>
      <c r="K5" t="str">
        <f>IF(Table1[[#This Row],[Expenses]] &gt; Table1[[#This Row],[Budget]], "Over Budget", "Under Budget")</f>
        <v>Over Budget</v>
      </c>
      <c r="L5" s="7" t="str">
        <f>IF(ISNUMBER(FIND("Digital", Table1[[#This Row],[Campaign Type]])), "Yes", "No")</f>
        <v>No</v>
      </c>
    </row>
    <row r="6" spans="1:12" x14ac:dyDescent="0.45">
      <c r="A6" t="s">
        <v>8</v>
      </c>
      <c r="B6" t="s">
        <v>28</v>
      </c>
      <c r="C6" s="1">
        <v>44970</v>
      </c>
      <c r="D6" t="s">
        <v>10</v>
      </c>
      <c r="E6" s="2">
        <v>500</v>
      </c>
      <c r="F6" s="2">
        <v>650</v>
      </c>
      <c r="G6" s="2">
        <v>16342</v>
      </c>
      <c r="H6" s="3">
        <v>5278</v>
      </c>
      <c r="I6" s="3">
        <v>1029</v>
      </c>
      <c r="J6" s="4">
        <f>Table1[[#This Row],[Engaged Users]] / Table1[[#This Row],[Total Users Targeted]]</f>
        <v>0.19496021220159152</v>
      </c>
      <c r="K6" t="str">
        <f>IF(Table1[[#This Row],[Expenses]] &gt; Table1[[#This Row],[Budget]], "Over Budget", "Under Budget")</f>
        <v>Over Budget</v>
      </c>
      <c r="L6" s="7" t="str">
        <f>IF(ISNUMBER(FIND("Digital", Table1[[#This Row],[Campaign Type]])), "Yes", "No")</f>
        <v>Yes</v>
      </c>
    </row>
    <row r="7" spans="1:12" x14ac:dyDescent="0.45">
      <c r="A7" t="s">
        <v>24</v>
      </c>
      <c r="B7" t="s">
        <v>25</v>
      </c>
      <c r="C7" s="1">
        <v>44982</v>
      </c>
      <c r="D7" t="s">
        <v>10</v>
      </c>
      <c r="E7" s="2">
        <v>800</v>
      </c>
      <c r="F7" s="2">
        <v>1000</v>
      </c>
      <c r="G7" s="2">
        <v>788</v>
      </c>
      <c r="H7" s="3">
        <v>2000</v>
      </c>
      <c r="I7" s="3">
        <v>367</v>
      </c>
      <c r="J7" s="4">
        <f>Table1[[#This Row],[Engaged Users]] / Table1[[#This Row],[Total Users Targeted]]</f>
        <v>0.1835</v>
      </c>
      <c r="K7" t="str">
        <f>IF(Table1[[#This Row],[Expenses]] &gt; Table1[[#This Row],[Budget]], "Over Budget", "Under Budget")</f>
        <v>Over Budget</v>
      </c>
      <c r="L7" s="7" t="str">
        <f>IF(ISNUMBER(FIND("Digital", Table1[[#This Row],[Campaign Type]])), "Yes", "No")</f>
        <v>Yes</v>
      </c>
    </row>
    <row r="8" spans="1:12" x14ac:dyDescent="0.45">
      <c r="A8" t="s">
        <v>8</v>
      </c>
      <c r="B8" t="s">
        <v>27</v>
      </c>
      <c r="C8" s="1">
        <v>44969</v>
      </c>
      <c r="D8" t="s">
        <v>10</v>
      </c>
      <c r="E8" s="2">
        <v>500</v>
      </c>
      <c r="F8" s="2">
        <v>750</v>
      </c>
      <c r="G8" s="2">
        <v>9293</v>
      </c>
      <c r="H8" s="3">
        <v>3687</v>
      </c>
      <c r="I8" s="3">
        <v>673</v>
      </c>
      <c r="J8" s="4">
        <f>Table1[[#This Row],[Engaged Users]] / Table1[[#This Row],[Total Users Targeted]]</f>
        <v>0.18253322484404666</v>
      </c>
      <c r="K8" t="str">
        <f>IF(Table1[[#This Row],[Expenses]] &gt; Table1[[#This Row],[Budget]], "Over Budget", "Under Budget")</f>
        <v>Over Budget</v>
      </c>
      <c r="L8" s="7" t="str">
        <f>IF(ISNUMBER(FIND("Digital", Table1[[#This Row],[Campaign Type]])), "Yes", "No")</f>
        <v>Yes</v>
      </c>
    </row>
    <row r="9" spans="1:12" x14ac:dyDescent="0.45">
      <c r="A9" t="s">
        <v>16</v>
      </c>
      <c r="B9" t="s">
        <v>17</v>
      </c>
      <c r="C9" s="1">
        <v>44942</v>
      </c>
      <c r="D9" t="s">
        <v>13</v>
      </c>
      <c r="E9" s="2">
        <v>2750</v>
      </c>
      <c r="F9" s="2">
        <v>2700</v>
      </c>
      <c r="G9" s="2">
        <v>5676</v>
      </c>
      <c r="H9" s="3">
        <v>35000</v>
      </c>
      <c r="I9" s="3">
        <v>5418</v>
      </c>
      <c r="J9" s="4">
        <f>Table1[[#This Row],[Engaged Users]] / Table1[[#This Row],[Total Users Targeted]]</f>
        <v>0.15479999999999999</v>
      </c>
      <c r="K9" t="str">
        <f>IF(Table1[[#This Row],[Expenses]] &gt; Table1[[#This Row],[Budget]], "Over Budget", "Under Budget")</f>
        <v>Under Budget</v>
      </c>
      <c r="L9" s="7" t="str">
        <f>IF(ISNUMBER(FIND("Digital", Table1[[#This Row],[Campaign Type]])), "Yes", "No")</f>
        <v>No</v>
      </c>
    </row>
    <row r="10" spans="1:12" x14ac:dyDescent="0.45">
      <c r="A10" t="s">
        <v>8</v>
      </c>
      <c r="B10" t="s">
        <v>9</v>
      </c>
      <c r="C10" s="1">
        <v>44953</v>
      </c>
      <c r="D10" t="s">
        <v>10</v>
      </c>
      <c r="E10" s="2">
        <v>500</v>
      </c>
      <c r="F10" s="2">
        <v>450</v>
      </c>
      <c r="G10" s="2">
        <v>6980</v>
      </c>
      <c r="H10" s="3">
        <v>4205</v>
      </c>
      <c r="I10" s="3">
        <v>465</v>
      </c>
      <c r="J10" s="4">
        <f>Table1[[#This Row],[Engaged Users]] / Table1[[#This Row],[Total Users Targeted]]</f>
        <v>0.11058263971462545</v>
      </c>
      <c r="K10" t="str">
        <f>IF(Table1[[#This Row],[Expenses]] &gt; Table1[[#This Row],[Budget]], "Over Budget", "Under Budget")</f>
        <v>Under Budget</v>
      </c>
      <c r="L10" s="7" t="str">
        <f>IF(ISNUMBER(FIND("Digital", Table1[[#This Row],[Campaign Type]])), "Yes", "No")</f>
        <v>Yes</v>
      </c>
    </row>
    <row r="11" spans="1:12" x14ac:dyDescent="0.45">
      <c r="A11" t="s">
        <v>14</v>
      </c>
      <c r="B11" t="s">
        <v>15</v>
      </c>
      <c r="C11" s="1">
        <v>44960</v>
      </c>
      <c r="D11" t="s">
        <v>13</v>
      </c>
      <c r="E11" s="2">
        <v>4500</v>
      </c>
      <c r="F11" s="2">
        <v>5000</v>
      </c>
      <c r="G11" s="2">
        <v>5632</v>
      </c>
      <c r="H11" s="3">
        <v>10000</v>
      </c>
      <c r="I11" s="3">
        <v>362</v>
      </c>
      <c r="J11" s="4">
        <f>Table1[[#This Row],[Engaged Users]] / Table1[[#This Row],[Total Users Targeted]]</f>
        <v>3.6200000000000003E-2</v>
      </c>
      <c r="K11" t="str">
        <f>IF(Table1[[#This Row],[Expenses]] &gt; Table1[[#This Row],[Budget]], "Over Budget", "Under Budget")</f>
        <v>Over Budget</v>
      </c>
      <c r="L11" s="7" t="str">
        <f>IF(ISNUMBER(FIND("Digital", Table1[[#This Row],[Campaign Type]])), "Yes", "No")</f>
        <v>No</v>
      </c>
    </row>
    <row r="12" spans="1:12" x14ac:dyDescent="0.45">
      <c r="A12" t="s">
        <v>19</v>
      </c>
      <c r="B12" t="s">
        <v>20</v>
      </c>
      <c r="C12" s="1">
        <v>44952</v>
      </c>
      <c r="D12" t="s">
        <v>10</v>
      </c>
      <c r="E12" s="2">
        <v>5800</v>
      </c>
      <c r="F12" s="2">
        <v>4305</v>
      </c>
      <c r="G12" s="2">
        <v>136</v>
      </c>
      <c r="H12" s="3">
        <v>10000</v>
      </c>
      <c r="I12" s="3">
        <v>285</v>
      </c>
      <c r="J12" s="4">
        <f>Table1[[#This Row],[Engaged Users]] / Table1[[#This Row],[Total Users Targeted]]</f>
        <v>2.8500000000000001E-2</v>
      </c>
      <c r="K12" t="str">
        <f>IF(Table1[[#This Row],[Expenses]] &gt; Table1[[#This Row],[Budget]], "Over Budget", "Under Budget")</f>
        <v>Under Budget</v>
      </c>
      <c r="L12" s="7" t="str">
        <f>IF(ISNUMBER(FIND("Digital", Table1[[#This Row],[Campaign Type]])), "Yes", "No")</f>
        <v>Yes</v>
      </c>
    </row>
    <row r="13" spans="1:12" x14ac:dyDescent="0.45">
      <c r="A13" t="s">
        <v>29</v>
      </c>
      <c r="B13" t="s">
        <v>30</v>
      </c>
      <c r="C13" s="1">
        <v>44974</v>
      </c>
      <c r="D13" t="s">
        <v>18</v>
      </c>
      <c r="E13" s="2">
        <v>635</v>
      </c>
      <c r="F13" s="2">
        <v>300</v>
      </c>
      <c r="G13" s="2">
        <v>2208</v>
      </c>
      <c r="H13" s="3">
        <v>55000</v>
      </c>
      <c r="I13" s="3">
        <v>1470</v>
      </c>
      <c r="J13" s="4">
        <f>Table1[[#This Row],[Engaged Users]] / Table1[[#This Row],[Total Users Targeted]]</f>
        <v>2.6727272727272728E-2</v>
      </c>
      <c r="K13" t="str">
        <f>IF(Table1[[#This Row],[Expenses]] &gt; Table1[[#This Row],[Budget]], "Over Budget", "Under Budget")</f>
        <v>Under Budget</v>
      </c>
      <c r="L13" s="7" t="str">
        <f>IF(ISNUMBER(FIND("Digital", Table1[[#This Row],[Campaign Type]])), "Yes", "No")</f>
        <v>No</v>
      </c>
    </row>
  </sheetData>
  <conditionalFormatting sqref="G2:G13">
    <cfRule type="top10" dxfId="0" priority="1" rank="5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BACD-056E-4375-B3AE-AFB065F2CF6D}">
  <dimension ref="B2:E8"/>
  <sheetViews>
    <sheetView showGridLines="0" workbookViewId="0"/>
  </sheetViews>
  <sheetFormatPr defaultRowHeight="14.25" x14ac:dyDescent="0.45"/>
  <cols>
    <col min="2" max="2" width="3.53125" customWidth="1"/>
    <col min="3" max="3" width="17.53125" bestFit="1" customWidth="1"/>
    <col min="4" max="4" width="13.6640625" bestFit="1" customWidth="1"/>
    <col min="5" max="5" width="26.46484375" bestFit="1" customWidth="1"/>
  </cols>
  <sheetData>
    <row r="2" spans="2:5" x14ac:dyDescent="0.45">
      <c r="B2" s="5"/>
    </row>
    <row r="4" spans="2:5" x14ac:dyDescent="0.45">
      <c r="C4" s="6" t="s">
        <v>3</v>
      </c>
      <c r="D4" t="s">
        <v>34</v>
      </c>
      <c r="E4" t="s">
        <v>35</v>
      </c>
    </row>
    <row r="5" spans="2:5" x14ac:dyDescent="0.45">
      <c r="C5" t="s">
        <v>13</v>
      </c>
      <c r="D5" s="2">
        <v>19067</v>
      </c>
      <c r="E5" s="4">
        <v>0.16153333333333333</v>
      </c>
    </row>
    <row r="6" spans="2:5" x14ac:dyDescent="0.45">
      <c r="C6" t="s">
        <v>18</v>
      </c>
      <c r="D6" s="2">
        <v>12424</v>
      </c>
      <c r="E6" s="4">
        <v>0.27735119617224879</v>
      </c>
    </row>
    <row r="7" spans="2:5" x14ac:dyDescent="0.45">
      <c r="C7" t="s">
        <v>10</v>
      </c>
      <c r="D7" s="2">
        <v>45962</v>
      </c>
      <c r="E7" s="4">
        <v>0.15243043609896587</v>
      </c>
    </row>
    <row r="8" spans="2:5" x14ac:dyDescent="0.45">
      <c r="C8" t="s">
        <v>36</v>
      </c>
      <c r="D8" s="2">
        <v>77453</v>
      </c>
      <c r="E8" s="4">
        <v>0.18593635042587844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668EE-8878-434F-8DAD-7677400CAA99}">
  <dimension ref="B2:F16"/>
  <sheetViews>
    <sheetView showGridLines="0" workbookViewId="0"/>
  </sheetViews>
  <sheetFormatPr defaultRowHeight="14.25" x14ac:dyDescent="0.45"/>
  <cols>
    <col min="2" max="2" width="3.53125" customWidth="1"/>
    <col min="3" max="3" width="16.53125" bestFit="1" customWidth="1"/>
    <col min="4" max="4" width="12.1328125" bestFit="1" customWidth="1"/>
    <col min="5" max="5" width="14.265625" bestFit="1" customWidth="1"/>
    <col min="6" max="6" width="13.6640625" bestFit="1" customWidth="1"/>
  </cols>
  <sheetData>
    <row r="2" spans="2:6" x14ac:dyDescent="0.45">
      <c r="B2" s="5"/>
    </row>
    <row r="4" spans="2:6" x14ac:dyDescent="0.45">
      <c r="C4" s="6" t="s">
        <v>1</v>
      </c>
      <c r="D4" t="s">
        <v>37</v>
      </c>
      <c r="E4" t="s">
        <v>38</v>
      </c>
      <c r="F4" t="s">
        <v>34</v>
      </c>
    </row>
    <row r="5" spans="2:6" x14ac:dyDescent="0.45">
      <c r="C5" t="s">
        <v>15</v>
      </c>
      <c r="D5" s="2">
        <v>4500</v>
      </c>
      <c r="E5" s="2">
        <v>5000</v>
      </c>
      <c r="F5" s="2">
        <v>5632</v>
      </c>
    </row>
    <row r="6" spans="2:6" x14ac:dyDescent="0.45">
      <c r="C6" t="s">
        <v>12</v>
      </c>
      <c r="D6" s="2">
        <v>1050</v>
      </c>
      <c r="E6" s="2">
        <v>1100</v>
      </c>
      <c r="F6" s="2">
        <v>13435</v>
      </c>
    </row>
    <row r="7" spans="2:6" x14ac:dyDescent="0.45">
      <c r="C7" t="s">
        <v>26</v>
      </c>
      <c r="D7" s="2">
        <v>500</v>
      </c>
      <c r="E7" s="2">
        <v>1000</v>
      </c>
      <c r="F7" s="2">
        <v>12423</v>
      </c>
    </row>
    <row r="8" spans="2:6" x14ac:dyDescent="0.45">
      <c r="C8" t="s">
        <v>27</v>
      </c>
      <c r="D8" s="2">
        <v>500</v>
      </c>
      <c r="E8" s="2">
        <v>750</v>
      </c>
      <c r="F8" s="2">
        <v>9293</v>
      </c>
    </row>
    <row r="9" spans="2:6" x14ac:dyDescent="0.45">
      <c r="C9" t="s">
        <v>28</v>
      </c>
      <c r="D9" s="2">
        <v>500</v>
      </c>
      <c r="E9" s="2">
        <v>650</v>
      </c>
      <c r="F9" s="2">
        <v>16342</v>
      </c>
    </row>
    <row r="10" spans="2:6" x14ac:dyDescent="0.45">
      <c r="C10" t="s">
        <v>23</v>
      </c>
      <c r="D10" s="2">
        <v>600</v>
      </c>
      <c r="E10" s="2">
        <v>1000</v>
      </c>
      <c r="F10" s="2">
        <v>4540</v>
      </c>
    </row>
    <row r="11" spans="2:6" x14ac:dyDescent="0.45">
      <c r="C11" t="s">
        <v>9</v>
      </c>
      <c r="D11" s="2">
        <v>500</v>
      </c>
      <c r="E11" s="2">
        <v>450</v>
      </c>
      <c r="F11" s="2">
        <v>6980</v>
      </c>
    </row>
    <row r="12" spans="2:6" x14ac:dyDescent="0.45">
      <c r="C12" t="s">
        <v>30</v>
      </c>
      <c r="D12" s="2">
        <v>635</v>
      </c>
      <c r="E12" s="2">
        <v>300</v>
      </c>
      <c r="F12" s="2">
        <v>2208</v>
      </c>
    </row>
    <row r="13" spans="2:6" x14ac:dyDescent="0.45">
      <c r="C13" t="s">
        <v>17</v>
      </c>
      <c r="D13" s="2">
        <v>2750</v>
      </c>
      <c r="E13" s="2">
        <v>2700</v>
      </c>
      <c r="F13" s="2">
        <v>5676</v>
      </c>
    </row>
    <row r="14" spans="2:6" x14ac:dyDescent="0.45">
      <c r="C14" t="s">
        <v>20</v>
      </c>
      <c r="D14" s="2">
        <v>5800</v>
      </c>
      <c r="E14" s="2">
        <v>4305</v>
      </c>
      <c r="F14" s="2">
        <v>136</v>
      </c>
    </row>
    <row r="15" spans="2:6" x14ac:dyDescent="0.45">
      <c r="C15" t="s">
        <v>25</v>
      </c>
      <c r="D15" s="2">
        <v>800</v>
      </c>
      <c r="E15" s="2">
        <v>1000</v>
      </c>
      <c r="F15" s="2">
        <v>788</v>
      </c>
    </row>
    <row r="16" spans="2:6" x14ac:dyDescent="0.45">
      <c r="C16" t="s">
        <v>36</v>
      </c>
      <c r="D16" s="2">
        <v>18135</v>
      </c>
      <c r="E16" s="2">
        <v>18255</v>
      </c>
      <c r="F16" s="2">
        <v>77453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3491-BDAA-4632-95F0-516290CFDAC4}">
  <dimension ref="B2:D3"/>
  <sheetViews>
    <sheetView tabSelected="1" workbookViewId="0">
      <selection activeCell="D3" sqref="D3"/>
    </sheetView>
  </sheetViews>
  <sheetFormatPr defaultRowHeight="14.25" x14ac:dyDescent="0.45"/>
  <cols>
    <col min="2" max="2" width="26.265625" customWidth="1"/>
    <col min="3" max="3" width="20.6640625" customWidth="1"/>
    <col min="4" max="4" width="22.19921875" customWidth="1"/>
  </cols>
  <sheetData>
    <row r="2" spans="2:4" x14ac:dyDescent="0.45">
      <c r="B2" t="s">
        <v>42</v>
      </c>
      <c r="C2" t="s">
        <v>40</v>
      </c>
      <c r="D2" t="s">
        <v>41</v>
      </c>
    </row>
    <row r="3" spans="2:4" x14ac:dyDescent="0.45">
      <c r="B3" t="s">
        <v>43</v>
      </c>
      <c r="C3" t="s">
        <v>44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Adeel Khan</dc:creator>
  <cp:lastModifiedBy>Adeel Khan</cp:lastModifiedBy>
  <dcterms:created xsi:type="dcterms:W3CDTF">2024-01-07T07:27:06Z</dcterms:created>
  <dcterms:modified xsi:type="dcterms:W3CDTF">2024-01-08T03:50:29Z</dcterms:modified>
</cp:coreProperties>
</file>