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dan\Documents\Advanced Excel Essentials\Chapter Files\Chapter 4\"/>
    </mc:Choice>
  </mc:AlternateContent>
  <bookViews>
    <workbookView xWindow="0" yWindow="0" windowWidth="20490" windowHeight="7365"/>
  </bookViews>
  <sheets>
    <sheet name="Project List (incomplete)" sheetId="2" r:id="rId1"/>
    <sheet name="Dashboard (incomplete)" sheetId="10" r:id="rId2"/>
    <sheet name="Project List (complete)" sheetId="7" r:id="rId3"/>
    <sheet name="Dashboard (complete)" sheetId="1" r:id="rId4"/>
  </sheets>
  <definedNames>
    <definedName name="NPVRange">'Project List (complete)'!$B$3:$B$22</definedName>
    <definedName name="ProjectList.List" localSheetId="2">'Project List (complete)'!$A$3:$A$22</definedName>
    <definedName name="ProjectList.List">'Project List (incomplete)'!$A$3:$A$22</definedName>
    <definedName name="ProjectList.NPV" localSheetId="2">'Project List (complete)'!$G$4</definedName>
    <definedName name="ProjectList.NPV">'Project List (incomplete)'!$G$4</definedName>
    <definedName name="ProjectList.NPVRange">'Project List (complete)'!$B$3:$B$22</definedName>
    <definedName name="ProjectList.PortfolioRisk" localSheetId="2">'Project List (complete)'!$G$5</definedName>
    <definedName name="ProjectList.PortfolioRisk">'Project List (incomplete)'!$G$5</definedName>
    <definedName name="ProjectList.PortfolioRiskRange">'Project List (complete)'!$C$3:$C$22</definedName>
    <definedName name="ProjectList.ProjectLead" localSheetId="2">'Project List (complete)'!$G$6</definedName>
    <definedName name="ProjectList.ProjectLead">'Project List (incomplete)'!$G$6</definedName>
    <definedName name="ProjectList.ProjectLeadRange">'Project List (complete)'!$D$3:$D$22</definedName>
    <definedName name="ProjectListComplete.ReturnSelection">OFFSET('Project List (complete)'!$V$3,0,0,'Project List (complete)'!$R$3)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7" i="10" l="1"/>
  <c r="D27" i="10"/>
  <c r="C27" i="10"/>
  <c r="E26" i="10"/>
  <c r="D26" i="10"/>
  <c r="C26" i="10"/>
  <c r="E25" i="10"/>
  <c r="D25" i="10"/>
  <c r="C25" i="10"/>
  <c r="E24" i="10"/>
  <c r="D24" i="10"/>
  <c r="C24" i="10"/>
  <c r="E23" i="10"/>
  <c r="D23" i="10"/>
  <c r="C23" i="10"/>
  <c r="E22" i="10"/>
  <c r="D22" i="10"/>
  <c r="C22" i="10"/>
  <c r="E21" i="10"/>
  <c r="D21" i="10"/>
  <c r="C21" i="10"/>
  <c r="E20" i="10"/>
  <c r="D20" i="10"/>
  <c r="C20" i="10"/>
  <c r="E19" i="10"/>
  <c r="D19" i="10"/>
  <c r="C19" i="10"/>
  <c r="E18" i="10"/>
  <c r="D18" i="10"/>
  <c r="C18" i="10"/>
  <c r="E17" i="10"/>
  <c r="D17" i="10"/>
  <c r="C17" i="10"/>
  <c r="E16" i="10"/>
  <c r="D16" i="10"/>
  <c r="C16" i="10"/>
  <c r="E15" i="10"/>
  <c r="D15" i="10"/>
  <c r="C15" i="10"/>
  <c r="E14" i="10"/>
  <c r="D14" i="10"/>
  <c r="C14" i="10"/>
  <c r="E13" i="10"/>
  <c r="D13" i="10"/>
  <c r="C13" i="10"/>
  <c r="E12" i="10"/>
  <c r="D12" i="10"/>
  <c r="C12" i="10"/>
  <c r="E11" i="10"/>
  <c r="D11" i="10"/>
  <c r="C11" i="10"/>
  <c r="E10" i="10"/>
  <c r="D10" i="10"/>
  <c r="C10" i="10"/>
  <c r="E9" i="10"/>
  <c r="D9" i="10"/>
  <c r="C9" i="10"/>
  <c r="E8" i="10"/>
  <c r="D8" i="10"/>
  <c r="C8" i="10"/>
  <c r="G5" i="7"/>
  <c r="L21" i="7" l="1"/>
  <c r="G6" i="7"/>
  <c r="M20" i="7" s="1"/>
  <c r="G4" i="7"/>
  <c r="K22" i="7" s="1"/>
  <c r="K3" i="7" l="1"/>
  <c r="K7" i="7"/>
  <c r="K11" i="7"/>
  <c r="K15" i="7"/>
  <c r="K19" i="7"/>
  <c r="K5" i="7"/>
  <c r="K8" i="7"/>
  <c r="K12" i="7"/>
  <c r="K16" i="7"/>
  <c r="K20" i="7"/>
  <c r="L4" i="7"/>
  <c r="M9" i="7"/>
  <c r="M13" i="7"/>
  <c r="M17" i="7"/>
  <c r="M21" i="7"/>
  <c r="M4" i="7"/>
  <c r="M6" i="7"/>
  <c r="M10" i="7"/>
  <c r="M14" i="7"/>
  <c r="M18" i="7"/>
  <c r="M22" i="7"/>
  <c r="L6" i="7"/>
  <c r="L10" i="7"/>
  <c r="L14" i="7"/>
  <c r="L18" i="7"/>
  <c r="L22" i="7"/>
  <c r="L7" i="7"/>
  <c r="L11" i="7"/>
  <c r="L15" i="7"/>
  <c r="L19" i="7"/>
  <c r="L3" i="7"/>
  <c r="L5" i="7"/>
  <c r="M7" i="7"/>
  <c r="L8" i="7"/>
  <c r="K9" i="7"/>
  <c r="M11" i="7"/>
  <c r="L12" i="7"/>
  <c r="K13" i="7"/>
  <c r="M15" i="7"/>
  <c r="L16" i="7"/>
  <c r="K17" i="7"/>
  <c r="M19" i="7"/>
  <c r="L20" i="7"/>
  <c r="K21" i="7"/>
  <c r="M3" i="7"/>
  <c r="K4" i="7"/>
  <c r="M5" i="7"/>
  <c r="K6" i="7"/>
  <c r="M8" i="7"/>
  <c r="L9" i="7"/>
  <c r="K10" i="7"/>
  <c r="M12" i="7"/>
  <c r="L13" i="7"/>
  <c r="K14" i="7"/>
  <c r="M16" i="7"/>
  <c r="L17" i="7"/>
  <c r="K18" i="7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8" i="1"/>
  <c r="G6" i="2"/>
  <c r="M7" i="2" s="1"/>
  <c r="G5" i="2"/>
  <c r="L5" i="2" s="1"/>
  <c r="G4" i="2"/>
  <c r="K4" i="2" s="1"/>
  <c r="O22" i="7" l="1"/>
  <c r="P22" i="7" s="1"/>
  <c r="O8" i="7"/>
  <c r="P8" i="7" s="1"/>
  <c r="O18" i="7"/>
  <c r="P18" i="7" s="1"/>
  <c r="M18" i="2"/>
  <c r="M9" i="2"/>
  <c r="L22" i="2"/>
  <c r="O14" i="7"/>
  <c r="P14" i="7" s="1"/>
  <c r="O4" i="7"/>
  <c r="P4" i="7" s="1"/>
  <c r="O13" i="7"/>
  <c r="P13" i="7" s="1"/>
  <c r="O7" i="7"/>
  <c r="P7" i="7" s="1"/>
  <c r="O20" i="7"/>
  <c r="P20" i="7" s="1"/>
  <c r="O21" i="7"/>
  <c r="P21" i="7" s="1"/>
  <c r="O10" i="7"/>
  <c r="P10" i="7" s="1"/>
  <c r="O15" i="7"/>
  <c r="P15" i="7" s="1"/>
  <c r="O5" i="7"/>
  <c r="P5" i="7" s="1"/>
  <c r="O19" i="7"/>
  <c r="P19" i="7" s="1"/>
  <c r="O11" i="7"/>
  <c r="P11" i="7" s="1"/>
  <c r="O16" i="7"/>
  <c r="P16" i="7" s="1"/>
  <c r="O6" i="7"/>
  <c r="P6" i="7" s="1"/>
  <c r="O9" i="7"/>
  <c r="P9" i="7" s="1"/>
  <c r="O3" i="7"/>
  <c r="P3" i="7" s="1"/>
  <c r="O17" i="7"/>
  <c r="P17" i="7" s="1"/>
  <c r="O12" i="7"/>
  <c r="P12" i="7" s="1"/>
  <c r="L14" i="2"/>
  <c r="M17" i="2"/>
  <c r="M6" i="2"/>
  <c r="M22" i="2"/>
  <c r="M14" i="2"/>
  <c r="M21" i="2"/>
  <c r="M10" i="2"/>
  <c r="M13" i="2"/>
  <c r="M5" i="2"/>
  <c r="L20" i="2"/>
  <c r="L10" i="2"/>
  <c r="L18" i="2"/>
  <c r="L6" i="2"/>
  <c r="M20" i="2"/>
  <c r="M16" i="2"/>
  <c r="M12" i="2"/>
  <c r="M8" i="2"/>
  <c r="M4" i="2"/>
  <c r="L16" i="2"/>
  <c r="M3" i="2"/>
  <c r="M19" i="2"/>
  <c r="M15" i="2"/>
  <c r="M11" i="2"/>
  <c r="L12" i="2"/>
  <c r="L8" i="2"/>
  <c r="L4" i="2"/>
  <c r="O4" i="2" s="1"/>
  <c r="L3" i="2"/>
  <c r="L19" i="2"/>
  <c r="L15" i="2"/>
  <c r="L11" i="2"/>
  <c r="L7" i="2"/>
  <c r="L21" i="2"/>
  <c r="L17" i="2"/>
  <c r="L13" i="2"/>
  <c r="L9" i="2"/>
  <c r="K22" i="2"/>
  <c r="K14" i="2"/>
  <c r="K6" i="2"/>
  <c r="K21" i="2"/>
  <c r="K17" i="2"/>
  <c r="K13" i="2"/>
  <c r="K9" i="2"/>
  <c r="K5" i="2"/>
  <c r="K3" i="2"/>
  <c r="K19" i="2"/>
  <c r="K15" i="2"/>
  <c r="K11" i="2"/>
  <c r="K7" i="2"/>
  <c r="K18" i="2"/>
  <c r="K10" i="2"/>
  <c r="K20" i="2"/>
  <c r="K16" i="2"/>
  <c r="K12" i="2"/>
  <c r="K8" i="2"/>
  <c r="O22" i="2" l="1"/>
  <c r="P22" i="2" s="1"/>
  <c r="A27" i="10" s="1"/>
  <c r="O15" i="2"/>
  <c r="P15" i="2" s="1"/>
  <c r="A20" i="10" s="1"/>
  <c r="O8" i="2"/>
  <c r="P8" i="2" s="1"/>
  <c r="A13" i="10" s="1"/>
  <c r="T4" i="7"/>
  <c r="U4" i="7" s="1" a="1"/>
  <c r="T8" i="7"/>
  <c r="U8" i="7" s="1" a="1"/>
  <c r="T12" i="7"/>
  <c r="U12" i="7" s="1" a="1"/>
  <c r="T16" i="7"/>
  <c r="U16" i="7" s="1" a="1"/>
  <c r="T20" i="7"/>
  <c r="U20" i="7" s="1" a="1"/>
  <c r="R3" i="7"/>
  <c r="T5" i="7"/>
  <c r="U5" i="7" s="1" a="1"/>
  <c r="T9" i="7"/>
  <c r="U9" i="7" s="1" a="1"/>
  <c r="T13" i="7"/>
  <c r="U13" i="7" s="1" a="1"/>
  <c r="T17" i="7"/>
  <c r="U17" i="7" s="1" a="1"/>
  <c r="T21" i="7"/>
  <c r="U21" i="7" s="1" a="1"/>
  <c r="T6" i="7"/>
  <c r="U6" i="7" s="1" a="1"/>
  <c r="T10" i="7"/>
  <c r="U10" i="7" s="1" a="1"/>
  <c r="T14" i="7"/>
  <c r="U14" i="7" s="1" a="1"/>
  <c r="T18" i="7"/>
  <c r="U18" i="7" s="1" a="1"/>
  <c r="T22" i="7"/>
  <c r="U22" i="7" s="1" a="1"/>
  <c r="T7" i="7"/>
  <c r="U7" i="7" s="1" a="1"/>
  <c r="T11" i="7"/>
  <c r="U11" i="7" s="1" a="1"/>
  <c r="T15" i="7"/>
  <c r="U15" i="7" s="1" a="1"/>
  <c r="T19" i="7"/>
  <c r="U19" i="7" s="1" a="1"/>
  <c r="T3" i="7"/>
  <c r="U3" i="7" s="1" a="1"/>
  <c r="O14" i="2"/>
  <c r="P14" i="2" s="1"/>
  <c r="A19" i="10" s="1"/>
  <c r="O20" i="2"/>
  <c r="P20" i="2" s="1"/>
  <c r="A25" i="10" s="1"/>
  <c r="O11" i="2"/>
  <c r="P11" i="2" s="1"/>
  <c r="A16" i="10" s="1"/>
  <c r="O5" i="2"/>
  <c r="P5" i="2" s="1"/>
  <c r="A10" i="10" s="1"/>
  <c r="O21" i="2"/>
  <c r="P21" i="2" s="1"/>
  <c r="A26" i="10" s="1"/>
  <c r="O12" i="2"/>
  <c r="P12" i="2" s="1"/>
  <c r="A17" i="10" s="1"/>
  <c r="O18" i="2"/>
  <c r="P18" i="2" s="1"/>
  <c r="A23" i="10" s="1"/>
  <c r="O19" i="2"/>
  <c r="P19" i="2" s="1"/>
  <c r="A24" i="10" s="1"/>
  <c r="O6" i="2"/>
  <c r="P4" i="2"/>
  <c r="A9" i="10" s="1"/>
  <c r="O3" i="2"/>
  <c r="P3" i="2" s="1"/>
  <c r="A8" i="10" s="1"/>
  <c r="O10" i="2"/>
  <c r="O16" i="2"/>
  <c r="O13" i="2"/>
  <c r="O7" i="2"/>
  <c r="O17" i="2"/>
  <c r="O9" i="2"/>
  <c r="A8" i="1" l="1"/>
  <c r="U15" i="7"/>
  <c r="V15" i="7"/>
  <c r="U21" i="7"/>
  <c r="V21" i="7"/>
  <c r="U5" i="7"/>
  <c r="V5" i="7"/>
  <c r="U11" i="7"/>
  <c r="V11" i="7"/>
  <c r="V14" i="7"/>
  <c r="U14" i="7"/>
  <c r="U17" i="7"/>
  <c r="V17" i="7"/>
  <c r="U8" i="7"/>
  <c r="V8" i="7"/>
  <c r="V3" i="7"/>
  <c r="U3" i="7"/>
  <c r="V7" i="7"/>
  <c r="U7" i="7"/>
  <c r="V10" i="7"/>
  <c r="U10" i="7"/>
  <c r="U13" i="7"/>
  <c r="V13" i="7"/>
  <c r="U20" i="7"/>
  <c r="V20" i="7"/>
  <c r="U4" i="7"/>
  <c r="V4" i="7"/>
  <c r="V18" i="7"/>
  <c r="U18" i="7"/>
  <c r="V12" i="7"/>
  <c r="U12" i="7"/>
  <c r="U19" i="7"/>
  <c r="V19" i="7"/>
  <c r="V22" i="7"/>
  <c r="U22" i="7"/>
  <c r="V6" i="7"/>
  <c r="U6" i="7"/>
  <c r="U9" i="7"/>
  <c r="V9" i="7"/>
  <c r="U16" i="7"/>
  <c r="V16" i="7"/>
  <c r="A24" i="1"/>
  <c r="A27" i="1"/>
  <c r="A23" i="1"/>
  <c r="A17" i="1"/>
  <c r="A25" i="1"/>
  <c r="A9" i="1"/>
  <c r="A26" i="1"/>
  <c r="A13" i="1"/>
  <c r="A19" i="1"/>
  <c r="A10" i="1"/>
  <c r="A20" i="1"/>
  <c r="A16" i="1"/>
  <c r="P7" i="2"/>
  <c r="A12" i="10" s="1"/>
  <c r="P6" i="2"/>
  <c r="A11" i="10" s="1"/>
  <c r="P9" i="2"/>
  <c r="A14" i="10" s="1"/>
  <c r="P17" i="2"/>
  <c r="A22" i="10" s="1"/>
  <c r="P16" i="2"/>
  <c r="A21" i="10" s="1"/>
  <c r="P10" i="2"/>
  <c r="A15" i="10" s="1"/>
  <c r="P13" i="2"/>
  <c r="A18" i="10" s="1"/>
  <c r="A22" i="1" l="1"/>
  <c r="A18" i="1"/>
  <c r="A14" i="1"/>
  <c r="A15" i="1"/>
  <c r="A11" i="1"/>
  <c r="A21" i="1"/>
  <c r="A12" i="1"/>
</calcChain>
</file>

<file path=xl/sharedStrings.xml><?xml version="1.0" encoding="utf-8"?>
<sst xmlns="http://schemas.openxmlformats.org/spreadsheetml/2006/main" count="215" uniqueCount="43">
  <si>
    <t>Projects</t>
  </si>
  <si>
    <t>Project A</t>
  </si>
  <si>
    <t>Project B</t>
  </si>
  <si>
    <t>Project C</t>
  </si>
  <si>
    <t>Project D</t>
  </si>
  <si>
    <t>Project E</t>
  </si>
  <si>
    <t>Project F</t>
  </si>
  <si>
    <t>Project G</t>
  </si>
  <si>
    <t>Project H</t>
  </si>
  <si>
    <t>Project I</t>
  </si>
  <si>
    <t>Project J</t>
  </si>
  <si>
    <t>Project K</t>
  </si>
  <si>
    <t>Project L</t>
  </si>
  <si>
    <t>Project M</t>
  </si>
  <si>
    <t>Project N</t>
  </si>
  <si>
    <t>Project O</t>
  </si>
  <si>
    <t>Project P</t>
  </si>
  <si>
    <t>Project Q</t>
  </si>
  <si>
    <t>Project R</t>
  </si>
  <si>
    <t>Project S</t>
  </si>
  <si>
    <t>Project T</t>
  </si>
  <si>
    <t>NPV</t>
  </si>
  <si>
    <t>Project Lead</t>
  </si>
  <si>
    <t>Larry</t>
  </si>
  <si>
    <t>Barry</t>
  </si>
  <si>
    <t>Harry</t>
  </si>
  <si>
    <t>Portfolio Risk</t>
  </si>
  <si>
    <t>Information Table</t>
  </si>
  <si>
    <t>Selected</t>
  </si>
  <si>
    <t>Low</t>
  </si>
  <si>
    <t>Med</t>
  </si>
  <si>
    <t>High</t>
  </si>
  <si>
    <t>Raw Data Table</t>
  </si>
  <si>
    <t>NPV (&gt;)</t>
  </si>
  <si>
    <t>#</t>
  </si>
  <si>
    <t>Show on Front?</t>
  </si>
  <si>
    <t>Index</t>
  </si>
  <si>
    <t>Project Name</t>
  </si>
  <si>
    <t>Risk</t>
  </si>
  <si>
    <t>NPV($)</t>
  </si>
  <si>
    <t>Count-non 0s</t>
  </si>
  <si>
    <t>Selecting</t>
  </si>
  <si>
    <t>Index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</si>
</sst>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164" formatCode="&quot;$&quot;#,##0"/>
    <numFmt numFmtId="165" formatCode="[&gt;=1000000]\ #,##0.0,,&quot;M&quot;;[&gt;0]\ #,##0.0,&quot;K&quot;;General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0" tint="-0.499984740745262"/>
      <name val="Calibri"/>
      <family val="2"/>
      <scheme val="minor"/>
    </font>
    <font>
      <sz val="11"/>
      <name val="Calibri"/>
      <family val="2"/>
      <scheme val="minor"/>
    </font>
    <font>
      <sz val="8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35">
    <xf numFmtId="0" fontId="0" fillId="0" borderId="0" xfId="0"/>
    <xf numFmtId="0" fontId="0" fillId="0" borderId="1" xfId="0" applyBorder="1"/>
    <xf numFmtId="0" fontId="5" fillId="0" borderId="1" xfId="0" applyFont="1" applyBorder="1" applyAlignment="1">
      <alignment vertical="center"/>
    </xf>
    <xf numFmtId="0" fontId="4" fillId="0" borderId="0" xfId="0" applyFont="1"/>
    <xf numFmtId="3" fontId="4" fillId="0" borderId="0" xfId="0" applyNumberFormat="1" applyFont="1"/>
    <xf numFmtId="9" fontId="4" fillId="0" borderId="0" xfId="1" applyFont="1"/>
    <xf numFmtId="3" fontId="0" fillId="0" borderId="1" xfId="0" applyNumberFormat="1" applyBorder="1"/>
    <xf numFmtId="0" fontId="4" fillId="0" borderId="0" xfId="0" applyFont="1" applyAlignment="1">
      <alignment horizontal="right"/>
    </xf>
    <xf numFmtId="3" fontId="0" fillId="0" borderId="0" xfId="0" applyNumberFormat="1" applyBorder="1"/>
    <xf numFmtId="0" fontId="0" fillId="0" borderId="0" xfId="0" applyBorder="1"/>
    <xf numFmtId="0" fontId="2" fillId="0" borderId="0" xfId="0" applyFont="1" applyFill="1" applyBorder="1" applyAlignment="1">
      <alignment horizontal="center"/>
    </xf>
    <xf numFmtId="0" fontId="0" fillId="3" borderId="0" xfId="0" applyFill="1"/>
    <xf numFmtId="0" fontId="5" fillId="3" borderId="1" xfId="0" applyFont="1" applyFill="1" applyBorder="1" applyAlignment="1">
      <alignment vertical="center"/>
    </xf>
    <xf numFmtId="0" fontId="5" fillId="3" borderId="4" xfId="0" applyFont="1" applyFill="1" applyBorder="1" applyAlignment="1">
      <alignment vertical="center"/>
    </xf>
    <xf numFmtId="0" fontId="5" fillId="3" borderId="4" xfId="0" applyFont="1" applyFill="1" applyBorder="1" applyAlignment="1">
      <alignment horizontal="right" vertical="center"/>
    </xf>
    <xf numFmtId="0" fontId="5" fillId="3" borderId="4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/>
    </xf>
    <xf numFmtId="0" fontId="7" fillId="0" borderId="0" xfId="0" applyFont="1"/>
    <xf numFmtId="0" fontId="3" fillId="0" borderId="0" xfId="0" applyFont="1"/>
    <xf numFmtId="0" fontId="0" fillId="3" borderId="0" xfId="0" applyFill="1" applyBorder="1"/>
    <xf numFmtId="0" fontId="2" fillId="3" borderId="0" xfId="0" applyFont="1" applyFill="1" applyBorder="1"/>
    <xf numFmtId="0" fontId="0" fillId="3" borderId="0" xfId="0" applyFill="1" applyBorder="1" applyAlignment="1">
      <alignment horizontal="right"/>
    </xf>
    <xf numFmtId="0" fontId="2" fillId="3" borderId="0" xfId="0" applyFont="1" applyFill="1" applyBorder="1" applyAlignment="1"/>
    <xf numFmtId="0" fontId="4" fillId="3" borderId="0" xfId="0" applyFont="1" applyFill="1" applyBorder="1"/>
    <xf numFmtId="165" fontId="4" fillId="3" borderId="0" xfId="0" applyNumberFormat="1" applyFont="1" applyFill="1" applyBorder="1"/>
    <xf numFmtId="0" fontId="6" fillId="3" borderId="0" xfId="0" applyFont="1" applyFill="1" applyBorder="1" applyAlignment="1">
      <alignment horizontal="center"/>
    </xf>
    <xf numFmtId="0" fontId="6" fillId="3" borderId="0" xfId="0" applyFont="1" applyFill="1" applyBorder="1"/>
    <xf numFmtId="0" fontId="3" fillId="3" borderId="0" xfId="0" applyFont="1" applyFill="1" applyBorder="1"/>
    <xf numFmtId="0" fontId="8" fillId="3" borderId="0" xfId="0" applyFont="1" applyFill="1" applyBorder="1" applyAlignment="1">
      <alignment vertical="center"/>
    </xf>
    <xf numFmtId="0" fontId="0" fillId="0" borderId="0" xfId="0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164" fontId="5" fillId="3" borderId="1" xfId="2" applyNumberFormat="1" applyFont="1" applyFill="1" applyBorder="1" applyAlignment="1">
      <alignment horizontal="right" vertical="center" indent="1"/>
    </xf>
    <xf numFmtId="0" fontId="5" fillId="3" borderId="1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/>
    </xf>
  </cellXfs>
  <cellStyles count="3">
    <cellStyle name="Currency" xfId="2" builtinId="4"/>
    <cellStyle name="Normal" xfId="0" builtinId="0"/>
    <cellStyle name="Percent" xfId="1" builtinId="5"/>
  </cellStyles>
  <dxfs count="2">
    <dxf>
      <font>
        <b/>
        <i val="0"/>
        <color theme="1"/>
      </font>
      <fill>
        <patternFill>
          <bgColor theme="5" tint="0.79998168889431442"/>
        </patternFill>
      </fill>
    </dxf>
    <dxf>
      <font>
        <b/>
        <i val="0"/>
        <color theme="1"/>
      </font>
      <fill>
        <patternFill>
          <bgColor theme="5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357023136"/>
        <c:axId val="-1357022592"/>
      </c:barChart>
      <c:catAx>
        <c:axId val="-13570231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57022592"/>
        <c:crosses val="autoZero"/>
        <c:auto val="1"/>
        <c:lblAlgn val="ctr"/>
        <c:lblOffset val="100"/>
        <c:noMultiLvlLbl val="0"/>
      </c:catAx>
      <c:valAx>
        <c:axId val="-1357022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570231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'Project List (complete)'!$U$3:$U$22</c:f>
              <c:strCache>
                <c:ptCount val="20"/>
                <c:pt idx="0">
                  <c:v>Project S</c:v>
                </c:pt>
                <c:pt idx="1">
                  <c:v>Project R</c:v>
                </c:pt>
                <c:pt idx="2">
                  <c:v>Project F</c:v>
                </c:pt>
                <c:pt idx="3">
                  <c:v>Project E</c:v>
                </c:pt>
                <c:pt idx="4">
                  <c:v>Project C</c:v>
                </c:pt>
                <c:pt idx="5">
                  <c:v>Project A</c:v>
                </c:pt>
                <c:pt idx="6">
                  <c:v>Project A</c:v>
                </c:pt>
                <c:pt idx="7">
                  <c:v>Project A</c:v>
                </c:pt>
                <c:pt idx="8">
                  <c:v>Project A</c:v>
                </c:pt>
                <c:pt idx="9">
                  <c:v>Project A</c:v>
                </c:pt>
                <c:pt idx="10">
                  <c:v>Project A</c:v>
                </c:pt>
                <c:pt idx="11">
                  <c:v>Project A</c:v>
                </c:pt>
                <c:pt idx="12">
                  <c:v>Project A</c:v>
                </c:pt>
                <c:pt idx="13">
                  <c:v>Project A</c:v>
                </c:pt>
                <c:pt idx="14">
                  <c:v>Project A</c:v>
                </c:pt>
                <c:pt idx="15">
                  <c:v>Project A</c:v>
                </c:pt>
                <c:pt idx="16">
                  <c:v>Project A</c:v>
                </c:pt>
                <c:pt idx="17">
                  <c:v>Project A</c:v>
                </c:pt>
                <c:pt idx="18">
                  <c:v>Project A</c:v>
                </c:pt>
                <c:pt idx="19">
                  <c:v>Project A</c:v>
                </c:pt>
              </c:strCache>
            </c:strRef>
          </c:cat>
          <c:val>
            <c:numRef>
              <c:f>[0]!ProjectListComplete.ReturnSelection</c:f>
              <c:numCache>
                <c:formatCode>General</c:formatCode>
                <c:ptCount val="5"/>
                <c:pt idx="0">
                  <c:v>10524512</c:v>
                </c:pt>
                <c:pt idx="1">
                  <c:v>11508068</c:v>
                </c:pt>
                <c:pt idx="2">
                  <c:v>10080330</c:v>
                </c:pt>
                <c:pt idx="3">
                  <c:v>10439155</c:v>
                </c:pt>
                <c:pt idx="4">
                  <c:v>12208436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357030752"/>
        <c:axId val="-1355686544"/>
      </c:barChart>
      <c:catAx>
        <c:axId val="-1357030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55686544"/>
        <c:crosses val="autoZero"/>
        <c:auto val="1"/>
        <c:lblAlgn val="ctr"/>
        <c:lblOffset val="100"/>
        <c:noMultiLvlLbl val="0"/>
      </c:catAx>
      <c:valAx>
        <c:axId val="-1355686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57030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83344</xdr:colOff>
      <xdr:row>1</xdr:row>
      <xdr:rowOff>182164</xdr:rowOff>
    </xdr:from>
    <xdr:to>
      <xdr:col>13</xdr:col>
      <xdr:colOff>142875</xdr:colOff>
      <xdr:row>15</xdr:row>
      <xdr:rowOff>59531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83344</xdr:colOff>
      <xdr:row>1</xdr:row>
      <xdr:rowOff>182164</xdr:rowOff>
    </xdr:from>
    <xdr:to>
      <xdr:col>13</xdr:col>
      <xdr:colOff>142875</xdr:colOff>
      <xdr:row>15</xdr:row>
      <xdr:rowOff>59531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tabSelected="1" zoomScale="90" zoomScaleNormal="90" workbookViewId="0">
      <selection activeCell="G4" sqref="G4"/>
    </sheetView>
  </sheetViews>
  <sheetFormatPr defaultRowHeight="15" x14ac:dyDescent="0.25"/>
  <cols>
    <col min="1" max="1" width="8.85546875" bestFit="1" customWidth="1"/>
    <col min="2" max="2" width="12.7109375" customWidth="1"/>
    <col min="3" max="3" width="12.7109375" bestFit="1" customWidth="1"/>
    <col min="4" max="4" width="11.42578125" bestFit="1" customWidth="1"/>
    <col min="5" max="5" width="2.42578125" customWidth="1"/>
    <col min="6" max="6" width="12.85546875" bestFit="1" customWidth="1"/>
    <col min="7" max="7" width="14.140625" customWidth="1"/>
    <col min="8" max="8" width="2.85546875" customWidth="1"/>
    <col min="9" max="9" width="2.42578125" customWidth="1"/>
    <col min="10" max="10" width="8.85546875" bestFit="1" customWidth="1"/>
    <col min="11" max="11" width="8.28515625" customWidth="1"/>
    <col min="12" max="12" width="12.85546875" bestFit="1" customWidth="1"/>
    <col min="13" max="13" width="11.85546875" bestFit="1" customWidth="1"/>
    <col min="14" max="14" width="2.140625" customWidth="1"/>
    <col min="15" max="15" width="14.28515625" bestFit="1" customWidth="1"/>
    <col min="16" max="16" width="5.85546875" bestFit="1" customWidth="1"/>
  </cols>
  <sheetData>
    <row r="1" spans="1:16" x14ac:dyDescent="0.25">
      <c r="A1" s="29" t="s">
        <v>32</v>
      </c>
      <c r="B1" s="29"/>
      <c r="C1" s="29"/>
      <c r="D1" s="29"/>
      <c r="J1" s="29" t="s">
        <v>27</v>
      </c>
      <c r="K1" s="29"/>
      <c r="L1" s="29"/>
      <c r="M1" s="29"/>
    </row>
    <row r="2" spans="1:16" x14ac:dyDescent="0.25">
      <c r="A2" s="3" t="s">
        <v>0</v>
      </c>
      <c r="B2" s="7" t="s">
        <v>21</v>
      </c>
      <c r="C2" s="3" t="s">
        <v>26</v>
      </c>
      <c r="D2" s="3" t="s">
        <v>22</v>
      </c>
      <c r="I2" t="s">
        <v>34</v>
      </c>
      <c r="J2" s="3" t="s">
        <v>0</v>
      </c>
      <c r="K2" s="3" t="s">
        <v>21</v>
      </c>
      <c r="L2" s="3" t="s">
        <v>26</v>
      </c>
      <c r="M2" s="3" t="s">
        <v>22</v>
      </c>
      <c r="O2" s="3" t="s">
        <v>35</v>
      </c>
      <c r="P2" s="3" t="s">
        <v>36</v>
      </c>
    </row>
    <row r="3" spans="1:16" x14ac:dyDescent="0.25">
      <c r="A3" s="3" t="s">
        <v>1</v>
      </c>
      <c r="B3" s="4">
        <v>11894611</v>
      </c>
      <c r="C3" s="5" t="s">
        <v>29</v>
      </c>
      <c r="D3" s="3" t="s">
        <v>23</v>
      </c>
      <c r="F3" s="30" t="s">
        <v>28</v>
      </c>
      <c r="G3" s="31"/>
      <c r="H3" s="10"/>
      <c r="I3">
        <v>1</v>
      </c>
      <c r="J3" s="3" t="s">
        <v>1</v>
      </c>
      <c r="K3" s="4" t="b">
        <f t="shared" ref="K3:K22" si="0">(B3&gt;ProjectList.NPV)</f>
        <v>1</v>
      </c>
      <c r="L3" s="5" t="b">
        <f t="shared" ref="L3:L22" si="1">(C3=ProjectList.PortfolioRisk)</f>
        <v>0</v>
      </c>
      <c r="M3" s="3" t="b">
        <f t="shared" ref="M3:M22" si="2">(D3=ProjectList.ProjectLead)</f>
        <v>1</v>
      </c>
      <c r="O3" t="b">
        <f>AND(K3,L3,M3)</f>
        <v>0</v>
      </c>
      <c r="P3">
        <f>O3*I3</f>
        <v>0</v>
      </c>
    </row>
    <row r="4" spans="1:16" x14ac:dyDescent="0.25">
      <c r="A4" s="3" t="s">
        <v>2</v>
      </c>
      <c r="B4" s="4">
        <v>11676808</v>
      </c>
      <c r="C4" s="5" t="s">
        <v>30</v>
      </c>
      <c r="D4" s="3" t="s">
        <v>23</v>
      </c>
      <c r="F4" s="2" t="s">
        <v>33</v>
      </c>
      <c r="G4" s="6">
        <f>'Dashboard (complete)'!D3</f>
        <v>1005000</v>
      </c>
      <c r="H4" s="8"/>
      <c r="I4">
        <v>2</v>
      </c>
      <c r="J4" s="3" t="s">
        <v>2</v>
      </c>
      <c r="K4" s="4" t="b">
        <f t="shared" si="0"/>
        <v>1</v>
      </c>
      <c r="L4" s="5" t="b">
        <f t="shared" si="1"/>
        <v>0</v>
      </c>
      <c r="M4" s="3" t="b">
        <f t="shared" si="2"/>
        <v>1</v>
      </c>
      <c r="O4" t="b">
        <f t="shared" ref="O4:O22" si="3">AND(K4,L4,M4)</f>
        <v>0</v>
      </c>
      <c r="P4">
        <f t="shared" ref="P4:P22" si="4">O4*I4</f>
        <v>0</v>
      </c>
    </row>
    <row r="5" spans="1:16" x14ac:dyDescent="0.25">
      <c r="A5" s="3" t="s">
        <v>3</v>
      </c>
      <c r="B5" s="4">
        <v>12208436</v>
      </c>
      <c r="C5" s="5" t="s">
        <v>31</v>
      </c>
      <c r="D5" s="3" t="s">
        <v>23</v>
      </c>
      <c r="F5" s="2" t="s">
        <v>26</v>
      </c>
      <c r="G5" s="1" t="str">
        <f>'Dashboard (complete)'!D4</f>
        <v>High</v>
      </c>
      <c r="H5" s="9"/>
      <c r="I5">
        <v>3</v>
      </c>
      <c r="J5" s="3" t="s">
        <v>3</v>
      </c>
      <c r="K5" s="4" t="b">
        <f t="shared" si="0"/>
        <v>1</v>
      </c>
      <c r="L5" s="5" t="b">
        <f t="shared" si="1"/>
        <v>1</v>
      </c>
      <c r="M5" s="3" t="b">
        <f t="shared" si="2"/>
        <v>1</v>
      </c>
      <c r="O5" t="b">
        <f t="shared" si="3"/>
        <v>1</v>
      </c>
      <c r="P5">
        <f t="shared" si="4"/>
        <v>3</v>
      </c>
    </row>
    <row r="6" spans="1:16" x14ac:dyDescent="0.25">
      <c r="A6" s="3" t="s">
        <v>4</v>
      </c>
      <c r="B6" s="4">
        <v>10972428</v>
      </c>
      <c r="C6" s="5" t="s">
        <v>29</v>
      </c>
      <c r="D6" s="3" t="s">
        <v>23</v>
      </c>
      <c r="F6" s="2" t="s">
        <v>22</v>
      </c>
      <c r="G6" s="1" t="str">
        <f>'Dashboard (complete)'!D5</f>
        <v>Larry</v>
      </c>
      <c r="H6" s="9"/>
      <c r="I6">
        <v>4</v>
      </c>
      <c r="J6" s="3" t="s">
        <v>4</v>
      </c>
      <c r="K6" s="4" t="b">
        <f t="shared" si="0"/>
        <v>1</v>
      </c>
      <c r="L6" s="5" t="b">
        <f t="shared" si="1"/>
        <v>0</v>
      </c>
      <c r="M6" s="3" t="b">
        <f t="shared" si="2"/>
        <v>1</v>
      </c>
      <c r="O6" t="b">
        <f t="shared" si="3"/>
        <v>0</v>
      </c>
      <c r="P6">
        <f t="shared" si="4"/>
        <v>0</v>
      </c>
    </row>
    <row r="7" spans="1:16" x14ac:dyDescent="0.25">
      <c r="A7" s="3" t="s">
        <v>5</v>
      </c>
      <c r="B7" s="4">
        <v>10439155</v>
      </c>
      <c r="C7" s="5" t="s">
        <v>31</v>
      </c>
      <c r="D7" s="3" t="s">
        <v>23</v>
      </c>
      <c r="I7">
        <v>5</v>
      </c>
      <c r="J7" s="3" t="s">
        <v>5</v>
      </c>
      <c r="K7" s="4" t="b">
        <f t="shared" si="0"/>
        <v>1</v>
      </c>
      <c r="L7" s="5" t="b">
        <f t="shared" si="1"/>
        <v>1</v>
      </c>
      <c r="M7" s="3" t="b">
        <f t="shared" si="2"/>
        <v>1</v>
      </c>
      <c r="O7" t="b">
        <f t="shared" si="3"/>
        <v>1</v>
      </c>
      <c r="P7">
        <f t="shared" si="4"/>
        <v>5</v>
      </c>
    </row>
    <row r="8" spans="1:16" x14ac:dyDescent="0.25">
      <c r="A8" s="3" t="s">
        <v>6</v>
      </c>
      <c r="B8" s="4">
        <v>10080330</v>
      </c>
      <c r="C8" s="5" t="s">
        <v>31</v>
      </c>
      <c r="D8" s="3" t="s">
        <v>23</v>
      </c>
      <c r="I8">
        <v>6</v>
      </c>
      <c r="J8" s="3" t="s">
        <v>6</v>
      </c>
      <c r="K8" s="4" t="b">
        <f t="shared" si="0"/>
        <v>1</v>
      </c>
      <c r="L8" s="5" t="b">
        <f t="shared" si="1"/>
        <v>1</v>
      </c>
      <c r="M8" s="3" t="b">
        <f t="shared" si="2"/>
        <v>1</v>
      </c>
      <c r="O8" t="b">
        <f t="shared" si="3"/>
        <v>1</v>
      </c>
      <c r="P8">
        <f t="shared" si="4"/>
        <v>6</v>
      </c>
    </row>
    <row r="9" spans="1:16" x14ac:dyDescent="0.25">
      <c r="A9" s="3" t="s">
        <v>7</v>
      </c>
      <c r="B9" s="4">
        <v>11080632</v>
      </c>
      <c r="C9" s="5" t="s">
        <v>29</v>
      </c>
      <c r="D9" s="3" t="s">
        <v>24</v>
      </c>
      <c r="I9">
        <v>7</v>
      </c>
      <c r="J9" s="3" t="s">
        <v>7</v>
      </c>
      <c r="K9" s="4" t="b">
        <f t="shared" si="0"/>
        <v>1</v>
      </c>
      <c r="L9" s="5" t="b">
        <f t="shared" si="1"/>
        <v>0</v>
      </c>
      <c r="M9" s="3" t="b">
        <f t="shared" si="2"/>
        <v>0</v>
      </c>
      <c r="O9" t="b">
        <f t="shared" si="3"/>
        <v>0</v>
      </c>
      <c r="P9">
        <f t="shared" si="4"/>
        <v>0</v>
      </c>
    </row>
    <row r="10" spans="1:16" x14ac:dyDescent="0.25">
      <c r="A10" s="3" t="s">
        <v>8</v>
      </c>
      <c r="B10" s="4">
        <v>10326092</v>
      </c>
      <c r="C10" s="5" t="s">
        <v>29</v>
      </c>
      <c r="D10" s="3" t="s">
        <v>24</v>
      </c>
      <c r="I10">
        <v>8</v>
      </c>
      <c r="J10" s="3" t="s">
        <v>8</v>
      </c>
      <c r="K10" s="4" t="b">
        <f t="shared" si="0"/>
        <v>1</v>
      </c>
      <c r="L10" s="5" t="b">
        <f t="shared" si="1"/>
        <v>0</v>
      </c>
      <c r="M10" s="3" t="b">
        <f t="shared" si="2"/>
        <v>0</v>
      </c>
      <c r="O10" t="b">
        <f t="shared" si="3"/>
        <v>0</v>
      </c>
      <c r="P10">
        <f t="shared" si="4"/>
        <v>0</v>
      </c>
    </row>
    <row r="11" spans="1:16" x14ac:dyDescent="0.25">
      <c r="A11" s="3" t="s">
        <v>9</v>
      </c>
      <c r="B11" s="4">
        <v>10215675</v>
      </c>
      <c r="C11" s="5" t="s">
        <v>29</v>
      </c>
      <c r="D11" s="3" t="s">
        <v>24</v>
      </c>
      <c r="I11">
        <v>9</v>
      </c>
      <c r="J11" s="3" t="s">
        <v>9</v>
      </c>
      <c r="K11" s="4" t="b">
        <f t="shared" si="0"/>
        <v>1</v>
      </c>
      <c r="L11" s="5" t="b">
        <f t="shared" si="1"/>
        <v>0</v>
      </c>
      <c r="M11" s="3" t="b">
        <f t="shared" si="2"/>
        <v>0</v>
      </c>
      <c r="O11" t="b">
        <f t="shared" si="3"/>
        <v>0</v>
      </c>
      <c r="P11">
        <f t="shared" si="4"/>
        <v>0</v>
      </c>
    </row>
    <row r="12" spans="1:16" x14ac:dyDescent="0.25">
      <c r="A12" s="3" t="s">
        <v>10</v>
      </c>
      <c r="B12" s="4">
        <v>10551834</v>
      </c>
      <c r="C12" s="5" t="s">
        <v>29</v>
      </c>
      <c r="D12" s="3" t="s">
        <v>24</v>
      </c>
      <c r="I12">
        <v>10</v>
      </c>
      <c r="J12" s="3" t="s">
        <v>10</v>
      </c>
      <c r="K12" s="4" t="b">
        <f t="shared" si="0"/>
        <v>1</v>
      </c>
      <c r="L12" s="5" t="b">
        <f t="shared" si="1"/>
        <v>0</v>
      </c>
      <c r="M12" s="3" t="b">
        <f t="shared" si="2"/>
        <v>0</v>
      </c>
      <c r="O12" t="b">
        <f t="shared" si="3"/>
        <v>0</v>
      </c>
      <c r="P12">
        <f t="shared" si="4"/>
        <v>0</v>
      </c>
    </row>
    <row r="13" spans="1:16" x14ac:dyDescent="0.25">
      <c r="A13" s="3" t="s">
        <v>11</v>
      </c>
      <c r="B13" s="4">
        <v>11941962</v>
      </c>
      <c r="C13" s="5" t="s">
        <v>30</v>
      </c>
      <c r="D13" s="3" t="s">
        <v>24</v>
      </c>
      <c r="I13">
        <v>11</v>
      </c>
      <c r="J13" s="3" t="s">
        <v>11</v>
      </c>
      <c r="K13" s="4" t="b">
        <f t="shared" si="0"/>
        <v>1</v>
      </c>
      <c r="L13" s="5" t="b">
        <f t="shared" si="1"/>
        <v>0</v>
      </c>
      <c r="M13" s="3" t="b">
        <f t="shared" si="2"/>
        <v>0</v>
      </c>
      <c r="O13" t="b">
        <f t="shared" si="3"/>
        <v>0</v>
      </c>
      <c r="P13">
        <f t="shared" si="4"/>
        <v>0</v>
      </c>
    </row>
    <row r="14" spans="1:16" x14ac:dyDescent="0.25">
      <c r="A14" s="3" t="s">
        <v>12</v>
      </c>
      <c r="B14" s="4">
        <v>12120026</v>
      </c>
      <c r="C14" s="5" t="s">
        <v>31</v>
      </c>
      <c r="D14" s="3" t="s">
        <v>24</v>
      </c>
      <c r="I14">
        <v>12</v>
      </c>
      <c r="J14" s="3" t="s">
        <v>12</v>
      </c>
      <c r="K14" s="4" t="b">
        <f t="shared" si="0"/>
        <v>1</v>
      </c>
      <c r="L14" s="5" t="b">
        <f t="shared" si="1"/>
        <v>1</v>
      </c>
      <c r="M14" s="3" t="b">
        <f t="shared" si="2"/>
        <v>0</v>
      </c>
      <c r="O14" t="b">
        <f t="shared" si="3"/>
        <v>0</v>
      </c>
      <c r="P14">
        <f t="shared" si="4"/>
        <v>0</v>
      </c>
    </row>
    <row r="15" spans="1:16" x14ac:dyDescent="0.25">
      <c r="A15" s="3" t="s">
        <v>13</v>
      </c>
      <c r="B15" s="4">
        <v>10259752</v>
      </c>
      <c r="C15" s="5" t="s">
        <v>29</v>
      </c>
      <c r="D15" s="3" t="s">
        <v>24</v>
      </c>
      <c r="I15">
        <v>13</v>
      </c>
      <c r="J15" s="3" t="s">
        <v>13</v>
      </c>
      <c r="K15" s="4" t="b">
        <f t="shared" si="0"/>
        <v>1</v>
      </c>
      <c r="L15" s="5" t="b">
        <f t="shared" si="1"/>
        <v>0</v>
      </c>
      <c r="M15" s="3" t="b">
        <f t="shared" si="2"/>
        <v>0</v>
      </c>
      <c r="O15" t="b">
        <f t="shared" si="3"/>
        <v>0</v>
      </c>
      <c r="P15">
        <f t="shared" si="4"/>
        <v>0</v>
      </c>
    </row>
    <row r="16" spans="1:16" x14ac:dyDescent="0.25">
      <c r="A16" s="3" t="s">
        <v>14</v>
      </c>
      <c r="B16" s="4">
        <v>10253060</v>
      </c>
      <c r="C16" s="5" t="s">
        <v>29</v>
      </c>
      <c r="D16" s="3" t="s">
        <v>24</v>
      </c>
      <c r="I16">
        <v>14</v>
      </c>
      <c r="J16" s="3" t="s">
        <v>14</v>
      </c>
      <c r="K16" s="4" t="b">
        <f t="shared" si="0"/>
        <v>1</v>
      </c>
      <c r="L16" s="5" t="b">
        <f t="shared" si="1"/>
        <v>0</v>
      </c>
      <c r="M16" s="3" t="b">
        <f t="shared" si="2"/>
        <v>0</v>
      </c>
      <c r="O16" t="b">
        <f t="shared" si="3"/>
        <v>0</v>
      </c>
      <c r="P16">
        <f t="shared" si="4"/>
        <v>0</v>
      </c>
    </row>
    <row r="17" spans="1:16" x14ac:dyDescent="0.25">
      <c r="A17" s="3" t="s">
        <v>15</v>
      </c>
      <c r="B17" s="4">
        <v>11158311</v>
      </c>
      <c r="C17" s="5" t="s">
        <v>29</v>
      </c>
      <c r="D17" s="3" t="s">
        <v>25</v>
      </c>
      <c r="I17">
        <v>15</v>
      </c>
      <c r="J17" s="3" t="s">
        <v>15</v>
      </c>
      <c r="K17" s="4" t="b">
        <f t="shared" si="0"/>
        <v>1</v>
      </c>
      <c r="L17" s="5" t="b">
        <f t="shared" si="1"/>
        <v>0</v>
      </c>
      <c r="M17" s="3" t="b">
        <f t="shared" si="2"/>
        <v>0</v>
      </c>
      <c r="O17" t="b">
        <f t="shared" si="3"/>
        <v>0</v>
      </c>
      <c r="P17">
        <f t="shared" si="4"/>
        <v>0</v>
      </c>
    </row>
    <row r="18" spans="1:16" x14ac:dyDescent="0.25">
      <c r="A18" s="3" t="s">
        <v>16</v>
      </c>
      <c r="B18" s="4">
        <v>10703286</v>
      </c>
      <c r="C18" s="5" t="s">
        <v>29</v>
      </c>
      <c r="D18" s="3" t="s">
        <v>25</v>
      </c>
      <c r="I18">
        <v>16</v>
      </c>
      <c r="J18" s="3" t="s">
        <v>16</v>
      </c>
      <c r="K18" s="4" t="b">
        <f t="shared" si="0"/>
        <v>1</v>
      </c>
      <c r="L18" s="5" t="b">
        <f t="shared" si="1"/>
        <v>0</v>
      </c>
      <c r="M18" s="3" t="b">
        <f t="shared" si="2"/>
        <v>0</v>
      </c>
      <c r="O18" t="b">
        <f t="shared" si="3"/>
        <v>0</v>
      </c>
      <c r="P18">
        <f t="shared" si="4"/>
        <v>0</v>
      </c>
    </row>
    <row r="19" spans="1:16" x14ac:dyDescent="0.25">
      <c r="A19" s="3" t="s">
        <v>17</v>
      </c>
      <c r="B19" s="4">
        <v>10736631</v>
      </c>
      <c r="C19" s="5" t="s">
        <v>29</v>
      </c>
      <c r="D19" s="3" t="s">
        <v>23</v>
      </c>
      <c r="I19">
        <v>17</v>
      </c>
      <c r="J19" s="3" t="s">
        <v>17</v>
      </c>
      <c r="K19" s="4" t="b">
        <f t="shared" si="0"/>
        <v>1</v>
      </c>
      <c r="L19" s="5" t="b">
        <f t="shared" si="1"/>
        <v>0</v>
      </c>
      <c r="M19" s="3" t="b">
        <f t="shared" si="2"/>
        <v>1</v>
      </c>
      <c r="O19" t="b">
        <f t="shared" si="3"/>
        <v>0</v>
      </c>
      <c r="P19">
        <f t="shared" si="4"/>
        <v>0</v>
      </c>
    </row>
    <row r="20" spans="1:16" x14ac:dyDescent="0.25">
      <c r="A20" s="3" t="s">
        <v>18</v>
      </c>
      <c r="B20" s="4">
        <v>11508068</v>
      </c>
      <c r="C20" s="5" t="s">
        <v>31</v>
      </c>
      <c r="D20" s="3" t="s">
        <v>23</v>
      </c>
      <c r="I20">
        <v>18</v>
      </c>
      <c r="J20" s="3" t="s">
        <v>18</v>
      </c>
      <c r="K20" s="4" t="b">
        <f t="shared" si="0"/>
        <v>1</v>
      </c>
      <c r="L20" s="5" t="b">
        <f t="shared" si="1"/>
        <v>1</v>
      </c>
      <c r="M20" s="3" t="b">
        <f t="shared" si="2"/>
        <v>1</v>
      </c>
      <c r="O20" t="b">
        <f t="shared" si="3"/>
        <v>1</v>
      </c>
      <c r="P20">
        <f t="shared" si="4"/>
        <v>18</v>
      </c>
    </row>
    <row r="21" spans="1:16" x14ac:dyDescent="0.25">
      <c r="A21" s="3" t="s">
        <v>19</v>
      </c>
      <c r="B21" s="4">
        <v>10524512</v>
      </c>
      <c r="C21" s="5" t="s">
        <v>31</v>
      </c>
      <c r="D21" s="3" t="s">
        <v>23</v>
      </c>
      <c r="I21">
        <v>19</v>
      </c>
      <c r="J21" s="3" t="s">
        <v>19</v>
      </c>
      <c r="K21" s="4" t="b">
        <f t="shared" si="0"/>
        <v>1</v>
      </c>
      <c r="L21" s="5" t="b">
        <f t="shared" si="1"/>
        <v>1</v>
      </c>
      <c r="M21" s="3" t="b">
        <f t="shared" si="2"/>
        <v>1</v>
      </c>
      <c r="O21" t="b">
        <f t="shared" si="3"/>
        <v>1</v>
      </c>
      <c r="P21">
        <f t="shared" si="4"/>
        <v>19</v>
      </c>
    </row>
    <row r="22" spans="1:16" x14ac:dyDescent="0.25">
      <c r="A22" s="3" t="s">
        <v>20</v>
      </c>
      <c r="B22" s="4">
        <v>10162742</v>
      </c>
      <c r="C22" s="5" t="s">
        <v>29</v>
      </c>
      <c r="D22" s="3" t="s">
        <v>23</v>
      </c>
      <c r="I22">
        <v>20</v>
      </c>
      <c r="J22" s="3" t="s">
        <v>20</v>
      </c>
      <c r="K22" s="4" t="b">
        <f t="shared" si="0"/>
        <v>1</v>
      </c>
      <c r="L22" s="5" t="b">
        <f t="shared" si="1"/>
        <v>0</v>
      </c>
      <c r="M22" s="3" t="b">
        <f t="shared" si="2"/>
        <v>1</v>
      </c>
      <c r="O22" t="b">
        <f t="shared" si="3"/>
        <v>0</v>
      </c>
      <c r="P22">
        <f t="shared" si="4"/>
        <v>0</v>
      </c>
    </row>
  </sheetData>
  <mergeCells count="3">
    <mergeCell ref="A1:D1"/>
    <mergeCell ref="F3:G3"/>
    <mergeCell ref="J1:M1"/>
  </mergeCells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zoomScale="80" zoomScaleNormal="80" workbookViewId="0">
      <selection activeCell="G19" sqref="G19"/>
    </sheetView>
  </sheetViews>
  <sheetFormatPr defaultRowHeight="15" x14ac:dyDescent="0.25"/>
  <cols>
    <col min="1" max="1" width="2.5703125" style="18" customWidth="1"/>
    <col min="2" max="2" width="4.28515625" customWidth="1"/>
    <col min="3" max="3" width="12.5703125" customWidth="1"/>
    <col min="4" max="4" width="8" bestFit="1" customWidth="1"/>
  </cols>
  <sheetData>
    <row r="1" spans="1:21" ht="10.5" customHeight="1" x14ac:dyDescent="0.25">
      <c r="A1" s="27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1"/>
      <c r="P1" s="11"/>
      <c r="Q1" s="11"/>
      <c r="R1" s="11"/>
      <c r="S1" s="11"/>
      <c r="T1" s="11"/>
      <c r="U1" s="11"/>
    </row>
    <row r="2" spans="1:21" x14ac:dyDescent="0.25">
      <c r="A2" s="27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1"/>
      <c r="Q2" s="11"/>
      <c r="R2" s="11"/>
      <c r="S2" s="11"/>
      <c r="T2" s="11"/>
      <c r="U2" s="11"/>
    </row>
    <row r="3" spans="1:21" x14ac:dyDescent="0.25">
      <c r="A3" s="27"/>
      <c r="B3" s="19"/>
      <c r="C3" s="12" t="s">
        <v>33</v>
      </c>
      <c r="D3" s="32">
        <v>1005000</v>
      </c>
      <c r="E3" s="32"/>
      <c r="F3" s="19"/>
      <c r="G3" s="19"/>
      <c r="H3" s="19"/>
      <c r="I3" s="19"/>
      <c r="J3" s="19"/>
      <c r="K3" s="19"/>
      <c r="L3" s="19"/>
      <c r="M3" s="19"/>
      <c r="N3" s="19"/>
      <c r="O3" s="19"/>
      <c r="P3" s="11"/>
      <c r="Q3" s="11"/>
      <c r="R3" s="11"/>
      <c r="S3" s="11"/>
      <c r="T3" s="11"/>
      <c r="U3" s="11"/>
    </row>
    <row r="4" spans="1:21" x14ac:dyDescent="0.25">
      <c r="A4" s="27"/>
      <c r="B4" s="19"/>
      <c r="C4" s="12" t="s">
        <v>26</v>
      </c>
      <c r="D4" s="33" t="s">
        <v>31</v>
      </c>
      <c r="E4" s="33"/>
      <c r="F4" s="19"/>
      <c r="G4" s="19"/>
      <c r="H4" s="19"/>
      <c r="I4" s="19"/>
      <c r="J4" s="19"/>
      <c r="K4" s="19"/>
      <c r="L4" s="19"/>
      <c r="M4" s="19"/>
      <c r="N4" s="19"/>
      <c r="O4" s="19"/>
      <c r="P4" s="11"/>
      <c r="Q4" s="11"/>
      <c r="R4" s="11"/>
      <c r="S4" s="11"/>
      <c r="T4" s="11"/>
      <c r="U4" s="11"/>
    </row>
    <row r="5" spans="1:21" x14ac:dyDescent="0.25">
      <c r="A5" s="27"/>
      <c r="B5" s="19"/>
      <c r="C5" s="12" t="s">
        <v>22</v>
      </c>
      <c r="D5" s="33" t="s">
        <v>23</v>
      </c>
      <c r="E5" s="33"/>
      <c r="F5" s="19"/>
      <c r="G5" s="19"/>
      <c r="H5" s="19"/>
      <c r="I5" s="19"/>
      <c r="J5" s="19"/>
      <c r="K5" s="19"/>
      <c r="L5" s="19"/>
      <c r="M5" s="19"/>
      <c r="N5" s="19"/>
      <c r="O5" s="19"/>
      <c r="P5" s="11"/>
      <c r="Q5" s="11"/>
      <c r="R5" s="11"/>
      <c r="S5" s="11"/>
      <c r="T5" s="11"/>
      <c r="U5" s="11"/>
    </row>
    <row r="6" spans="1:21" x14ac:dyDescent="0.25">
      <c r="A6" s="27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1"/>
      <c r="Q6" s="11"/>
      <c r="R6" s="11"/>
      <c r="S6" s="11"/>
      <c r="T6" s="11"/>
      <c r="U6" s="11"/>
    </row>
    <row r="7" spans="1:21" x14ac:dyDescent="0.25">
      <c r="A7" s="27"/>
      <c r="B7" s="19"/>
      <c r="C7" s="13" t="s">
        <v>37</v>
      </c>
      <c r="D7" s="14" t="s">
        <v>39</v>
      </c>
      <c r="E7" s="15" t="s">
        <v>38</v>
      </c>
      <c r="F7" s="19"/>
      <c r="G7" s="19"/>
      <c r="H7" s="19"/>
      <c r="I7" s="19"/>
      <c r="J7" s="19"/>
      <c r="K7" s="19"/>
      <c r="L7" s="19"/>
      <c r="M7" s="19"/>
      <c r="N7" s="19"/>
      <c r="O7" s="19"/>
      <c r="P7" s="11"/>
      <c r="Q7" s="11"/>
      <c r="R7" s="11"/>
      <c r="S7" s="11"/>
      <c r="T7" s="11"/>
      <c r="U7" s="11"/>
    </row>
    <row r="8" spans="1:21" x14ac:dyDescent="0.25">
      <c r="A8" s="28" t="b">
        <f>(B8='Project List (incomplete)'!P3)</f>
        <v>0</v>
      </c>
      <c r="B8" s="26">
        <v>1</v>
      </c>
      <c r="C8" s="23" t="str">
        <f>'Project List (incomplete)'!A3</f>
        <v>Project A</v>
      </c>
      <c r="D8" s="24">
        <f>'Project List (incomplete)'!B3</f>
        <v>11894611</v>
      </c>
      <c r="E8" s="25" t="str">
        <f>LEFT('Project List (incomplete)'!C3,1)</f>
        <v>L</v>
      </c>
      <c r="F8" s="19"/>
      <c r="G8" s="19"/>
      <c r="H8" s="19"/>
      <c r="I8" s="19"/>
      <c r="J8" s="19"/>
      <c r="K8" s="19"/>
      <c r="L8" s="19"/>
      <c r="M8" s="19"/>
      <c r="N8" s="19"/>
      <c r="O8" s="19"/>
      <c r="P8" s="11"/>
      <c r="Q8" s="11"/>
      <c r="R8" s="11"/>
      <c r="S8" s="11"/>
      <c r="T8" s="11"/>
      <c r="U8" s="11"/>
    </row>
    <row r="9" spans="1:21" x14ac:dyDescent="0.25">
      <c r="A9" s="28" t="b">
        <f>(B9='Project List (incomplete)'!P4)</f>
        <v>0</v>
      </c>
      <c r="B9" s="26">
        <v>2</v>
      </c>
      <c r="C9" s="23" t="str">
        <f>'Project List (incomplete)'!A4</f>
        <v>Project B</v>
      </c>
      <c r="D9" s="24">
        <f>'Project List (incomplete)'!B4</f>
        <v>11676808</v>
      </c>
      <c r="E9" s="25" t="str">
        <f>LEFT('Project List (incomplete)'!C4,1)</f>
        <v>M</v>
      </c>
      <c r="F9" s="19"/>
      <c r="G9" s="19"/>
      <c r="H9" s="19"/>
      <c r="I9" s="19"/>
      <c r="J9" s="19"/>
      <c r="K9" s="19"/>
      <c r="L9" s="19"/>
      <c r="M9" s="19"/>
      <c r="N9" s="19"/>
      <c r="O9" s="19"/>
      <c r="P9" s="11"/>
      <c r="Q9" s="11"/>
      <c r="R9" s="11"/>
      <c r="S9" s="11"/>
      <c r="T9" s="11"/>
      <c r="U9" s="11"/>
    </row>
    <row r="10" spans="1:21" x14ac:dyDescent="0.25">
      <c r="A10" s="28" t="b">
        <f>(B10='Project List (incomplete)'!P5)</f>
        <v>1</v>
      </c>
      <c r="B10" s="26">
        <v>3</v>
      </c>
      <c r="C10" s="23" t="str">
        <f>'Project List (incomplete)'!A5</f>
        <v>Project C</v>
      </c>
      <c r="D10" s="24">
        <f>'Project List (incomplete)'!B5</f>
        <v>12208436</v>
      </c>
      <c r="E10" s="25" t="str">
        <f>LEFT('Project List (incomplete)'!C5,1)</f>
        <v>H</v>
      </c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1"/>
      <c r="Q10" s="11"/>
      <c r="R10" s="11"/>
      <c r="S10" s="11"/>
      <c r="T10" s="11"/>
      <c r="U10" s="11"/>
    </row>
    <row r="11" spans="1:21" x14ac:dyDescent="0.25">
      <c r="A11" s="28" t="b">
        <f>(B11='Project List (incomplete)'!P6)</f>
        <v>0</v>
      </c>
      <c r="B11" s="26">
        <v>4</v>
      </c>
      <c r="C11" s="23" t="str">
        <f>'Project List (incomplete)'!A6</f>
        <v>Project D</v>
      </c>
      <c r="D11" s="24">
        <f>'Project List (incomplete)'!B6</f>
        <v>10972428</v>
      </c>
      <c r="E11" s="25" t="str">
        <f>LEFT('Project List (incomplete)'!C6,1)</f>
        <v>L</v>
      </c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1"/>
      <c r="Q11" s="11"/>
      <c r="R11" s="11"/>
      <c r="S11" s="11"/>
      <c r="T11" s="11"/>
      <c r="U11" s="11"/>
    </row>
    <row r="12" spans="1:21" x14ac:dyDescent="0.25">
      <c r="A12" s="28" t="b">
        <f>(B12='Project List (incomplete)'!P7)</f>
        <v>1</v>
      </c>
      <c r="B12" s="26">
        <v>5</v>
      </c>
      <c r="C12" s="23" t="str">
        <f>'Project List (incomplete)'!A7</f>
        <v>Project E</v>
      </c>
      <c r="D12" s="24">
        <f>'Project List (incomplete)'!B7</f>
        <v>10439155</v>
      </c>
      <c r="E12" s="25" t="str">
        <f>LEFT('Project List (incomplete)'!C7,1)</f>
        <v>H</v>
      </c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1"/>
      <c r="Q12" s="11"/>
      <c r="R12" s="11"/>
      <c r="S12" s="11"/>
      <c r="T12" s="11"/>
      <c r="U12" s="11"/>
    </row>
    <row r="13" spans="1:21" x14ac:dyDescent="0.25">
      <c r="A13" s="28" t="b">
        <f>(B13='Project List (incomplete)'!P8)</f>
        <v>1</v>
      </c>
      <c r="B13" s="26">
        <v>6</v>
      </c>
      <c r="C13" s="23" t="str">
        <f>'Project List (incomplete)'!A8</f>
        <v>Project F</v>
      </c>
      <c r="D13" s="24">
        <f>'Project List (incomplete)'!B8</f>
        <v>10080330</v>
      </c>
      <c r="E13" s="25" t="str">
        <f>LEFT('Project List (incomplete)'!C8,1)</f>
        <v>H</v>
      </c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1"/>
      <c r="Q13" s="11"/>
      <c r="R13" s="11"/>
      <c r="S13" s="11"/>
      <c r="T13" s="11"/>
      <c r="U13" s="11"/>
    </row>
    <row r="14" spans="1:21" x14ac:dyDescent="0.25">
      <c r="A14" s="28" t="b">
        <f>(B14='Project List (incomplete)'!P9)</f>
        <v>0</v>
      </c>
      <c r="B14" s="26">
        <v>7</v>
      </c>
      <c r="C14" s="23" t="str">
        <f>'Project List (incomplete)'!A9</f>
        <v>Project G</v>
      </c>
      <c r="D14" s="24">
        <f>'Project List (incomplete)'!B9</f>
        <v>11080632</v>
      </c>
      <c r="E14" s="25" t="str">
        <f>LEFT('Project List (incomplete)'!C9,1)</f>
        <v>L</v>
      </c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1"/>
      <c r="Q14" s="11"/>
      <c r="R14" s="11"/>
      <c r="S14" s="11"/>
      <c r="T14" s="11"/>
      <c r="U14" s="11"/>
    </row>
    <row r="15" spans="1:21" x14ac:dyDescent="0.25">
      <c r="A15" s="28" t="b">
        <f>(B15='Project List (incomplete)'!P10)</f>
        <v>0</v>
      </c>
      <c r="B15" s="26">
        <v>8</v>
      </c>
      <c r="C15" s="23" t="str">
        <f>'Project List (incomplete)'!A10</f>
        <v>Project H</v>
      </c>
      <c r="D15" s="24">
        <f>'Project List (incomplete)'!B10</f>
        <v>10326092</v>
      </c>
      <c r="E15" s="25" t="str">
        <f>LEFT('Project List (incomplete)'!C10,1)</f>
        <v>L</v>
      </c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1"/>
      <c r="Q15" s="11"/>
      <c r="R15" s="11"/>
      <c r="S15" s="11"/>
      <c r="T15" s="11"/>
      <c r="U15" s="11"/>
    </row>
    <row r="16" spans="1:21" x14ac:dyDescent="0.25">
      <c r="A16" s="28" t="b">
        <f>(B16='Project List (incomplete)'!P11)</f>
        <v>0</v>
      </c>
      <c r="B16" s="26">
        <v>9</v>
      </c>
      <c r="C16" s="23" t="str">
        <f>'Project List (incomplete)'!A11</f>
        <v>Project I</v>
      </c>
      <c r="D16" s="24">
        <f>'Project List (incomplete)'!B11</f>
        <v>10215675</v>
      </c>
      <c r="E16" s="25" t="str">
        <f>LEFT('Project List (incomplete)'!C11,1)</f>
        <v>L</v>
      </c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1"/>
      <c r="Q16" s="11"/>
      <c r="R16" s="11"/>
      <c r="S16" s="11"/>
      <c r="T16" s="11"/>
      <c r="U16" s="11"/>
    </row>
    <row r="17" spans="1:21" x14ac:dyDescent="0.25">
      <c r="A17" s="28" t="b">
        <f>(B17='Project List (incomplete)'!P12)</f>
        <v>0</v>
      </c>
      <c r="B17" s="26">
        <v>10</v>
      </c>
      <c r="C17" s="23" t="str">
        <f>'Project List (incomplete)'!A12</f>
        <v>Project J</v>
      </c>
      <c r="D17" s="24">
        <f>'Project List (incomplete)'!B12</f>
        <v>10551834</v>
      </c>
      <c r="E17" s="25" t="str">
        <f>LEFT('Project List (incomplete)'!C12,1)</f>
        <v>L</v>
      </c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1"/>
      <c r="Q17" s="11"/>
      <c r="R17" s="11"/>
      <c r="S17" s="11"/>
      <c r="T17" s="11"/>
      <c r="U17" s="11"/>
    </row>
    <row r="18" spans="1:21" x14ac:dyDescent="0.25">
      <c r="A18" s="28" t="b">
        <f>(B18='Project List (incomplete)'!P13)</f>
        <v>0</v>
      </c>
      <c r="B18" s="26">
        <v>11</v>
      </c>
      <c r="C18" s="23" t="str">
        <f>'Project List (incomplete)'!A13</f>
        <v>Project K</v>
      </c>
      <c r="D18" s="24">
        <f>'Project List (incomplete)'!B13</f>
        <v>11941962</v>
      </c>
      <c r="E18" s="25" t="str">
        <f>LEFT('Project List (incomplete)'!C13,1)</f>
        <v>M</v>
      </c>
      <c r="F18" s="19"/>
      <c r="G18" s="20"/>
      <c r="H18" s="19"/>
      <c r="I18" s="19"/>
      <c r="J18" s="19"/>
      <c r="K18" s="19"/>
      <c r="L18" s="19"/>
      <c r="M18" s="19"/>
      <c r="N18" s="19"/>
      <c r="O18" s="19"/>
      <c r="P18" s="11"/>
      <c r="Q18" s="11"/>
      <c r="R18" s="11"/>
      <c r="S18" s="11"/>
      <c r="T18" s="11"/>
      <c r="U18" s="11"/>
    </row>
    <row r="19" spans="1:21" x14ac:dyDescent="0.25">
      <c r="A19" s="28" t="b">
        <f>(B19='Project List (incomplete)'!P14)</f>
        <v>0</v>
      </c>
      <c r="B19" s="26">
        <v>12</v>
      </c>
      <c r="C19" s="23" t="str">
        <f>'Project List (incomplete)'!A14</f>
        <v>Project L</v>
      </c>
      <c r="D19" s="24">
        <f>'Project List (incomplete)'!B14</f>
        <v>12120026</v>
      </c>
      <c r="E19" s="25" t="str">
        <f>LEFT('Project List (incomplete)'!C14,1)</f>
        <v>H</v>
      </c>
      <c r="F19" s="19"/>
      <c r="G19" s="19"/>
      <c r="H19" s="9"/>
      <c r="I19" s="34"/>
      <c r="J19" s="34"/>
      <c r="K19" s="22"/>
      <c r="L19" s="22"/>
      <c r="M19" s="19"/>
      <c r="N19" s="19"/>
      <c r="O19" s="19"/>
      <c r="P19" s="11"/>
      <c r="Q19" s="11"/>
      <c r="R19" s="11"/>
      <c r="S19" s="11"/>
      <c r="T19" s="11"/>
      <c r="U19" s="11"/>
    </row>
    <row r="20" spans="1:21" x14ac:dyDescent="0.25">
      <c r="A20" s="28" t="b">
        <f>(B20='Project List (incomplete)'!P15)</f>
        <v>0</v>
      </c>
      <c r="B20" s="26">
        <v>13</v>
      </c>
      <c r="C20" s="23" t="str">
        <f>'Project List (incomplete)'!A15</f>
        <v>Project M</v>
      </c>
      <c r="D20" s="24">
        <f>'Project List (incomplete)'!B15</f>
        <v>10259752</v>
      </c>
      <c r="E20" s="25" t="str">
        <f>LEFT('Project List (incomplete)'!C15,1)</f>
        <v>L</v>
      </c>
      <c r="F20" s="19"/>
      <c r="G20" s="19"/>
      <c r="H20" s="19"/>
      <c r="I20" s="21"/>
      <c r="J20" s="21"/>
      <c r="K20" s="19"/>
      <c r="L20" s="9"/>
      <c r="M20" s="19"/>
      <c r="N20" s="19"/>
      <c r="O20" s="19"/>
      <c r="P20" s="11"/>
      <c r="Q20" s="11"/>
      <c r="R20" s="11"/>
      <c r="S20" s="11"/>
      <c r="T20" s="11"/>
      <c r="U20" s="11"/>
    </row>
    <row r="21" spans="1:21" x14ac:dyDescent="0.25">
      <c r="A21" s="28" t="b">
        <f>(B21='Project List (incomplete)'!P16)</f>
        <v>0</v>
      </c>
      <c r="B21" s="26">
        <v>14</v>
      </c>
      <c r="C21" s="23" t="str">
        <f>'Project List (incomplete)'!A16</f>
        <v>Project N</v>
      </c>
      <c r="D21" s="24">
        <f>'Project List (incomplete)'!B16</f>
        <v>10253060</v>
      </c>
      <c r="E21" s="25" t="str">
        <f>LEFT('Project List (incomplete)'!C16,1)</f>
        <v>L</v>
      </c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1"/>
      <c r="Q21" s="11"/>
      <c r="R21" s="11"/>
      <c r="S21" s="11"/>
      <c r="T21" s="11"/>
      <c r="U21" s="11"/>
    </row>
    <row r="22" spans="1:21" x14ac:dyDescent="0.25">
      <c r="A22" s="28" t="b">
        <f>(B22='Project List (incomplete)'!P17)</f>
        <v>0</v>
      </c>
      <c r="B22" s="26">
        <v>15</v>
      </c>
      <c r="C22" s="23" t="str">
        <f>'Project List (incomplete)'!A17</f>
        <v>Project O</v>
      </c>
      <c r="D22" s="24">
        <f>'Project List (incomplete)'!B17</f>
        <v>11158311</v>
      </c>
      <c r="E22" s="25" t="str">
        <f>LEFT('Project List (incomplete)'!C17,1)</f>
        <v>L</v>
      </c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1"/>
      <c r="Q22" s="11"/>
      <c r="R22" s="11"/>
      <c r="S22" s="11"/>
      <c r="T22" s="11"/>
      <c r="U22" s="11"/>
    </row>
    <row r="23" spans="1:21" x14ac:dyDescent="0.25">
      <c r="A23" s="28" t="b">
        <f>(B23='Project List (incomplete)'!P18)</f>
        <v>0</v>
      </c>
      <c r="B23" s="26">
        <v>16</v>
      </c>
      <c r="C23" s="23" t="str">
        <f>'Project List (incomplete)'!A18</f>
        <v>Project P</v>
      </c>
      <c r="D23" s="24">
        <f>'Project List (incomplete)'!B18</f>
        <v>10703286</v>
      </c>
      <c r="E23" s="25" t="str">
        <f>LEFT('Project List (incomplete)'!C18,1)</f>
        <v>L</v>
      </c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1"/>
      <c r="Q23" s="11"/>
      <c r="R23" s="11"/>
      <c r="S23" s="11"/>
      <c r="T23" s="11"/>
      <c r="U23" s="11"/>
    </row>
    <row r="24" spans="1:21" x14ac:dyDescent="0.25">
      <c r="A24" s="28" t="b">
        <f>(B24='Project List (incomplete)'!P19)</f>
        <v>0</v>
      </c>
      <c r="B24" s="26">
        <v>17</v>
      </c>
      <c r="C24" s="23" t="str">
        <f>'Project List (incomplete)'!A19</f>
        <v>Project Q</v>
      </c>
      <c r="D24" s="24">
        <f>'Project List (incomplete)'!B19</f>
        <v>10736631</v>
      </c>
      <c r="E24" s="25" t="str">
        <f>LEFT('Project List (incomplete)'!C19,1)</f>
        <v>L</v>
      </c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1"/>
      <c r="Q24" s="11"/>
      <c r="R24" s="11"/>
      <c r="S24" s="11"/>
      <c r="T24" s="11"/>
      <c r="U24" s="11"/>
    </row>
    <row r="25" spans="1:21" x14ac:dyDescent="0.25">
      <c r="A25" s="28" t="b">
        <f>(B25='Project List (incomplete)'!P20)</f>
        <v>1</v>
      </c>
      <c r="B25" s="26">
        <v>18</v>
      </c>
      <c r="C25" s="23" t="str">
        <f>'Project List (incomplete)'!A20</f>
        <v>Project R</v>
      </c>
      <c r="D25" s="24">
        <f>'Project List (incomplete)'!B20</f>
        <v>11508068</v>
      </c>
      <c r="E25" s="25" t="str">
        <f>LEFT('Project List (incomplete)'!C20,1)</f>
        <v>H</v>
      </c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1"/>
      <c r="Q25" s="11"/>
      <c r="R25" s="11"/>
      <c r="S25" s="11"/>
      <c r="T25" s="11"/>
      <c r="U25" s="11"/>
    </row>
    <row r="26" spans="1:21" x14ac:dyDescent="0.25">
      <c r="A26" s="28" t="b">
        <f>(B26='Project List (incomplete)'!P21)</f>
        <v>1</v>
      </c>
      <c r="B26" s="26">
        <v>19</v>
      </c>
      <c r="C26" s="23" t="str">
        <f>'Project List (incomplete)'!A21</f>
        <v>Project S</v>
      </c>
      <c r="D26" s="24">
        <f>'Project List (incomplete)'!B21</f>
        <v>10524512</v>
      </c>
      <c r="E26" s="25" t="str">
        <f>LEFT('Project List (incomplete)'!C21,1)</f>
        <v>H</v>
      </c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1"/>
      <c r="Q26" s="11"/>
      <c r="R26" s="11"/>
      <c r="S26" s="11"/>
      <c r="T26" s="11"/>
      <c r="U26" s="11"/>
    </row>
    <row r="27" spans="1:21" x14ac:dyDescent="0.25">
      <c r="A27" s="28" t="b">
        <f>(B27='Project List (incomplete)'!P22)</f>
        <v>0</v>
      </c>
      <c r="B27" s="26">
        <v>20</v>
      </c>
      <c r="C27" s="23" t="str">
        <f>'Project List (incomplete)'!A22</f>
        <v>Project T</v>
      </c>
      <c r="D27" s="24">
        <f>'Project List (incomplete)'!B22</f>
        <v>10162742</v>
      </c>
      <c r="E27" s="25" t="str">
        <f>LEFT('Project List (incomplete)'!C22,1)</f>
        <v>L</v>
      </c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1"/>
      <c r="Q27" s="11"/>
      <c r="R27" s="11"/>
      <c r="S27" s="11"/>
      <c r="T27" s="11"/>
      <c r="U27" s="11"/>
    </row>
    <row r="28" spans="1:21" x14ac:dyDescent="0.25">
      <c r="A28" s="27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1"/>
      <c r="Q28" s="11"/>
      <c r="R28" s="11"/>
      <c r="S28" s="11"/>
      <c r="T28" s="11"/>
      <c r="U28" s="11"/>
    </row>
    <row r="29" spans="1:21" x14ac:dyDescent="0.25"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</row>
  </sheetData>
  <mergeCells count="4">
    <mergeCell ref="D3:E3"/>
    <mergeCell ref="D4:E4"/>
    <mergeCell ref="D5:E5"/>
    <mergeCell ref="I19:J19"/>
  </mergeCells>
  <conditionalFormatting sqref="C8:E27">
    <cfRule type="expression" dxfId="1" priority="1">
      <formula>($A8=TRUE)</formula>
    </cfRule>
    <cfRule type="expression" priority="2">
      <formula>($A8=TRUE)</formula>
    </cfRule>
  </conditionalFormatting>
  <dataValidations count="2">
    <dataValidation type="list" allowBlank="1" showInputMessage="1" showErrorMessage="1" sqref="D5">
      <formula1>"Larry, Barry, Harry"</formula1>
    </dataValidation>
    <dataValidation type="list" allowBlank="1" showInputMessage="1" showErrorMessage="1" sqref="D4">
      <formula1>"Low, Med, High"</formula1>
    </dataValidation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zoomScale="90" zoomScaleNormal="90" workbookViewId="0">
      <selection activeCell="G4" sqref="G4"/>
    </sheetView>
  </sheetViews>
  <sheetFormatPr defaultRowHeight="15" x14ac:dyDescent="0.25"/>
  <cols>
    <col min="1" max="1" width="8.85546875" bestFit="1" customWidth="1"/>
    <col min="2" max="2" width="12.7109375" customWidth="1"/>
    <col min="3" max="3" width="12.7109375" bestFit="1" customWidth="1"/>
    <col min="4" max="4" width="11.42578125" bestFit="1" customWidth="1"/>
    <col min="5" max="5" width="2.42578125" customWidth="1"/>
    <col min="6" max="6" width="12.85546875" bestFit="1" customWidth="1"/>
    <col min="7" max="7" width="14.140625" customWidth="1"/>
    <col min="8" max="8" width="2.85546875" customWidth="1"/>
    <col min="9" max="9" width="2.42578125" customWidth="1"/>
    <col min="10" max="10" width="8.85546875" bestFit="1" customWidth="1"/>
    <col min="11" max="11" width="8.28515625" customWidth="1"/>
    <col min="12" max="12" width="12.85546875" bestFit="1" customWidth="1"/>
    <col min="13" max="13" width="11.85546875" bestFit="1" customWidth="1"/>
    <col min="14" max="14" width="2.140625" customWidth="1"/>
    <col min="15" max="15" width="14.28515625" bestFit="1" customWidth="1"/>
    <col min="16" max="16" width="5.85546875" bestFit="1" customWidth="1"/>
    <col min="17" max="17" width="1.42578125" customWidth="1"/>
    <col min="18" max="18" width="12.42578125" bestFit="1" customWidth="1"/>
    <col min="19" max="19" width="1.7109375" customWidth="1"/>
    <col min="20" max="20" width="14" bestFit="1" customWidth="1"/>
    <col min="21" max="21" width="13.140625" bestFit="1" customWidth="1"/>
    <col min="22" max="22" width="10" bestFit="1" customWidth="1"/>
    <col min="24" max="24" width="10" bestFit="1" customWidth="1"/>
  </cols>
  <sheetData>
    <row r="1" spans="1:22" x14ac:dyDescent="0.25">
      <c r="A1" s="29" t="s">
        <v>32</v>
      </c>
      <c r="B1" s="29"/>
      <c r="C1" s="29"/>
      <c r="D1" s="29"/>
      <c r="J1" s="29" t="s">
        <v>27</v>
      </c>
      <c r="K1" s="29"/>
      <c r="L1" s="29"/>
      <c r="M1" s="29"/>
      <c r="T1" t="s">
        <v>41</v>
      </c>
    </row>
    <row r="2" spans="1:22" x14ac:dyDescent="0.25">
      <c r="A2" s="3" t="s">
        <v>0</v>
      </c>
      <c r="B2" s="7" t="s">
        <v>21</v>
      </c>
      <c r="C2" s="3" t="s">
        <v>26</v>
      </c>
      <c r="D2" s="3" t="s">
        <v>22</v>
      </c>
      <c r="I2" t="s">
        <v>34</v>
      </c>
      <c r="J2" s="3" t="s">
        <v>0</v>
      </c>
      <c r="K2" s="3" t="s">
        <v>21</v>
      </c>
      <c r="L2" s="3" t="s">
        <v>26</v>
      </c>
      <c r="M2" s="3" t="s">
        <v>22</v>
      </c>
      <c r="O2" s="3" t="s">
        <v>35</v>
      </c>
      <c r="P2" s="3" t="s">
        <v>36</v>
      </c>
      <c r="R2" s="16" t="s">
        <v>40</v>
      </c>
      <c r="T2" t="s">
        <v>42</v>
      </c>
      <c r="U2" t="s">
        <v>37</v>
      </c>
      <c r="V2" t="s">
        <v>21</v>
      </c>
    </row>
    <row r="3" spans="1:22" x14ac:dyDescent="0.25">
      <c r="A3" s="3" t="s">
        <v>1</v>
      </c>
      <c r="B3" s="4">
        <v>11894611</v>
      </c>
      <c r="C3" s="5" t="s">
        <v>29</v>
      </c>
      <c r="D3" s="3" t="s">
        <v>23</v>
      </c>
      <c r="F3" s="30" t="s">
        <v>28</v>
      </c>
      <c r="G3" s="31"/>
      <c r="H3" s="10"/>
      <c r="I3">
        <v>1</v>
      </c>
      <c r="J3" s="3" t="s">
        <v>1</v>
      </c>
      <c r="K3" s="4" t="b">
        <f t="shared" ref="K3:K22" si="0">(B3&gt;ProjectList.NPV)</f>
        <v>1</v>
      </c>
      <c r="L3" s="5" t="b">
        <f t="shared" ref="L3:L22" si="1">(C3=ProjectList.PortfolioRisk)</f>
        <v>0</v>
      </c>
      <c r="M3" s="3" t="b">
        <f t="shared" ref="M3:M22" si="2">(D3=ProjectList.ProjectLead)</f>
        <v>1</v>
      </c>
      <c r="O3" t="b">
        <f>AND(K3,L3,M3)</f>
        <v>0</v>
      </c>
      <c r="P3">
        <f>O3*I3</f>
        <v>0</v>
      </c>
      <c r="R3" s="1">
        <f>COUNTIF($P$3:$P$22,"&gt;0")</f>
        <v>5</v>
      </c>
      <c r="T3" s="17">
        <f>LARGE($P$3:$P$22,I3)</f>
        <v>19</v>
      </c>
      <c r="U3" t="str">
        <f t="array" ref="U3:V3">INDEX($A$3:$B$22,T3,)</f>
        <v>Project S</v>
      </c>
      <c r="V3">
        <v>10524512</v>
      </c>
    </row>
    <row r="4" spans="1:22" x14ac:dyDescent="0.25">
      <c r="A4" s="3" t="s">
        <v>2</v>
      </c>
      <c r="B4" s="4">
        <v>11676808</v>
      </c>
      <c r="C4" s="5" t="s">
        <v>30</v>
      </c>
      <c r="D4" s="3" t="s">
        <v>23</v>
      </c>
      <c r="F4" s="2" t="s">
        <v>33</v>
      </c>
      <c r="G4" s="6">
        <f>'Dashboard (complete)'!D3</f>
        <v>1005000</v>
      </c>
      <c r="H4" s="8"/>
      <c r="I4">
        <v>2</v>
      </c>
      <c r="J4" s="3" t="s">
        <v>2</v>
      </c>
      <c r="K4" s="4" t="b">
        <f t="shared" si="0"/>
        <v>1</v>
      </c>
      <c r="L4" s="5" t="b">
        <f t="shared" si="1"/>
        <v>0</v>
      </c>
      <c r="M4" s="3" t="b">
        <f t="shared" si="2"/>
        <v>1</v>
      </c>
      <c r="O4" t="b">
        <f t="shared" ref="O4:O22" si="3">AND(K4,L4,M4)</f>
        <v>0</v>
      </c>
      <c r="P4">
        <f t="shared" ref="P4:P22" si="4">O4*I4</f>
        <v>0</v>
      </c>
      <c r="T4" s="17">
        <f t="shared" ref="T4:T22" si="5">LARGE($P$3:$P$22,I4)</f>
        <v>18</v>
      </c>
      <c r="U4" t="str">
        <f t="array" ref="U4:V4">INDEX($A$3:$B$22,T4,)</f>
        <v>Project R</v>
      </c>
      <c r="V4">
        <v>11508068</v>
      </c>
    </row>
    <row r="5" spans="1:22" x14ac:dyDescent="0.25">
      <c r="A5" s="3" t="s">
        <v>3</v>
      </c>
      <c r="B5" s="4">
        <v>12208436</v>
      </c>
      <c r="C5" s="5" t="s">
        <v>31</v>
      </c>
      <c r="D5" s="3" t="s">
        <v>23</v>
      </c>
      <c r="F5" s="2" t="s">
        <v>26</v>
      </c>
      <c r="G5" s="6" t="str">
        <f>'Dashboard (complete)'!D4</f>
        <v>High</v>
      </c>
      <c r="H5" s="9"/>
      <c r="I5">
        <v>3</v>
      </c>
      <c r="J5" s="3" t="s">
        <v>3</v>
      </c>
      <c r="K5" s="4" t="b">
        <f t="shared" si="0"/>
        <v>1</v>
      </c>
      <c r="L5" s="5" t="b">
        <f t="shared" si="1"/>
        <v>1</v>
      </c>
      <c r="M5" s="3" t="b">
        <f t="shared" si="2"/>
        <v>1</v>
      </c>
      <c r="O5" t="b">
        <f t="shared" si="3"/>
        <v>1</v>
      </c>
      <c r="P5">
        <f t="shared" si="4"/>
        <v>3</v>
      </c>
      <c r="T5" s="17">
        <f t="shared" si="5"/>
        <v>6</v>
      </c>
      <c r="U5" t="str">
        <f t="array" ref="U5:V5">INDEX($A$3:$B$22,T5,)</f>
        <v>Project F</v>
      </c>
      <c r="V5">
        <v>10080330</v>
      </c>
    </row>
    <row r="6" spans="1:22" x14ac:dyDescent="0.25">
      <c r="A6" s="3" t="s">
        <v>4</v>
      </c>
      <c r="B6" s="4">
        <v>10972428</v>
      </c>
      <c r="C6" s="5" t="s">
        <v>29</v>
      </c>
      <c r="D6" s="3" t="s">
        <v>23</v>
      </c>
      <c r="F6" s="2" t="s">
        <v>22</v>
      </c>
      <c r="G6" s="6" t="str">
        <f>'Dashboard (complete)'!D5</f>
        <v>Larry</v>
      </c>
      <c r="H6" s="9"/>
      <c r="I6">
        <v>4</v>
      </c>
      <c r="J6" s="3" t="s">
        <v>4</v>
      </c>
      <c r="K6" s="4" t="b">
        <f t="shared" si="0"/>
        <v>1</v>
      </c>
      <c r="L6" s="5" t="b">
        <f t="shared" si="1"/>
        <v>0</v>
      </c>
      <c r="M6" s="3" t="b">
        <f t="shared" si="2"/>
        <v>1</v>
      </c>
      <c r="O6" t="b">
        <f t="shared" si="3"/>
        <v>0</v>
      </c>
      <c r="P6">
        <f t="shared" si="4"/>
        <v>0</v>
      </c>
      <c r="T6" s="17">
        <f t="shared" si="5"/>
        <v>5</v>
      </c>
      <c r="U6" t="str">
        <f t="array" ref="U6:V6">INDEX($A$3:$B$22,T6,)</f>
        <v>Project E</v>
      </c>
      <c r="V6">
        <v>10439155</v>
      </c>
    </row>
    <row r="7" spans="1:22" x14ac:dyDescent="0.25">
      <c r="A7" s="3" t="s">
        <v>5</v>
      </c>
      <c r="B7" s="4">
        <v>10439155</v>
      </c>
      <c r="C7" s="5" t="s">
        <v>31</v>
      </c>
      <c r="D7" s="3" t="s">
        <v>23</v>
      </c>
      <c r="I7">
        <v>5</v>
      </c>
      <c r="J7" s="3" t="s">
        <v>5</v>
      </c>
      <c r="K7" s="4" t="b">
        <f t="shared" si="0"/>
        <v>1</v>
      </c>
      <c r="L7" s="5" t="b">
        <f t="shared" si="1"/>
        <v>1</v>
      </c>
      <c r="M7" s="3" t="b">
        <f t="shared" si="2"/>
        <v>1</v>
      </c>
      <c r="O7" t="b">
        <f t="shared" si="3"/>
        <v>1</v>
      </c>
      <c r="P7">
        <f t="shared" si="4"/>
        <v>5</v>
      </c>
      <c r="T7" s="17">
        <f t="shared" si="5"/>
        <v>3</v>
      </c>
      <c r="U7" t="str">
        <f t="array" ref="U7:V7">INDEX($A$3:$B$22,T7,)</f>
        <v>Project C</v>
      </c>
      <c r="V7">
        <v>12208436</v>
      </c>
    </row>
    <row r="8" spans="1:22" x14ac:dyDescent="0.25">
      <c r="A8" s="3" t="s">
        <v>6</v>
      </c>
      <c r="B8" s="4">
        <v>10080330</v>
      </c>
      <c r="C8" s="5" t="s">
        <v>31</v>
      </c>
      <c r="D8" s="3" t="s">
        <v>23</v>
      </c>
      <c r="I8">
        <v>6</v>
      </c>
      <c r="J8" s="3" t="s">
        <v>6</v>
      </c>
      <c r="K8" s="4" t="b">
        <f t="shared" si="0"/>
        <v>1</v>
      </c>
      <c r="L8" s="5" t="b">
        <f t="shared" si="1"/>
        <v>1</v>
      </c>
      <c r="M8" s="3" t="b">
        <f t="shared" si="2"/>
        <v>1</v>
      </c>
      <c r="O8" t="b">
        <f t="shared" si="3"/>
        <v>1</v>
      </c>
      <c r="P8">
        <f t="shared" si="4"/>
        <v>6</v>
      </c>
      <c r="T8" s="17">
        <f t="shared" si="5"/>
        <v>0</v>
      </c>
      <c r="U8" t="str">
        <f t="array" ref="U8:V8">INDEX($A$3:$B$22,T8,)</f>
        <v>Project A</v>
      </c>
      <c r="V8">
        <v>11894611</v>
      </c>
    </row>
    <row r="9" spans="1:22" x14ac:dyDescent="0.25">
      <c r="A9" s="3" t="s">
        <v>7</v>
      </c>
      <c r="B9" s="4">
        <v>11080632</v>
      </c>
      <c r="C9" s="5" t="s">
        <v>29</v>
      </c>
      <c r="D9" s="3" t="s">
        <v>24</v>
      </c>
      <c r="I9">
        <v>7</v>
      </c>
      <c r="J9" s="3" t="s">
        <v>7</v>
      </c>
      <c r="K9" s="4" t="b">
        <f t="shared" si="0"/>
        <v>1</v>
      </c>
      <c r="L9" s="5" t="b">
        <f t="shared" si="1"/>
        <v>0</v>
      </c>
      <c r="M9" s="3" t="b">
        <f t="shared" si="2"/>
        <v>0</v>
      </c>
      <c r="O9" t="b">
        <f t="shared" si="3"/>
        <v>0</v>
      </c>
      <c r="P9">
        <f t="shared" si="4"/>
        <v>0</v>
      </c>
      <c r="T9" s="17">
        <f t="shared" si="5"/>
        <v>0</v>
      </c>
      <c r="U9" t="str">
        <f t="array" ref="U9:V9">INDEX($A$3:$B$22,T9,)</f>
        <v>Project A</v>
      </c>
      <c r="V9">
        <v>11894611</v>
      </c>
    </row>
    <row r="10" spans="1:22" x14ac:dyDescent="0.25">
      <c r="A10" s="3" t="s">
        <v>8</v>
      </c>
      <c r="B10" s="4">
        <v>10326092</v>
      </c>
      <c r="C10" s="5" t="s">
        <v>29</v>
      </c>
      <c r="D10" s="3" t="s">
        <v>24</v>
      </c>
      <c r="I10">
        <v>8</v>
      </c>
      <c r="J10" s="3" t="s">
        <v>8</v>
      </c>
      <c r="K10" s="4" t="b">
        <f t="shared" si="0"/>
        <v>1</v>
      </c>
      <c r="L10" s="5" t="b">
        <f t="shared" si="1"/>
        <v>0</v>
      </c>
      <c r="M10" s="3" t="b">
        <f t="shared" si="2"/>
        <v>0</v>
      </c>
      <c r="O10" t="b">
        <f t="shared" si="3"/>
        <v>0</v>
      </c>
      <c r="P10">
        <f t="shared" si="4"/>
        <v>0</v>
      </c>
      <c r="T10" s="17">
        <f t="shared" si="5"/>
        <v>0</v>
      </c>
      <c r="U10" t="str">
        <f t="array" ref="U10:V10">INDEX($A$3:$B$22,T10,)</f>
        <v>Project A</v>
      </c>
      <c r="V10">
        <v>11894611</v>
      </c>
    </row>
    <row r="11" spans="1:22" x14ac:dyDescent="0.25">
      <c r="A11" s="3" t="s">
        <v>9</v>
      </c>
      <c r="B11" s="4">
        <v>10215675</v>
      </c>
      <c r="C11" s="5" t="s">
        <v>29</v>
      </c>
      <c r="D11" s="3" t="s">
        <v>24</v>
      </c>
      <c r="I11">
        <v>9</v>
      </c>
      <c r="J11" s="3" t="s">
        <v>9</v>
      </c>
      <c r="K11" s="4" t="b">
        <f t="shared" si="0"/>
        <v>1</v>
      </c>
      <c r="L11" s="5" t="b">
        <f t="shared" si="1"/>
        <v>0</v>
      </c>
      <c r="M11" s="3" t="b">
        <f t="shared" si="2"/>
        <v>0</v>
      </c>
      <c r="O11" t="b">
        <f t="shared" si="3"/>
        <v>0</v>
      </c>
      <c r="P11">
        <f t="shared" si="4"/>
        <v>0</v>
      </c>
      <c r="T11" s="17">
        <f t="shared" si="5"/>
        <v>0</v>
      </c>
      <c r="U11" t="str">
        <f t="array" ref="U11:V11">INDEX($A$3:$B$22,T11,)</f>
        <v>Project A</v>
      </c>
      <c r="V11">
        <v>11894611</v>
      </c>
    </row>
    <row r="12" spans="1:22" x14ac:dyDescent="0.25">
      <c r="A12" s="3" t="s">
        <v>10</v>
      </c>
      <c r="B12" s="4">
        <v>10551834</v>
      </c>
      <c r="C12" s="5" t="s">
        <v>29</v>
      </c>
      <c r="D12" s="3" t="s">
        <v>24</v>
      </c>
      <c r="I12">
        <v>10</v>
      </c>
      <c r="J12" s="3" t="s">
        <v>10</v>
      </c>
      <c r="K12" s="4" t="b">
        <f t="shared" si="0"/>
        <v>1</v>
      </c>
      <c r="L12" s="5" t="b">
        <f t="shared" si="1"/>
        <v>0</v>
      </c>
      <c r="M12" s="3" t="b">
        <f t="shared" si="2"/>
        <v>0</v>
      </c>
      <c r="O12" t="b">
        <f t="shared" si="3"/>
        <v>0</v>
      </c>
      <c r="P12">
        <f t="shared" si="4"/>
        <v>0</v>
      </c>
      <c r="T12" s="17">
        <f t="shared" si="5"/>
        <v>0</v>
      </c>
      <c r="U12" t="str">
        <f t="array" ref="U12:V12">INDEX($A$3:$B$22,T12,)</f>
        <v>Project A</v>
      </c>
      <c r="V12">
        <v>11894611</v>
      </c>
    </row>
    <row r="13" spans="1:22" x14ac:dyDescent="0.25">
      <c r="A13" s="3" t="s">
        <v>11</v>
      </c>
      <c r="B13" s="4">
        <v>11941962</v>
      </c>
      <c r="C13" s="5" t="s">
        <v>30</v>
      </c>
      <c r="D13" s="3" t="s">
        <v>24</v>
      </c>
      <c r="I13">
        <v>11</v>
      </c>
      <c r="J13" s="3" t="s">
        <v>11</v>
      </c>
      <c r="K13" s="4" t="b">
        <f t="shared" si="0"/>
        <v>1</v>
      </c>
      <c r="L13" s="5" t="b">
        <f t="shared" si="1"/>
        <v>0</v>
      </c>
      <c r="M13" s="3" t="b">
        <f t="shared" si="2"/>
        <v>0</v>
      </c>
      <c r="O13" t="b">
        <f t="shared" si="3"/>
        <v>0</v>
      </c>
      <c r="P13">
        <f t="shared" si="4"/>
        <v>0</v>
      </c>
      <c r="T13" s="17">
        <f t="shared" si="5"/>
        <v>0</v>
      </c>
      <c r="U13" t="str">
        <f t="array" ref="U13:V13">INDEX($A$3:$B$22,T13,)</f>
        <v>Project A</v>
      </c>
      <c r="V13">
        <v>11894611</v>
      </c>
    </row>
    <row r="14" spans="1:22" x14ac:dyDescent="0.25">
      <c r="A14" s="3" t="s">
        <v>12</v>
      </c>
      <c r="B14" s="4">
        <v>12120026</v>
      </c>
      <c r="C14" s="5" t="s">
        <v>31</v>
      </c>
      <c r="D14" s="3" t="s">
        <v>24</v>
      </c>
      <c r="I14">
        <v>12</v>
      </c>
      <c r="J14" s="3" t="s">
        <v>12</v>
      </c>
      <c r="K14" s="4" t="b">
        <f t="shared" si="0"/>
        <v>1</v>
      </c>
      <c r="L14" s="5" t="b">
        <f t="shared" si="1"/>
        <v>1</v>
      </c>
      <c r="M14" s="3" t="b">
        <f t="shared" si="2"/>
        <v>0</v>
      </c>
      <c r="O14" t="b">
        <f t="shared" si="3"/>
        <v>0</v>
      </c>
      <c r="P14">
        <f t="shared" si="4"/>
        <v>0</v>
      </c>
      <c r="T14" s="17">
        <f t="shared" si="5"/>
        <v>0</v>
      </c>
      <c r="U14" t="str">
        <f t="array" ref="U14:V14">INDEX($A$3:$B$22,T14,)</f>
        <v>Project A</v>
      </c>
      <c r="V14">
        <v>11894611</v>
      </c>
    </row>
    <row r="15" spans="1:22" x14ac:dyDescent="0.25">
      <c r="A15" s="3" t="s">
        <v>13</v>
      </c>
      <c r="B15" s="4">
        <v>10259752</v>
      </c>
      <c r="C15" s="5" t="s">
        <v>29</v>
      </c>
      <c r="D15" s="3" t="s">
        <v>24</v>
      </c>
      <c r="I15">
        <v>13</v>
      </c>
      <c r="J15" s="3" t="s">
        <v>13</v>
      </c>
      <c r="K15" s="4" t="b">
        <f t="shared" si="0"/>
        <v>1</v>
      </c>
      <c r="L15" s="5" t="b">
        <f t="shared" si="1"/>
        <v>0</v>
      </c>
      <c r="M15" s="3" t="b">
        <f t="shared" si="2"/>
        <v>0</v>
      </c>
      <c r="O15" t="b">
        <f t="shared" si="3"/>
        <v>0</v>
      </c>
      <c r="P15">
        <f t="shared" si="4"/>
        <v>0</v>
      </c>
      <c r="T15" s="17">
        <f t="shared" si="5"/>
        <v>0</v>
      </c>
      <c r="U15" t="str">
        <f t="array" ref="U15:V15">INDEX($A$3:$B$22,T15,)</f>
        <v>Project A</v>
      </c>
      <c r="V15">
        <v>11894611</v>
      </c>
    </row>
    <row r="16" spans="1:22" x14ac:dyDescent="0.25">
      <c r="A16" s="3" t="s">
        <v>14</v>
      </c>
      <c r="B16" s="4">
        <v>10253060</v>
      </c>
      <c r="C16" s="5" t="s">
        <v>29</v>
      </c>
      <c r="D16" s="3" t="s">
        <v>24</v>
      </c>
      <c r="I16">
        <v>14</v>
      </c>
      <c r="J16" s="3" t="s">
        <v>14</v>
      </c>
      <c r="K16" s="4" t="b">
        <f t="shared" si="0"/>
        <v>1</v>
      </c>
      <c r="L16" s="5" t="b">
        <f t="shared" si="1"/>
        <v>0</v>
      </c>
      <c r="M16" s="3" t="b">
        <f t="shared" si="2"/>
        <v>0</v>
      </c>
      <c r="O16" t="b">
        <f t="shared" si="3"/>
        <v>0</v>
      </c>
      <c r="P16">
        <f t="shared" si="4"/>
        <v>0</v>
      </c>
      <c r="T16" s="17">
        <f t="shared" si="5"/>
        <v>0</v>
      </c>
      <c r="U16" t="str">
        <f t="array" ref="U16:V16">INDEX($A$3:$B$22,T16,)</f>
        <v>Project A</v>
      </c>
      <c r="V16">
        <v>11894611</v>
      </c>
    </row>
    <row r="17" spans="1:22" x14ac:dyDescent="0.25">
      <c r="A17" s="3" t="s">
        <v>15</v>
      </c>
      <c r="B17" s="4">
        <v>11158311</v>
      </c>
      <c r="C17" s="5" t="s">
        <v>29</v>
      </c>
      <c r="D17" s="3" t="s">
        <v>25</v>
      </c>
      <c r="I17">
        <v>15</v>
      </c>
      <c r="J17" s="3" t="s">
        <v>15</v>
      </c>
      <c r="K17" s="4" t="b">
        <f t="shared" si="0"/>
        <v>1</v>
      </c>
      <c r="L17" s="5" t="b">
        <f t="shared" si="1"/>
        <v>0</v>
      </c>
      <c r="M17" s="3" t="b">
        <f t="shared" si="2"/>
        <v>0</v>
      </c>
      <c r="O17" t="b">
        <f t="shared" si="3"/>
        <v>0</v>
      </c>
      <c r="P17">
        <f t="shared" si="4"/>
        <v>0</v>
      </c>
      <c r="T17" s="17">
        <f t="shared" si="5"/>
        <v>0</v>
      </c>
      <c r="U17" t="str">
        <f t="array" ref="U17:V17">INDEX($A$3:$B$22,T17,)</f>
        <v>Project A</v>
      </c>
      <c r="V17">
        <v>11894611</v>
      </c>
    </row>
    <row r="18" spans="1:22" x14ac:dyDescent="0.25">
      <c r="A18" s="3" t="s">
        <v>16</v>
      </c>
      <c r="B18" s="4">
        <v>10703286</v>
      </c>
      <c r="C18" s="5" t="s">
        <v>29</v>
      </c>
      <c r="D18" s="3" t="s">
        <v>25</v>
      </c>
      <c r="I18">
        <v>16</v>
      </c>
      <c r="J18" s="3" t="s">
        <v>16</v>
      </c>
      <c r="K18" s="4" t="b">
        <f t="shared" si="0"/>
        <v>1</v>
      </c>
      <c r="L18" s="5" t="b">
        <f t="shared" si="1"/>
        <v>0</v>
      </c>
      <c r="M18" s="3" t="b">
        <f t="shared" si="2"/>
        <v>0</v>
      </c>
      <c r="O18" t="b">
        <f t="shared" si="3"/>
        <v>0</v>
      </c>
      <c r="P18">
        <f t="shared" si="4"/>
        <v>0</v>
      </c>
      <c r="T18" s="17">
        <f t="shared" si="5"/>
        <v>0</v>
      </c>
      <c r="U18" t="str">
        <f t="array" ref="U18:V18">INDEX($A$3:$B$22,T18,)</f>
        <v>Project A</v>
      </c>
      <c r="V18">
        <v>11894611</v>
      </c>
    </row>
    <row r="19" spans="1:22" x14ac:dyDescent="0.25">
      <c r="A19" s="3" t="s">
        <v>17</v>
      </c>
      <c r="B19" s="4">
        <v>10736631</v>
      </c>
      <c r="C19" s="5" t="s">
        <v>29</v>
      </c>
      <c r="D19" s="3" t="s">
        <v>23</v>
      </c>
      <c r="I19">
        <v>17</v>
      </c>
      <c r="J19" s="3" t="s">
        <v>17</v>
      </c>
      <c r="K19" s="4" t="b">
        <f t="shared" si="0"/>
        <v>1</v>
      </c>
      <c r="L19" s="5" t="b">
        <f t="shared" si="1"/>
        <v>0</v>
      </c>
      <c r="M19" s="3" t="b">
        <f t="shared" si="2"/>
        <v>1</v>
      </c>
      <c r="O19" t="b">
        <f t="shared" si="3"/>
        <v>0</v>
      </c>
      <c r="P19">
        <f t="shared" si="4"/>
        <v>0</v>
      </c>
      <c r="T19" s="17">
        <f t="shared" si="5"/>
        <v>0</v>
      </c>
      <c r="U19" t="str">
        <f t="array" ref="U19:V19">INDEX($A$3:$B$22,T19,)</f>
        <v>Project A</v>
      </c>
      <c r="V19">
        <v>11894611</v>
      </c>
    </row>
    <row r="20" spans="1:22" x14ac:dyDescent="0.25">
      <c r="A20" s="3" t="s">
        <v>18</v>
      </c>
      <c r="B20" s="4">
        <v>11508068</v>
      </c>
      <c r="C20" s="5" t="s">
        <v>31</v>
      </c>
      <c r="D20" s="3" t="s">
        <v>23</v>
      </c>
      <c r="I20">
        <v>18</v>
      </c>
      <c r="J20" s="3" t="s">
        <v>18</v>
      </c>
      <c r="K20" s="4" t="b">
        <f t="shared" si="0"/>
        <v>1</v>
      </c>
      <c r="L20" s="5" t="b">
        <f t="shared" si="1"/>
        <v>1</v>
      </c>
      <c r="M20" s="3" t="b">
        <f t="shared" si="2"/>
        <v>1</v>
      </c>
      <c r="O20" t="b">
        <f t="shared" si="3"/>
        <v>1</v>
      </c>
      <c r="P20">
        <f t="shared" si="4"/>
        <v>18</v>
      </c>
      <c r="T20" s="17">
        <f t="shared" si="5"/>
        <v>0</v>
      </c>
      <c r="U20" t="str">
        <f t="array" ref="U20:V20">INDEX($A$3:$B$22,T20,)</f>
        <v>Project A</v>
      </c>
      <c r="V20">
        <v>11894611</v>
      </c>
    </row>
    <row r="21" spans="1:22" x14ac:dyDescent="0.25">
      <c r="A21" s="3" t="s">
        <v>19</v>
      </c>
      <c r="B21" s="4">
        <v>10524512</v>
      </c>
      <c r="C21" s="5" t="s">
        <v>31</v>
      </c>
      <c r="D21" s="3" t="s">
        <v>23</v>
      </c>
      <c r="I21">
        <v>19</v>
      </c>
      <c r="J21" s="3" t="s">
        <v>19</v>
      </c>
      <c r="K21" s="4" t="b">
        <f t="shared" si="0"/>
        <v>1</v>
      </c>
      <c r="L21" s="5" t="b">
        <f t="shared" si="1"/>
        <v>1</v>
      </c>
      <c r="M21" s="3" t="b">
        <f t="shared" si="2"/>
        <v>1</v>
      </c>
      <c r="O21" t="b">
        <f t="shared" si="3"/>
        <v>1</v>
      </c>
      <c r="P21">
        <f t="shared" si="4"/>
        <v>19</v>
      </c>
      <c r="T21" s="17">
        <f t="shared" si="5"/>
        <v>0</v>
      </c>
      <c r="U21" t="str">
        <f t="array" ref="U21:V21">INDEX($A$3:$B$22,T21,)</f>
        <v>Project A</v>
      </c>
      <c r="V21">
        <v>11894611</v>
      </c>
    </row>
    <row r="22" spans="1:22" x14ac:dyDescent="0.25">
      <c r="A22" s="3" t="s">
        <v>20</v>
      </c>
      <c r="B22" s="4">
        <v>10162742</v>
      </c>
      <c r="C22" s="5" t="s">
        <v>29</v>
      </c>
      <c r="D22" s="3" t="s">
        <v>23</v>
      </c>
      <c r="I22">
        <v>20</v>
      </c>
      <c r="J22" s="3" t="s">
        <v>20</v>
      </c>
      <c r="K22" s="4" t="b">
        <f t="shared" si="0"/>
        <v>1</v>
      </c>
      <c r="L22" s="5" t="b">
        <f t="shared" si="1"/>
        <v>0</v>
      </c>
      <c r="M22" s="3" t="b">
        <f t="shared" si="2"/>
        <v>1</v>
      </c>
      <c r="O22" t="b">
        <f t="shared" si="3"/>
        <v>0</v>
      </c>
      <c r="P22">
        <f t="shared" si="4"/>
        <v>0</v>
      </c>
      <c r="T22" s="17">
        <f t="shared" si="5"/>
        <v>0</v>
      </c>
      <c r="U22" t="str">
        <f t="array" ref="U22:V22">INDEX($A$3:$B$22,T22,)</f>
        <v>Project A</v>
      </c>
      <c r="V22">
        <v>11894611</v>
      </c>
    </row>
  </sheetData>
  <mergeCells count="3">
    <mergeCell ref="A1:D1"/>
    <mergeCell ref="J1:M1"/>
    <mergeCell ref="F3:G3"/>
  </mergeCells>
  <pageMargins left="0.7" right="0.7" top="0.75" bottom="0.75" header="0.3" footer="0.3"/>
  <pageSetup orientation="portrait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zoomScale="80" zoomScaleNormal="80" workbookViewId="0">
      <selection activeCell="D3" sqref="D3:E3"/>
    </sheetView>
  </sheetViews>
  <sheetFormatPr defaultRowHeight="15" x14ac:dyDescent="0.25"/>
  <cols>
    <col min="1" max="1" width="2.5703125" style="18" customWidth="1"/>
    <col min="2" max="2" width="4.28515625" customWidth="1"/>
    <col min="3" max="3" width="12.5703125" customWidth="1"/>
    <col min="4" max="4" width="8" bestFit="1" customWidth="1"/>
  </cols>
  <sheetData>
    <row r="1" spans="1:21" ht="10.5" customHeight="1" x14ac:dyDescent="0.25">
      <c r="A1" s="27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1"/>
      <c r="P1" s="11"/>
      <c r="Q1" s="11"/>
      <c r="R1" s="11"/>
      <c r="S1" s="11"/>
      <c r="T1" s="11"/>
      <c r="U1" s="11"/>
    </row>
    <row r="2" spans="1:21" x14ac:dyDescent="0.25">
      <c r="A2" s="27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1"/>
      <c r="Q2" s="11"/>
      <c r="R2" s="11"/>
      <c r="S2" s="11"/>
      <c r="T2" s="11"/>
      <c r="U2" s="11"/>
    </row>
    <row r="3" spans="1:21" x14ac:dyDescent="0.25">
      <c r="A3" s="27"/>
      <c r="B3" s="19"/>
      <c r="C3" s="12" t="s">
        <v>33</v>
      </c>
      <c r="D3" s="32">
        <v>1005000</v>
      </c>
      <c r="E3" s="32"/>
      <c r="F3" s="19"/>
      <c r="G3" s="19"/>
      <c r="H3" s="19"/>
      <c r="I3" s="19"/>
      <c r="J3" s="19"/>
      <c r="K3" s="19"/>
      <c r="L3" s="19"/>
      <c r="M3" s="19"/>
      <c r="N3" s="19"/>
      <c r="O3" s="19"/>
      <c r="P3" s="11"/>
      <c r="Q3" s="11"/>
      <c r="R3" s="11"/>
      <c r="S3" s="11"/>
      <c r="T3" s="11"/>
      <c r="U3" s="11"/>
    </row>
    <row r="4" spans="1:21" x14ac:dyDescent="0.25">
      <c r="A4" s="27"/>
      <c r="B4" s="19"/>
      <c r="C4" s="12" t="s">
        <v>26</v>
      </c>
      <c r="D4" s="33" t="s">
        <v>31</v>
      </c>
      <c r="E4" s="33"/>
      <c r="F4" s="19"/>
      <c r="G4" s="19"/>
      <c r="H4" s="19"/>
      <c r="I4" s="19"/>
      <c r="J4" s="19"/>
      <c r="K4" s="19"/>
      <c r="L4" s="19"/>
      <c r="M4" s="19"/>
      <c r="N4" s="19"/>
      <c r="O4" s="19"/>
      <c r="P4" s="11"/>
      <c r="Q4" s="11"/>
      <c r="R4" s="11"/>
      <c r="S4" s="11"/>
      <c r="T4" s="11"/>
      <c r="U4" s="11"/>
    </row>
    <row r="5" spans="1:21" x14ac:dyDescent="0.25">
      <c r="A5" s="27"/>
      <c r="B5" s="19"/>
      <c r="C5" s="12" t="s">
        <v>22</v>
      </c>
      <c r="D5" s="33" t="s">
        <v>23</v>
      </c>
      <c r="E5" s="33"/>
      <c r="F5" s="19"/>
      <c r="G5" s="19"/>
      <c r="H5" s="19"/>
      <c r="I5" s="19"/>
      <c r="J5" s="19"/>
      <c r="K5" s="19"/>
      <c r="L5" s="19"/>
      <c r="M5" s="19"/>
      <c r="N5" s="19"/>
      <c r="O5" s="19"/>
      <c r="P5" s="11"/>
      <c r="Q5" s="11"/>
      <c r="R5" s="11"/>
      <c r="S5" s="11"/>
      <c r="T5" s="11"/>
      <c r="U5" s="11"/>
    </row>
    <row r="6" spans="1:21" x14ac:dyDescent="0.25">
      <c r="A6" s="27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1"/>
      <c r="Q6" s="11"/>
      <c r="R6" s="11"/>
      <c r="S6" s="11"/>
      <c r="T6" s="11"/>
      <c r="U6" s="11"/>
    </row>
    <row r="7" spans="1:21" x14ac:dyDescent="0.25">
      <c r="A7" s="27"/>
      <c r="B7" s="19"/>
      <c r="C7" s="13" t="s">
        <v>37</v>
      </c>
      <c r="D7" s="14" t="s">
        <v>39</v>
      </c>
      <c r="E7" s="15" t="s">
        <v>38</v>
      </c>
      <c r="F7" s="19"/>
      <c r="G7" s="19"/>
      <c r="H7" s="19"/>
      <c r="I7" s="19"/>
      <c r="J7" s="19"/>
      <c r="K7" s="19"/>
      <c r="L7" s="19"/>
      <c r="M7" s="19"/>
      <c r="N7" s="19"/>
      <c r="O7" s="19"/>
      <c r="P7" s="11"/>
      <c r="Q7" s="11"/>
      <c r="R7" s="11"/>
      <c r="S7" s="11"/>
      <c r="T7" s="11"/>
      <c r="U7" s="11"/>
    </row>
    <row r="8" spans="1:21" x14ac:dyDescent="0.25">
      <c r="A8" s="28" t="b">
        <f>(B8='Project List (incomplete)'!P3)</f>
        <v>0</v>
      </c>
      <c r="B8" s="26">
        <v>1</v>
      </c>
      <c r="C8" s="23" t="str">
        <f>'Project List (incomplete)'!A3</f>
        <v>Project A</v>
      </c>
      <c r="D8" s="24">
        <f>'Project List (incomplete)'!B3</f>
        <v>11894611</v>
      </c>
      <c r="E8" s="25" t="str">
        <f>LEFT('Project List (incomplete)'!C3,1)</f>
        <v>L</v>
      </c>
      <c r="F8" s="19"/>
      <c r="G8" s="19"/>
      <c r="H8" s="19"/>
      <c r="I8" s="19"/>
      <c r="J8" s="19"/>
      <c r="K8" s="19"/>
      <c r="L8" s="19"/>
      <c r="M8" s="19"/>
      <c r="N8" s="19"/>
      <c r="O8" s="19"/>
      <c r="P8" s="11"/>
      <c r="Q8" s="11"/>
      <c r="R8" s="11"/>
      <c r="S8" s="11"/>
      <c r="T8" s="11"/>
      <c r="U8" s="11"/>
    </row>
    <row r="9" spans="1:21" x14ac:dyDescent="0.25">
      <c r="A9" s="28" t="b">
        <f>(B9='Project List (incomplete)'!P4)</f>
        <v>0</v>
      </c>
      <c r="B9" s="26">
        <v>2</v>
      </c>
      <c r="C9" s="23" t="str">
        <f>'Project List (incomplete)'!A4</f>
        <v>Project B</v>
      </c>
      <c r="D9" s="24">
        <f>'Project List (incomplete)'!B4</f>
        <v>11676808</v>
      </c>
      <c r="E9" s="25" t="str">
        <f>LEFT('Project List (incomplete)'!C4,1)</f>
        <v>M</v>
      </c>
      <c r="F9" s="19"/>
      <c r="G9" s="19"/>
      <c r="H9" s="19"/>
      <c r="I9" s="19"/>
      <c r="J9" s="19"/>
      <c r="K9" s="19"/>
      <c r="L9" s="19"/>
      <c r="M9" s="19"/>
      <c r="N9" s="19"/>
      <c r="O9" s="19"/>
      <c r="P9" s="11"/>
      <c r="Q9" s="11"/>
      <c r="R9" s="11"/>
      <c r="S9" s="11"/>
      <c r="T9" s="11"/>
      <c r="U9" s="11"/>
    </row>
    <row r="10" spans="1:21" x14ac:dyDescent="0.25">
      <c r="A10" s="28" t="b">
        <f>(B10='Project List (incomplete)'!P5)</f>
        <v>1</v>
      </c>
      <c r="B10" s="26">
        <v>3</v>
      </c>
      <c r="C10" s="23" t="str">
        <f>'Project List (incomplete)'!A5</f>
        <v>Project C</v>
      </c>
      <c r="D10" s="24">
        <f>'Project List (incomplete)'!B5</f>
        <v>12208436</v>
      </c>
      <c r="E10" s="25" t="str">
        <f>LEFT('Project List (incomplete)'!C5,1)</f>
        <v>H</v>
      </c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1"/>
      <c r="Q10" s="11"/>
      <c r="R10" s="11"/>
      <c r="S10" s="11"/>
      <c r="T10" s="11"/>
      <c r="U10" s="11"/>
    </row>
    <row r="11" spans="1:21" x14ac:dyDescent="0.25">
      <c r="A11" s="28" t="b">
        <f>(B11='Project List (incomplete)'!P6)</f>
        <v>0</v>
      </c>
      <c r="B11" s="26">
        <v>4</v>
      </c>
      <c r="C11" s="23" t="str">
        <f>'Project List (incomplete)'!A6</f>
        <v>Project D</v>
      </c>
      <c r="D11" s="24">
        <f>'Project List (incomplete)'!B6</f>
        <v>10972428</v>
      </c>
      <c r="E11" s="25" t="str">
        <f>LEFT('Project List (incomplete)'!C6,1)</f>
        <v>L</v>
      </c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1"/>
      <c r="Q11" s="11"/>
      <c r="R11" s="11"/>
      <c r="S11" s="11"/>
      <c r="T11" s="11"/>
      <c r="U11" s="11"/>
    </row>
    <row r="12" spans="1:21" x14ac:dyDescent="0.25">
      <c r="A12" s="28" t="b">
        <f>(B12='Project List (incomplete)'!P7)</f>
        <v>1</v>
      </c>
      <c r="B12" s="26">
        <v>5</v>
      </c>
      <c r="C12" s="23" t="str">
        <f>'Project List (incomplete)'!A7</f>
        <v>Project E</v>
      </c>
      <c r="D12" s="24">
        <f>'Project List (incomplete)'!B7</f>
        <v>10439155</v>
      </c>
      <c r="E12" s="25" t="str">
        <f>LEFT('Project List (incomplete)'!C7,1)</f>
        <v>H</v>
      </c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1"/>
      <c r="Q12" s="11"/>
      <c r="R12" s="11"/>
      <c r="S12" s="11"/>
      <c r="T12" s="11"/>
      <c r="U12" s="11"/>
    </row>
    <row r="13" spans="1:21" x14ac:dyDescent="0.25">
      <c r="A13" s="28" t="b">
        <f>(B13='Project List (incomplete)'!P8)</f>
        <v>1</v>
      </c>
      <c r="B13" s="26">
        <v>6</v>
      </c>
      <c r="C13" s="23" t="str">
        <f>'Project List (incomplete)'!A8</f>
        <v>Project F</v>
      </c>
      <c r="D13" s="24">
        <f>'Project List (incomplete)'!B8</f>
        <v>10080330</v>
      </c>
      <c r="E13" s="25" t="str">
        <f>LEFT('Project List (incomplete)'!C8,1)</f>
        <v>H</v>
      </c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1"/>
      <c r="Q13" s="11"/>
      <c r="R13" s="11"/>
      <c r="S13" s="11"/>
      <c r="T13" s="11"/>
      <c r="U13" s="11"/>
    </row>
    <row r="14" spans="1:21" x14ac:dyDescent="0.25">
      <c r="A14" s="28" t="b">
        <f>(B14='Project List (incomplete)'!P9)</f>
        <v>0</v>
      </c>
      <c r="B14" s="26">
        <v>7</v>
      </c>
      <c r="C14" s="23" t="str">
        <f>'Project List (incomplete)'!A9</f>
        <v>Project G</v>
      </c>
      <c r="D14" s="24">
        <f>'Project List (incomplete)'!B9</f>
        <v>11080632</v>
      </c>
      <c r="E14" s="25" t="str">
        <f>LEFT('Project List (incomplete)'!C9,1)</f>
        <v>L</v>
      </c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1"/>
      <c r="Q14" s="11"/>
      <c r="R14" s="11"/>
      <c r="S14" s="11"/>
      <c r="T14" s="11"/>
      <c r="U14" s="11"/>
    </row>
    <row r="15" spans="1:21" x14ac:dyDescent="0.25">
      <c r="A15" s="28" t="b">
        <f>(B15='Project List (incomplete)'!P10)</f>
        <v>0</v>
      </c>
      <c r="B15" s="26">
        <v>8</v>
      </c>
      <c r="C15" s="23" t="str">
        <f>'Project List (incomplete)'!A10</f>
        <v>Project H</v>
      </c>
      <c r="D15" s="24">
        <f>'Project List (incomplete)'!B10</f>
        <v>10326092</v>
      </c>
      <c r="E15" s="25" t="str">
        <f>LEFT('Project List (incomplete)'!C10,1)</f>
        <v>L</v>
      </c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1"/>
      <c r="Q15" s="11"/>
      <c r="R15" s="11"/>
      <c r="S15" s="11"/>
      <c r="T15" s="11"/>
      <c r="U15" s="11"/>
    </row>
    <row r="16" spans="1:21" x14ac:dyDescent="0.25">
      <c r="A16" s="28" t="b">
        <f>(B16='Project List (incomplete)'!P11)</f>
        <v>0</v>
      </c>
      <c r="B16" s="26">
        <v>9</v>
      </c>
      <c r="C16" s="23" t="str">
        <f>'Project List (incomplete)'!A11</f>
        <v>Project I</v>
      </c>
      <c r="D16" s="24">
        <f>'Project List (incomplete)'!B11</f>
        <v>10215675</v>
      </c>
      <c r="E16" s="25" t="str">
        <f>LEFT('Project List (incomplete)'!C11,1)</f>
        <v>L</v>
      </c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1"/>
      <c r="Q16" s="11"/>
      <c r="R16" s="11"/>
      <c r="S16" s="11"/>
      <c r="T16" s="11"/>
      <c r="U16" s="11"/>
    </row>
    <row r="17" spans="1:21" x14ac:dyDescent="0.25">
      <c r="A17" s="28" t="b">
        <f>(B17='Project List (incomplete)'!P12)</f>
        <v>0</v>
      </c>
      <c r="B17" s="26">
        <v>10</v>
      </c>
      <c r="C17" s="23" t="str">
        <f>'Project List (incomplete)'!A12</f>
        <v>Project J</v>
      </c>
      <c r="D17" s="24">
        <f>'Project List (incomplete)'!B12</f>
        <v>10551834</v>
      </c>
      <c r="E17" s="25" t="str">
        <f>LEFT('Project List (incomplete)'!C12,1)</f>
        <v>L</v>
      </c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1"/>
      <c r="Q17" s="11"/>
      <c r="R17" s="11"/>
      <c r="S17" s="11"/>
      <c r="T17" s="11"/>
      <c r="U17" s="11"/>
    </row>
    <row r="18" spans="1:21" x14ac:dyDescent="0.25">
      <c r="A18" s="28" t="b">
        <f>(B18='Project List (incomplete)'!P13)</f>
        <v>0</v>
      </c>
      <c r="B18" s="26">
        <v>11</v>
      </c>
      <c r="C18" s="23" t="str">
        <f>'Project List (incomplete)'!A13</f>
        <v>Project K</v>
      </c>
      <c r="D18" s="24">
        <f>'Project List (incomplete)'!B13</f>
        <v>11941962</v>
      </c>
      <c r="E18" s="25" t="str">
        <f>LEFT('Project List (incomplete)'!C13,1)</f>
        <v>M</v>
      </c>
      <c r="F18" s="19"/>
      <c r="G18" s="20"/>
      <c r="H18" s="19"/>
      <c r="I18" s="19"/>
      <c r="J18" s="19"/>
      <c r="K18" s="19"/>
      <c r="L18" s="19"/>
      <c r="M18" s="19"/>
      <c r="N18" s="19"/>
      <c r="O18" s="19"/>
      <c r="P18" s="11"/>
      <c r="Q18" s="11"/>
      <c r="R18" s="11"/>
      <c r="S18" s="11"/>
      <c r="T18" s="11"/>
      <c r="U18" s="11"/>
    </row>
    <row r="19" spans="1:21" x14ac:dyDescent="0.25">
      <c r="A19" s="28" t="b">
        <f>(B19='Project List (incomplete)'!P14)</f>
        <v>0</v>
      </c>
      <c r="B19" s="26">
        <v>12</v>
      </c>
      <c r="C19" s="23" t="str">
        <f>'Project List (incomplete)'!A14</f>
        <v>Project L</v>
      </c>
      <c r="D19" s="24">
        <f>'Project List (incomplete)'!B14</f>
        <v>12120026</v>
      </c>
      <c r="E19" s="25" t="str">
        <f>LEFT('Project List (incomplete)'!C14,1)</f>
        <v>H</v>
      </c>
      <c r="F19" s="19"/>
      <c r="G19" s="19"/>
      <c r="H19" s="9"/>
      <c r="I19" s="34"/>
      <c r="J19" s="34"/>
      <c r="K19" s="22"/>
      <c r="L19" s="22"/>
      <c r="M19" s="19"/>
      <c r="N19" s="19"/>
      <c r="O19" s="19"/>
      <c r="P19" s="11"/>
      <c r="Q19" s="11"/>
      <c r="R19" s="11"/>
      <c r="S19" s="11"/>
      <c r="T19" s="11"/>
      <c r="U19" s="11"/>
    </row>
    <row r="20" spans="1:21" x14ac:dyDescent="0.25">
      <c r="A20" s="28" t="b">
        <f>(B20='Project List (incomplete)'!P15)</f>
        <v>0</v>
      </c>
      <c r="B20" s="26">
        <v>13</v>
      </c>
      <c r="C20" s="23" t="str">
        <f>'Project List (incomplete)'!A15</f>
        <v>Project M</v>
      </c>
      <c r="D20" s="24">
        <f>'Project List (incomplete)'!B15</f>
        <v>10259752</v>
      </c>
      <c r="E20" s="25" t="str">
        <f>LEFT('Project List (incomplete)'!C15,1)</f>
        <v>L</v>
      </c>
      <c r="F20" s="19"/>
      <c r="G20" s="19"/>
      <c r="H20" s="19"/>
      <c r="I20" s="21"/>
      <c r="J20" s="21"/>
      <c r="K20" s="19"/>
      <c r="L20" s="9"/>
      <c r="M20" s="19"/>
      <c r="N20" s="19"/>
      <c r="O20" s="19"/>
      <c r="P20" s="11"/>
      <c r="Q20" s="11"/>
      <c r="R20" s="11"/>
      <c r="S20" s="11"/>
      <c r="T20" s="11"/>
      <c r="U20" s="11"/>
    </row>
    <row r="21" spans="1:21" x14ac:dyDescent="0.25">
      <c r="A21" s="28" t="b">
        <f>(B21='Project List (incomplete)'!P16)</f>
        <v>0</v>
      </c>
      <c r="B21" s="26">
        <v>14</v>
      </c>
      <c r="C21" s="23" t="str">
        <f>'Project List (incomplete)'!A16</f>
        <v>Project N</v>
      </c>
      <c r="D21" s="24">
        <f>'Project List (incomplete)'!B16</f>
        <v>10253060</v>
      </c>
      <c r="E21" s="25" t="str">
        <f>LEFT('Project List (incomplete)'!C16,1)</f>
        <v>L</v>
      </c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1"/>
      <c r="Q21" s="11"/>
      <c r="R21" s="11"/>
      <c r="S21" s="11"/>
      <c r="T21" s="11"/>
      <c r="U21" s="11"/>
    </row>
    <row r="22" spans="1:21" x14ac:dyDescent="0.25">
      <c r="A22" s="28" t="b">
        <f>(B22='Project List (incomplete)'!P17)</f>
        <v>0</v>
      </c>
      <c r="B22" s="26">
        <v>15</v>
      </c>
      <c r="C22" s="23" t="str">
        <f>'Project List (incomplete)'!A17</f>
        <v>Project O</v>
      </c>
      <c r="D22" s="24">
        <f>'Project List (incomplete)'!B17</f>
        <v>11158311</v>
      </c>
      <c r="E22" s="25" t="str">
        <f>LEFT('Project List (incomplete)'!C17,1)</f>
        <v>L</v>
      </c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1"/>
      <c r="Q22" s="11"/>
      <c r="R22" s="11"/>
      <c r="S22" s="11"/>
      <c r="T22" s="11"/>
      <c r="U22" s="11"/>
    </row>
    <row r="23" spans="1:21" x14ac:dyDescent="0.25">
      <c r="A23" s="28" t="b">
        <f>(B23='Project List (incomplete)'!P18)</f>
        <v>0</v>
      </c>
      <c r="B23" s="26">
        <v>16</v>
      </c>
      <c r="C23" s="23" t="str">
        <f>'Project List (incomplete)'!A18</f>
        <v>Project P</v>
      </c>
      <c r="D23" s="24">
        <f>'Project List (incomplete)'!B18</f>
        <v>10703286</v>
      </c>
      <c r="E23" s="25" t="str">
        <f>LEFT('Project List (incomplete)'!C18,1)</f>
        <v>L</v>
      </c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1"/>
      <c r="Q23" s="11"/>
      <c r="R23" s="11"/>
      <c r="S23" s="11"/>
      <c r="T23" s="11"/>
      <c r="U23" s="11"/>
    </row>
    <row r="24" spans="1:21" x14ac:dyDescent="0.25">
      <c r="A24" s="28" t="b">
        <f>(B24='Project List (incomplete)'!P19)</f>
        <v>0</v>
      </c>
      <c r="B24" s="26">
        <v>17</v>
      </c>
      <c r="C24" s="23" t="str">
        <f>'Project List (incomplete)'!A19</f>
        <v>Project Q</v>
      </c>
      <c r="D24" s="24">
        <f>'Project List (incomplete)'!B19</f>
        <v>10736631</v>
      </c>
      <c r="E24" s="25" t="str">
        <f>LEFT('Project List (incomplete)'!C19,1)</f>
        <v>L</v>
      </c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1"/>
      <c r="Q24" s="11"/>
      <c r="R24" s="11"/>
      <c r="S24" s="11"/>
      <c r="T24" s="11"/>
      <c r="U24" s="11"/>
    </row>
    <row r="25" spans="1:21" x14ac:dyDescent="0.25">
      <c r="A25" s="28" t="b">
        <f>(B25='Project List (incomplete)'!P20)</f>
        <v>1</v>
      </c>
      <c r="B25" s="26">
        <v>18</v>
      </c>
      <c r="C25" s="23" t="str">
        <f>'Project List (incomplete)'!A20</f>
        <v>Project R</v>
      </c>
      <c r="D25" s="24">
        <f>'Project List (incomplete)'!B20</f>
        <v>11508068</v>
      </c>
      <c r="E25" s="25" t="str">
        <f>LEFT('Project List (incomplete)'!C20,1)</f>
        <v>H</v>
      </c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1"/>
      <c r="Q25" s="11"/>
      <c r="R25" s="11"/>
      <c r="S25" s="11"/>
      <c r="T25" s="11"/>
      <c r="U25" s="11"/>
    </row>
    <row r="26" spans="1:21" x14ac:dyDescent="0.25">
      <c r="A26" s="28" t="b">
        <f>(B26='Project List (incomplete)'!P21)</f>
        <v>1</v>
      </c>
      <c r="B26" s="26">
        <v>19</v>
      </c>
      <c r="C26" s="23" t="str">
        <f>'Project List (incomplete)'!A21</f>
        <v>Project S</v>
      </c>
      <c r="D26" s="24">
        <f>'Project List (incomplete)'!B21</f>
        <v>10524512</v>
      </c>
      <c r="E26" s="25" t="str">
        <f>LEFT('Project List (incomplete)'!C21,1)</f>
        <v>H</v>
      </c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1"/>
      <c r="Q26" s="11"/>
      <c r="R26" s="11"/>
      <c r="S26" s="11"/>
      <c r="T26" s="11"/>
      <c r="U26" s="11"/>
    </row>
    <row r="27" spans="1:21" x14ac:dyDescent="0.25">
      <c r="A27" s="28" t="b">
        <f>(B27='Project List (incomplete)'!P22)</f>
        <v>0</v>
      </c>
      <c r="B27" s="26">
        <v>20</v>
      </c>
      <c r="C27" s="23" t="str">
        <f>'Project List (incomplete)'!A22</f>
        <v>Project T</v>
      </c>
      <c r="D27" s="24">
        <f>'Project List (incomplete)'!B22</f>
        <v>10162742</v>
      </c>
      <c r="E27" s="25" t="str">
        <f>LEFT('Project List (incomplete)'!C22,1)</f>
        <v>L</v>
      </c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1"/>
      <c r="Q27" s="11"/>
      <c r="R27" s="11"/>
      <c r="S27" s="11"/>
      <c r="T27" s="11"/>
      <c r="U27" s="11"/>
    </row>
    <row r="28" spans="1:21" x14ac:dyDescent="0.25">
      <c r="A28" s="27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1"/>
      <c r="Q28" s="11"/>
      <c r="R28" s="11"/>
      <c r="S28" s="11"/>
      <c r="T28" s="11"/>
      <c r="U28" s="11"/>
    </row>
    <row r="29" spans="1:21" x14ac:dyDescent="0.25"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</row>
  </sheetData>
  <mergeCells count="4">
    <mergeCell ref="D3:E3"/>
    <mergeCell ref="D4:E4"/>
    <mergeCell ref="D5:E5"/>
    <mergeCell ref="I19:J19"/>
  </mergeCells>
  <conditionalFormatting sqref="C8:E27">
    <cfRule type="expression" dxfId="0" priority="1">
      <formula>($A8=TRUE)</formula>
    </cfRule>
    <cfRule type="expression" priority="3">
      <formula>($A8=TRUE)</formula>
    </cfRule>
  </conditionalFormatting>
  <dataValidations disablePrompts="1" count="2">
    <dataValidation type="list" allowBlank="1" showInputMessage="1" showErrorMessage="1" sqref="D4">
      <formula1>"Low, Med, High"</formula1>
    </dataValidation>
    <dataValidation type="list" allowBlank="1" showInputMessage="1" showErrorMessage="1" sqref="D5">
      <formula1>"Larry, Barry, Harry"</formula1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12</vt:i4>
      </vt:variant>
    </vt:vector>
  </HeadingPairs>
  <TitlesOfParts>
    <vt:vector size="16" baseType="lpstr">
      <vt:lpstr>Project List (incomplete)</vt:lpstr>
      <vt:lpstr>Dashboard (incomplete)</vt:lpstr>
      <vt:lpstr>Project List (complete)</vt:lpstr>
      <vt:lpstr>Dashboard (complete)</vt:lpstr>
      <vt:lpstr>NPVRange</vt:lpstr>
      <vt:lpstr>'Project List (complete)'!ProjectList.List</vt:lpstr>
      <vt:lpstr>ProjectList.List</vt:lpstr>
      <vt:lpstr>'Project List (complete)'!ProjectList.NPV</vt:lpstr>
      <vt:lpstr>ProjectList.NPV</vt:lpstr>
      <vt:lpstr>ProjectList.NPVRange</vt:lpstr>
      <vt:lpstr>'Project List (complete)'!ProjectList.PortfolioRisk</vt:lpstr>
      <vt:lpstr>ProjectList.PortfolioRisk</vt:lpstr>
      <vt:lpstr>ProjectList.PortfolioRiskRange</vt:lpstr>
      <vt:lpstr>'Project List (complete)'!ProjectList.ProjectLead</vt:lpstr>
      <vt:lpstr>ProjectList.ProjectLead</vt:lpstr>
      <vt:lpstr>ProjectList.ProjectLeadRange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Jordan Goldmeier</cp:lastModifiedBy>
  <dcterms:created xsi:type="dcterms:W3CDTF">2013-08-14T19:45:41Z</dcterms:created>
  <dcterms:modified xsi:type="dcterms:W3CDTF">2014-10-21T21:13:21Z</dcterms:modified>
</cp:coreProperties>
</file>