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BookSent\"/>
    </mc:Choice>
  </mc:AlternateContent>
  <xr:revisionPtr revIDLastSave="0" documentId="13_ncr:1_{B3C37952-F5AD-458B-AF18-B6F22C4971E5}" xr6:coauthVersionLast="44" xr6:coauthVersionMax="44" xr10:uidLastSave="{00000000-0000-0000-0000-000000000000}"/>
  <bookViews>
    <workbookView xWindow="390" yWindow="390" windowWidth="26955" windowHeight="15210" tabRatio="653" activeTab="1" xr2:uid="{00000000-000D-0000-FFFF-FFFF00000000}"/>
  </bookViews>
  <sheets>
    <sheet name="Validation" sheetId="10" r:id="rId1"/>
    <sheet name="Val_Entry" sheetId="11" r:id="rId2"/>
    <sheet name="Jan-Sales" sheetId="1" r:id="rId3"/>
    <sheet name="Feb-Sales" sheetId="2" r:id="rId4"/>
    <sheet name="Mar-Sales" sheetId="3" r:id="rId5"/>
    <sheet name="Sales-Totals" sheetId="4" r:id="rId6"/>
    <sheet name="Evaluate" sheetId="5" r:id="rId7"/>
    <sheet name="Precedents" sheetId="8" r:id="rId8"/>
    <sheet name="Protect" sheetId="16" r:id="rId9"/>
    <sheet name="Protection" sheetId="15" r:id="rId10"/>
  </sheets>
  <definedNames>
    <definedName name="Age">Evaluate!$C$2</definedName>
    <definedName name="Hours" localSheetId="9">Protection!$B$2:$B$8</definedName>
    <definedName name="Hours">Precedents!$B$2:$B$8</definedName>
    <definedName name="OT">Protection!$E$2:$E$8</definedName>
    <definedName name="Rate" localSheetId="9">Protection!$C$2:$C$8</definedName>
    <definedName name="rate">Precedents!$C$2:$C$8</definedName>
    <definedName name="Regular_Pay">Protection!$D$2:$D$8</definedName>
    <definedName name="Sex">Evaluate!$B$2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1" i="11" l="1"/>
  <c r="D10" i="16" l="1"/>
  <c r="C10" i="16"/>
  <c r="B10" i="16"/>
  <c r="E9" i="16"/>
  <c r="E8" i="16"/>
  <c r="E7" i="16"/>
  <c r="E6" i="16"/>
  <c r="E5" i="16"/>
  <c r="E4" i="16"/>
  <c r="E10" i="16" l="1"/>
  <c r="D2" i="15"/>
  <c r="E8" i="15"/>
  <c r="D8" i="15"/>
  <c r="F8" i="15" s="1"/>
  <c r="E7" i="15"/>
  <c r="D7" i="15"/>
  <c r="F7" i="15" s="1"/>
  <c r="E6" i="15"/>
  <c r="D6" i="15"/>
  <c r="E5" i="15"/>
  <c r="D5" i="15"/>
  <c r="F5" i="15" s="1"/>
  <c r="E4" i="15"/>
  <c r="D4" i="15"/>
  <c r="F4" i="15" s="1"/>
  <c r="E3" i="15"/>
  <c r="D3" i="15"/>
  <c r="F3" i="15" s="1"/>
  <c r="E2" i="15"/>
  <c r="F6" i="15" l="1"/>
  <c r="F2" i="15"/>
  <c r="E3" i="8"/>
  <c r="E4" i="8"/>
  <c r="E5" i="8"/>
  <c r="E6" i="8"/>
  <c r="E7" i="8"/>
  <c r="E8" i="8"/>
  <c r="E2" i="8"/>
  <c r="D3" i="8"/>
  <c r="D4" i="8"/>
  <c r="F4" i="8" s="1"/>
  <c r="D5" i="8"/>
  <c r="D6" i="8"/>
  <c r="D7" i="8"/>
  <c r="D8" i="8"/>
  <c r="F6" i="8" l="1"/>
  <c r="F8" i="8"/>
  <c r="F7" i="8"/>
  <c r="E9" i="8"/>
  <c r="F5" i="8"/>
  <c r="F3" i="8"/>
  <c r="D2" i="5"/>
  <c r="B8" i="4" l="1"/>
  <c r="B3" i="4"/>
  <c r="B2" i="4"/>
  <c r="B6" i="4"/>
  <c r="B1" i="4"/>
  <c r="B4" i="4" l="1"/>
  <c r="D2" i="8" l="1"/>
  <c r="D9" i="8" l="1"/>
  <c r="F2" i="8"/>
  <c r="F9" i="8" s="1"/>
</calcChain>
</file>

<file path=xl/sharedStrings.xml><?xml version="1.0" encoding="utf-8"?>
<sst xmlns="http://schemas.openxmlformats.org/spreadsheetml/2006/main" count="291" uniqueCount="105">
  <si>
    <t>Sales ID</t>
  </si>
  <si>
    <t>Date</t>
  </si>
  <si>
    <t>Sales Amount</t>
  </si>
  <si>
    <t>January 2016</t>
  </si>
  <si>
    <t>February 2016</t>
  </si>
  <si>
    <t>March 2016</t>
  </si>
  <si>
    <t>January Sales</t>
  </si>
  <si>
    <t>February Sales</t>
  </si>
  <si>
    <t>March Sales</t>
  </si>
  <si>
    <t>Quarter 1 Sales</t>
  </si>
  <si>
    <t>127 Total January Sales</t>
  </si>
  <si>
    <t>235 Total January Sales</t>
  </si>
  <si>
    <t>Math</t>
  </si>
  <si>
    <t>M</t>
  </si>
  <si>
    <t>Subject</t>
  </si>
  <si>
    <t>Sex</t>
  </si>
  <si>
    <t>Age</t>
  </si>
  <si>
    <t>Section</t>
  </si>
  <si>
    <t>Emp ID</t>
  </si>
  <si>
    <t>Hours</t>
  </si>
  <si>
    <t>Rate</t>
  </si>
  <si>
    <t>Regular Pay</t>
  </si>
  <si>
    <t xml:space="preserve">OT </t>
  </si>
  <si>
    <t>Gross Pay</t>
  </si>
  <si>
    <t>G125</t>
  </si>
  <si>
    <t>G232</t>
  </si>
  <si>
    <t>G238</t>
  </si>
  <si>
    <t>R114</t>
  </si>
  <si>
    <t>R116</t>
  </si>
  <si>
    <t>R119</t>
  </si>
  <si>
    <t>S202</t>
  </si>
  <si>
    <t>You can only enter 5 or 9 digits for the zip code.</t>
  </si>
  <si>
    <t>Message</t>
  </si>
  <si>
    <t>Zip Code Error</t>
  </si>
  <si>
    <t>Title</t>
  </si>
  <si>
    <t>Stop</t>
  </si>
  <si>
    <t>Style</t>
  </si>
  <si>
    <t>Error Alert</t>
  </si>
  <si>
    <t>Please enter a 5 or 9 digit zip code.</t>
  </si>
  <si>
    <t>Zip Code Restrictions</t>
  </si>
  <si>
    <t>Input Mess</t>
  </si>
  <si>
    <t>Formula</t>
  </si>
  <si>
    <t>Custom</t>
  </si>
  <si>
    <t>Allow</t>
  </si>
  <si>
    <t>Settings</t>
  </si>
  <si>
    <t>Ship Zip</t>
  </si>
  <si>
    <t>The weight on this Order is more than 35 lbs. Did you ship it using Freightways????</t>
  </si>
  <si>
    <t>Shipping Weight Information</t>
  </si>
  <si>
    <t>Information</t>
  </si>
  <si>
    <t>Orders Weighing more than 35 lbs. are usually shipped using Freightways.</t>
  </si>
  <si>
    <t>Maximum</t>
  </si>
  <si>
    <t>less than</t>
  </si>
  <si>
    <t>Data</t>
  </si>
  <si>
    <t>Whole number</t>
  </si>
  <si>
    <t>Shipping Weight</t>
  </si>
  <si>
    <t>You can only pick a Shipping Method from the list.</t>
  </si>
  <si>
    <t>Shipping Method Error</t>
  </si>
  <si>
    <t>You can only select a Shipping Method from the list.</t>
  </si>
  <si>
    <t>Shipping Method Restrictions</t>
  </si>
  <si>
    <t>Freightways, FED EX, Parcel Post, UPS</t>
  </si>
  <si>
    <t>Source</t>
  </si>
  <si>
    <t>List</t>
  </si>
  <si>
    <t>Shipping Method</t>
  </si>
  <si>
    <t>The time should be between 8:00 AM and 5:00 PM unless there is a specific reason for this.</t>
  </si>
  <si>
    <t>Possible Error</t>
  </si>
  <si>
    <t>Warning</t>
  </si>
  <si>
    <t>The time entered should be between 8 AM and</t>
  </si>
  <si>
    <t>Order Time Restrictions</t>
  </si>
  <si>
    <t>End time</t>
  </si>
  <si>
    <t>Start time</t>
  </si>
  <si>
    <t>between</t>
  </si>
  <si>
    <t>Time</t>
  </si>
  <si>
    <t>Order Time</t>
  </si>
  <si>
    <t xml:space="preserve">Remove the check mark from the “Show error alert after invalid data is entered” check box. </t>
  </si>
  <si>
    <t>Credit limits are usually less than 30000</t>
  </si>
  <si>
    <t>Credit Limit Restrictions</t>
  </si>
  <si>
    <t>Credit Limit</t>
  </si>
  <si>
    <t>Order IDs can only start with the letters SR or GR</t>
  </si>
  <si>
    <t>Order ID Error</t>
  </si>
  <si>
    <t>Order IDs must start with the letters SR or GR</t>
  </si>
  <si>
    <t>Order ID Restrictions</t>
  </si>
  <si>
    <t>OrderID</t>
  </si>
  <si>
    <t>Value Selected or Entered</t>
  </si>
  <si>
    <t>Option</t>
  </si>
  <si>
    <t>Tab</t>
  </si>
  <si>
    <t>Field Name</t>
  </si>
  <si>
    <t>30000</t>
  </si>
  <si>
    <t>Order ID</t>
  </si>
  <si>
    <t>Credit
Limit</t>
  </si>
  <si>
    <t>Order
Time</t>
  </si>
  <si>
    <t>Shipping
Method</t>
  </si>
  <si>
    <t>Shipping
Weight</t>
  </si>
  <si>
    <t>=OR(LEFT(A2,2) = "SR",LEFT(A2,2) = "GR")</t>
  </si>
  <si>
    <t>=OR(LEN(F2)=5, LEN(F2) =9)</t>
  </si>
  <si>
    <t>Jan</t>
  </si>
  <si>
    <t>Feb</t>
  </si>
  <si>
    <t>Mar</t>
  </si>
  <si>
    <t>Totals</t>
  </si>
  <si>
    <t>Store 1</t>
  </si>
  <si>
    <t>Store 2</t>
  </si>
  <si>
    <t>Store 3</t>
  </si>
  <si>
    <t>Store 4</t>
  </si>
  <si>
    <t>Store 5</t>
  </si>
  <si>
    <t>Store 6</t>
  </si>
  <si>
    <t>Input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</si>
</sst>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indexed="64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indexed="64"/>
      </right>
      <top style="medium">
        <color indexed="64"/>
      </top>
      <bottom style="thin">
        <color theme="4" tint="0.59996337778862885"/>
      </bottom>
      <diagonal/>
    </border>
    <border>
      <left style="medium">
        <color indexed="64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indexed="64"/>
      </left>
      <right style="thin">
        <color theme="4" tint="0.59996337778862885"/>
      </right>
      <top style="thin">
        <color theme="4" tint="0.59996337778862885"/>
      </top>
      <bottom style="medium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medium">
        <color indexed="64"/>
      </bottom>
      <diagonal/>
    </border>
    <border>
      <left style="thin">
        <color theme="4" tint="0.59996337778862885"/>
      </left>
      <right style="medium">
        <color indexed="64"/>
      </right>
      <top style="thin">
        <color theme="4" tint="0.59996337778862885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left" vertical="center" indent="5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quotePrefix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8" fontId="0" fillId="4" borderId="1" xfId="0" applyNumberFormat="1" applyFill="1" applyBorder="1" applyAlignment="1">
      <alignment horizontal="left" vertical="center" wrapText="1"/>
    </xf>
    <xf numFmtId="18" fontId="0" fillId="3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6" xfId="0" quotePrefix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8" fontId="0" fillId="4" borderId="6" xfId="0" applyNumberFormat="1" applyFill="1" applyBorder="1" applyAlignment="1">
      <alignment horizontal="left" vertical="center" wrapText="1"/>
    </xf>
    <xf numFmtId="18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43" fontId="0" fillId="0" borderId="0" xfId="0" applyNumberFormat="1"/>
    <xf numFmtId="0" fontId="0" fillId="0" borderId="0" xfId="0" applyProtection="1">
      <protection locked="0" hidden="1"/>
    </xf>
    <xf numFmtId="0" fontId="0" fillId="0" borderId="0" xfId="0" applyBorder="1"/>
    <xf numFmtId="0" fontId="0" fillId="6" borderId="0" xfId="0" applyFill="1"/>
    <xf numFmtId="0" fontId="0" fillId="0" borderId="0" xfId="0" applyFill="1" applyBorder="1"/>
    <xf numFmtId="0" fontId="1" fillId="0" borderId="10" xfId="0" applyFont="1" applyBorder="1" applyAlignment="1">
      <alignment horizontal="center"/>
    </xf>
    <xf numFmtId="0" fontId="0" fillId="7" borderId="11" xfId="0" applyFill="1" applyBorder="1"/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7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opLeftCell="A55" workbookViewId="0">
      <selection activeCell="D72" sqref="D72"/>
    </sheetView>
  </sheetViews>
  <sheetFormatPr defaultRowHeight="15" x14ac:dyDescent="0.25"/>
  <cols>
    <col min="1" max="1" width="14.28515625" customWidth="1"/>
    <col min="2" max="2" width="16.5703125" customWidth="1"/>
    <col min="3" max="3" width="18.7109375" customWidth="1"/>
    <col min="4" max="4" width="48" customWidth="1"/>
  </cols>
  <sheetData>
    <row r="1" spans="1:4" ht="21.75" customHeight="1" x14ac:dyDescent="0.25">
      <c r="A1" s="6" t="s">
        <v>85</v>
      </c>
      <c r="B1" s="6" t="s">
        <v>84</v>
      </c>
      <c r="C1" s="6" t="s">
        <v>83</v>
      </c>
      <c r="D1" s="6" t="s">
        <v>82</v>
      </c>
    </row>
    <row r="2" spans="1:4" ht="15.6" customHeight="1" x14ac:dyDescent="0.25">
      <c r="A2" s="7" t="s">
        <v>81</v>
      </c>
      <c r="B2" s="8" t="s">
        <v>44</v>
      </c>
      <c r="C2" s="8"/>
      <c r="D2" s="8"/>
    </row>
    <row r="3" spans="1:4" ht="15.6" customHeight="1" x14ac:dyDescent="0.25">
      <c r="A3" s="7"/>
      <c r="B3" s="8"/>
      <c r="C3" s="8" t="s">
        <v>43</v>
      </c>
      <c r="D3" s="8" t="s">
        <v>42</v>
      </c>
    </row>
    <row r="4" spans="1:4" ht="15.6" customHeight="1" x14ac:dyDescent="0.25">
      <c r="A4" s="7"/>
      <c r="B4" s="8"/>
      <c r="C4" s="8" t="s">
        <v>41</v>
      </c>
      <c r="D4" s="9" t="s">
        <v>92</v>
      </c>
    </row>
    <row r="5" spans="1:4" ht="15.6" customHeight="1" x14ac:dyDescent="0.25">
      <c r="A5" s="7"/>
      <c r="B5" s="10" t="s">
        <v>40</v>
      </c>
      <c r="C5" s="10"/>
      <c r="D5" s="10"/>
    </row>
    <row r="6" spans="1:4" ht="15.6" customHeight="1" x14ac:dyDescent="0.25">
      <c r="A6" s="7"/>
      <c r="B6" s="10"/>
      <c r="C6" s="10" t="s">
        <v>34</v>
      </c>
      <c r="D6" s="10" t="s">
        <v>80</v>
      </c>
    </row>
    <row r="7" spans="1:4" ht="15.6" customHeight="1" x14ac:dyDescent="0.25">
      <c r="A7" s="7"/>
      <c r="B7" s="10"/>
      <c r="C7" s="10" t="s">
        <v>32</v>
      </c>
      <c r="D7" s="10" t="s">
        <v>79</v>
      </c>
    </row>
    <row r="8" spans="1:4" ht="15.6" customHeight="1" x14ac:dyDescent="0.25">
      <c r="A8" s="7"/>
      <c r="B8" s="11" t="s">
        <v>37</v>
      </c>
      <c r="C8" s="11"/>
      <c r="D8" s="11"/>
    </row>
    <row r="9" spans="1:4" ht="15.6" customHeight="1" x14ac:dyDescent="0.25">
      <c r="A9" s="7"/>
      <c r="B9" s="11"/>
      <c r="C9" s="11" t="s">
        <v>36</v>
      </c>
      <c r="D9" s="11" t="s">
        <v>35</v>
      </c>
    </row>
    <row r="10" spans="1:4" ht="15.6" customHeight="1" x14ac:dyDescent="0.25">
      <c r="A10" s="7"/>
      <c r="B10" s="11"/>
      <c r="C10" s="11" t="s">
        <v>34</v>
      </c>
      <c r="D10" s="11" t="s">
        <v>78</v>
      </c>
    </row>
    <row r="11" spans="1:4" ht="15.6" customHeight="1" x14ac:dyDescent="0.25">
      <c r="A11" s="7"/>
      <c r="B11" s="11"/>
      <c r="C11" s="11" t="s">
        <v>32</v>
      </c>
      <c r="D11" s="11" t="s">
        <v>77</v>
      </c>
    </row>
    <row r="12" spans="1:4" ht="15.6" customHeight="1" x14ac:dyDescent="0.25">
      <c r="A12" s="7"/>
      <c r="B12" s="7"/>
      <c r="C12" s="7"/>
      <c r="D12" s="7"/>
    </row>
    <row r="13" spans="1:4" ht="15.6" customHeight="1" x14ac:dyDescent="0.25">
      <c r="A13" s="7" t="s">
        <v>76</v>
      </c>
      <c r="B13" s="8" t="s">
        <v>44</v>
      </c>
      <c r="C13" s="8"/>
      <c r="D13" s="8"/>
    </row>
    <row r="14" spans="1:4" ht="15.6" customHeight="1" x14ac:dyDescent="0.25">
      <c r="A14" s="7"/>
      <c r="B14" s="8"/>
      <c r="C14" s="8" t="s">
        <v>43</v>
      </c>
      <c r="D14" s="8" t="s">
        <v>53</v>
      </c>
    </row>
    <row r="15" spans="1:4" ht="15.6" customHeight="1" x14ac:dyDescent="0.25">
      <c r="A15" s="7"/>
      <c r="B15" s="8"/>
      <c r="C15" s="8" t="s">
        <v>52</v>
      </c>
      <c r="D15" s="8" t="s">
        <v>51</v>
      </c>
    </row>
    <row r="16" spans="1:4" ht="15.6" customHeight="1" x14ac:dyDescent="0.25">
      <c r="A16" s="7"/>
      <c r="B16" s="8"/>
      <c r="C16" s="8" t="s">
        <v>50</v>
      </c>
      <c r="D16" s="9" t="s">
        <v>86</v>
      </c>
    </row>
    <row r="17" spans="1:4" ht="15.6" customHeight="1" x14ac:dyDescent="0.25">
      <c r="A17" s="7"/>
      <c r="B17" s="10" t="s">
        <v>40</v>
      </c>
      <c r="C17" s="10"/>
      <c r="D17" s="10"/>
    </row>
    <row r="18" spans="1:4" ht="15.6" customHeight="1" x14ac:dyDescent="0.25">
      <c r="A18" s="7"/>
      <c r="B18" s="10"/>
      <c r="C18" s="10" t="s">
        <v>34</v>
      </c>
      <c r="D18" s="10" t="s">
        <v>75</v>
      </c>
    </row>
    <row r="19" spans="1:4" ht="15.6" customHeight="1" x14ac:dyDescent="0.25">
      <c r="A19" s="7"/>
      <c r="B19" s="10"/>
      <c r="C19" s="10" t="s">
        <v>32</v>
      </c>
      <c r="D19" s="10" t="s">
        <v>74</v>
      </c>
    </row>
    <row r="20" spans="1:4" ht="15.6" customHeight="1" x14ac:dyDescent="0.25">
      <c r="A20" s="7"/>
      <c r="B20" s="11" t="s">
        <v>37</v>
      </c>
      <c r="C20" s="11"/>
      <c r="D20" s="11"/>
    </row>
    <row r="21" spans="1:4" ht="30" x14ac:dyDescent="0.25">
      <c r="A21" s="7"/>
      <c r="B21" s="11"/>
      <c r="C21" s="11"/>
      <c r="D21" s="11" t="s">
        <v>73</v>
      </c>
    </row>
    <row r="22" spans="1:4" ht="21.75" customHeight="1" x14ac:dyDescent="0.25">
      <c r="A22" s="7"/>
      <c r="B22" s="7"/>
      <c r="C22" s="7"/>
      <c r="D22" s="7"/>
    </row>
    <row r="23" spans="1:4" ht="15" customHeight="1" x14ac:dyDescent="0.25">
      <c r="A23" s="7" t="s">
        <v>72</v>
      </c>
      <c r="B23" s="8" t="s">
        <v>44</v>
      </c>
      <c r="C23" s="8"/>
      <c r="D23" s="8"/>
    </row>
    <row r="24" spans="1:4" ht="15" customHeight="1" x14ac:dyDescent="0.25">
      <c r="A24" s="7"/>
      <c r="B24" s="8"/>
      <c r="C24" s="8" t="s">
        <v>43</v>
      </c>
      <c r="D24" s="8" t="s">
        <v>71</v>
      </c>
    </row>
    <row r="25" spans="1:4" ht="15" customHeight="1" x14ac:dyDescent="0.25">
      <c r="A25" s="7"/>
      <c r="B25" s="8"/>
      <c r="C25" s="8" t="s">
        <v>52</v>
      </c>
      <c r="D25" s="8" t="s">
        <v>70</v>
      </c>
    </row>
    <row r="26" spans="1:4" ht="15" customHeight="1" x14ac:dyDescent="0.25">
      <c r="A26" s="7"/>
      <c r="B26" s="8"/>
      <c r="C26" s="8" t="s">
        <v>69</v>
      </c>
      <c r="D26" s="12">
        <v>0.33333333333333331</v>
      </c>
    </row>
    <row r="27" spans="1:4" ht="15" customHeight="1" x14ac:dyDescent="0.25">
      <c r="A27" s="7"/>
      <c r="B27" s="8"/>
      <c r="C27" s="8" t="s">
        <v>68</v>
      </c>
      <c r="D27" s="12">
        <v>0.70833333333333337</v>
      </c>
    </row>
    <row r="28" spans="1:4" ht="15" customHeight="1" x14ac:dyDescent="0.25">
      <c r="A28" s="7"/>
      <c r="B28" s="10" t="s">
        <v>40</v>
      </c>
      <c r="C28" s="10"/>
      <c r="D28" s="10"/>
    </row>
    <row r="29" spans="1:4" ht="15" customHeight="1" x14ac:dyDescent="0.25">
      <c r="A29" s="7"/>
      <c r="B29" s="10"/>
      <c r="C29" s="10" t="s">
        <v>34</v>
      </c>
      <c r="D29" s="10" t="s">
        <v>67</v>
      </c>
    </row>
    <row r="30" spans="1:4" ht="15" customHeight="1" x14ac:dyDescent="0.25">
      <c r="A30" s="38"/>
      <c r="B30" s="39"/>
      <c r="C30" s="39" t="s">
        <v>32</v>
      </c>
      <c r="D30" s="10" t="s">
        <v>66</v>
      </c>
    </row>
    <row r="31" spans="1:4" ht="15" customHeight="1" x14ac:dyDescent="0.25">
      <c r="A31" s="38"/>
      <c r="B31" s="39"/>
      <c r="C31" s="39"/>
      <c r="D31" s="13">
        <v>0.70833333333333337</v>
      </c>
    </row>
    <row r="32" spans="1:4" ht="15" customHeight="1" x14ac:dyDescent="0.25">
      <c r="A32" s="7"/>
      <c r="B32" s="11" t="s">
        <v>37</v>
      </c>
      <c r="C32" s="11"/>
      <c r="D32" s="11"/>
    </row>
    <row r="33" spans="1:4" ht="15" customHeight="1" x14ac:dyDescent="0.25">
      <c r="A33" s="7"/>
      <c r="B33" s="11"/>
      <c r="C33" s="11" t="s">
        <v>36</v>
      </c>
      <c r="D33" s="11" t="s">
        <v>65</v>
      </c>
    </row>
    <row r="34" spans="1:4" ht="15" customHeight="1" x14ac:dyDescent="0.25">
      <c r="A34" s="7"/>
      <c r="B34" s="11"/>
      <c r="C34" s="11" t="s">
        <v>34</v>
      </c>
      <c r="D34" s="11" t="s">
        <v>64</v>
      </c>
    </row>
    <row r="35" spans="1:4" ht="30" x14ac:dyDescent="0.25">
      <c r="A35" s="7"/>
      <c r="B35" s="11"/>
      <c r="C35" s="11" t="s">
        <v>32</v>
      </c>
      <c r="D35" s="11" t="s">
        <v>63</v>
      </c>
    </row>
    <row r="36" spans="1:4" x14ac:dyDescent="0.25">
      <c r="A36" s="7"/>
      <c r="B36" s="7"/>
      <c r="C36" s="7"/>
      <c r="D36" s="7"/>
    </row>
    <row r="37" spans="1:4" ht="30" x14ac:dyDescent="0.25">
      <c r="A37" s="7" t="s">
        <v>62</v>
      </c>
      <c r="B37" s="8" t="s">
        <v>44</v>
      </c>
      <c r="C37" s="8"/>
      <c r="D37" s="8"/>
    </row>
    <row r="38" spans="1:4" ht="15" customHeight="1" x14ac:dyDescent="0.25">
      <c r="A38" s="7"/>
      <c r="B38" s="8"/>
      <c r="C38" s="8" t="s">
        <v>43</v>
      </c>
      <c r="D38" s="8" t="s">
        <v>61</v>
      </c>
    </row>
    <row r="39" spans="1:4" ht="15" customHeight="1" x14ac:dyDescent="0.25">
      <c r="A39" s="7"/>
      <c r="B39" s="8"/>
      <c r="C39" s="8" t="s">
        <v>60</v>
      </c>
      <c r="D39" s="8" t="s">
        <v>59</v>
      </c>
    </row>
    <row r="40" spans="1:4" ht="15" customHeight="1" x14ac:dyDescent="0.25">
      <c r="A40" s="7"/>
      <c r="B40" s="10" t="s">
        <v>40</v>
      </c>
      <c r="C40" s="10"/>
      <c r="D40" s="10"/>
    </row>
    <row r="41" spans="1:4" ht="15" customHeight="1" x14ac:dyDescent="0.25">
      <c r="A41" s="7"/>
      <c r="B41" s="10"/>
      <c r="C41" s="10" t="s">
        <v>34</v>
      </c>
      <c r="D41" s="10" t="s">
        <v>58</v>
      </c>
    </row>
    <row r="42" spans="1:4" ht="15" customHeight="1" x14ac:dyDescent="0.25">
      <c r="A42" s="7"/>
      <c r="B42" s="10"/>
      <c r="C42" s="10" t="s">
        <v>32</v>
      </c>
      <c r="D42" s="10" t="s">
        <v>57</v>
      </c>
    </row>
    <row r="43" spans="1:4" ht="15" customHeight="1" x14ac:dyDescent="0.25">
      <c r="A43" s="7"/>
      <c r="B43" s="11" t="s">
        <v>37</v>
      </c>
      <c r="C43" s="11"/>
      <c r="D43" s="11"/>
    </row>
    <row r="44" spans="1:4" ht="15" customHeight="1" x14ac:dyDescent="0.25">
      <c r="A44" s="7"/>
      <c r="B44" s="11"/>
      <c r="C44" s="11" t="s">
        <v>36</v>
      </c>
      <c r="D44" s="11" t="s">
        <v>35</v>
      </c>
    </row>
    <row r="45" spans="1:4" ht="15" customHeight="1" x14ac:dyDescent="0.25">
      <c r="A45" s="7"/>
      <c r="B45" s="11"/>
      <c r="C45" s="11" t="s">
        <v>34</v>
      </c>
      <c r="D45" s="11" t="s">
        <v>56</v>
      </c>
    </row>
    <row r="46" spans="1:4" ht="15" customHeight="1" x14ac:dyDescent="0.25">
      <c r="A46" s="7"/>
      <c r="B46" s="11"/>
      <c r="C46" s="11" t="s">
        <v>32</v>
      </c>
      <c r="D46" s="11" t="s">
        <v>55</v>
      </c>
    </row>
    <row r="47" spans="1:4" ht="15" customHeight="1" x14ac:dyDescent="0.25">
      <c r="A47" s="7"/>
      <c r="B47" s="7"/>
      <c r="C47" s="7"/>
      <c r="D47" s="7"/>
    </row>
    <row r="48" spans="1:4" ht="30" x14ac:dyDescent="0.25">
      <c r="A48" s="7" t="s">
        <v>54</v>
      </c>
      <c r="B48" s="8" t="s">
        <v>44</v>
      </c>
      <c r="C48" s="8"/>
      <c r="D48" s="8"/>
    </row>
    <row r="49" spans="1:4" ht="15" customHeight="1" x14ac:dyDescent="0.25">
      <c r="A49" s="7"/>
      <c r="B49" s="8"/>
      <c r="C49" s="8" t="s">
        <v>43</v>
      </c>
      <c r="D49" s="8" t="s">
        <v>53</v>
      </c>
    </row>
    <row r="50" spans="1:4" ht="15" customHeight="1" x14ac:dyDescent="0.25">
      <c r="A50" s="7"/>
      <c r="B50" s="8"/>
      <c r="C50" s="8" t="s">
        <v>52</v>
      </c>
      <c r="D50" s="8" t="s">
        <v>51</v>
      </c>
    </row>
    <row r="51" spans="1:4" ht="15" customHeight="1" x14ac:dyDescent="0.25">
      <c r="A51" s="7"/>
      <c r="B51" s="8"/>
      <c r="C51" s="8" t="s">
        <v>50</v>
      </c>
      <c r="D51" s="14">
        <v>35</v>
      </c>
    </row>
    <row r="52" spans="1:4" ht="15" customHeight="1" x14ac:dyDescent="0.25">
      <c r="A52" s="7"/>
      <c r="B52" s="10" t="s">
        <v>40</v>
      </c>
      <c r="C52" s="10"/>
      <c r="D52" s="10"/>
    </row>
    <row r="53" spans="1:4" ht="15" customHeight="1" x14ac:dyDescent="0.25">
      <c r="A53" s="7"/>
      <c r="B53" s="10"/>
      <c r="C53" s="10" t="s">
        <v>34</v>
      </c>
      <c r="D53" s="10" t="s">
        <v>47</v>
      </c>
    </row>
    <row r="54" spans="1:4" ht="37.5" customHeight="1" x14ac:dyDescent="0.25">
      <c r="A54" s="7"/>
      <c r="B54" s="10"/>
      <c r="C54" s="10" t="s">
        <v>32</v>
      </c>
      <c r="D54" s="10" t="s">
        <v>49</v>
      </c>
    </row>
    <row r="55" spans="1:4" ht="15" customHeight="1" x14ac:dyDescent="0.25">
      <c r="A55" s="7"/>
      <c r="B55" s="11" t="s">
        <v>37</v>
      </c>
      <c r="C55" s="11" t="s">
        <v>36</v>
      </c>
      <c r="D55" s="11" t="s">
        <v>48</v>
      </c>
    </row>
    <row r="56" spans="1:4" ht="15" customHeight="1" x14ac:dyDescent="0.25">
      <c r="A56" s="7"/>
      <c r="B56" s="11"/>
      <c r="C56" s="11" t="s">
        <v>34</v>
      </c>
      <c r="D56" s="11" t="s">
        <v>47</v>
      </c>
    </row>
    <row r="57" spans="1:4" ht="39" customHeight="1" x14ac:dyDescent="0.25">
      <c r="A57" s="7"/>
      <c r="B57" s="11"/>
      <c r="C57" s="11" t="s">
        <v>32</v>
      </c>
      <c r="D57" s="11" t="s">
        <v>46</v>
      </c>
    </row>
    <row r="58" spans="1:4" x14ac:dyDescent="0.25">
      <c r="A58" s="7"/>
      <c r="B58" s="7"/>
      <c r="C58" s="7"/>
      <c r="D58" s="7"/>
    </row>
    <row r="59" spans="1:4" ht="15.6" customHeight="1" x14ac:dyDescent="0.25">
      <c r="A59" s="7" t="s">
        <v>45</v>
      </c>
      <c r="B59" s="8" t="s">
        <v>44</v>
      </c>
      <c r="C59" s="8"/>
      <c r="D59" s="8"/>
    </row>
    <row r="60" spans="1:4" ht="15.6" customHeight="1" x14ac:dyDescent="0.25">
      <c r="A60" s="7"/>
      <c r="B60" s="8"/>
      <c r="C60" s="8" t="s">
        <v>43</v>
      </c>
      <c r="D60" s="8" t="s">
        <v>42</v>
      </c>
    </row>
    <row r="61" spans="1:4" ht="15.6" customHeight="1" x14ac:dyDescent="0.25">
      <c r="A61" s="7"/>
      <c r="B61" s="8"/>
      <c r="C61" s="8" t="s">
        <v>41</v>
      </c>
      <c r="D61" s="9" t="s">
        <v>93</v>
      </c>
    </row>
    <row r="62" spans="1:4" ht="15.6" customHeight="1" x14ac:dyDescent="0.25">
      <c r="A62" s="7"/>
      <c r="B62" s="10" t="s">
        <v>40</v>
      </c>
      <c r="C62" s="10"/>
      <c r="D62" s="10"/>
    </row>
    <row r="63" spans="1:4" ht="15.6" customHeight="1" x14ac:dyDescent="0.25">
      <c r="A63" s="7"/>
      <c r="B63" s="10"/>
      <c r="C63" s="10" t="s">
        <v>34</v>
      </c>
      <c r="D63" s="10" t="s">
        <v>39</v>
      </c>
    </row>
    <row r="64" spans="1:4" ht="15.6" customHeight="1" x14ac:dyDescent="0.25">
      <c r="A64" s="7"/>
      <c r="B64" s="10"/>
      <c r="C64" s="10" t="s">
        <v>32</v>
      </c>
      <c r="D64" s="10" t="s">
        <v>38</v>
      </c>
    </row>
    <row r="65" spans="1:4" ht="15.6" customHeight="1" x14ac:dyDescent="0.25">
      <c r="A65" s="7"/>
      <c r="B65" s="11" t="s">
        <v>37</v>
      </c>
      <c r="C65" s="11"/>
      <c r="D65" s="11"/>
    </row>
    <row r="66" spans="1:4" ht="15.6" customHeight="1" x14ac:dyDescent="0.25">
      <c r="A66" s="7"/>
      <c r="B66" s="11"/>
      <c r="C66" s="11" t="s">
        <v>36</v>
      </c>
      <c r="D66" s="11" t="s">
        <v>35</v>
      </c>
    </row>
    <row r="67" spans="1:4" ht="15.6" customHeight="1" x14ac:dyDescent="0.25">
      <c r="A67" s="7"/>
      <c r="B67" s="11"/>
      <c r="C67" s="11" t="s">
        <v>34</v>
      </c>
      <c r="D67" s="11" t="s">
        <v>33</v>
      </c>
    </row>
    <row r="68" spans="1:4" ht="44.25" customHeight="1" x14ac:dyDescent="0.25">
      <c r="A68" s="7"/>
      <c r="B68" s="11"/>
      <c r="C68" s="11" t="s">
        <v>32</v>
      </c>
      <c r="D68" s="11" t="s">
        <v>31</v>
      </c>
    </row>
  </sheetData>
  <mergeCells count="3">
    <mergeCell ref="A30:A31"/>
    <mergeCell ref="B30:B31"/>
    <mergeCell ref="C30:C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selection activeCell="H20" sqref="H20"/>
    </sheetView>
  </sheetViews>
  <sheetFormatPr defaultRowHeight="15" x14ac:dyDescent="0.25"/>
  <cols>
    <col min="4" max="4" width="14.7109375" customWidth="1"/>
    <col min="5" max="5" width="11.28515625" customWidth="1"/>
    <col min="6" max="6" width="11" customWidth="1"/>
  </cols>
  <sheetData>
    <row r="1" spans="1:6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 x14ac:dyDescent="0.25">
      <c r="A2" s="32" t="s">
        <v>24</v>
      </c>
      <c r="B2" s="32">
        <v>38</v>
      </c>
      <c r="C2" s="32">
        <v>9.75</v>
      </c>
      <c r="D2" s="31">
        <f t="shared" ref="D2:D8" si="0">IF(Hours &gt;=40,40*Rate,Hours*Rate)</f>
        <v>370.5</v>
      </c>
      <c r="E2" s="31">
        <f t="shared" ref="E2:E8" si="1">IF(Hours&gt;40,(Hours-40)*Rate*1.5,0)</f>
        <v>0</v>
      </c>
      <c r="F2" s="31">
        <f t="shared" ref="F2:F8" si="2">Regular_Pay+OT</f>
        <v>370.5</v>
      </c>
    </row>
    <row r="3" spans="1:6" x14ac:dyDescent="0.25">
      <c r="A3" s="32" t="s">
        <v>25</v>
      </c>
      <c r="B3" s="32">
        <v>40</v>
      </c>
      <c r="C3" s="32">
        <v>10.25</v>
      </c>
      <c r="D3" s="31">
        <f t="shared" si="0"/>
        <v>410</v>
      </c>
      <c r="E3" s="31">
        <f t="shared" si="1"/>
        <v>0</v>
      </c>
      <c r="F3" s="31">
        <f t="shared" si="2"/>
        <v>410</v>
      </c>
    </row>
    <row r="4" spans="1:6" x14ac:dyDescent="0.25">
      <c r="A4" s="32" t="s">
        <v>26</v>
      </c>
      <c r="B4" s="32">
        <v>40</v>
      </c>
      <c r="C4" s="32">
        <v>10.75</v>
      </c>
      <c r="D4" s="31">
        <f t="shared" si="0"/>
        <v>430</v>
      </c>
      <c r="E4" s="31">
        <f t="shared" si="1"/>
        <v>0</v>
      </c>
      <c r="F4" s="31">
        <f t="shared" si="2"/>
        <v>430</v>
      </c>
    </row>
    <row r="5" spans="1:6" x14ac:dyDescent="0.25">
      <c r="A5" s="32" t="s">
        <v>27</v>
      </c>
      <c r="B5" s="32">
        <v>43</v>
      </c>
      <c r="C5" s="32">
        <v>11.15</v>
      </c>
      <c r="D5" s="31">
        <f t="shared" si="0"/>
        <v>446</v>
      </c>
      <c r="E5" s="31">
        <f t="shared" si="1"/>
        <v>50.175000000000004</v>
      </c>
      <c r="F5" s="31">
        <f t="shared" si="2"/>
        <v>496.17500000000001</v>
      </c>
    </row>
    <row r="6" spans="1:6" x14ac:dyDescent="0.25">
      <c r="A6" s="32" t="s">
        <v>28</v>
      </c>
      <c r="B6" s="32">
        <v>48</v>
      </c>
      <c r="C6" s="32">
        <v>10.95</v>
      </c>
      <c r="D6" s="31">
        <f t="shared" si="0"/>
        <v>438</v>
      </c>
      <c r="E6" s="31">
        <f t="shared" si="1"/>
        <v>131.39999999999998</v>
      </c>
      <c r="F6" s="31">
        <f t="shared" si="2"/>
        <v>569.4</v>
      </c>
    </row>
    <row r="7" spans="1:6" x14ac:dyDescent="0.25">
      <c r="A7" s="32" t="s">
        <v>29</v>
      </c>
      <c r="B7" s="32">
        <v>56</v>
      </c>
      <c r="C7" s="32">
        <v>12.18</v>
      </c>
      <c r="D7" s="31">
        <f t="shared" si="0"/>
        <v>487.2</v>
      </c>
      <c r="E7" s="31">
        <f t="shared" si="1"/>
        <v>292.32</v>
      </c>
      <c r="F7" s="31">
        <f t="shared" si="2"/>
        <v>779.52</v>
      </c>
    </row>
    <row r="8" spans="1:6" x14ac:dyDescent="0.25">
      <c r="A8" s="32" t="s">
        <v>30</v>
      </c>
      <c r="B8" s="32">
        <v>40</v>
      </c>
      <c r="C8" s="32">
        <v>15.05</v>
      </c>
      <c r="D8" s="31">
        <f t="shared" si="0"/>
        <v>602</v>
      </c>
      <c r="E8" s="31">
        <f t="shared" si="1"/>
        <v>0</v>
      </c>
      <c r="F8" s="31">
        <f t="shared" si="2"/>
        <v>602</v>
      </c>
    </row>
  </sheetData>
  <protectedRanges>
    <protectedRange algorithmName="SHA-512" hashValue="AkwcuvBvDY9vN4S3p4loYFOtTwhsn3WfYvJuKon0EbhlV6onoZ1+pdP3PTdgAc7t+F9Xa/NLe6oyCSSYpJZSIQ==" saltValue="1O7Iai+y80NQXHvmaDbWIA==" spinCount="100000" sqref="A1:F1" name="Headings"/>
    <protectedRange algorithmName="SHA-512" hashValue="ltiZpnxJrJxhSVpQ3pvU8hP98joPvk6F+nGANO+qmd0aYKYd+pPhknXBtHiugyHy0g/vaXOdA02X9LTkvgHVjA==" saltValue="wGtT9X4tuG7Q1LvhzQpY0g==" spinCount="100000" sqref="B2:B8" name="Hours"/>
    <protectedRange algorithmName="SHA-512" hashValue="501uK0iNa9xS28v2DS7FNe1vqlpy+qGoBuHNIBZJ9ycXP1XHVtHAF/0zxOHBXywtUZ2XxEHMmxSpNVH3P3APNQ==" saltValue="PoJnS78d2+ZVRD1P0GYYqQ==" spinCount="100000" sqref="C2:C8" name="Rate"/>
  </protectedRange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tabSelected="1" topLeftCell="A37" workbookViewId="0">
      <selection activeCell="K61" sqref="K61"/>
    </sheetView>
  </sheetViews>
  <sheetFormatPr defaultRowHeight="15" x14ac:dyDescent="0.25"/>
  <cols>
    <col min="2" max="2" width="9.7109375" customWidth="1"/>
    <col min="3" max="3" width="10.140625" customWidth="1"/>
    <col min="4" max="4" width="11.140625" customWidth="1"/>
    <col min="8" max="8" width="14.28515625" customWidth="1"/>
    <col min="9" max="9" width="16.5703125" customWidth="1"/>
    <col min="10" max="10" width="18.7109375" customWidth="1"/>
    <col min="11" max="11" width="48" customWidth="1"/>
  </cols>
  <sheetData>
    <row r="1" spans="1:11" ht="39.75" customHeight="1" x14ac:dyDescent="0.25">
      <c r="A1" s="3" t="s">
        <v>87</v>
      </c>
      <c r="B1" s="15" t="s">
        <v>88</v>
      </c>
      <c r="C1" s="15" t="s">
        <v>89</v>
      </c>
      <c r="D1" s="15" t="s">
        <v>90</v>
      </c>
      <c r="E1" s="15" t="s">
        <v>91</v>
      </c>
      <c r="F1" s="15" t="s">
        <v>45</v>
      </c>
      <c r="H1" s="16" t="s">
        <v>85</v>
      </c>
      <c r="I1" s="17" t="s">
        <v>84</v>
      </c>
      <c r="J1" s="17" t="s">
        <v>83</v>
      </c>
      <c r="K1" s="18" t="s">
        <v>82</v>
      </c>
    </row>
    <row r="2" spans="1:11" x14ac:dyDescent="0.25">
      <c r="H2" s="19" t="s">
        <v>87</v>
      </c>
      <c r="I2" s="8" t="s">
        <v>44</v>
      </c>
      <c r="J2" s="8"/>
      <c r="K2" s="20"/>
    </row>
    <row r="3" spans="1:11" x14ac:dyDescent="0.25">
      <c r="H3" s="19"/>
      <c r="I3" s="8"/>
      <c r="J3" s="8" t="s">
        <v>43</v>
      </c>
      <c r="K3" s="20" t="s">
        <v>42</v>
      </c>
    </row>
    <row r="4" spans="1:11" x14ac:dyDescent="0.25">
      <c r="H4" s="19"/>
      <c r="I4" s="8"/>
      <c r="J4" s="8" t="s">
        <v>41</v>
      </c>
      <c r="K4" s="21" t="s">
        <v>92</v>
      </c>
    </row>
    <row r="5" spans="1:11" x14ac:dyDescent="0.25">
      <c r="H5" s="19"/>
      <c r="I5" s="10" t="s">
        <v>104</v>
      </c>
      <c r="J5" s="10"/>
      <c r="K5" s="22"/>
    </row>
    <row r="6" spans="1:11" x14ac:dyDescent="0.25">
      <c r="H6" s="19"/>
      <c r="I6" s="10"/>
      <c r="J6" s="10" t="s">
        <v>34</v>
      </c>
      <c r="K6" s="22" t="s">
        <v>80</v>
      </c>
    </row>
    <row r="7" spans="1:11" x14ac:dyDescent="0.25">
      <c r="H7" s="19"/>
      <c r="I7" s="10"/>
      <c r="J7" s="10" t="s">
        <v>32</v>
      </c>
      <c r="K7" s="22" t="s">
        <v>79</v>
      </c>
    </row>
    <row r="8" spans="1:11" x14ac:dyDescent="0.25">
      <c r="H8" s="19"/>
      <c r="I8" s="11" t="s">
        <v>37</v>
      </c>
      <c r="J8" s="11"/>
      <c r="K8" s="23"/>
    </row>
    <row r="9" spans="1:11" x14ac:dyDescent="0.25">
      <c r="H9" s="19"/>
      <c r="I9" s="11"/>
      <c r="J9" s="11" t="s">
        <v>36</v>
      </c>
      <c r="K9" s="23" t="s">
        <v>35</v>
      </c>
    </row>
    <row r="10" spans="1:11" x14ac:dyDescent="0.25">
      <c r="H10" s="19"/>
      <c r="I10" s="11"/>
      <c r="J10" s="11" t="s">
        <v>34</v>
      </c>
      <c r="K10" s="23" t="s">
        <v>78</v>
      </c>
    </row>
    <row r="11" spans="1:11" x14ac:dyDescent="0.25">
      <c r="H11" s="19"/>
      <c r="I11" s="11"/>
      <c r="J11" s="11" t="s">
        <v>32</v>
      </c>
      <c r="K11" s="23" t="s">
        <v>77</v>
      </c>
    </row>
    <row r="12" spans="1:11" x14ac:dyDescent="0.25">
      <c r="H12" s="19"/>
      <c r="I12" s="7"/>
      <c r="J12" s="7"/>
      <c r="K12" s="24"/>
    </row>
    <row r="13" spans="1:11" x14ac:dyDescent="0.25">
      <c r="H13" s="19" t="s">
        <v>76</v>
      </c>
      <c r="I13" s="8" t="s">
        <v>44</v>
      </c>
      <c r="J13" s="8"/>
      <c r="K13" s="20"/>
    </row>
    <row r="14" spans="1:11" x14ac:dyDescent="0.25">
      <c r="H14" s="19"/>
      <c r="I14" s="8"/>
      <c r="J14" s="8" t="s">
        <v>43</v>
      </c>
      <c r="K14" s="20" t="s">
        <v>53</v>
      </c>
    </row>
    <row r="15" spans="1:11" x14ac:dyDescent="0.25">
      <c r="H15" s="19"/>
      <c r="I15" s="8"/>
      <c r="J15" s="8" t="s">
        <v>52</v>
      </c>
      <c r="K15" s="20" t="s">
        <v>51</v>
      </c>
    </row>
    <row r="16" spans="1:11" x14ac:dyDescent="0.25">
      <c r="H16" s="19"/>
      <c r="I16" s="8"/>
      <c r="J16" s="8" t="s">
        <v>50</v>
      </c>
      <c r="K16" s="21" t="s">
        <v>86</v>
      </c>
    </row>
    <row r="17" spans="8:11" x14ac:dyDescent="0.25">
      <c r="H17" s="19"/>
      <c r="I17" s="10" t="s">
        <v>104</v>
      </c>
      <c r="J17" s="10"/>
      <c r="K17" s="22"/>
    </row>
    <row r="18" spans="8:11" x14ac:dyDescent="0.25">
      <c r="H18" s="19"/>
      <c r="I18" s="10"/>
      <c r="J18" s="10" t="s">
        <v>34</v>
      </c>
      <c r="K18" s="22" t="s">
        <v>75</v>
      </c>
    </row>
    <row r="19" spans="8:11" x14ac:dyDescent="0.25">
      <c r="H19" s="19"/>
      <c r="I19" s="10"/>
      <c r="J19" s="10" t="s">
        <v>32</v>
      </c>
      <c r="K19" s="22" t="s">
        <v>74</v>
      </c>
    </row>
    <row r="20" spans="8:11" x14ac:dyDescent="0.25">
      <c r="H20" s="19"/>
      <c r="I20" s="11" t="s">
        <v>37</v>
      </c>
      <c r="J20" s="11"/>
      <c r="K20" s="23"/>
    </row>
    <row r="21" spans="8:11" ht="30" x14ac:dyDescent="0.25">
      <c r="H21" s="19"/>
      <c r="I21" s="11"/>
      <c r="J21" s="11"/>
      <c r="K21" s="23" t="s">
        <v>73</v>
      </c>
    </row>
    <row r="22" spans="8:11" x14ac:dyDescent="0.25">
      <c r="H22" s="19"/>
      <c r="I22" s="7"/>
      <c r="J22" s="7"/>
      <c r="K22" s="24"/>
    </row>
    <row r="23" spans="8:11" x14ac:dyDescent="0.25">
      <c r="H23" s="19" t="s">
        <v>72</v>
      </c>
      <c r="I23" s="8" t="s">
        <v>44</v>
      </c>
      <c r="J23" s="8"/>
      <c r="K23" s="20"/>
    </row>
    <row r="24" spans="8:11" x14ac:dyDescent="0.25">
      <c r="H24" s="19"/>
      <c r="I24" s="8"/>
      <c r="J24" s="8" t="s">
        <v>43</v>
      </c>
      <c r="K24" s="20" t="s">
        <v>71</v>
      </c>
    </row>
    <row r="25" spans="8:11" x14ac:dyDescent="0.25">
      <c r="H25" s="19"/>
      <c r="I25" s="8"/>
      <c r="J25" s="8" t="s">
        <v>52</v>
      </c>
      <c r="K25" s="20" t="s">
        <v>70</v>
      </c>
    </row>
    <row r="26" spans="8:11" x14ac:dyDescent="0.25">
      <c r="H26" s="19"/>
      <c r="I26" s="8"/>
      <c r="J26" s="8" t="s">
        <v>69</v>
      </c>
      <c r="K26" s="25">
        <v>0.33333333333333331</v>
      </c>
    </row>
    <row r="27" spans="8:11" x14ac:dyDescent="0.25">
      <c r="H27" s="19"/>
      <c r="I27" s="8"/>
      <c r="J27" s="8" t="s">
        <v>68</v>
      </c>
      <c r="K27" s="25">
        <v>0.70833333333333337</v>
      </c>
    </row>
    <row r="28" spans="8:11" x14ac:dyDescent="0.25">
      <c r="H28" s="19"/>
      <c r="I28" s="10" t="s">
        <v>104</v>
      </c>
      <c r="J28" s="10"/>
      <c r="K28" s="22"/>
    </row>
    <row r="29" spans="8:11" x14ac:dyDescent="0.25">
      <c r="H29" s="19"/>
      <c r="I29" s="10"/>
      <c r="J29" s="10" t="s">
        <v>34</v>
      </c>
      <c r="K29" s="22" t="s">
        <v>67</v>
      </c>
    </row>
    <row r="30" spans="8:11" x14ac:dyDescent="0.25">
      <c r="H30" s="40"/>
      <c r="I30" s="39"/>
      <c r="J30" s="39" t="s">
        <v>32</v>
      </c>
      <c r="K30" s="22" t="s">
        <v>66</v>
      </c>
    </row>
    <row r="31" spans="8:11" x14ac:dyDescent="0.25">
      <c r="H31" s="40"/>
      <c r="I31" s="39"/>
      <c r="J31" s="39"/>
      <c r="K31" s="26">
        <v>0.70833333333333337</v>
      </c>
    </row>
    <row r="32" spans="8:11" x14ac:dyDescent="0.25">
      <c r="H32" s="19"/>
      <c r="I32" s="11" t="s">
        <v>37</v>
      </c>
      <c r="J32" s="11"/>
      <c r="K32" s="23"/>
    </row>
    <row r="33" spans="8:11" x14ac:dyDescent="0.25">
      <c r="H33" s="19"/>
      <c r="I33" s="11"/>
      <c r="J33" s="11" t="s">
        <v>36</v>
      </c>
      <c r="K33" s="23" t="s">
        <v>65</v>
      </c>
    </row>
    <row r="34" spans="8:11" x14ac:dyDescent="0.25">
      <c r="H34" s="19"/>
      <c r="I34" s="11"/>
      <c r="J34" s="11" t="s">
        <v>34</v>
      </c>
      <c r="K34" s="23" t="s">
        <v>64</v>
      </c>
    </row>
    <row r="35" spans="8:11" ht="30" x14ac:dyDescent="0.25">
      <c r="H35" s="19"/>
      <c r="I35" s="11"/>
      <c r="J35" s="11" t="s">
        <v>32</v>
      </c>
      <c r="K35" s="23" t="s">
        <v>63</v>
      </c>
    </row>
    <row r="36" spans="8:11" x14ac:dyDescent="0.25">
      <c r="H36" s="19"/>
      <c r="I36" s="7"/>
      <c r="J36" s="7"/>
      <c r="K36" s="24"/>
    </row>
    <row r="37" spans="8:11" ht="30" x14ac:dyDescent="0.25">
      <c r="H37" s="19" t="s">
        <v>62</v>
      </c>
      <c r="I37" s="8" t="s">
        <v>44</v>
      </c>
      <c r="J37" s="8"/>
      <c r="K37" s="20"/>
    </row>
    <row r="38" spans="8:11" x14ac:dyDescent="0.25">
      <c r="H38" s="19"/>
      <c r="I38" s="8"/>
      <c r="J38" s="8" t="s">
        <v>43</v>
      </c>
      <c r="K38" s="20" t="s">
        <v>61</v>
      </c>
    </row>
    <row r="39" spans="8:11" x14ac:dyDescent="0.25">
      <c r="H39" s="19"/>
      <c r="I39" s="8"/>
      <c r="J39" s="8" t="s">
        <v>60</v>
      </c>
      <c r="K39" s="20" t="s">
        <v>59</v>
      </c>
    </row>
    <row r="40" spans="8:11" x14ac:dyDescent="0.25">
      <c r="H40" s="19"/>
      <c r="I40" s="10" t="s">
        <v>104</v>
      </c>
      <c r="J40" s="10"/>
      <c r="K40" s="22"/>
    </row>
    <row r="41" spans="8:11" x14ac:dyDescent="0.25">
      <c r="H41" s="19"/>
      <c r="I41" s="10"/>
      <c r="J41" s="10" t="s">
        <v>34</v>
      </c>
      <c r="K41" s="22" t="s">
        <v>58</v>
      </c>
    </row>
    <row r="42" spans="8:11" x14ac:dyDescent="0.25">
      <c r="H42" s="19"/>
      <c r="I42" s="10"/>
      <c r="J42" s="10" t="s">
        <v>32</v>
      </c>
      <c r="K42" s="22" t="s">
        <v>57</v>
      </c>
    </row>
    <row r="43" spans="8:11" x14ac:dyDescent="0.25">
      <c r="H43" s="19"/>
      <c r="I43" s="11" t="s">
        <v>37</v>
      </c>
      <c r="J43" s="11"/>
      <c r="K43" s="23"/>
    </row>
    <row r="44" spans="8:11" x14ac:dyDescent="0.25">
      <c r="H44" s="19"/>
      <c r="I44" s="11"/>
      <c r="J44" s="11" t="s">
        <v>36</v>
      </c>
      <c r="K44" s="23" t="s">
        <v>35</v>
      </c>
    </row>
    <row r="45" spans="8:11" x14ac:dyDescent="0.25">
      <c r="H45" s="19"/>
      <c r="I45" s="11"/>
      <c r="J45" s="11" t="s">
        <v>34</v>
      </c>
      <c r="K45" s="23" t="s">
        <v>56</v>
      </c>
    </row>
    <row r="46" spans="8:11" x14ac:dyDescent="0.25">
      <c r="H46" s="19"/>
      <c r="I46" s="11"/>
      <c r="J46" s="11" t="s">
        <v>32</v>
      </c>
      <c r="K46" s="23" t="s">
        <v>55</v>
      </c>
    </row>
    <row r="47" spans="8:11" x14ac:dyDescent="0.25">
      <c r="H47" s="19"/>
      <c r="I47" s="7"/>
      <c r="J47" s="7"/>
      <c r="K47" s="24"/>
    </row>
    <row r="48" spans="8:11" ht="30" x14ac:dyDescent="0.25">
      <c r="H48" s="19" t="s">
        <v>54</v>
      </c>
      <c r="I48" s="8" t="s">
        <v>44</v>
      </c>
      <c r="J48" s="8"/>
      <c r="K48" s="20"/>
    </row>
    <row r="49" spans="8:11" x14ac:dyDescent="0.25">
      <c r="H49" s="19"/>
      <c r="I49" s="8"/>
      <c r="J49" s="8" t="s">
        <v>43</v>
      </c>
      <c r="K49" s="20" t="s">
        <v>53</v>
      </c>
    </row>
    <row r="50" spans="8:11" x14ac:dyDescent="0.25">
      <c r="H50" s="19"/>
      <c r="I50" s="8"/>
      <c r="J50" s="8" t="s">
        <v>52</v>
      </c>
      <c r="K50" s="20" t="s">
        <v>51</v>
      </c>
    </row>
    <row r="51" spans="8:11" x14ac:dyDescent="0.25">
      <c r="H51" s="19"/>
      <c r="I51" s="8"/>
      <c r="J51" s="8" t="s">
        <v>50</v>
      </c>
      <c r="K51" s="27">
        <v>35</v>
      </c>
    </row>
    <row r="52" spans="8:11" x14ac:dyDescent="0.25">
      <c r="H52" s="19"/>
      <c r="I52" s="10" t="s">
        <v>104</v>
      </c>
      <c r="J52" s="10"/>
      <c r="K52" s="22"/>
    </row>
    <row r="53" spans="8:11" x14ac:dyDescent="0.25">
      <c r="H53" s="19"/>
      <c r="I53" s="10"/>
      <c r="J53" s="10" t="s">
        <v>34</v>
      </c>
      <c r="K53" s="22" t="s">
        <v>47</v>
      </c>
    </row>
    <row r="54" spans="8:11" ht="30" x14ac:dyDescent="0.25">
      <c r="H54" s="19"/>
      <c r="I54" s="10"/>
      <c r="J54" s="10" t="s">
        <v>32</v>
      </c>
      <c r="K54" s="22" t="s">
        <v>49</v>
      </c>
    </row>
    <row r="55" spans="8:11" x14ac:dyDescent="0.25">
      <c r="H55" s="19"/>
      <c r="I55" s="11" t="s">
        <v>37</v>
      </c>
      <c r="J55" s="11" t="s">
        <v>36</v>
      </c>
      <c r="K55" s="23" t="s">
        <v>48</v>
      </c>
    </row>
    <row r="56" spans="8:11" x14ac:dyDescent="0.25">
      <c r="H56" s="19"/>
      <c r="I56" s="11"/>
      <c r="J56" s="11" t="s">
        <v>34</v>
      </c>
      <c r="K56" s="23" t="s">
        <v>47</v>
      </c>
    </row>
    <row r="57" spans="8:11" ht="30" x14ac:dyDescent="0.25">
      <c r="H57" s="19"/>
      <c r="I57" s="11"/>
      <c r="J57" s="11" t="s">
        <v>32</v>
      </c>
      <c r="K57" s="23" t="s">
        <v>46</v>
      </c>
    </row>
    <row r="58" spans="8:11" x14ac:dyDescent="0.25">
      <c r="H58" s="19"/>
      <c r="I58" s="7"/>
      <c r="J58" s="7"/>
      <c r="K58" s="24"/>
    </row>
    <row r="59" spans="8:11" x14ac:dyDescent="0.25">
      <c r="H59" s="19" t="s">
        <v>45</v>
      </c>
      <c r="I59" s="8" t="s">
        <v>44</v>
      </c>
      <c r="J59" s="8"/>
      <c r="K59" s="20"/>
    </row>
    <row r="60" spans="8:11" x14ac:dyDescent="0.25">
      <c r="H60" s="19"/>
      <c r="I60" s="8"/>
      <c r="J60" s="8" t="s">
        <v>43</v>
      </c>
      <c r="K60" s="20" t="s">
        <v>42</v>
      </c>
    </row>
    <row r="61" spans="8:11" x14ac:dyDescent="0.25">
      <c r="H61" s="19"/>
      <c r="I61" s="8"/>
      <c r="J61" s="8" t="s">
        <v>41</v>
      </c>
      <c r="K61" s="21" t="b">
        <f>OR(LEN(F2) =5,LEN(F2) = 9)</f>
        <v>0</v>
      </c>
    </row>
    <row r="62" spans="8:11" x14ac:dyDescent="0.25">
      <c r="H62" s="19"/>
      <c r="I62" s="10" t="s">
        <v>104</v>
      </c>
      <c r="J62" s="10"/>
      <c r="K62" s="22"/>
    </row>
    <row r="63" spans="8:11" x14ac:dyDescent="0.25">
      <c r="H63" s="19"/>
      <c r="I63" s="10"/>
      <c r="J63" s="10" t="s">
        <v>34</v>
      </c>
      <c r="K63" s="22" t="s">
        <v>39</v>
      </c>
    </row>
    <row r="64" spans="8:11" x14ac:dyDescent="0.25">
      <c r="H64" s="19"/>
      <c r="I64" s="10"/>
      <c r="J64" s="10" t="s">
        <v>32</v>
      </c>
      <c r="K64" s="22" t="s">
        <v>38</v>
      </c>
    </row>
    <row r="65" spans="8:11" x14ac:dyDescent="0.25">
      <c r="H65" s="19"/>
      <c r="I65" s="11" t="s">
        <v>37</v>
      </c>
      <c r="J65" s="11"/>
      <c r="K65" s="23"/>
    </row>
    <row r="66" spans="8:11" x14ac:dyDescent="0.25">
      <c r="H66" s="19"/>
      <c r="I66" s="11"/>
      <c r="J66" s="11" t="s">
        <v>36</v>
      </c>
      <c r="K66" s="23" t="s">
        <v>35</v>
      </c>
    </row>
    <row r="67" spans="8:11" x14ac:dyDescent="0.25">
      <c r="H67" s="19"/>
      <c r="I67" s="11"/>
      <c r="J67" s="11" t="s">
        <v>34</v>
      </c>
      <c r="K67" s="23" t="s">
        <v>33</v>
      </c>
    </row>
    <row r="68" spans="8:11" ht="15.75" thickBot="1" x14ac:dyDescent="0.3">
      <c r="H68" s="28"/>
      <c r="I68" s="29"/>
      <c r="J68" s="29" t="s">
        <v>32</v>
      </c>
      <c r="K68" s="30" t="s">
        <v>31</v>
      </c>
    </row>
  </sheetData>
  <mergeCells count="3">
    <mergeCell ref="H30:H31"/>
    <mergeCell ref="I30:I31"/>
    <mergeCell ref="J30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4" sqref="C4"/>
    </sheetView>
  </sheetViews>
  <sheetFormatPr defaultRowHeight="15" x14ac:dyDescent="0.25"/>
  <cols>
    <col min="1" max="1" width="12.42578125" customWidth="1"/>
    <col min="2" max="2" width="14.5703125" customWidth="1"/>
    <col min="3" max="3" width="14.7109375" customWidth="1"/>
  </cols>
  <sheetData>
    <row r="1" spans="1:3" ht="18.75" x14ac:dyDescent="0.3">
      <c r="A1" s="41" t="s">
        <v>3</v>
      </c>
      <c r="B1" s="42"/>
      <c r="C1" s="42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>
        <v>127</v>
      </c>
      <c r="B3" s="4">
        <v>42005</v>
      </c>
      <c r="C3">
        <v>525.75</v>
      </c>
    </row>
    <row r="4" spans="1:3" x14ac:dyDescent="0.25">
      <c r="A4">
        <v>235</v>
      </c>
      <c r="B4" s="4">
        <v>42006</v>
      </c>
      <c r="C4">
        <v>649.5</v>
      </c>
    </row>
    <row r="5" spans="1:3" x14ac:dyDescent="0.25">
      <c r="A5">
        <v>395</v>
      </c>
      <c r="B5" s="4">
        <v>42008</v>
      </c>
      <c r="C5">
        <v>385.8</v>
      </c>
    </row>
    <row r="6" spans="1:3" x14ac:dyDescent="0.25">
      <c r="A6">
        <v>395</v>
      </c>
      <c r="B6" s="4">
        <v>42009</v>
      </c>
      <c r="C6">
        <v>1007</v>
      </c>
    </row>
    <row r="7" spans="1:3" x14ac:dyDescent="0.25">
      <c r="A7">
        <v>418</v>
      </c>
      <c r="B7" s="4">
        <v>42010</v>
      </c>
      <c r="C7">
        <v>262.3</v>
      </c>
    </row>
    <row r="8" spans="1:3" x14ac:dyDescent="0.25">
      <c r="A8">
        <v>127</v>
      </c>
      <c r="B8" s="4">
        <v>42011</v>
      </c>
      <c r="C8">
        <v>429.29</v>
      </c>
    </row>
    <row r="9" spans="1:3" x14ac:dyDescent="0.25">
      <c r="A9">
        <v>418</v>
      </c>
      <c r="B9" s="4">
        <v>42011</v>
      </c>
      <c r="C9">
        <v>338.88</v>
      </c>
    </row>
    <row r="10" spans="1:3" x14ac:dyDescent="0.25">
      <c r="A10">
        <v>235</v>
      </c>
      <c r="B10" s="4">
        <v>42012</v>
      </c>
      <c r="C10">
        <v>475.5</v>
      </c>
    </row>
    <row r="11" spans="1:3" x14ac:dyDescent="0.25">
      <c r="A11">
        <v>127</v>
      </c>
      <c r="B11" s="4">
        <v>42014</v>
      </c>
      <c r="C11">
        <v>425.5</v>
      </c>
    </row>
    <row r="12" spans="1:3" x14ac:dyDescent="0.25">
      <c r="A12">
        <v>235</v>
      </c>
      <c r="B12" s="4">
        <v>42016</v>
      </c>
      <c r="C12">
        <v>95.1</v>
      </c>
    </row>
    <row r="13" spans="1:3" x14ac:dyDescent="0.25">
      <c r="A13">
        <v>395</v>
      </c>
      <c r="B13" s="4">
        <v>42019</v>
      </c>
      <c r="C13">
        <v>280.14</v>
      </c>
    </row>
    <row r="14" spans="1:3" x14ac:dyDescent="0.25">
      <c r="A14">
        <v>127</v>
      </c>
      <c r="B14" s="4">
        <v>42021</v>
      </c>
      <c r="C14">
        <v>690.2</v>
      </c>
    </row>
    <row r="15" spans="1:3" x14ac:dyDescent="0.25">
      <c r="A15">
        <v>235</v>
      </c>
      <c r="B15" s="4">
        <v>42025</v>
      </c>
      <c r="C15">
        <v>480.82</v>
      </c>
    </row>
    <row r="16" spans="1:3" x14ac:dyDescent="0.25">
      <c r="A16">
        <v>235</v>
      </c>
      <c r="B16" s="4">
        <v>42026</v>
      </c>
      <c r="C16">
        <v>375.5</v>
      </c>
    </row>
    <row r="17" spans="1:3" x14ac:dyDescent="0.25">
      <c r="A17">
        <v>127</v>
      </c>
      <c r="B17" s="4">
        <v>42029</v>
      </c>
      <c r="C17">
        <v>295.8</v>
      </c>
    </row>
    <row r="18" spans="1:3" x14ac:dyDescent="0.25">
      <c r="A18">
        <v>418</v>
      </c>
      <c r="B18" s="4">
        <v>42032</v>
      </c>
      <c r="C18">
        <v>288.2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3" sqref="A3:A20"/>
    </sheetView>
  </sheetViews>
  <sheetFormatPr defaultRowHeight="15" x14ac:dyDescent="0.25"/>
  <cols>
    <col min="1" max="1" width="12.42578125" customWidth="1"/>
    <col min="2" max="2" width="14.5703125" customWidth="1"/>
    <col min="3" max="3" width="14.7109375" customWidth="1"/>
  </cols>
  <sheetData>
    <row r="1" spans="1:3" ht="18.75" x14ac:dyDescent="0.3">
      <c r="A1" s="41" t="s">
        <v>4</v>
      </c>
      <c r="B1" s="42"/>
      <c r="C1" s="42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>
        <v>395</v>
      </c>
      <c r="B3" s="4">
        <v>42037</v>
      </c>
      <c r="C3">
        <v>500</v>
      </c>
    </row>
    <row r="4" spans="1:3" x14ac:dyDescent="0.25">
      <c r="A4">
        <v>235</v>
      </c>
      <c r="B4" s="4">
        <v>42040</v>
      </c>
      <c r="C4">
        <v>327.25</v>
      </c>
    </row>
    <row r="5" spans="1:3" x14ac:dyDescent="0.25">
      <c r="A5">
        <v>237</v>
      </c>
      <c r="B5" s="4">
        <v>42040</v>
      </c>
      <c r="C5">
        <v>419.6</v>
      </c>
    </row>
    <row r="6" spans="1:3" x14ac:dyDescent="0.25">
      <c r="A6">
        <v>418</v>
      </c>
      <c r="B6" s="4">
        <v>42041</v>
      </c>
      <c r="C6">
        <v>382.27</v>
      </c>
    </row>
    <row r="7" spans="1:3" x14ac:dyDescent="0.25">
      <c r="A7">
        <v>127</v>
      </c>
      <c r="B7" s="4">
        <v>42043</v>
      </c>
      <c r="C7">
        <v>475.16</v>
      </c>
    </row>
    <row r="8" spans="1:3" x14ac:dyDescent="0.25">
      <c r="A8">
        <v>235</v>
      </c>
      <c r="B8" s="4">
        <v>42046</v>
      </c>
      <c r="C8">
        <v>509.29</v>
      </c>
    </row>
    <row r="9" spans="1:3" x14ac:dyDescent="0.25">
      <c r="A9">
        <v>418</v>
      </c>
      <c r="B9" s="4">
        <v>42047</v>
      </c>
      <c r="C9">
        <v>718.28</v>
      </c>
    </row>
    <row r="10" spans="1:3" x14ac:dyDescent="0.25">
      <c r="A10">
        <v>235</v>
      </c>
      <c r="B10" s="4">
        <v>42048</v>
      </c>
      <c r="C10">
        <v>1104.25</v>
      </c>
    </row>
    <row r="11" spans="1:3" x14ac:dyDescent="0.25">
      <c r="A11">
        <v>395</v>
      </c>
      <c r="B11" s="4">
        <v>42049</v>
      </c>
      <c r="C11">
        <v>607.27</v>
      </c>
    </row>
    <row r="12" spans="1:3" x14ac:dyDescent="0.25">
      <c r="A12">
        <v>235</v>
      </c>
      <c r="B12" s="4">
        <v>42052</v>
      </c>
      <c r="C12">
        <v>318.95</v>
      </c>
    </row>
    <row r="13" spans="1:3" x14ac:dyDescent="0.25">
      <c r="A13">
        <v>395</v>
      </c>
      <c r="B13" s="4">
        <v>42053</v>
      </c>
      <c r="C13">
        <v>405.25</v>
      </c>
    </row>
    <row r="14" spans="1:3" x14ac:dyDescent="0.25">
      <c r="A14">
        <v>127</v>
      </c>
      <c r="B14" s="4">
        <v>42055</v>
      </c>
      <c r="C14">
        <v>506.15</v>
      </c>
    </row>
    <row r="15" spans="1:3" x14ac:dyDescent="0.25">
      <c r="A15">
        <v>235</v>
      </c>
      <c r="B15" s="4">
        <v>42056</v>
      </c>
      <c r="C15">
        <v>119.29</v>
      </c>
    </row>
    <row r="16" spans="1:3" x14ac:dyDescent="0.25">
      <c r="A16">
        <v>395</v>
      </c>
      <c r="B16" s="4">
        <v>42058</v>
      </c>
      <c r="C16">
        <v>805.25</v>
      </c>
    </row>
    <row r="17" spans="1:3" x14ac:dyDescent="0.25">
      <c r="A17">
        <v>127</v>
      </c>
      <c r="B17" s="4">
        <v>42059</v>
      </c>
      <c r="C17">
        <v>419.09</v>
      </c>
    </row>
    <row r="18" spans="1:3" x14ac:dyDescent="0.25">
      <c r="A18">
        <v>237</v>
      </c>
      <c r="B18" s="4">
        <v>42059</v>
      </c>
      <c r="C18">
        <v>202</v>
      </c>
    </row>
    <row r="19" spans="1:3" x14ac:dyDescent="0.25">
      <c r="A19">
        <v>418</v>
      </c>
      <c r="B19" s="4">
        <v>42060</v>
      </c>
      <c r="C19">
        <v>185.6</v>
      </c>
    </row>
    <row r="20" spans="1:3" x14ac:dyDescent="0.25">
      <c r="A20">
        <v>127</v>
      </c>
      <c r="B20" s="4">
        <v>42062</v>
      </c>
      <c r="C20">
        <v>398.15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C23" sqref="C23"/>
    </sheetView>
  </sheetViews>
  <sheetFormatPr defaultRowHeight="15" x14ac:dyDescent="0.25"/>
  <cols>
    <col min="1" max="1" width="12.42578125" customWidth="1"/>
    <col min="2" max="2" width="14.5703125" customWidth="1"/>
    <col min="3" max="3" width="14.7109375" customWidth="1"/>
  </cols>
  <sheetData>
    <row r="1" spans="1:3" ht="18.75" x14ac:dyDescent="0.3">
      <c r="A1" s="41" t="s">
        <v>5</v>
      </c>
      <c r="B1" s="42"/>
      <c r="C1" s="42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>
        <v>418</v>
      </c>
      <c r="B3" s="4">
        <v>42064</v>
      </c>
      <c r="C3">
        <v>425.15</v>
      </c>
    </row>
    <row r="4" spans="1:3" x14ac:dyDescent="0.25">
      <c r="A4">
        <v>127</v>
      </c>
      <c r="B4" s="4">
        <v>42064</v>
      </c>
      <c r="C4">
        <v>1075.25</v>
      </c>
    </row>
    <row r="5" spans="1:3" x14ac:dyDescent="0.25">
      <c r="A5">
        <v>237</v>
      </c>
      <c r="B5" s="4">
        <v>42065</v>
      </c>
      <c r="C5">
        <v>74.25</v>
      </c>
    </row>
    <row r="6" spans="1:3" x14ac:dyDescent="0.25">
      <c r="A6">
        <v>235</v>
      </c>
      <c r="B6" s="4">
        <v>42066</v>
      </c>
      <c r="C6">
        <v>855</v>
      </c>
    </row>
    <row r="7" spans="1:3" x14ac:dyDescent="0.25">
      <c r="A7">
        <v>127</v>
      </c>
      <c r="B7" s="4">
        <v>42069</v>
      </c>
      <c r="C7">
        <v>495</v>
      </c>
    </row>
    <row r="8" spans="1:3" x14ac:dyDescent="0.25">
      <c r="A8">
        <v>395</v>
      </c>
      <c r="B8" s="4">
        <v>42070</v>
      </c>
      <c r="C8">
        <v>388.25</v>
      </c>
    </row>
    <row r="9" spans="1:3" x14ac:dyDescent="0.25">
      <c r="A9">
        <v>418</v>
      </c>
      <c r="B9" s="4">
        <v>42071</v>
      </c>
      <c r="C9">
        <v>415.39</v>
      </c>
    </row>
    <row r="10" spans="1:3" x14ac:dyDescent="0.25">
      <c r="A10">
        <v>235</v>
      </c>
      <c r="B10" s="4">
        <v>42072</v>
      </c>
      <c r="C10">
        <v>292.05</v>
      </c>
    </row>
    <row r="11" spans="1:3" x14ac:dyDescent="0.25">
      <c r="A11">
        <v>395</v>
      </c>
      <c r="B11" s="4">
        <v>42076</v>
      </c>
      <c r="C11">
        <v>995.1</v>
      </c>
    </row>
    <row r="12" spans="1:3" x14ac:dyDescent="0.25">
      <c r="A12">
        <v>127</v>
      </c>
      <c r="B12" s="4">
        <v>42077</v>
      </c>
      <c r="C12">
        <v>1108</v>
      </c>
    </row>
    <row r="13" spans="1:3" x14ac:dyDescent="0.25">
      <c r="A13">
        <v>237</v>
      </c>
      <c r="B13" s="4">
        <v>42077</v>
      </c>
      <c r="C13">
        <v>762.14</v>
      </c>
    </row>
    <row r="14" spans="1:3" x14ac:dyDescent="0.25">
      <c r="A14">
        <v>127</v>
      </c>
      <c r="B14" s="4">
        <v>42078</v>
      </c>
      <c r="C14">
        <v>219.43</v>
      </c>
    </row>
    <row r="15" spans="1:3" x14ac:dyDescent="0.25">
      <c r="A15">
        <v>235</v>
      </c>
      <c r="B15" s="4">
        <v>42080</v>
      </c>
      <c r="C15">
        <v>605.25</v>
      </c>
    </row>
    <row r="16" spans="1:3" x14ac:dyDescent="0.25">
      <c r="A16">
        <v>395</v>
      </c>
      <c r="B16" s="4">
        <v>42081</v>
      </c>
      <c r="C16">
        <v>772.93</v>
      </c>
    </row>
    <row r="17" spans="1:3" x14ac:dyDescent="0.25">
      <c r="A17">
        <v>127</v>
      </c>
      <c r="B17" s="4">
        <v>42082</v>
      </c>
      <c r="C17">
        <v>375.17</v>
      </c>
    </row>
    <row r="18" spans="1:3" x14ac:dyDescent="0.25">
      <c r="A18">
        <v>395</v>
      </c>
      <c r="B18" s="4">
        <v>42085</v>
      </c>
      <c r="C18">
        <v>694.95</v>
      </c>
    </row>
    <row r="19" spans="1:3" x14ac:dyDescent="0.25">
      <c r="A19">
        <v>418</v>
      </c>
      <c r="B19" s="4">
        <v>42088</v>
      </c>
      <c r="C19">
        <v>222.62</v>
      </c>
    </row>
    <row r="20" spans="1:3" x14ac:dyDescent="0.25">
      <c r="A20">
        <v>127</v>
      </c>
      <c r="B20" s="4">
        <v>42090</v>
      </c>
      <c r="C20">
        <v>427</v>
      </c>
    </row>
    <row r="21" spans="1:3" x14ac:dyDescent="0.25">
      <c r="A21">
        <v>235</v>
      </c>
      <c r="B21" s="4">
        <v>42093</v>
      </c>
      <c r="C21">
        <v>88.75</v>
      </c>
    </row>
    <row r="22" spans="1:3" x14ac:dyDescent="0.25">
      <c r="A22">
        <v>127</v>
      </c>
      <c r="B22" s="4">
        <v>42093</v>
      </c>
      <c r="C22">
        <v>901.02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B8" activeCellId="3" sqref="B1 B4 B6 B8"/>
    </sheetView>
  </sheetViews>
  <sheetFormatPr defaultRowHeight="15" x14ac:dyDescent="0.25"/>
  <cols>
    <col min="1" max="1" width="28.140625" customWidth="1"/>
    <col min="2" max="2" width="12.42578125" customWidth="1"/>
  </cols>
  <sheetData>
    <row r="1" spans="1:2" x14ac:dyDescent="0.25">
      <c r="A1" t="s">
        <v>6</v>
      </c>
      <c r="B1">
        <f>SUM('Jan-Sales'!C3:C20)</f>
        <v>7005.2800000000007</v>
      </c>
    </row>
    <row r="2" spans="1:2" x14ac:dyDescent="0.25">
      <c r="A2" t="s">
        <v>7</v>
      </c>
      <c r="B2">
        <f>SUM('Feb-Sales'!C3:C20)</f>
        <v>8403.0999999999985</v>
      </c>
    </row>
    <row r="3" spans="1:2" x14ac:dyDescent="0.25">
      <c r="A3" t="s">
        <v>8</v>
      </c>
      <c r="B3">
        <f>SUM('Mar-Sales'!C3:C20)</f>
        <v>10202.930000000002</v>
      </c>
    </row>
    <row r="4" spans="1:2" x14ac:dyDescent="0.25">
      <c r="A4" t="s">
        <v>9</v>
      </c>
      <c r="B4">
        <f>SUM(B1:B3)</f>
        <v>25611.31</v>
      </c>
    </row>
    <row r="6" spans="1:2" x14ac:dyDescent="0.25">
      <c r="A6" t="s">
        <v>10</v>
      </c>
      <c r="B6">
        <f>SUMIF('Jan-Sales'!A3:A20,127,'Jan-Sales'!C3:C20)</f>
        <v>2366.54</v>
      </c>
    </row>
    <row r="8" spans="1:2" x14ac:dyDescent="0.25">
      <c r="A8" t="s">
        <v>11</v>
      </c>
      <c r="B8">
        <f>SUMIF('Jan-Sales'!A5:A22,235,'Jan-Sales'!C5:C22)</f>
        <v>1426.92</v>
      </c>
    </row>
  </sheetData>
  <pageMargins left="0.7" right="0.7" top="0.75" bottom="0.75" header="0.3" footer="0.3"/>
  <ignoredErrors>
    <ignoredError sqref="B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showFormulas="1" workbookViewId="0">
      <selection activeCell="C2" sqref="C2"/>
    </sheetView>
  </sheetViews>
  <sheetFormatPr defaultRowHeight="15" x14ac:dyDescent="0.25"/>
  <cols>
    <col min="1" max="2" width="4.7109375" customWidth="1"/>
    <col min="3" max="3" width="4.28515625" customWidth="1"/>
    <col min="4" max="4" width="17.5703125" customWidth="1"/>
  </cols>
  <sheetData>
    <row r="1" spans="1:4" x14ac:dyDescent="0.25">
      <c r="A1" s="2" t="s">
        <v>14</v>
      </c>
      <c r="B1" s="2" t="s">
        <v>15</v>
      </c>
      <c r="C1" s="2" t="s">
        <v>16</v>
      </c>
      <c r="D1" s="2" t="s">
        <v>17</v>
      </c>
    </row>
    <row r="2" spans="1:4" x14ac:dyDescent="0.25">
      <c r="A2" t="s">
        <v>12</v>
      </c>
      <c r="B2" t="s">
        <v>13</v>
      </c>
      <c r="C2">
        <v>21</v>
      </c>
      <c r="D2" s="5" t="str">
        <f>IF(OR(Sex="F",Age&gt;=21),"B","")</f>
        <v>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>
      <selection activeCell="G30" sqref="G30"/>
    </sheetView>
  </sheetViews>
  <sheetFormatPr defaultRowHeight="15" x14ac:dyDescent="0.25"/>
  <cols>
    <col min="1" max="1" width="10.5703125" customWidth="1"/>
    <col min="2" max="2" width="9.5703125" customWidth="1"/>
    <col min="3" max="3" width="12.5703125" customWidth="1"/>
    <col min="4" max="4" width="15.7109375" customWidth="1"/>
    <col min="5" max="5" width="15.140625" customWidth="1"/>
    <col min="6" max="6" width="13.7109375" customWidth="1"/>
  </cols>
  <sheetData>
    <row r="1" spans="1:6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</row>
    <row r="2" spans="1:6" x14ac:dyDescent="0.25">
      <c r="A2" t="s">
        <v>24</v>
      </c>
      <c r="B2">
        <v>38</v>
      </c>
      <c r="C2">
        <v>9.75</v>
      </c>
      <c r="D2">
        <f t="shared" ref="D2:D8" si="0">IF(Hours&gt;40, 40*rate, Hours*rate)</f>
        <v>370.5</v>
      </c>
      <c r="E2" s="1">
        <f t="shared" ref="E2:E8" si="1">IF(Hours &gt; 40,(Hours - 40)*rate* 1.5,0)</f>
        <v>0</v>
      </c>
      <c r="F2">
        <f>D2+E2</f>
        <v>370.5</v>
      </c>
    </row>
    <row r="3" spans="1:6" x14ac:dyDescent="0.25">
      <c r="A3" t="s">
        <v>25</v>
      </c>
      <c r="B3">
        <v>40</v>
      </c>
      <c r="C3">
        <v>10.25</v>
      </c>
      <c r="D3">
        <f t="shared" si="0"/>
        <v>410</v>
      </c>
      <c r="E3" s="1">
        <f t="shared" si="1"/>
        <v>0</v>
      </c>
      <c r="F3">
        <f t="shared" ref="F3:F8" si="2">D3+E3</f>
        <v>410</v>
      </c>
    </row>
    <row r="4" spans="1:6" x14ac:dyDescent="0.25">
      <c r="A4" t="s">
        <v>26</v>
      </c>
      <c r="B4">
        <v>40</v>
      </c>
      <c r="C4">
        <v>10.75</v>
      </c>
      <c r="D4">
        <f t="shared" si="0"/>
        <v>430</v>
      </c>
      <c r="E4" s="1">
        <f t="shared" si="1"/>
        <v>0</v>
      </c>
      <c r="F4">
        <f t="shared" si="2"/>
        <v>430</v>
      </c>
    </row>
    <row r="5" spans="1:6" x14ac:dyDescent="0.25">
      <c r="A5" t="s">
        <v>27</v>
      </c>
      <c r="B5">
        <v>43</v>
      </c>
      <c r="C5">
        <v>11.15</v>
      </c>
      <c r="D5">
        <f t="shared" si="0"/>
        <v>446</v>
      </c>
      <c r="E5" s="1">
        <f t="shared" si="1"/>
        <v>50.175000000000004</v>
      </c>
      <c r="F5">
        <f t="shared" si="2"/>
        <v>496.17500000000001</v>
      </c>
    </row>
    <row r="6" spans="1:6" x14ac:dyDescent="0.25">
      <c r="A6" t="s">
        <v>28</v>
      </c>
      <c r="B6">
        <v>48</v>
      </c>
      <c r="C6">
        <v>10.95</v>
      </c>
      <c r="D6">
        <f t="shared" si="0"/>
        <v>438</v>
      </c>
      <c r="E6" s="1">
        <f t="shared" si="1"/>
        <v>131.39999999999998</v>
      </c>
      <c r="F6">
        <f t="shared" si="2"/>
        <v>569.4</v>
      </c>
    </row>
    <row r="7" spans="1:6" x14ac:dyDescent="0.25">
      <c r="A7" t="s">
        <v>29</v>
      </c>
      <c r="B7">
        <v>56</v>
      </c>
      <c r="C7">
        <v>12.18</v>
      </c>
      <c r="D7">
        <f t="shared" si="0"/>
        <v>487.2</v>
      </c>
      <c r="E7" s="1">
        <f t="shared" si="1"/>
        <v>292.32</v>
      </c>
      <c r="F7">
        <f t="shared" si="2"/>
        <v>779.52</v>
      </c>
    </row>
    <row r="8" spans="1:6" x14ac:dyDescent="0.25">
      <c r="A8" t="s">
        <v>30</v>
      </c>
      <c r="B8">
        <v>40</v>
      </c>
      <c r="C8">
        <v>15.05</v>
      </c>
      <c r="D8">
        <f t="shared" si="0"/>
        <v>602</v>
      </c>
      <c r="E8" s="1">
        <f t="shared" si="1"/>
        <v>0</v>
      </c>
      <c r="F8">
        <f t="shared" si="2"/>
        <v>602</v>
      </c>
    </row>
    <row r="9" spans="1:6" x14ac:dyDescent="0.25">
      <c r="D9">
        <f t="shared" ref="D9:F9" si="3">SUM(D2:D8)</f>
        <v>3183.7</v>
      </c>
      <c r="E9">
        <f t="shared" si="3"/>
        <v>473.89499999999998</v>
      </c>
      <c r="F9">
        <f t="shared" si="3"/>
        <v>3657.5949999999998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10"/>
  <sheetViews>
    <sheetView workbookViewId="0">
      <selection activeCell="I18" sqref="I18"/>
    </sheetView>
  </sheetViews>
  <sheetFormatPr defaultRowHeight="15" x14ac:dyDescent="0.25"/>
  <sheetData>
    <row r="2" spans="1:5" ht="18.75" x14ac:dyDescent="0.3">
      <c r="A2" s="43" t="s">
        <v>9</v>
      </c>
      <c r="B2" s="43"/>
      <c r="C2" s="43"/>
      <c r="D2" s="43"/>
      <c r="E2" s="43"/>
    </row>
    <row r="3" spans="1:5" ht="15.75" thickBot="1" x14ac:dyDescent="0.3">
      <c r="B3" s="36" t="s">
        <v>94</v>
      </c>
      <c r="C3" s="36" t="s">
        <v>95</v>
      </c>
      <c r="D3" s="36" t="s">
        <v>96</v>
      </c>
      <c r="E3" s="2" t="s">
        <v>97</v>
      </c>
    </row>
    <row r="4" spans="1:5" x14ac:dyDescent="0.25">
      <c r="A4" s="33" t="s">
        <v>98</v>
      </c>
      <c r="B4" s="33">
        <v>1127</v>
      </c>
      <c r="C4" s="33">
        <v>1305</v>
      </c>
      <c r="D4" s="33">
        <v>1409</v>
      </c>
      <c r="E4" s="34">
        <f t="shared" ref="E4:E10" si="0">SUM(B4:D4)</f>
        <v>3841</v>
      </c>
    </row>
    <row r="5" spans="1:5" x14ac:dyDescent="0.25">
      <c r="A5" s="33" t="s">
        <v>99</v>
      </c>
      <c r="B5" s="33">
        <v>1285</v>
      </c>
      <c r="C5" s="33">
        <v>1502</v>
      </c>
      <c r="D5" s="33">
        <v>1604</v>
      </c>
      <c r="E5" s="34">
        <f t="shared" si="0"/>
        <v>4391</v>
      </c>
    </row>
    <row r="6" spans="1:5" x14ac:dyDescent="0.25">
      <c r="A6" s="33" t="s">
        <v>100</v>
      </c>
      <c r="B6" s="33">
        <v>1303</v>
      </c>
      <c r="C6" s="33">
        <v>1208</v>
      </c>
      <c r="D6" s="33">
        <v>1407</v>
      </c>
      <c r="E6" s="34">
        <f t="shared" si="0"/>
        <v>3918</v>
      </c>
    </row>
    <row r="7" spans="1:5" x14ac:dyDescent="0.25">
      <c r="A7" s="33" t="s">
        <v>101</v>
      </c>
      <c r="B7" s="35">
        <v>1205</v>
      </c>
      <c r="C7" s="35">
        <v>1309</v>
      </c>
      <c r="D7" s="35">
        <v>1706</v>
      </c>
      <c r="E7" s="34">
        <f t="shared" si="0"/>
        <v>4220</v>
      </c>
    </row>
    <row r="8" spans="1:5" x14ac:dyDescent="0.25">
      <c r="A8" s="33" t="s">
        <v>102</v>
      </c>
      <c r="B8" s="35">
        <v>1401</v>
      </c>
      <c r="C8" s="35">
        <v>1695</v>
      </c>
      <c r="D8" s="35">
        <v>1205</v>
      </c>
      <c r="E8" s="34">
        <f t="shared" si="0"/>
        <v>4301</v>
      </c>
    </row>
    <row r="9" spans="1:5" ht="15.75" thickBot="1" x14ac:dyDescent="0.3">
      <c r="A9" s="33" t="s">
        <v>103</v>
      </c>
      <c r="B9" s="35">
        <v>1807</v>
      </c>
      <c r="C9" s="35">
        <v>1606</v>
      </c>
      <c r="D9" s="35">
        <v>1472</v>
      </c>
      <c r="E9" s="34">
        <f t="shared" si="0"/>
        <v>4885</v>
      </c>
    </row>
    <row r="10" spans="1:5" ht="15.75" thickBot="1" x14ac:dyDescent="0.3">
      <c r="A10" t="s">
        <v>97</v>
      </c>
      <c r="B10" s="34">
        <f>SUM(B4:B9)</f>
        <v>8128</v>
      </c>
      <c r="C10" s="34">
        <f>SUM(C4:C9)</f>
        <v>8625</v>
      </c>
      <c r="D10" s="34">
        <f>SUM(D4:D9)</f>
        <v>8803</v>
      </c>
      <c r="E10" s="37">
        <f t="shared" si="0"/>
        <v>25556</v>
      </c>
    </row>
  </sheetData>
  <mergeCells count="1">
    <mergeCell ref="A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61EFD85B9B241AA61CFB7C950DAC0" ma:contentTypeVersion="" ma:contentTypeDescription="Create a new document." ma:contentTypeScope="" ma:versionID="58787cca0a626741b93d25cf59debead">
  <xsd:schema xmlns:xsd="http://www.w3.org/2001/XMLSchema" xmlns:xs="http://www.w3.org/2001/XMLSchema" xmlns:p="http://schemas.microsoft.com/office/2006/metadata/properties" xmlns:ns2="1189fdc5-6834-4404-9325-f6b3e76b7457" targetNamespace="http://schemas.microsoft.com/office/2006/metadata/properties" ma:root="true" ma:fieldsID="10c7572d0738e68c792a462ea304a781" ns2:_="">
    <xsd:import namespace="1189fdc5-6834-4404-9325-f6b3e76b745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9fdc5-6834-4404-9325-f6b3e76b74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3E2DF4-F420-464D-8BE4-7613B1CA8568}">
  <ds:schemaRefs>
    <ds:schemaRef ds:uri="1189fdc5-6834-4404-9325-f6b3e76b74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2F740FE-A760-44C1-9334-4E90DF2837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89fdc5-6834-4404-9325-f6b3e76b74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722D3E-60D7-4AC2-BB1E-E7861E74F1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Validation</vt:lpstr>
      <vt:lpstr>Val_Entry</vt:lpstr>
      <vt:lpstr>Jan-Sales</vt:lpstr>
      <vt:lpstr>Feb-Sales</vt:lpstr>
      <vt:lpstr>Mar-Sales</vt:lpstr>
      <vt:lpstr>Sales-Totals</vt:lpstr>
      <vt:lpstr>Evaluate</vt:lpstr>
      <vt:lpstr>Precedents</vt:lpstr>
      <vt:lpstr>Protect</vt:lpstr>
      <vt:lpstr>Protection</vt:lpstr>
      <vt:lpstr>Age</vt:lpstr>
      <vt:lpstr>Protection!Hours</vt:lpstr>
      <vt:lpstr>Hours</vt:lpstr>
      <vt:lpstr>OT</vt:lpstr>
      <vt:lpstr>Protection!Rate</vt:lpstr>
      <vt:lpstr>rate</vt:lpstr>
      <vt:lpstr>Regular_Pay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Annette Slager</cp:lastModifiedBy>
  <cp:lastPrinted>2015-11-04T14:22:48Z</cp:lastPrinted>
  <dcterms:created xsi:type="dcterms:W3CDTF">2015-11-02T10:40:17Z</dcterms:created>
  <dcterms:modified xsi:type="dcterms:W3CDTF">2020-03-29T14:24:31Z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0x01010055361EFD85B9B241AA61CFB7C950DAC0</vt:lpwstr>
  </property>
</Properties>
</file>