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ietary guide to Excel\Programing Excel with VBA\"/>
    </mc:Choice>
  </mc:AlternateContent>
  <bookViews>
    <workbookView showHorizontalScroll="0" showVerticalScroll="0" xWindow="120" yWindow="120" windowWidth="15120" windowHeight="8010"/>
  </bookViews>
  <sheets>
    <sheet name="BMI Chart" sheetId="2" r:id="rId1"/>
  </sheets>
  <definedNames>
    <definedName name="Data" localSheetId="0">'BMI Chart'!$C$2,'BMI Chart'!$C$4,'BMI Chart'!$D$4,'BMI Chart'!$E$7:$F$26</definedName>
    <definedName name="_xlnm.Print_Area" localSheetId="0">'BMI Chart'!$B$1:$W$28</definedName>
  </definedNames>
  <calcPr calcId="162913"/>
</workbook>
</file>

<file path=xl/calcChain.xml><?xml version="1.0" encoding="utf-8"?>
<calcChain xmlns="http://schemas.openxmlformats.org/spreadsheetml/2006/main">
  <c r="R4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E4" i="2" l="1"/>
  <c r="G8" i="2" s="1"/>
  <c r="G19" i="2"/>
  <c r="B25" i="2"/>
  <c r="B8" i="2"/>
  <c r="G14" i="2"/>
  <c r="B16" i="2"/>
  <c r="G22" i="2"/>
  <c r="B24" i="2"/>
  <c r="B11" i="2"/>
  <c r="G13" i="2"/>
  <c r="G17" i="2"/>
  <c r="B19" i="2"/>
  <c r="G21" i="2"/>
  <c r="G25" i="2"/>
  <c r="B7" i="2"/>
  <c r="I4" i="2"/>
  <c r="G11" i="2" l="1"/>
  <c r="G9" i="2"/>
  <c r="B20" i="2"/>
  <c r="B12" i="2"/>
  <c r="G23" i="2"/>
  <c r="G15" i="2"/>
  <c r="G7" i="2"/>
  <c r="B22" i="2"/>
  <c r="B14" i="2"/>
  <c r="B23" i="2"/>
  <c r="B15" i="2"/>
  <c r="G26" i="2"/>
  <c r="G18" i="2"/>
  <c r="G10" i="2"/>
  <c r="B21" i="2"/>
  <c r="B13" i="2"/>
  <c r="C5" i="2"/>
  <c r="G20" i="2"/>
  <c r="G12" i="2"/>
  <c r="B26" i="2"/>
  <c r="B18" i="2"/>
  <c r="B10" i="2"/>
  <c r="B17" i="2"/>
  <c r="B9" i="2"/>
  <c r="G24" i="2"/>
  <c r="G16" i="2"/>
</calcChain>
</file>

<file path=xl/sharedStrings.xml><?xml version="1.0" encoding="utf-8"?>
<sst xmlns="http://schemas.openxmlformats.org/spreadsheetml/2006/main" count="22" uniqueCount="19">
  <si>
    <t>Weight</t>
  </si>
  <si>
    <t>Date</t>
  </si>
  <si>
    <t>BMI</t>
  </si>
  <si>
    <t>Obese</t>
  </si>
  <si>
    <t xml:space="preserve">Name: </t>
  </si>
  <si>
    <t>BMI (Body Mass Index) Companion Chart</t>
  </si>
  <si>
    <t>Overweight</t>
  </si>
  <si>
    <t xml:space="preserve">Height: </t>
  </si>
  <si>
    <t>Normal</t>
  </si>
  <si>
    <t>% CH.</t>
  </si>
  <si>
    <t>Slack</t>
  </si>
  <si>
    <t>-</t>
  </si>
  <si>
    <t>Flavio Morgado</t>
  </si>
  <si>
    <t>File</t>
  </si>
  <si>
    <t>Name</t>
  </si>
  <si>
    <t>Ft</t>
  </si>
  <si>
    <t>in</t>
  </si>
  <si>
    <t>New chart</t>
  </si>
  <si>
    <t>Flavio1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</si>
</sst>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\'"/>
    <numFmt numFmtId="165" formatCode="0\'\'"/>
    <numFmt numFmtId="166" formatCode="0&quot; lb&quot;"/>
    <numFmt numFmtId="167" formatCode="0.00&quot; m&quot;"/>
    <numFmt numFmtId="168" formatCode="[$-409]mmmm\ d\,\ yyyy;@"/>
    <numFmt numFmtId="169" formatCode="&quot;From &quot;\ mmmm\ d\,\ yyyy\ &quot; to &quot;"/>
    <numFmt numFmtId="170" formatCode="#.#"/>
    <numFmt numFmtId="171" formatCode="[Red]\+0%;[Blue]\-0%"/>
    <numFmt numFmtId="172" formatCode="[Red]\+0&quot; lb&quot;;\-0&quot; lb&quot;"/>
    <numFmt numFmtId="173" formatCode="dd/mm/yyyy;;#"/>
    <numFmt numFmtId="17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10" fillId="0" borderId="0"/>
    <xf numFmtId="0" fontId="11" fillId="0" borderId="0"/>
    <xf numFmtId="0" fontId="11" fillId="0" borderId="0"/>
    <xf numFmtId="0" fontId="11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14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164" fontId="0" fillId="2" borderId="3" xfId="0" applyNumberFormat="1" applyFill="1" applyBorder="1" applyAlignment="1" applyProtection="1">
      <alignment horizontal="right"/>
      <protection locked="0"/>
    </xf>
    <xf numFmtId="165" fontId="0" fillId="2" borderId="2" xfId="0" applyNumberFormat="1" applyFill="1" applyBorder="1" applyAlignment="1" applyProtection="1">
      <alignment horizontal="left"/>
      <protection locked="0"/>
    </xf>
    <xf numFmtId="167" fontId="0" fillId="0" borderId="0" xfId="0" applyNumberFormat="1" applyAlignment="1" applyProtection="1">
      <alignment horizontal="left" indent="1"/>
      <protection hidden="1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/>
    <xf numFmtId="170" fontId="0" fillId="0" borderId="1" xfId="0" applyNumberFormat="1" applyBorder="1" applyAlignment="1" applyProtection="1">
      <alignment horizontal="center"/>
      <protection hidden="1"/>
    </xf>
    <xf numFmtId="0" fontId="2" fillId="0" borderId="0" xfId="0" applyFont="1" applyAlignment="1"/>
    <xf numFmtId="169" fontId="0" fillId="0" borderId="0" xfId="0" applyNumberFormat="1" applyAlignment="1">
      <alignment vertical="top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171" fontId="6" fillId="0" borderId="5" xfId="1" applyNumberFormat="1" applyFont="1" applyBorder="1" applyAlignment="1">
      <alignment horizontal="center"/>
    </xf>
    <xf numFmtId="172" fontId="8" fillId="0" borderId="5" xfId="0" applyNumberFormat="1" applyFont="1" applyBorder="1" applyAlignment="1">
      <alignment horizontal="right" indent="1"/>
    </xf>
    <xf numFmtId="0" fontId="9" fillId="0" borderId="0" xfId="0" applyFont="1" applyAlignment="1"/>
    <xf numFmtId="173" fontId="0" fillId="2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hidden="1"/>
    </xf>
    <xf numFmtId="0" fontId="0" fillId="4" borderId="6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166" fontId="0" fillId="3" borderId="6" xfId="0" applyNumberFormat="1" applyFill="1" applyBorder="1"/>
    <xf numFmtId="0" fontId="0" fillId="3" borderId="6" xfId="0" applyFill="1" applyBorder="1" applyAlignment="1">
      <alignment horizontal="center"/>
    </xf>
    <xf numFmtId="173" fontId="0" fillId="3" borderId="6" xfId="0" applyNumberForma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0" fillId="2" borderId="3" xfId="0" applyNumberFormat="1" applyFill="1" applyBorder="1" applyAlignment="1" applyProtection="1">
      <alignment horizontal="left" vertical="top"/>
      <protection locked="0"/>
    </xf>
    <xf numFmtId="14" fontId="0" fillId="2" borderId="4" xfId="0" applyNumberFormat="1" applyFill="1" applyBorder="1" applyAlignment="1" applyProtection="1">
      <alignment horizontal="left" vertical="top"/>
      <protection locked="0"/>
    </xf>
    <xf numFmtId="14" fontId="0" fillId="2" borderId="2" xfId="0" applyNumberFormat="1" applyFill="1" applyBorder="1" applyAlignment="1" applyProtection="1">
      <alignment horizontal="left" vertical="top"/>
      <protection locked="0"/>
    </xf>
    <xf numFmtId="169" fontId="0" fillId="0" borderId="0" xfId="0" applyNumberFormat="1" applyAlignment="1">
      <alignment horizontal="right" vertical="top"/>
    </xf>
    <xf numFmtId="168" fontId="0" fillId="0" borderId="0" xfId="0" applyNumberFormat="1" applyAlignment="1">
      <alignment horizontal="left" vertical="top"/>
    </xf>
  </cellXfs>
  <cellStyles count="7">
    <cellStyle name="Currency 2" xfId="2"/>
    <cellStyle name="Normal" xfId="0" builtinId="0"/>
    <cellStyle name="Normal 2" xfId="3"/>
    <cellStyle name="Normal 3" xfId="4"/>
    <cellStyle name="Normal 4" xfId="5"/>
    <cellStyle name="Normal 4 2" xfId="6"/>
    <cellStyle name="Percent" xfId="1" builtinId="5"/>
  </cellStyles>
  <dxfs count="8">
    <dxf>
      <font>
        <color theme="0"/>
      </font>
    </dxf>
    <dxf>
      <font>
        <color rgb="FF0000FF"/>
      </font>
      <numFmt numFmtId="175" formatCode="\(0&quot; lb&quot;\)"/>
    </dxf>
    <dxf>
      <font>
        <color theme="0"/>
      </font>
    </dxf>
    <dxf>
      <font>
        <color theme="0"/>
      </font>
    </dxf>
    <dxf>
      <font>
        <color theme="3" tint="0.39994506668294322"/>
      </font>
    </dxf>
    <dxf>
      <font>
        <color rgb="FF00B050"/>
      </font>
    </dxf>
    <dxf>
      <font>
        <color theme="5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CC"/>
      <color rgb="FF0000FF"/>
      <color rgb="FFFEA298"/>
      <color rgb="FF9966FF"/>
      <color rgb="FF00FFFF"/>
      <color rgb="FFCCCCFF"/>
      <color rgb="FF33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68656175687285E-2"/>
          <c:y val="3.3551550154810844E-2"/>
          <c:w val="0.87909720536034319"/>
          <c:h val="0.79828880003274205"/>
        </c:manualLayout>
      </c:layout>
      <c:lineChart>
        <c:grouping val="standard"/>
        <c:varyColors val="0"/>
        <c:ser>
          <c:idx val="0"/>
          <c:order val="0"/>
          <c:tx>
            <c:strRef>
              <c:f>'BMI Chart'!$J$6</c:f>
              <c:strCache>
                <c:ptCount val="1"/>
                <c:pt idx="0">
                  <c:v>Normal</c:v>
                </c:pt>
              </c:strCache>
            </c:strRef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'BMI Chart'!$E$7:$E$26</c:f>
              <c:numCache>
                <c:formatCode>m/d/yyyy</c:formatCode>
                <c:ptCount val="20"/>
                <c:pt idx="0" formatCode="dd/mm/yyyy;;#">
                  <c:v>42011</c:v>
                </c:pt>
                <c:pt idx="1">
                  <c:v>42022</c:v>
                </c:pt>
                <c:pt idx="2">
                  <c:v>42030</c:v>
                </c:pt>
                <c:pt idx="3">
                  <c:v>42040</c:v>
                </c:pt>
                <c:pt idx="4">
                  <c:v>42048</c:v>
                </c:pt>
                <c:pt idx="5">
                  <c:v>42055</c:v>
                </c:pt>
                <c:pt idx="6">
                  <c:v>42062</c:v>
                </c:pt>
                <c:pt idx="7">
                  <c:v>42069</c:v>
                </c:pt>
                <c:pt idx="8">
                  <c:v>42076</c:v>
                </c:pt>
                <c:pt idx="9">
                  <c:v>42083</c:v>
                </c:pt>
                <c:pt idx="10">
                  <c:v>42090</c:v>
                </c:pt>
                <c:pt idx="11">
                  <c:v>42099</c:v>
                </c:pt>
              </c:numCache>
            </c:numRef>
          </c:cat>
          <c:val>
            <c:numRef>
              <c:f>'BMI Chart'!$J$7:$J$26</c:f>
              <c:numCache>
                <c:formatCode>General</c:formatCode>
                <c:ptCount val="20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D-4F68-9C2E-E0C8C1F837A3}"/>
            </c:ext>
          </c:extLst>
        </c:ser>
        <c:ser>
          <c:idx val="1"/>
          <c:order val="1"/>
          <c:tx>
            <c:strRef>
              <c:f>'BMI Chart'!$K$6</c:f>
              <c:strCache>
                <c:ptCount val="1"/>
                <c:pt idx="0">
                  <c:v>Overweight</c:v>
                </c:pt>
              </c:strCache>
            </c:strRef>
          </c:tx>
          <c:spPr>
            <a:ln w="508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'BMI Chart'!$E$7:$E$26</c:f>
              <c:numCache>
                <c:formatCode>m/d/yyyy</c:formatCode>
                <c:ptCount val="20"/>
                <c:pt idx="0" formatCode="dd/mm/yyyy;;#">
                  <c:v>42011</c:v>
                </c:pt>
                <c:pt idx="1">
                  <c:v>42022</c:v>
                </c:pt>
                <c:pt idx="2">
                  <c:v>42030</c:v>
                </c:pt>
                <c:pt idx="3">
                  <c:v>42040</c:v>
                </c:pt>
                <c:pt idx="4">
                  <c:v>42048</c:v>
                </c:pt>
                <c:pt idx="5">
                  <c:v>42055</c:v>
                </c:pt>
                <c:pt idx="6">
                  <c:v>42062</c:v>
                </c:pt>
                <c:pt idx="7">
                  <c:v>42069</c:v>
                </c:pt>
                <c:pt idx="8">
                  <c:v>42076</c:v>
                </c:pt>
                <c:pt idx="9">
                  <c:v>42083</c:v>
                </c:pt>
                <c:pt idx="10">
                  <c:v>42090</c:v>
                </c:pt>
                <c:pt idx="11">
                  <c:v>42099</c:v>
                </c:pt>
              </c:numCache>
            </c:numRef>
          </c:cat>
          <c:val>
            <c:numRef>
              <c:f>'BMI Chart'!$K$7:$K$26</c:f>
              <c:numCache>
                <c:formatCode>General</c:formatCode>
                <c:ptCount val="2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D-4F68-9C2E-E0C8C1F837A3}"/>
            </c:ext>
          </c:extLst>
        </c:ser>
        <c:ser>
          <c:idx val="2"/>
          <c:order val="2"/>
          <c:tx>
            <c:strRef>
              <c:f>'BMI Chart'!$L$6</c:f>
              <c:strCache>
                <c:ptCount val="1"/>
                <c:pt idx="0">
                  <c:v>Obese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'BMI Chart'!$E$7:$E$26</c:f>
              <c:numCache>
                <c:formatCode>m/d/yyyy</c:formatCode>
                <c:ptCount val="20"/>
                <c:pt idx="0" formatCode="dd/mm/yyyy;;#">
                  <c:v>42011</c:v>
                </c:pt>
                <c:pt idx="1">
                  <c:v>42022</c:v>
                </c:pt>
                <c:pt idx="2">
                  <c:v>42030</c:v>
                </c:pt>
                <c:pt idx="3">
                  <c:v>42040</c:v>
                </c:pt>
                <c:pt idx="4">
                  <c:v>42048</c:v>
                </c:pt>
                <c:pt idx="5">
                  <c:v>42055</c:v>
                </c:pt>
                <c:pt idx="6">
                  <c:v>42062</c:v>
                </c:pt>
                <c:pt idx="7">
                  <c:v>42069</c:v>
                </c:pt>
                <c:pt idx="8">
                  <c:v>42076</c:v>
                </c:pt>
                <c:pt idx="9">
                  <c:v>42083</c:v>
                </c:pt>
                <c:pt idx="10">
                  <c:v>42090</c:v>
                </c:pt>
                <c:pt idx="11">
                  <c:v>42099</c:v>
                </c:pt>
              </c:numCache>
            </c:numRef>
          </c:cat>
          <c:val>
            <c:numRef>
              <c:f>'BMI Chart'!$L$7:$L$26</c:f>
              <c:numCache>
                <c:formatCode>General</c:formatCode>
                <c:ptCount val="2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D-4F68-9C2E-E0C8C1F837A3}"/>
            </c:ext>
          </c:extLst>
        </c:ser>
        <c:ser>
          <c:idx val="3"/>
          <c:order val="3"/>
          <c:tx>
            <c:strRef>
              <c:f>'BMI Chart'!$G$6</c:f>
              <c:strCache>
                <c:ptCount val="1"/>
                <c:pt idx="0">
                  <c:v>BMI</c:v>
                </c:pt>
              </c:strCache>
            </c:strRef>
          </c:tx>
          <c:spPr>
            <a:ln w="101600">
              <a:solidFill>
                <a:srgbClr val="0000FF"/>
              </a:solidFill>
            </a:ln>
            <a:effectLst>
              <a:outerShdw blurRad="139700" dist="50800" dir="3180000" sx="103000" sy="103000" algn="ctr" rotWithShape="0">
                <a:srgbClr val="7030A0">
                  <a:alpha val="60000"/>
                </a:srgbClr>
              </a:outerShdw>
            </a:effectLst>
          </c:spPr>
          <c:marker>
            <c:symbol val="circle"/>
            <c:size val="9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>
                <a:outerShdw blurRad="139700" dist="50800" dir="3180000" sx="103000" sy="103000" algn="ctr" rotWithShape="0">
                  <a:srgbClr val="7030A0">
                    <a:alpha val="60000"/>
                  </a:srgbClr>
                </a:outerShdw>
              </a:effectLst>
            </c:spPr>
          </c:marker>
          <c:dLbls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'BMI Chart'!$G$7:$G$26</c:f>
              <c:numCache>
                <c:formatCode>#.#</c:formatCode>
                <c:ptCount val="20"/>
                <c:pt idx="0">
                  <c:v>28.191548920411272</c:v>
                </c:pt>
                <c:pt idx="1">
                  <c:v>28.661408069084793</c:v>
                </c:pt>
                <c:pt idx="2">
                  <c:v>28.034929204186767</c:v>
                </c:pt>
                <c:pt idx="3">
                  <c:v>27.095210906839721</c:v>
                </c:pt>
                <c:pt idx="4">
                  <c:v>26.6253517581662</c:v>
                </c:pt>
                <c:pt idx="5">
                  <c:v>25.842253177043666</c:v>
                </c:pt>
                <c:pt idx="6">
                  <c:v>25.529013744594653</c:v>
                </c:pt>
                <c:pt idx="7">
                  <c:v>25.215774312145641</c:v>
                </c:pt>
                <c:pt idx="8">
                  <c:v>24.745915163472116</c:v>
                </c:pt>
                <c:pt idx="9">
                  <c:v>24.432675731023103</c:v>
                </c:pt>
                <c:pt idx="10">
                  <c:v>24.276056014798595</c:v>
                </c:pt>
                <c:pt idx="11">
                  <c:v>24.119436298574087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28D-4F68-9C2E-E0C8C1F8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84384"/>
        <c:axId val="83985920"/>
      </c:lineChart>
      <c:dateAx>
        <c:axId val="83984384"/>
        <c:scaling>
          <c:orientation val="minMax"/>
        </c:scaling>
        <c:delete val="0"/>
        <c:axPos val="b"/>
        <c:minorGridlines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</c:minorGridlines>
        <c:numFmt formatCode="mmm\-dd\-yy" sourceLinked="0"/>
        <c:majorTickMark val="out"/>
        <c:minorTickMark val="none"/>
        <c:tickLblPos val="nextTo"/>
        <c:spPr>
          <a:ln w="25400">
            <a:solidFill>
              <a:srgbClr val="0000FF"/>
            </a:solidFill>
          </a:ln>
        </c:spPr>
        <c:txPr>
          <a:bodyPr rot="-2700000"/>
          <a:lstStyle/>
          <a:p>
            <a:pPr>
              <a:defRPr/>
            </a:pPr>
            <a:endParaRPr lang="pt-BR"/>
          </a:p>
        </c:txPr>
        <c:crossAx val="83985920"/>
        <c:crosses val="autoZero"/>
        <c:auto val="0"/>
        <c:lblOffset val="100"/>
        <c:baseTimeUnit val="days"/>
        <c:majorUnit val="7"/>
        <c:majorTimeUnit val="days"/>
        <c:minorUnit val="1"/>
        <c:minorTimeUnit val="days"/>
      </c:dateAx>
      <c:valAx>
        <c:axId val="83985920"/>
        <c:scaling>
          <c:orientation val="minMax"/>
          <c:max val="35"/>
          <c:min val="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en-US">
                    <a:solidFill>
                      <a:srgbClr val="0000FF"/>
                    </a:solidFill>
                  </a:rPr>
                  <a:t>BMI</a:t>
                </a:r>
              </a:p>
            </c:rich>
          </c:tx>
          <c:layout>
            <c:manualLayout>
              <c:xMode val="edge"/>
              <c:yMode val="edge"/>
              <c:x val="1.9579050416054823E-3"/>
              <c:y val="0.403972066470150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FF"/>
            </a:solidFill>
          </a:ln>
        </c:spPr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pt-BR"/>
          </a:p>
        </c:txPr>
        <c:crossAx val="83984384"/>
        <c:crosses val="autoZero"/>
        <c:crossBetween val="midCat"/>
        <c:majorUnit val="5"/>
        <c:minorUnit val="0.4"/>
      </c:valAx>
    </c:plotArea>
    <c:plotVisOnly val="0"/>
    <c:dispBlanksAs val="gap"/>
    <c:showDLblsOverMax val="0"/>
  </c:chart>
  <c:spPr>
    <a:ln>
      <a:solidFill>
        <a:srgbClr val="00B0F0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142875</xdr:rowOff>
    </xdr:from>
    <xdr:to>
      <xdr:col>22</xdr:col>
      <xdr:colOff>142875</xdr:colOff>
      <xdr:row>26</xdr:row>
      <xdr:rowOff>106798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0.02691</cdr:x>
      <cdr:y>0.44163</cdr:y>
    </cdr:from>
    <cdr:to>
      <cdr:x>0.96476</cdr:x>
      <cdr:y>0.69679</cdr:y>
    </cdr:to>
    <cdr:sp macro="" textlink="">
      <cdr:nvSpPr>
        <cdr:cNvPr id="8" name="Rectangle 7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4540" y="1855974"/>
          <a:ext cx="6083385" cy="1072340"/>
        </a:xfrm>
        <a:prstGeom xmlns:a="http://schemas.openxmlformats.org/drawingml/2006/main" prst="rect">
          <a:avLst/>
        </a:prstGeom>
        <a:solidFill xmlns:a="http://schemas.openxmlformats.org/drawingml/2006/main">
          <a:srgbClr val="00FF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0.0279</cdr:x>
      <cdr:y>0.03431</cdr:y>
    </cdr:from>
    <cdr:to>
      <cdr:x>0.96118</cdr:x>
      <cdr:y>0.23931</cdr:y>
    </cdr:to>
    <cdr:sp macro="" textlink="">
      <cdr:nvSpPr>
        <cdr:cNvPr id="6" name="Rectangle 5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80975" y="142875"/>
          <a:ext cx="6053768" cy="85372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0.02691</cdr:x>
      <cdr:y>0.2378</cdr:y>
    </cdr:from>
    <cdr:to>
      <cdr:x>0.96118</cdr:x>
      <cdr:y>0.44163</cdr:y>
    </cdr:to>
    <cdr:sp macro="" textlink="">
      <cdr:nvSpPr>
        <cdr:cNvPr id="7" name="Rectangle 6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4626" y="1000125"/>
          <a:ext cx="6063170" cy="857251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0.02523</cdr:x>
      <cdr:y>0.04839</cdr:y>
    </cdr:from>
    <cdr:to>
      <cdr:x>0.06308</cdr:x>
      <cdr:y>0.2235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73025" y="438149"/>
          <a:ext cx="7239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900"/>
            <a:t>Obese</a:t>
          </a:r>
        </a:p>
      </cdr:txBody>
    </cdr:sp>
  </cdr:relSizeAnchor>
  <cdr:relSizeAnchor xmlns:cdr="http://schemas.openxmlformats.org/drawingml/2006/chartDrawing">
    <cdr:from>
      <cdr:x>0.02523</cdr:x>
      <cdr:y>0.26037</cdr:y>
    </cdr:from>
    <cdr:to>
      <cdr:x>0.06308</cdr:x>
      <cdr:y>0.43088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63500" y="1304925"/>
          <a:ext cx="7048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Overweight</a:t>
          </a:r>
        </a:p>
      </cdr:txBody>
    </cdr:sp>
  </cdr:relSizeAnchor>
  <cdr:relSizeAnchor xmlns:cdr="http://schemas.openxmlformats.org/drawingml/2006/chartDrawing">
    <cdr:from>
      <cdr:x>0.02523</cdr:x>
      <cdr:y>0.4639</cdr:y>
    </cdr:from>
    <cdr:to>
      <cdr:x>0.06308</cdr:x>
      <cdr:y>0.6129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9050" y="2101850"/>
          <a:ext cx="6159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Normal</a:t>
          </a:r>
        </a:p>
      </cdr:txBody>
    </cdr:sp>
  </cdr:relSizeAnchor>
  <cdr:relSizeAnchor xmlns:cdr="http://schemas.openxmlformats.org/drawingml/2006/chartDrawing">
    <cdr:from>
      <cdr:x>0.02523</cdr:x>
      <cdr:y>0.64977</cdr:y>
    </cdr:from>
    <cdr:to>
      <cdr:x>0.06308</cdr:x>
      <cdr:y>0.84101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-106363" y="2957512"/>
          <a:ext cx="7905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800"/>
            <a:t>Underrweight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V50"/>
  <sheetViews>
    <sheetView showGridLines="0" showRowColHeaders="0" tabSelected="1" zoomScaleNormal="100" workbookViewId="0">
      <selection activeCell="C2" sqref="C2:G2"/>
    </sheetView>
  </sheetViews>
  <sheetFormatPr defaultRowHeight="15" x14ac:dyDescent="0.25"/>
  <cols>
    <col min="1" max="1" width="1" customWidth="1"/>
    <col min="2" max="2" width="7.85546875" customWidth="1"/>
    <col min="3" max="3" width="5.28515625" customWidth="1"/>
    <col min="4" max="4" width="3.85546875" bestFit="1" customWidth="1"/>
    <col min="5" max="5" width="11.7109375" customWidth="1"/>
    <col min="6" max="6" width="11" bestFit="1" customWidth="1"/>
    <col min="7" max="7" width="5.85546875" bestFit="1" customWidth="1"/>
    <col min="8" max="8" width="2.28515625" customWidth="1"/>
    <col min="9" max="9" width="4.140625" customWidth="1"/>
    <col min="10" max="12" width="9.140625" hidden="1" customWidth="1"/>
    <col min="13" max="22" width="9.140625" customWidth="1"/>
    <col min="23" max="23" width="5.28515625" customWidth="1"/>
  </cols>
  <sheetData>
    <row r="1" spans="2:22" ht="15.75" customHeight="1" x14ac:dyDescent="0.25">
      <c r="I1" s="31" t="s">
        <v>5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2:22" ht="15" customHeight="1" x14ac:dyDescent="0.45">
      <c r="B2" s="9" t="s">
        <v>4</v>
      </c>
      <c r="C2" s="32" t="s">
        <v>12</v>
      </c>
      <c r="D2" s="33"/>
      <c r="E2" s="33"/>
      <c r="F2" s="33"/>
      <c r="G2" s="34"/>
      <c r="H2" s="14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ht="5.25" customHeight="1" x14ac:dyDescent="0.25">
      <c r="B3" s="10"/>
      <c r="C3" s="23"/>
      <c r="D3" s="23"/>
      <c r="E3" s="23"/>
      <c r="F3" s="23"/>
      <c r="G3" s="23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2:22" ht="15" customHeight="1" x14ac:dyDescent="0.25">
      <c r="B4" s="10" t="s">
        <v>7</v>
      </c>
      <c r="C4" s="6">
        <v>5</v>
      </c>
      <c r="D4" s="7">
        <v>7</v>
      </c>
      <c r="E4" s="8">
        <f>(C4*12+D4)*0.0254</f>
        <v>1.7018</v>
      </c>
      <c r="F4" s="23"/>
      <c r="G4" s="23"/>
      <c r="H4" s="15"/>
      <c r="I4" s="35">
        <f>MIN(E7:E26)</f>
        <v>42011</v>
      </c>
      <c r="J4" s="35"/>
      <c r="K4" s="35"/>
      <c r="L4" s="35"/>
      <c r="M4" s="35"/>
      <c r="N4" s="35"/>
      <c r="O4" s="35"/>
      <c r="P4" s="35"/>
      <c r="Q4" s="35"/>
      <c r="R4" s="36">
        <f>MAX(E7:E26)</f>
        <v>42099</v>
      </c>
      <c r="S4" s="36"/>
      <c r="T4" s="36"/>
      <c r="U4" s="36"/>
      <c r="V4" s="36"/>
    </row>
    <row r="5" spans="2:22" x14ac:dyDescent="0.25">
      <c r="C5" s="11" t="str">
        <f>IF(E4=0,"","Ideal weight between "&amp;ROUND(18.5*E4^2*2.20462,0)&amp;" and "&amp;ROUND(24.9*E4^2*2.20462,0)&amp;" lb ("&amp;ROUND(18.5*E4^2,1)&amp;"-"&amp;ROUND(24.9*E4^2,1)&amp;"kg)")</f>
        <v>Ideal weight between 118 and 159 lb (53,6-72,1kg)</v>
      </c>
      <c r="E5" s="12"/>
      <c r="F5" s="2"/>
      <c r="G5" s="2"/>
      <c r="H5" s="2"/>
      <c r="I5" s="2"/>
    </row>
    <row r="6" spans="2:22" ht="15.75" customHeight="1" x14ac:dyDescent="0.25">
      <c r="B6" s="16" t="s">
        <v>10</v>
      </c>
      <c r="C6" s="17" t="s">
        <v>9</v>
      </c>
      <c r="D6" s="1"/>
      <c r="E6" s="3" t="s">
        <v>1</v>
      </c>
      <c r="F6" s="3" t="s">
        <v>0</v>
      </c>
      <c r="G6" s="3" t="s">
        <v>2</v>
      </c>
      <c r="J6" t="s">
        <v>8</v>
      </c>
      <c r="K6" t="s">
        <v>6</v>
      </c>
      <c r="L6" t="s">
        <v>3</v>
      </c>
    </row>
    <row r="7" spans="2:22" ht="15" customHeight="1" x14ac:dyDescent="0.25">
      <c r="B7" s="20">
        <f t="shared" ref="B7:B26" si="0">F7-(24.9*$E$4^2*2.20462)</f>
        <v>21.017204687516909</v>
      </c>
      <c r="C7" s="18" t="s">
        <v>11</v>
      </c>
      <c r="D7" s="21">
        <v>1</v>
      </c>
      <c r="E7" s="22">
        <v>42011</v>
      </c>
      <c r="F7" s="5">
        <v>180</v>
      </c>
      <c r="G7" s="13">
        <f t="shared" ref="G7:G26" si="1">F7*0.45359/IF($E$4=0,1,$E$4^2)</f>
        <v>28.191548920411272</v>
      </c>
      <c r="J7" s="1">
        <v>18.5</v>
      </c>
      <c r="K7" s="1">
        <v>25</v>
      </c>
      <c r="L7" s="1">
        <v>30</v>
      </c>
    </row>
    <row r="8" spans="2:22" x14ac:dyDescent="0.25">
      <c r="B8" s="20">
        <f t="shared" si="0"/>
        <v>24.017204687516909</v>
      </c>
      <c r="C8" s="19">
        <f t="shared" ref="C8:C26" si="2">(F8-F7)/F7</f>
        <v>1.6666666666666666E-2</v>
      </c>
      <c r="D8" s="21">
        <v>2</v>
      </c>
      <c r="E8" s="4">
        <v>42022</v>
      </c>
      <c r="F8" s="5">
        <v>183</v>
      </c>
      <c r="G8" s="13">
        <f t="shared" si="1"/>
        <v>28.661408069084793</v>
      </c>
      <c r="J8" s="1">
        <v>18.5</v>
      </c>
      <c r="K8" s="1">
        <v>25</v>
      </c>
      <c r="L8" s="1">
        <v>30</v>
      </c>
    </row>
    <row r="9" spans="2:22" x14ac:dyDescent="0.25">
      <c r="B9" s="20">
        <f t="shared" si="0"/>
        <v>20.017204687516909</v>
      </c>
      <c r="C9" s="19">
        <f t="shared" si="2"/>
        <v>-2.185792349726776E-2</v>
      </c>
      <c r="D9" s="21">
        <v>3</v>
      </c>
      <c r="E9" s="4">
        <v>42030</v>
      </c>
      <c r="F9" s="5">
        <v>179</v>
      </c>
      <c r="G9" s="13">
        <f t="shared" si="1"/>
        <v>28.034929204186767</v>
      </c>
      <c r="J9" s="1">
        <v>18.5</v>
      </c>
      <c r="K9" s="1">
        <v>25</v>
      </c>
      <c r="L9" s="1">
        <v>30</v>
      </c>
    </row>
    <row r="10" spans="2:22" x14ac:dyDescent="0.25">
      <c r="B10" s="20">
        <f t="shared" si="0"/>
        <v>14.017204687516909</v>
      </c>
      <c r="C10" s="19">
        <f t="shared" si="2"/>
        <v>-3.3519553072625698E-2</v>
      </c>
      <c r="D10" s="21">
        <v>4</v>
      </c>
      <c r="E10" s="4">
        <v>42040</v>
      </c>
      <c r="F10" s="5">
        <v>173</v>
      </c>
      <c r="G10" s="13">
        <f t="shared" si="1"/>
        <v>27.095210906839721</v>
      </c>
      <c r="J10" s="1">
        <v>18.5</v>
      </c>
      <c r="K10" s="1">
        <v>25</v>
      </c>
      <c r="L10" s="1">
        <v>30</v>
      </c>
    </row>
    <row r="11" spans="2:22" x14ac:dyDescent="0.25">
      <c r="B11" s="20">
        <f t="shared" si="0"/>
        <v>11.017204687516909</v>
      </c>
      <c r="C11" s="19">
        <f t="shared" si="2"/>
        <v>-1.7341040462427744E-2</v>
      </c>
      <c r="D11" s="21">
        <v>5</v>
      </c>
      <c r="E11" s="4">
        <v>42048</v>
      </c>
      <c r="F11" s="5">
        <v>170</v>
      </c>
      <c r="G11" s="13">
        <f t="shared" si="1"/>
        <v>26.6253517581662</v>
      </c>
      <c r="J11" s="1">
        <v>18.5</v>
      </c>
      <c r="K11" s="1">
        <v>25</v>
      </c>
      <c r="L11" s="1">
        <v>30</v>
      </c>
    </row>
    <row r="12" spans="2:22" x14ac:dyDescent="0.25">
      <c r="B12" s="20">
        <f t="shared" si="0"/>
        <v>6.0172046875169087</v>
      </c>
      <c r="C12" s="19">
        <f t="shared" si="2"/>
        <v>-2.9411764705882353E-2</v>
      </c>
      <c r="D12" s="21">
        <v>6</v>
      </c>
      <c r="E12" s="4">
        <v>42055</v>
      </c>
      <c r="F12" s="5">
        <v>165</v>
      </c>
      <c r="G12" s="13">
        <f t="shared" si="1"/>
        <v>25.842253177043666</v>
      </c>
      <c r="J12" s="1">
        <v>18.5</v>
      </c>
      <c r="K12" s="1">
        <v>25</v>
      </c>
      <c r="L12" s="1">
        <v>30</v>
      </c>
    </row>
    <row r="13" spans="2:22" x14ac:dyDescent="0.25">
      <c r="B13" s="20">
        <f t="shared" si="0"/>
        <v>4.0172046875169087</v>
      </c>
      <c r="C13" s="19">
        <f t="shared" si="2"/>
        <v>-1.2121212121212121E-2</v>
      </c>
      <c r="D13" s="21">
        <v>7</v>
      </c>
      <c r="E13" s="4">
        <v>42062</v>
      </c>
      <c r="F13" s="5">
        <v>163</v>
      </c>
      <c r="G13" s="13">
        <f t="shared" si="1"/>
        <v>25.529013744594653</v>
      </c>
      <c r="J13" s="1">
        <v>18.5</v>
      </c>
      <c r="K13" s="1">
        <v>25</v>
      </c>
      <c r="L13" s="1">
        <v>30</v>
      </c>
    </row>
    <row r="14" spans="2:22" x14ac:dyDescent="0.25">
      <c r="B14" s="20">
        <f t="shared" si="0"/>
        <v>2.0172046875169087</v>
      </c>
      <c r="C14" s="19">
        <f t="shared" si="2"/>
        <v>-1.2269938650306749E-2</v>
      </c>
      <c r="D14" s="21">
        <v>8</v>
      </c>
      <c r="E14" s="4">
        <v>42069</v>
      </c>
      <c r="F14" s="5">
        <v>161</v>
      </c>
      <c r="G14" s="13">
        <f t="shared" si="1"/>
        <v>25.215774312145641</v>
      </c>
      <c r="J14" s="1">
        <v>18.5</v>
      </c>
      <c r="K14" s="1">
        <v>25</v>
      </c>
      <c r="L14" s="1">
        <v>30</v>
      </c>
    </row>
    <row r="15" spans="2:22" x14ac:dyDescent="0.25">
      <c r="B15" s="20">
        <f t="shared" si="0"/>
        <v>-0.98279531248309127</v>
      </c>
      <c r="C15" s="19">
        <f t="shared" si="2"/>
        <v>-1.8633540372670808E-2</v>
      </c>
      <c r="D15" s="21">
        <v>9</v>
      </c>
      <c r="E15" s="4">
        <v>42076</v>
      </c>
      <c r="F15" s="5">
        <v>158</v>
      </c>
      <c r="G15" s="13">
        <f t="shared" si="1"/>
        <v>24.745915163472116</v>
      </c>
      <c r="J15" s="1">
        <v>18.5</v>
      </c>
      <c r="K15" s="1">
        <v>25</v>
      </c>
      <c r="L15" s="1">
        <v>30</v>
      </c>
    </row>
    <row r="16" spans="2:22" x14ac:dyDescent="0.25">
      <c r="B16" s="20">
        <f t="shared" si="0"/>
        <v>-2.9827953124830913</v>
      </c>
      <c r="C16" s="19">
        <f t="shared" si="2"/>
        <v>-1.2658227848101266E-2</v>
      </c>
      <c r="D16" s="21">
        <v>10</v>
      </c>
      <c r="E16" s="4">
        <v>42083</v>
      </c>
      <c r="F16" s="5">
        <v>156</v>
      </c>
      <c r="G16" s="13">
        <f t="shared" si="1"/>
        <v>24.432675731023103</v>
      </c>
      <c r="J16" s="1">
        <v>18.5</v>
      </c>
      <c r="K16" s="1">
        <v>25</v>
      </c>
      <c r="L16" s="1">
        <v>30</v>
      </c>
    </row>
    <row r="17" spans="2:13" x14ac:dyDescent="0.25">
      <c r="B17" s="20">
        <f t="shared" si="0"/>
        <v>-3.9827953124830913</v>
      </c>
      <c r="C17" s="19">
        <f t="shared" si="2"/>
        <v>-6.41025641025641E-3</v>
      </c>
      <c r="D17" s="21">
        <v>11</v>
      </c>
      <c r="E17" s="4">
        <v>42090</v>
      </c>
      <c r="F17" s="5">
        <v>155</v>
      </c>
      <c r="G17" s="13">
        <f t="shared" si="1"/>
        <v>24.276056014798595</v>
      </c>
      <c r="J17" s="1">
        <v>18.5</v>
      </c>
      <c r="K17" s="1">
        <v>25</v>
      </c>
      <c r="L17" s="1">
        <v>30</v>
      </c>
    </row>
    <row r="18" spans="2:13" x14ac:dyDescent="0.25">
      <c r="B18" s="20">
        <f t="shared" si="0"/>
        <v>-4.9827953124830913</v>
      </c>
      <c r="C18" s="19">
        <f t="shared" si="2"/>
        <v>-6.4516129032258064E-3</v>
      </c>
      <c r="D18" s="21">
        <v>12</v>
      </c>
      <c r="E18" s="4">
        <v>42099</v>
      </c>
      <c r="F18" s="5">
        <v>154</v>
      </c>
      <c r="G18" s="13">
        <f t="shared" si="1"/>
        <v>24.119436298574087</v>
      </c>
      <c r="J18" s="1">
        <v>18.5</v>
      </c>
      <c r="K18" s="1">
        <v>25</v>
      </c>
      <c r="L18" s="1">
        <v>30</v>
      </c>
    </row>
    <row r="19" spans="2:13" x14ac:dyDescent="0.25">
      <c r="B19" s="20">
        <f t="shared" si="0"/>
        <v>-158.98279531248309</v>
      </c>
      <c r="C19" s="19">
        <f t="shared" si="2"/>
        <v>-1</v>
      </c>
      <c r="D19" s="21">
        <v>13</v>
      </c>
      <c r="E19" s="4"/>
      <c r="F19" s="5"/>
      <c r="G19" s="13">
        <f t="shared" si="1"/>
        <v>0</v>
      </c>
      <c r="J19" s="1">
        <v>18.5</v>
      </c>
      <c r="K19" s="1">
        <v>25</v>
      </c>
      <c r="L19" s="1">
        <v>30</v>
      </c>
    </row>
    <row r="20" spans="2:13" x14ac:dyDescent="0.25">
      <c r="B20" s="20">
        <f t="shared" si="0"/>
        <v>-158.98279531248309</v>
      </c>
      <c r="C20" s="19" t="e">
        <f t="shared" si="2"/>
        <v>#DIV/0!</v>
      </c>
      <c r="D20" s="21">
        <v>14</v>
      </c>
      <c r="E20" s="4"/>
      <c r="F20" s="5"/>
      <c r="G20" s="13">
        <f t="shared" si="1"/>
        <v>0</v>
      </c>
      <c r="J20" s="1">
        <v>18.5</v>
      </c>
      <c r="K20" s="1">
        <v>25</v>
      </c>
      <c r="L20" s="1">
        <v>30</v>
      </c>
    </row>
    <row r="21" spans="2:13" x14ac:dyDescent="0.25">
      <c r="B21" s="20">
        <f t="shared" si="0"/>
        <v>-158.98279531248309</v>
      </c>
      <c r="C21" s="19" t="e">
        <f t="shared" si="2"/>
        <v>#DIV/0!</v>
      </c>
      <c r="D21" s="21">
        <v>15</v>
      </c>
      <c r="E21" s="4"/>
      <c r="F21" s="5"/>
      <c r="G21" s="13">
        <f t="shared" si="1"/>
        <v>0</v>
      </c>
      <c r="J21" s="1">
        <v>18.5</v>
      </c>
      <c r="K21" s="1">
        <v>25</v>
      </c>
      <c r="L21" s="1">
        <v>30</v>
      </c>
    </row>
    <row r="22" spans="2:13" x14ac:dyDescent="0.25">
      <c r="B22" s="20">
        <f t="shared" si="0"/>
        <v>-158.98279531248309</v>
      </c>
      <c r="C22" s="19" t="e">
        <f t="shared" si="2"/>
        <v>#DIV/0!</v>
      </c>
      <c r="D22" s="21">
        <v>16</v>
      </c>
      <c r="E22" s="4"/>
      <c r="F22" s="5"/>
      <c r="G22" s="13">
        <f t="shared" si="1"/>
        <v>0</v>
      </c>
      <c r="J22" s="1">
        <v>18.5</v>
      </c>
      <c r="K22" s="1">
        <v>25</v>
      </c>
      <c r="L22" s="1">
        <v>30</v>
      </c>
    </row>
    <row r="23" spans="2:13" x14ac:dyDescent="0.25">
      <c r="B23" s="20">
        <f t="shared" si="0"/>
        <v>-158.98279531248309</v>
      </c>
      <c r="C23" s="19" t="e">
        <f t="shared" si="2"/>
        <v>#DIV/0!</v>
      </c>
      <c r="D23" s="21">
        <v>17</v>
      </c>
      <c r="E23" s="4"/>
      <c r="F23" s="5"/>
      <c r="G23" s="13">
        <f t="shared" si="1"/>
        <v>0</v>
      </c>
      <c r="J23" s="1">
        <v>18.5</v>
      </c>
      <c r="K23" s="1">
        <v>25</v>
      </c>
      <c r="L23" s="1">
        <v>30</v>
      </c>
    </row>
    <row r="24" spans="2:13" x14ac:dyDescent="0.25">
      <c r="B24" s="20">
        <f t="shared" si="0"/>
        <v>-158.98279531248309</v>
      </c>
      <c r="C24" s="19" t="e">
        <f t="shared" si="2"/>
        <v>#DIV/0!</v>
      </c>
      <c r="D24" s="21">
        <v>18</v>
      </c>
      <c r="E24" s="4"/>
      <c r="F24" s="5"/>
      <c r="G24" s="13">
        <f t="shared" si="1"/>
        <v>0</v>
      </c>
      <c r="J24" s="1">
        <v>18.5</v>
      </c>
      <c r="K24" s="1">
        <v>25</v>
      </c>
      <c r="L24" s="1">
        <v>30</v>
      </c>
    </row>
    <row r="25" spans="2:13" x14ac:dyDescent="0.25">
      <c r="B25" s="20">
        <f t="shared" si="0"/>
        <v>-158.98279531248309</v>
      </c>
      <c r="C25" s="19" t="e">
        <f t="shared" si="2"/>
        <v>#DIV/0!</v>
      </c>
      <c r="D25" s="21">
        <v>19</v>
      </c>
      <c r="E25" s="4"/>
      <c r="F25" s="5"/>
      <c r="G25" s="13">
        <f t="shared" si="1"/>
        <v>0</v>
      </c>
      <c r="J25" s="1">
        <v>18.5</v>
      </c>
      <c r="K25" s="1">
        <v>25</v>
      </c>
      <c r="L25" s="1">
        <v>30</v>
      </c>
    </row>
    <row r="26" spans="2:13" x14ac:dyDescent="0.25">
      <c r="B26" s="20">
        <f t="shared" si="0"/>
        <v>-158.98279531248309</v>
      </c>
      <c r="C26" s="19" t="e">
        <f t="shared" si="2"/>
        <v>#DIV/0!</v>
      </c>
      <c r="D26" s="21">
        <v>20</v>
      </c>
      <c r="E26" s="4"/>
      <c r="F26" s="5"/>
      <c r="G26" s="13">
        <f t="shared" si="1"/>
        <v>0</v>
      </c>
      <c r="J26" s="1">
        <v>18.5</v>
      </c>
      <c r="K26" s="1">
        <v>25</v>
      </c>
      <c r="L26" s="1">
        <v>30</v>
      </c>
    </row>
    <row r="29" spans="2:13" x14ac:dyDescent="0.25">
      <c r="B29" s="24" t="s">
        <v>13</v>
      </c>
      <c r="C29" s="25" t="s">
        <v>14</v>
      </c>
      <c r="D29" s="26" t="s">
        <v>15</v>
      </c>
      <c r="E29" s="26" t="s">
        <v>16</v>
      </c>
      <c r="G29" s="28" t="s">
        <v>1</v>
      </c>
      <c r="H29" s="28"/>
      <c r="I29" s="28"/>
      <c r="M29" s="25" t="s">
        <v>0</v>
      </c>
    </row>
    <row r="30" spans="2:13" x14ac:dyDescent="0.25">
      <c r="B30" s="24" t="s">
        <v>17</v>
      </c>
      <c r="C30" s="25"/>
      <c r="D30" s="25"/>
      <c r="E30" s="25"/>
      <c r="G30" s="29">
        <v>42011</v>
      </c>
      <c r="H30" s="29">
        <v>42011</v>
      </c>
      <c r="I30" s="29">
        <v>42011</v>
      </c>
      <c r="M30" s="27">
        <v>180</v>
      </c>
    </row>
    <row r="31" spans="2:13" x14ac:dyDescent="0.25">
      <c r="B31" s="24" t="s">
        <v>18</v>
      </c>
      <c r="C31" s="25" t="s">
        <v>12</v>
      </c>
      <c r="D31" s="25">
        <v>7</v>
      </c>
      <c r="E31" s="25">
        <v>5</v>
      </c>
      <c r="G31" s="30">
        <v>42022</v>
      </c>
      <c r="H31" s="30">
        <v>42022</v>
      </c>
      <c r="I31" s="30">
        <v>42022</v>
      </c>
      <c r="M31" s="27">
        <v>183</v>
      </c>
    </row>
    <row r="32" spans="2:13" x14ac:dyDescent="0.25">
      <c r="B32" s="24"/>
      <c r="C32" s="25"/>
      <c r="D32" s="25"/>
      <c r="E32" s="25"/>
      <c r="G32" s="30">
        <v>42030</v>
      </c>
      <c r="H32" s="30">
        <v>42030</v>
      </c>
      <c r="I32" s="30">
        <v>42030</v>
      </c>
      <c r="M32" s="27">
        <v>179</v>
      </c>
    </row>
    <row r="33" spans="2:13" x14ac:dyDescent="0.25">
      <c r="B33" s="24"/>
      <c r="C33" s="25"/>
      <c r="D33" s="25"/>
      <c r="E33" s="25"/>
      <c r="G33" s="30">
        <v>42040</v>
      </c>
      <c r="H33" s="30">
        <v>42040</v>
      </c>
      <c r="I33" s="30">
        <v>42040</v>
      </c>
      <c r="M33" s="27">
        <v>173</v>
      </c>
    </row>
    <row r="34" spans="2:13" x14ac:dyDescent="0.25">
      <c r="B34" s="24"/>
      <c r="C34" s="25"/>
      <c r="D34" s="25"/>
      <c r="E34" s="25"/>
      <c r="G34" s="30">
        <v>42048</v>
      </c>
      <c r="H34" s="30">
        <v>42048</v>
      </c>
      <c r="I34" s="30">
        <v>42048</v>
      </c>
      <c r="M34" s="27">
        <v>170</v>
      </c>
    </row>
    <row r="35" spans="2:13" x14ac:dyDescent="0.25">
      <c r="B35" s="24"/>
      <c r="C35" s="25"/>
      <c r="D35" s="25"/>
      <c r="E35" s="25"/>
      <c r="G35" s="30">
        <v>42055</v>
      </c>
      <c r="H35" s="30">
        <v>42055</v>
      </c>
      <c r="I35" s="30">
        <v>42055</v>
      </c>
      <c r="M35" s="27">
        <v>165</v>
      </c>
    </row>
    <row r="36" spans="2:13" x14ac:dyDescent="0.25">
      <c r="B36" s="24"/>
      <c r="C36" s="25"/>
      <c r="D36" s="25"/>
      <c r="E36" s="25"/>
      <c r="G36" s="30">
        <v>42062</v>
      </c>
      <c r="H36" s="30">
        <v>42062</v>
      </c>
      <c r="I36" s="30">
        <v>42062</v>
      </c>
      <c r="M36" s="27">
        <v>163</v>
      </c>
    </row>
    <row r="37" spans="2:13" x14ac:dyDescent="0.25">
      <c r="G37" s="30">
        <v>42069</v>
      </c>
      <c r="H37" s="30">
        <v>42069</v>
      </c>
      <c r="I37" s="30">
        <v>42069</v>
      </c>
      <c r="M37" s="27">
        <v>161</v>
      </c>
    </row>
    <row r="38" spans="2:13" x14ac:dyDescent="0.25">
      <c r="G38" s="30">
        <v>42076</v>
      </c>
      <c r="H38" s="30">
        <v>42076</v>
      </c>
      <c r="I38" s="30">
        <v>42076</v>
      </c>
      <c r="M38" s="27">
        <v>158</v>
      </c>
    </row>
    <row r="39" spans="2:13" x14ac:dyDescent="0.25">
      <c r="G39" s="30">
        <v>42083</v>
      </c>
      <c r="H39" s="30">
        <v>42083</v>
      </c>
      <c r="I39" s="30">
        <v>42083</v>
      </c>
      <c r="M39" s="27">
        <v>156</v>
      </c>
    </row>
    <row r="40" spans="2:13" x14ac:dyDescent="0.25">
      <c r="G40" s="30">
        <v>42090</v>
      </c>
      <c r="H40" s="30">
        <v>42090</v>
      </c>
      <c r="I40" s="30">
        <v>42090</v>
      </c>
      <c r="M40" s="27">
        <v>155</v>
      </c>
    </row>
    <row r="41" spans="2:13" x14ac:dyDescent="0.25">
      <c r="G41" s="30">
        <v>42099</v>
      </c>
      <c r="H41" s="30">
        <v>42099</v>
      </c>
      <c r="I41" s="30">
        <v>42099</v>
      </c>
      <c r="M41" s="27">
        <v>154</v>
      </c>
    </row>
    <row r="42" spans="2:13" x14ac:dyDescent="0.25">
      <c r="G42" s="28"/>
      <c r="H42" s="28"/>
      <c r="I42" s="28"/>
      <c r="M42" s="25"/>
    </row>
    <row r="43" spans="2:13" x14ac:dyDescent="0.25">
      <c r="G43" s="28"/>
      <c r="H43" s="28"/>
      <c r="I43" s="28"/>
      <c r="M43" s="25"/>
    </row>
    <row r="44" spans="2:13" x14ac:dyDescent="0.25">
      <c r="G44" s="28"/>
      <c r="H44" s="28"/>
      <c r="I44" s="28"/>
      <c r="M44" s="25"/>
    </row>
    <row r="45" spans="2:13" x14ac:dyDescent="0.25">
      <c r="G45" s="28"/>
      <c r="H45" s="28"/>
      <c r="I45" s="28"/>
      <c r="M45" s="25"/>
    </row>
    <row r="46" spans="2:13" x14ac:dyDescent="0.25">
      <c r="G46" s="28"/>
      <c r="H46" s="28"/>
      <c r="I46" s="28"/>
      <c r="M46" s="25"/>
    </row>
    <row r="47" spans="2:13" x14ac:dyDescent="0.25">
      <c r="G47" s="28"/>
      <c r="H47" s="28"/>
      <c r="I47" s="28"/>
      <c r="M47" s="25"/>
    </row>
    <row r="48" spans="2:13" x14ac:dyDescent="0.25">
      <c r="G48" s="28"/>
      <c r="H48" s="28"/>
      <c r="I48" s="28"/>
      <c r="M48" s="25"/>
    </row>
    <row r="49" spans="7:13" x14ac:dyDescent="0.25">
      <c r="G49" s="28"/>
      <c r="H49" s="28"/>
      <c r="I49" s="28"/>
      <c r="M49" s="25"/>
    </row>
    <row r="50" spans="7:13" x14ac:dyDescent="0.25">
      <c r="G50" s="28"/>
      <c r="H50" s="28"/>
      <c r="I50" s="28"/>
      <c r="M50" s="25"/>
    </row>
  </sheetData>
  <sheetProtection sheet="1" selectLockedCells="1"/>
  <mergeCells count="26">
    <mergeCell ref="G44:I44"/>
    <mergeCell ref="I1:V3"/>
    <mergeCell ref="C2:G2"/>
    <mergeCell ref="I4:Q4"/>
    <mergeCell ref="R4:V4"/>
    <mergeCell ref="G45:I45"/>
    <mergeCell ref="G46:I46"/>
    <mergeCell ref="G47:I47"/>
    <mergeCell ref="G48:I48"/>
    <mergeCell ref="G49:I49"/>
    <mergeCell ref="G50:I50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38:I38"/>
    <mergeCell ref="G39:I39"/>
    <mergeCell ref="G40:I40"/>
    <mergeCell ref="G41:I41"/>
    <mergeCell ref="G42:I42"/>
    <mergeCell ref="G43:I43"/>
  </mergeCells>
  <conditionalFormatting sqref="G7:G26">
    <cfRule type="expression" dxfId="7" priority="2">
      <formula>ROUND(G7,1)&gt;=30</formula>
    </cfRule>
    <cfRule type="expression" dxfId="6" priority="6">
      <formula>ROUND(G7,1)&gt;=25</formula>
    </cfRule>
    <cfRule type="expression" dxfId="5" priority="7">
      <formula>ROUND(G7,1)&gt;=18.5</formula>
    </cfRule>
    <cfRule type="expression" dxfId="4" priority="8">
      <formula>ROUND(G7,1)&lt;18.5</formula>
    </cfRule>
  </conditionalFormatting>
  <conditionalFormatting sqref="H4:V4">
    <cfRule type="expression" dxfId="3" priority="5">
      <formula>ISBLANK($E$7)</formula>
    </cfRule>
  </conditionalFormatting>
  <conditionalFormatting sqref="B7:B26">
    <cfRule type="expression" dxfId="2" priority="1">
      <formula>OR($E$4=0,ISBLANK(F7))</formula>
    </cfRule>
    <cfRule type="expression" dxfId="1" priority="4">
      <formula>G7&lt;18.5</formula>
    </cfRule>
  </conditionalFormatting>
  <conditionalFormatting sqref="C8:C26">
    <cfRule type="expression" dxfId="0" priority="3">
      <formula>OR(ISBLANK(F7),ISBLANK(F8))</formula>
    </cfRule>
  </conditionalFormatting>
  <dataValidations count="9">
    <dataValidation type="whole" allowBlank="1" showInputMessage="1" showErrorMessage="1" errorTitle="Wrong Weight!" error="Insert a number between 40 and 800 lb" promptTitle="Last Measured Weight!" prompt="After insert the last measured weight, youi may:_x000a_1) Change sheet name_x000a_2) Save the workbook_x000a_3) Add another BMI Chart (right click BMI Chart sheet name, choose Move or Copy and create a new copy)" sqref="F26">
      <formula1>50</formula1>
      <formula2>800</formula2>
    </dataValidation>
    <dataValidation type="date" operator="greaterThanOrEqual" allowBlank="1" showInputMessage="1" showErrorMessage="1" errorTitle="Wrong Date!" error="New date must be 7 days older than last date" promptTitle="Last Meeting Date!" prompt="New date must be 7 days older than last date" sqref="E26">
      <formula1>E25+7</formula1>
    </dataValidation>
    <dataValidation type="textLength" operator="lessThanOrEqual" allowBlank="1" showInputMessage="1" showErrorMessage="1" prompt="Please, type person's name" sqref="C2:G2">
      <formula1>40</formula1>
    </dataValidation>
    <dataValidation type="whole" allowBlank="1" showInputMessage="1" showErrorMessage="1" errorTitle="Wrong Height!" error="Please, type height between 3 and 7 feet" promptTitle="Type height in feet" prompt="Range allowed between 3 and 7 feet" sqref="C4">
      <formula1>3</formula1>
      <formula2>7</formula2>
    </dataValidation>
    <dataValidation type="whole" allowBlank="1" showInputMessage="1" showErrorMessage="1" errorTitle="Wrong Height" error="Please, type height _x000a_between 0 and 11 inches" promptTitle="Type height in inches" prompt="Range allowed between 0 and 11 inches" sqref="D4">
      <formula1>0</formula1>
      <formula2>11</formula2>
    </dataValidation>
    <dataValidation type="date" operator="greaterThanOrEqual" allowBlank="1" showInputMessage="1" showErrorMessage="1" errorTitle="Wrong Date!" error="New date must be 7 days older than last date" promptTitle="About new dates" prompt="New date must be 7 days older than last date" sqref="E8:E25">
      <formula1>E7+7</formula1>
    </dataValidation>
    <dataValidation allowBlank="1" showInputMessage="1" promptTitle="First meeting!" prompt="Type date using mm/dd/yy format!" sqref="E7"/>
    <dataValidation type="whole" allowBlank="1" showInputMessage="1" showErrorMessage="1" errorTitle="Wrong Weight!" error="Insert a number between 40 and 800 lb" promptTitle="First Measured Weight" prompt="Type person's height before first measured weight._x000a_Weight range allowed between 50 and 800 lb." sqref="F7">
      <formula1>50</formula1>
      <formula2>800</formula2>
    </dataValidation>
    <dataValidation type="whole" allowBlank="1" showInputMessage="1" showErrorMessage="1" errorTitle="Wrong Weight!" error="Insert a number between 40 and 800 lb" promptTitle="Person's Weight" prompt="Type person's weight in pounds (range allowed between 50 and 800 lb)" sqref="F8:F25">
      <formula1>50</formula1>
      <formula2>800</formula2>
    </dataValidation>
  </dataValidations>
  <printOptions horizontalCentered="1" verticalCentered="1"/>
  <pageMargins left="0.3" right="0.24" top="0.17" bottom="0.33" header="0.3" footer="0.3"/>
  <pageSetup paperSize="9"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BMI Chart</vt:lpstr>
      <vt:lpstr>'BMI Chart'!Data</vt:lpstr>
      <vt:lpstr>'BMI Chart'!Print_Area</vt:lpstr>
    </vt:vector>
  </TitlesOfParts>
  <Company>FMSoftware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Morgado</dc:creator>
  <cp:lastModifiedBy>Flavio Morgado</cp:lastModifiedBy>
  <cp:lastPrinted>2009-10-18T16:14:26Z</cp:lastPrinted>
  <dcterms:created xsi:type="dcterms:W3CDTF">2009-10-04T20:16:04Z</dcterms:created>
  <dcterms:modified xsi:type="dcterms:W3CDTF">2016-06-16T12:49:13Z</dcterms:modified>
</cp:coreProperties>
</file>