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<sst xmlns="http://schemas.openxmlformats.org/spreadsheetml/2006/main" count="13" uniqueCount="13">
  <si>
    <t>点源</t>
  </si>
  <si>
    <t>Pb   Z=82   A=207   I=823eV   ρ=11.35g/cm3</t>
  </si>
  <si>
    <t>能量/MeV</t>
  </si>
  <si>
    <t>线衰减系数cm-1</t>
  </si>
  <si>
    <t>平均自由程</t>
  </si>
  <si>
    <t>平均自由程数</t>
  </si>
  <si>
    <t>厚度/mm</t>
  </si>
  <si>
    <t>总粒子数</t>
  </si>
  <si>
    <t>未散射粒子数</t>
  </si>
  <si>
    <t>电子对效应粒子数</t>
  </si>
  <si>
    <t>总/未散射</t>
  </si>
  <si>
    <t>参考值</t>
  </si>
  <si>
    <t>偏差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</si>
</sst>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7" fillId="26" borderId="9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3" fillId="21" borderId="9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2" fillId="17" borderId="8" applyNumberFormat="0" applyAlignment="0" applyProtection="0">
      <alignment vertical="center"/>
    </xf>
    <xf numFmtId="0" fontId="19" fillId="21" borderId="11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0" fillId="3" borderId="6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0" borderId="5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" fillId="0" borderId="4" applyNumberFormat="0" applyFill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7" fontId="0" fillId="0" borderId="0" xfId="0" applyNumberFormat="1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2"/>
  <sheetViews>
    <sheetView tabSelected="1" workbookViewId="0">
      <selection activeCell="J3" sqref="J3"/>
    </sheetView>
  </sheetViews>
  <sheetFormatPr defaultColWidth="9" defaultRowHeight="15"/>
  <cols>
    <col min="3" max="3" width="10.375"/>
    <col min="4" max="4" width="12.625"/>
    <col min="6" max="6" width="12.625"/>
    <col min="9" max="12" width="12.625"/>
  </cols>
  <sheetData>
    <row r="1" spans="1:3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V1" s="8"/>
      <c r="W1" s="8"/>
      <c r="X1" s="8"/>
      <c r="Y1" s="8"/>
      <c r="Z1" s="8"/>
      <c r="AA1" s="8"/>
      <c r="AB1" s="8"/>
      <c r="AC1" s="8"/>
      <c r="AD1" s="8"/>
      <c r="AE1" s="8"/>
    </row>
    <row r="2" spans="1:31">
      <c r="A2" s="1"/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t="s">
        <v>9</v>
      </c>
      <c r="J2" s="4" t="s">
        <v>10</v>
      </c>
      <c r="K2" s="4" t="s">
        <v>11</v>
      </c>
      <c r="L2" s="4" t="s">
        <v>12</v>
      </c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>
      <c r="A3" s="1"/>
      <c r="B3" s="1">
        <v>0.5</v>
      </c>
      <c r="C3" s="1">
        <f>11.35*0.1614</f>
        <v>1.83189</v>
      </c>
      <c r="D3" s="1">
        <f t="shared" ref="D3:D32" si="0">1/C3</f>
        <v>0.545884305280339</v>
      </c>
      <c r="E3" s="1">
        <v>2</v>
      </c>
      <c r="F3" s="1">
        <f t="shared" ref="F3:F32" si="1">D3*E3*10</f>
        <v>10.9176861056068</v>
      </c>
      <c r="G3" s="1">
        <v>195936</v>
      </c>
      <c r="H3" s="1">
        <v>153800</v>
      </c>
      <c r="I3">
        <v>0</v>
      </c>
      <c r="J3" s="6">
        <f>(G3+I3)/(H3+I3)</f>
        <v>1.27396618985696</v>
      </c>
      <c r="K3" s="6">
        <v>1.38</v>
      </c>
      <c r="L3" s="1">
        <f t="shared" ref="L3:L32" si="2">ABS(J3-K3)/K3</f>
        <v>0.0768360943065528</v>
      </c>
      <c r="V3" s="8"/>
      <c r="W3" s="8"/>
      <c r="X3" s="8"/>
      <c r="Y3" s="8"/>
      <c r="Z3" s="8"/>
      <c r="AA3" s="8"/>
      <c r="AB3" s="8"/>
      <c r="AC3" s="8"/>
      <c r="AD3" s="8"/>
      <c r="AE3" s="8"/>
    </row>
    <row r="4" spans="1:31">
      <c r="A4" s="1"/>
      <c r="B4" s="5">
        <v>1</v>
      </c>
      <c r="C4" s="1">
        <f>11.35*0.07102</f>
        <v>0.806077</v>
      </c>
      <c r="D4" s="1">
        <f t="shared" si="0"/>
        <v>1.2405762724901</v>
      </c>
      <c r="E4" s="1">
        <v>2</v>
      </c>
      <c r="F4" s="1">
        <f t="shared" si="1"/>
        <v>24.8115254498019</v>
      </c>
      <c r="G4" s="1">
        <v>2509</v>
      </c>
      <c r="H4" s="1">
        <v>1420</v>
      </c>
      <c r="J4" s="6">
        <f t="shared" ref="J3:J32" si="3">G4/H4</f>
        <v>1.7669014084507</v>
      </c>
      <c r="K4" s="6">
        <v>1.67</v>
      </c>
      <c r="L4" s="1">
        <f t="shared" si="2"/>
        <v>0.0580247954794636</v>
      </c>
      <c r="V4" s="9"/>
      <c r="W4" s="8"/>
      <c r="X4" s="8"/>
      <c r="Y4" s="8"/>
      <c r="Z4" s="8"/>
      <c r="AA4" s="8"/>
      <c r="AB4" s="8"/>
      <c r="AC4" s="8"/>
      <c r="AD4" s="8"/>
      <c r="AE4" s="8"/>
    </row>
    <row r="5" spans="1:31">
      <c r="A5" s="1"/>
      <c r="B5" s="5">
        <v>2</v>
      </c>
      <c r="C5" s="1">
        <f>11.35*0.04606</f>
        <v>0.522781</v>
      </c>
      <c r="D5" s="1">
        <f t="shared" si="0"/>
        <v>1.91284687086945</v>
      </c>
      <c r="E5" s="1">
        <v>2</v>
      </c>
      <c r="F5" s="1">
        <f t="shared" si="1"/>
        <v>38.2569374173889</v>
      </c>
      <c r="G5" s="1">
        <v>2757</v>
      </c>
      <c r="H5" s="1">
        <v>1441</v>
      </c>
      <c r="J5" s="6">
        <f t="shared" si="3"/>
        <v>1.91325468424705</v>
      </c>
      <c r="K5" s="6">
        <v>1.77</v>
      </c>
      <c r="L5" s="1">
        <f t="shared" si="2"/>
        <v>0.0809348498570907</v>
      </c>
      <c r="V5" s="9"/>
      <c r="W5" s="8"/>
      <c r="X5" s="8"/>
      <c r="Y5" s="8"/>
      <c r="Z5" s="8"/>
      <c r="AA5" s="8"/>
      <c r="AB5" s="8"/>
      <c r="AC5" s="8"/>
      <c r="AD5" s="8"/>
      <c r="AE5" s="8"/>
    </row>
    <row r="6" spans="1:31">
      <c r="A6" s="1"/>
      <c r="B6" s="5">
        <v>3</v>
      </c>
      <c r="C6" s="1">
        <f>11.35*0.04234</f>
        <v>0.480559</v>
      </c>
      <c r="D6" s="1">
        <f t="shared" si="0"/>
        <v>2.08090994029869</v>
      </c>
      <c r="E6" s="1">
        <v>2</v>
      </c>
      <c r="F6" s="1">
        <f t="shared" si="1"/>
        <v>41.6181988059739</v>
      </c>
      <c r="G6" s="1">
        <v>2706</v>
      </c>
      <c r="H6" s="1">
        <v>1380</v>
      </c>
      <c r="J6" s="6">
        <f t="shared" si="3"/>
        <v>1.96086956521739</v>
      </c>
      <c r="K6" s="6">
        <v>1.68</v>
      </c>
      <c r="L6" s="1">
        <f t="shared" si="2"/>
        <v>0.167184265010352</v>
      </c>
      <c r="V6" s="9"/>
      <c r="W6" s="8"/>
      <c r="X6" s="8"/>
      <c r="Y6" s="8"/>
      <c r="Z6" s="8"/>
      <c r="AA6" s="8"/>
      <c r="AB6" s="8"/>
      <c r="AC6" s="8"/>
      <c r="AD6" s="8"/>
      <c r="AE6" s="8"/>
    </row>
    <row r="7" spans="1:31">
      <c r="A7" s="1"/>
      <c r="B7" s="5">
        <v>4</v>
      </c>
      <c r="C7" s="1">
        <f>11.35*0.04197</f>
        <v>0.4763595</v>
      </c>
      <c r="D7" s="1">
        <f t="shared" si="0"/>
        <v>2.09925486948408</v>
      </c>
      <c r="E7" s="1">
        <v>2</v>
      </c>
      <c r="F7" s="1">
        <f t="shared" si="1"/>
        <v>41.9850973896815</v>
      </c>
      <c r="G7" s="1">
        <v>2554</v>
      </c>
      <c r="H7" s="1">
        <v>1357</v>
      </c>
      <c r="J7" s="6">
        <f t="shared" si="3"/>
        <v>1.88209285187915</v>
      </c>
      <c r="K7" s="6">
        <v>1.57</v>
      </c>
      <c r="L7" s="1">
        <f t="shared" si="2"/>
        <v>0.198785255973978</v>
      </c>
      <c r="V7" s="9"/>
      <c r="W7" s="8"/>
      <c r="X7" s="8"/>
      <c r="Y7" s="8"/>
      <c r="Z7" s="8"/>
      <c r="AA7" s="8"/>
      <c r="AB7" s="8"/>
      <c r="AC7" s="8"/>
      <c r="AD7" s="10"/>
      <c r="AE7" s="8"/>
    </row>
    <row r="8" spans="1:31">
      <c r="A8" s="1"/>
      <c r="B8" s="5">
        <v>8</v>
      </c>
      <c r="C8" s="1">
        <f>11.35*0.04675</f>
        <v>0.5306125</v>
      </c>
      <c r="D8" s="1">
        <f t="shared" si="0"/>
        <v>1.88461447855073</v>
      </c>
      <c r="E8" s="1">
        <v>2</v>
      </c>
      <c r="F8" s="1">
        <f t="shared" si="1"/>
        <v>37.6922895710146</v>
      </c>
      <c r="G8" s="1">
        <f>2370+1961</f>
        <v>4331</v>
      </c>
      <c r="H8" s="1">
        <f>1311+1961</f>
        <v>3272</v>
      </c>
      <c r="J8" s="6">
        <f t="shared" si="3"/>
        <v>1.32365525672372</v>
      </c>
      <c r="K8" s="7">
        <v>1.3</v>
      </c>
      <c r="L8" s="1">
        <f t="shared" si="2"/>
        <v>0.0181963513259356</v>
      </c>
      <c r="V8" s="9"/>
      <c r="W8" s="8"/>
      <c r="X8" s="8"/>
      <c r="Y8" s="8"/>
      <c r="Z8" s="8"/>
      <c r="AA8" s="8"/>
      <c r="AB8" s="8"/>
      <c r="AC8" s="8"/>
      <c r="AD8" s="8"/>
      <c r="AE8" s="8"/>
    </row>
    <row r="9" spans="1:31">
      <c r="A9" s="1"/>
      <c r="B9" s="1">
        <v>0.5</v>
      </c>
      <c r="C9" s="1">
        <f>11.35*0.1614</f>
        <v>1.83189</v>
      </c>
      <c r="D9" s="1">
        <f t="shared" si="0"/>
        <v>0.545884305280339</v>
      </c>
      <c r="E9" s="1">
        <v>4</v>
      </c>
      <c r="F9" s="1">
        <f t="shared" si="1"/>
        <v>21.8353722112136</v>
      </c>
      <c r="G9" s="1">
        <v>371</v>
      </c>
      <c r="H9" s="1">
        <v>232</v>
      </c>
      <c r="J9" s="6">
        <f t="shared" si="3"/>
        <v>1.59913793103448</v>
      </c>
      <c r="K9" s="6">
        <v>1.61</v>
      </c>
      <c r="L9" s="1">
        <f t="shared" si="2"/>
        <v>0.0067466266866568</v>
      </c>
      <c r="V9" s="8"/>
      <c r="W9" s="8"/>
      <c r="X9" s="8"/>
      <c r="Y9" s="8"/>
      <c r="Z9" s="8"/>
      <c r="AA9" s="8"/>
      <c r="AB9" s="8"/>
      <c r="AC9" s="8"/>
      <c r="AD9" s="8"/>
      <c r="AE9" s="8"/>
    </row>
    <row r="10" spans="1:31">
      <c r="A10" s="1"/>
      <c r="B10" s="5">
        <v>1</v>
      </c>
      <c r="C10" s="1">
        <f>11.35*0.07102</f>
        <v>0.806077</v>
      </c>
      <c r="D10" s="1">
        <f t="shared" si="0"/>
        <v>1.2405762724901</v>
      </c>
      <c r="E10" s="1">
        <v>4</v>
      </c>
      <c r="F10" s="1">
        <f t="shared" si="1"/>
        <v>49.6230508996039</v>
      </c>
      <c r="G10" s="1">
        <v>493</v>
      </c>
      <c r="H10" s="1">
        <v>218</v>
      </c>
      <c r="J10" s="6">
        <f t="shared" si="3"/>
        <v>2.26146788990826</v>
      </c>
      <c r="K10" s="6">
        <v>2.19</v>
      </c>
      <c r="L10" s="1">
        <f t="shared" si="2"/>
        <v>0.0326337396841356</v>
      </c>
      <c r="V10" s="9"/>
      <c r="W10" s="8"/>
      <c r="X10" s="8"/>
      <c r="Y10" s="8"/>
      <c r="Z10" s="8"/>
      <c r="AA10" s="8"/>
      <c r="AB10" s="8"/>
      <c r="AC10" s="8"/>
      <c r="AD10" s="8"/>
      <c r="AE10" s="8"/>
    </row>
    <row r="11" spans="1:31">
      <c r="A11" s="1"/>
      <c r="B11" s="5">
        <v>2</v>
      </c>
      <c r="C11" s="1">
        <f>11.35*0.04606</f>
        <v>0.522781</v>
      </c>
      <c r="D11" s="1">
        <f t="shared" si="0"/>
        <v>1.91284687086945</v>
      </c>
      <c r="E11" s="1">
        <v>4</v>
      </c>
      <c r="F11" s="1">
        <f t="shared" si="1"/>
        <v>76.5138748347779</v>
      </c>
      <c r="G11" s="1">
        <v>599</v>
      </c>
      <c r="H11" s="1">
        <v>212</v>
      </c>
      <c r="J11" s="6">
        <f t="shared" si="3"/>
        <v>2.82547169811321</v>
      </c>
      <c r="K11" s="6">
        <v>2.54</v>
      </c>
      <c r="L11" s="1">
        <f t="shared" si="2"/>
        <v>0.112390432328034</v>
      </c>
      <c r="V11" s="9"/>
      <c r="W11" s="8"/>
      <c r="X11" s="8"/>
      <c r="Y11" s="8"/>
      <c r="Z11" s="8"/>
      <c r="AA11" s="8"/>
      <c r="AB11" s="8"/>
      <c r="AC11" s="8"/>
      <c r="AD11" s="8"/>
      <c r="AE11" s="8"/>
    </row>
    <row r="12" spans="1:31">
      <c r="A12" s="1"/>
      <c r="B12" s="5">
        <v>3</v>
      </c>
      <c r="C12" s="1">
        <f>11.35*0.04234</f>
        <v>0.480559</v>
      </c>
      <c r="D12" s="1">
        <f t="shared" si="0"/>
        <v>2.08090994029869</v>
      </c>
      <c r="E12" s="1">
        <v>4</v>
      </c>
      <c r="F12" s="1">
        <f t="shared" si="1"/>
        <v>83.2363976119478</v>
      </c>
      <c r="G12" s="1">
        <v>580</v>
      </c>
      <c r="H12" s="1">
        <v>205</v>
      </c>
      <c r="J12" s="6">
        <f t="shared" si="3"/>
        <v>2.82926829268293</v>
      </c>
      <c r="K12" s="6">
        <v>2.44</v>
      </c>
      <c r="L12" s="1">
        <f t="shared" si="2"/>
        <v>0.15953618552579</v>
      </c>
      <c r="V12" s="9"/>
      <c r="W12" s="8"/>
      <c r="X12" s="8"/>
      <c r="Y12" s="8"/>
      <c r="Z12" s="8"/>
      <c r="AA12" s="8"/>
      <c r="AB12" s="8"/>
      <c r="AC12" s="8"/>
      <c r="AD12" s="8"/>
      <c r="AE12" s="8"/>
    </row>
    <row r="13" spans="1:31">
      <c r="A13" s="1"/>
      <c r="B13" s="5">
        <v>4</v>
      </c>
      <c r="C13" s="1">
        <f>11.35*0.04197</f>
        <v>0.4763595</v>
      </c>
      <c r="D13" s="1">
        <f t="shared" si="0"/>
        <v>2.09925486948408</v>
      </c>
      <c r="E13" s="1">
        <v>4</v>
      </c>
      <c r="F13" s="1">
        <f t="shared" si="1"/>
        <v>83.9701947793631</v>
      </c>
      <c r="G13" s="1">
        <v>558</v>
      </c>
      <c r="H13" s="1">
        <v>193</v>
      </c>
      <c r="J13" s="6">
        <f t="shared" si="3"/>
        <v>2.89119170984456</v>
      </c>
      <c r="K13" s="6">
        <v>2.27</v>
      </c>
      <c r="L13" s="1">
        <f t="shared" si="2"/>
        <v>0.273652735614343</v>
      </c>
      <c r="V13" s="9"/>
      <c r="W13" s="8"/>
      <c r="X13" s="8"/>
      <c r="Y13" s="8"/>
      <c r="Z13" s="8"/>
      <c r="AA13" s="8"/>
      <c r="AB13" s="8"/>
      <c r="AC13" s="8"/>
      <c r="AD13" s="8"/>
      <c r="AE13" s="8"/>
    </row>
    <row r="14" spans="1:31">
      <c r="A14" s="1"/>
      <c r="B14" s="5">
        <v>8</v>
      </c>
      <c r="C14" s="1">
        <f>11.35*0.04675</f>
        <v>0.5306125</v>
      </c>
      <c r="D14" s="1">
        <f t="shared" si="0"/>
        <v>1.88461447855073</v>
      </c>
      <c r="E14" s="1">
        <v>4</v>
      </c>
      <c r="F14" s="1">
        <f t="shared" si="1"/>
        <v>75.3845791420293</v>
      </c>
      <c r="G14" s="1">
        <v>409</v>
      </c>
      <c r="H14" s="1">
        <v>166</v>
      </c>
      <c r="J14" s="6">
        <f t="shared" si="3"/>
        <v>2.46385542168675</v>
      </c>
      <c r="K14" s="6">
        <v>1.74</v>
      </c>
      <c r="L14" s="1">
        <f t="shared" si="2"/>
        <v>0.41600886303836</v>
      </c>
      <c r="V14" s="9"/>
      <c r="W14" s="8"/>
      <c r="X14" s="8"/>
      <c r="Y14" s="8"/>
      <c r="Z14" s="8"/>
      <c r="AA14" s="8"/>
      <c r="AB14" s="8"/>
      <c r="AC14" s="8"/>
      <c r="AD14" s="10"/>
      <c r="AE14" s="8"/>
    </row>
    <row r="15" spans="1:31">
      <c r="A15" s="1"/>
      <c r="B15" s="1">
        <v>0.5</v>
      </c>
      <c r="C15" s="1">
        <f>11.35*0.1614</f>
        <v>1.83189</v>
      </c>
      <c r="D15" s="1">
        <f t="shared" si="0"/>
        <v>0.545884305280339</v>
      </c>
      <c r="E15" s="1">
        <v>7</v>
      </c>
      <c r="F15" s="1">
        <f t="shared" si="1"/>
        <v>38.2119013696237</v>
      </c>
      <c r="G15" s="1"/>
      <c r="H15" s="1"/>
      <c r="J15" s="6" t="e">
        <f t="shared" si="3"/>
        <v>#DIV/0!</v>
      </c>
      <c r="K15" s="6">
        <v>1.88</v>
      </c>
      <c r="L15" s="1" t="e">
        <f t="shared" si="2"/>
        <v>#DIV/0!</v>
      </c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1">
      <c r="A16" s="1"/>
      <c r="B16" s="5">
        <v>1</v>
      </c>
      <c r="C16" s="1">
        <f>11.35*0.07102</f>
        <v>0.806077</v>
      </c>
      <c r="D16" s="1">
        <f t="shared" si="0"/>
        <v>1.2405762724901</v>
      </c>
      <c r="E16" s="1">
        <v>7</v>
      </c>
      <c r="F16" s="1">
        <f t="shared" si="1"/>
        <v>86.8403390743068</v>
      </c>
      <c r="G16" s="1"/>
      <c r="H16" s="1"/>
      <c r="J16" s="6" t="e">
        <f t="shared" si="3"/>
        <v>#DIV/0!</v>
      </c>
      <c r="K16" s="7">
        <v>2.89</v>
      </c>
      <c r="L16" s="1" t="e">
        <f t="shared" si="2"/>
        <v>#DIV/0!</v>
      </c>
      <c r="V16" s="9"/>
      <c r="W16" s="8"/>
      <c r="X16" s="8"/>
      <c r="Y16" s="8"/>
      <c r="Z16" s="8"/>
      <c r="AA16" s="8"/>
      <c r="AB16" s="8"/>
      <c r="AC16" s="8"/>
      <c r="AD16" s="8"/>
      <c r="AE16" s="8"/>
    </row>
    <row r="17" spans="1:31">
      <c r="A17" s="1"/>
      <c r="B17" s="5">
        <v>2</v>
      </c>
      <c r="C17" s="1">
        <f>11.35*0.04606</f>
        <v>0.522781</v>
      </c>
      <c r="D17" s="1">
        <f t="shared" si="0"/>
        <v>1.91284687086945</v>
      </c>
      <c r="E17" s="1">
        <v>7</v>
      </c>
      <c r="F17" s="1">
        <f t="shared" si="1"/>
        <v>133.899280960861</v>
      </c>
      <c r="G17" s="1"/>
      <c r="H17" s="1"/>
      <c r="J17" s="6" t="e">
        <f t="shared" si="3"/>
        <v>#DIV/0!</v>
      </c>
      <c r="K17" s="6">
        <v>3.36</v>
      </c>
      <c r="L17" s="1" t="e">
        <f t="shared" si="2"/>
        <v>#DIV/0!</v>
      </c>
      <c r="V17" s="9"/>
      <c r="W17" s="8"/>
      <c r="X17" s="8"/>
      <c r="Y17" s="8"/>
      <c r="Z17" s="8"/>
      <c r="AA17" s="8"/>
      <c r="AB17" s="8"/>
      <c r="AC17" s="8"/>
      <c r="AD17" s="8"/>
      <c r="AE17" s="8"/>
    </row>
    <row r="18" spans="1:31">
      <c r="A18" s="1"/>
      <c r="B18" s="5">
        <v>3</v>
      </c>
      <c r="C18" s="1">
        <f>11.35*0.04234</f>
        <v>0.480559</v>
      </c>
      <c r="D18" s="1">
        <f t="shared" si="0"/>
        <v>2.08090994029869</v>
      </c>
      <c r="E18" s="1">
        <v>7</v>
      </c>
      <c r="F18" s="1">
        <f t="shared" si="1"/>
        <v>145.663695820909</v>
      </c>
      <c r="G18" s="1"/>
      <c r="H18" s="1"/>
      <c r="J18" s="6" t="e">
        <f t="shared" si="3"/>
        <v>#DIV/0!</v>
      </c>
      <c r="K18" s="6">
        <v>3.55</v>
      </c>
      <c r="L18" s="1" t="e">
        <f t="shared" si="2"/>
        <v>#DIV/0!</v>
      </c>
      <c r="V18" s="9"/>
      <c r="W18" s="8"/>
      <c r="X18" s="8"/>
      <c r="Y18" s="8"/>
      <c r="Z18" s="8"/>
      <c r="AA18" s="8"/>
      <c r="AB18" s="8"/>
      <c r="AC18" s="8"/>
      <c r="AD18" s="8"/>
      <c r="AE18" s="8"/>
    </row>
    <row r="19" spans="1:31">
      <c r="A19" s="1"/>
      <c r="B19" s="5">
        <v>4</v>
      </c>
      <c r="C19" s="1">
        <f>11.35*0.04197</f>
        <v>0.4763595</v>
      </c>
      <c r="D19" s="1">
        <f t="shared" si="0"/>
        <v>2.09925486948408</v>
      </c>
      <c r="E19" s="1">
        <v>7</v>
      </c>
      <c r="F19" s="1">
        <f t="shared" si="1"/>
        <v>146.947840863885</v>
      </c>
      <c r="G19" s="1"/>
      <c r="H19" s="1"/>
      <c r="J19" s="6" t="e">
        <f t="shared" si="3"/>
        <v>#DIV/0!</v>
      </c>
      <c r="K19" s="6">
        <v>3.29</v>
      </c>
      <c r="L19" s="1" t="e">
        <f t="shared" si="2"/>
        <v>#DIV/0!</v>
      </c>
      <c r="V19" s="9"/>
      <c r="W19" s="8"/>
      <c r="X19" s="8"/>
      <c r="Y19" s="8"/>
      <c r="Z19" s="8"/>
      <c r="AA19" s="8"/>
      <c r="AB19" s="8"/>
      <c r="AC19" s="8"/>
      <c r="AD19" s="8"/>
      <c r="AE19" s="8"/>
    </row>
    <row r="20" spans="1:31">
      <c r="A20" s="1"/>
      <c r="B20" s="5">
        <v>8</v>
      </c>
      <c r="C20" s="1">
        <f>11.35*0.04675</f>
        <v>0.5306125</v>
      </c>
      <c r="D20" s="1">
        <f t="shared" si="0"/>
        <v>1.88461447855073</v>
      </c>
      <c r="E20" s="1">
        <v>7</v>
      </c>
      <c r="F20" s="1">
        <f t="shared" si="1"/>
        <v>131.923013498551</v>
      </c>
      <c r="G20" s="1"/>
      <c r="H20" s="1"/>
      <c r="J20" s="6" t="e">
        <f t="shared" si="3"/>
        <v>#DIV/0!</v>
      </c>
      <c r="K20" s="6">
        <v>2.61</v>
      </c>
      <c r="L20" s="1" t="e">
        <f t="shared" si="2"/>
        <v>#DIV/0!</v>
      </c>
      <c r="V20" s="9"/>
      <c r="W20" s="8"/>
      <c r="X20" s="8"/>
      <c r="Y20" s="8"/>
      <c r="Z20" s="8"/>
      <c r="AA20" s="8"/>
      <c r="AB20" s="8"/>
      <c r="AC20" s="8"/>
      <c r="AD20" s="8"/>
      <c r="AE20" s="8"/>
    </row>
    <row r="21" spans="1:31">
      <c r="A21" s="1"/>
      <c r="B21" s="1">
        <v>0.5</v>
      </c>
      <c r="C21" s="1">
        <f>11.35*0.1614</f>
        <v>1.83189</v>
      </c>
      <c r="D21" s="1">
        <f t="shared" si="0"/>
        <v>0.545884305280339</v>
      </c>
      <c r="E21" s="1">
        <v>10</v>
      </c>
      <c r="F21" s="1">
        <f t="shared" si="1"/>
        <v>54.5884305280339</v>
      </c>
      <c r="G21" s="1"/>
      <c r="H21" s="1"/>
      <c r="J21" s="6" t="e">
        <f t="shared" si="3"/>
        <v>#DIV/0!</v>
      </c>
      <c r="K21" s="6">
        <v>2.09</v>
      </c>
      <c r="L21" s="1" t="e">
        <f t="shared" si="2"/>
        <v>#DIV/0!</v>
      </c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 spans="1:31">
      <c r="A22" s="1"/>
      <c r="B22" s="5">
        <v>1</v>
      </c>
      <c r="C22" s="1">
        <f>11.35*0.07102</f>
        <v>0.806077</v>
      </c>
      <c r="D22" s="1">
        <f t="shared" si="0"/>
        <v>1.2405762724901</v>
      </c>
      <c r="E22" s="1">
        <v>10</v>
      </c>
      <c r="F22" s="1">
        <f t="shared" si="1"/>
        <v>124.05762724901</v>
      </c>
      <c r="G22" s="1"/>
      <c r="H22" s="1"/>
      <c r="J22" s="6" t="e">
        <f t="shared" si="3"/>
        <v>#DIV/0!</v>
      </c>
      <c r="K22" s="7">
        <v>3.51</v>
      </c>
      <c r="L22" s="1" t="e">
        <f t="shared" si="2"/>
        <v>#DIV/0!</v>
      </c>
      <c r="V22" s="9"/>
      <c r="W22" s="8"/>
      <c r="X22" s="8"/>
      <c r="Y22" s="8"/>
      <c r="Z22" s="8"/>
      <c r="AA22" s="8"/>
      <c r="AB22" s="8"/>
      <c r="AC22" s="8"/>
      <c r="AD22" s="8"/>
      <c r="AE22" s="8"/>
    </row>
    <row r="23" spans="1:31">
      <c r="A23" s="1"/>
      <c r="B23" s="5">
        <v>2</v>
      </c>
      <c r="C23" s="1">
        <f>11.35*0.04606</f>
        <v>0.522781</v>
      </c>
      <c r="D23" s="1">
        <f t="shared" si="0"/>
        <v>1.91284687086945</v>
      </c>
      <c r="E23" s="1">
        <v>10</v>
      </c>
      <c r="F23" s="1">
        <f t="shared" si="1"/>
        <v>191.284687086945</v>
      </c>
      <c r="G23" s="1"/>
      <c r="H23" s="1"/>
      <c r="J23" s="6" t="e">
        <f t="shared" si="3"/>
        <v>#DIV/0!</v>
      </c>
      <c r="K23" s="6">
        <v>5.05</v>
      </c>
      <c r="L23" s="1" t="e">
        <f t="shared" si="2"/>
        <v>#DIV/0!</v>
      </c>
      <c r="V23" s="9"/>
      <c r="W23" s="8"/>
      <c r="X23" s="8"/>
      <c r="Y23" s="8"/>
      <c r="Z23" s="8"/>
      <c r="AA23" s="8"/>
      <c r="AB23" s="8"/>
      <c r="AC23" s="8"/>
      <c r="AD23" s="8"/>
      <c r="AE23" s="8"/>
    </row>
    <row r="24" spans="1:31">
      <c r="A24" s="1"/>
      <c r="B24" s="5">
        <v>3</v>
      </c>
      <c r="C24" s="1">
        <f>11.35*0.04234</f>
        <v>0.480559</v>
      </c>
      <c r="D24" s="1">
        <f t="shared" si="0"/>
        <v>2.08090994029869</v>
      </c>
      <c r="E24" s="1">
        <v>10</v>
      </c>
      <c r="F24" s="1">
        <f t="shared" si="1"/>
        <v>208.090994029869</v>
      </c>
      <c r="G24" s="1"/>
      <c r="H24" s="1"/>
      <c r="J24" s="6" t="e">
        <f t="shared" si="3"/>
        <v>#DIV/0!</v>
      </c>
      <c r="K24" s="6">
        <v>5.41</v>
      </c>
      <c r="L24" s="1" t="e">
        <f t="shared" si="2"/>
        <v>#DIV/0!</v>
      </c>
      <c r="V24" s="9"/>
      <c r="W24" s="8"/>
      <c r="X24" s="8"/>
      <c r="Y24" s="8"/>
      <c r="Z24" s="8"/>
      <c r="AA24" s="8"/>
      <c r="AB24" s="8"/>
      <c r="AC24" s="8"/>
      <c r="AD24" s="8"/>
      <c r="AE24" s="8"/>
    </row>
    <row r="25" spans="1:31">
      <c r="A25" s="1"/>
      <c r="B25" s="5">
        <v>4</v>
      </c>
      <c r="C25" s="1">
        <f>11.35*0.04197</f>
        <v>0.4763595</v>
      </c>
      <c r="D25" s="1">
        <f t="shared" si="0"/>
        <v>2.09925486948408</v>
      </c>
      <c r="E25" s="1">
        <v>10</v>
      </c>
      <c r="F25" s="1">
        <f t="shared" si="1"/>
        <v>209.925486948408</v>
      </c>
      <c r="G25" s="1"/>
      <c r="H25" s="1"/>
      <c r="J25" s="6" t="e">
        <f t="shared" si="3"/>
        <v>#DIV/0!</v>
      </c>
      <c r="K25" s="6">
        <v>5.38</v>
      </c>
      <c r="L25" s="1" t="e">
        <f t="shared" si="2"/>
        <v>#DIV/0!</v>
      </c>
      <c r="V25" s="9"/>
      <c r="W25" s="8"/>
      <c r="X25" s="8"/>
      <c r="Y25" s="8"/>
      <c r="Z25" s="8"/>
      <c r="AA25" s="8"/>
      <c r="AB25" s="8"/>
      <c r="AC25" s="8"/>
      <c r="AD25" s="8"/>
      <c r="AE25" s="8"/>
    </row>
    <row r="26" spans="1:31">
      <c r="A26" s="1"/>
      <c r="B26" s="5">
        <v>8</v>
      </c>
      <c r="C26" s="1">
        <f>11.35*0.04675</f>
        <v>0.5306125</v>
      </c>
      <c r="D26" s="1">
        <f t="shared" si="0"/>
        <v>1.88461447855073</v>
      </c>
      <c r="E26" s="1">
        <v>10</v>
      </c>
      <c r="F26" s="1">
        <f t="shared" si="1"/>
        <v>188.461447855073</v>
      </c>
      <c r="G26" s="1"/>
      <c r="H26" s="1"/>
      <c r="J26" s="6" t="e">
        <f t="shared" si="3"/>
        <v>#DIV/0!</v>
      </c>
      <c r="K26" s="6">
        <v>4.61</v>
      </c>
      <c r="L26" s="1" t="e">
        <f t="shared" si="2"/>
        <v>#DIV/0!</v>
      </c>
      <c r="V26" s="9"/>
      <c r="W26" s="8"/>
      <c r="X26" s="8"/>
      <c r="Y26" s="8"/>
      <c r="Z26" s="8"/>
      <c r="AA26" s="8"/>
      <c r="AB26" s="8"/>
      <c r="AC26" s="8"/>
      <c r="AD26" s="8"/>
      <c r="AE26" s="8"/>
    </row>
    <row r="27" spans="1:31">
      <c r="A27" s="1"/>
      <c r="B27" s="1">
        <v>0.5</v>
      </c>
      <c r="C27" s="1">
        <f>11.35*0.1614</f>
        <v>1.83189</v>
      </c>
      <c r="D27" s="1">
        <f t="shared" si="0"/>
        <v>0.545884305280339</v>
      </c>
      <c r="E27" s="1">
        <v>15</v>
      </c>
      <c r="F27" s="1">
        <f t="shared" si="1"/>
        <v>81.8826457920508</v>
      </c>
      <c r="G27" s="1"/>
      <c r="H27" s="1"/>
      <c r="J27" s="6" t="e">
        <f t="shared" si="3"/>
        <v>#DIV/0!</v>
      </c>
      <c r="K27" s="6">
        <v>2.36</v>
      </c>
      <c r="L27" s="1" t="e">
        <f t="shared" si="2"/>
        <v>#DIV/0!</v>
      </c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>
      <c r="A28" s="1"/>
      <c r="B28" s="5">
        <v>1</v>
      </c>
      <c r="C28" s="1">
        <f>11.35*0.07102</f>
        <v>0.806077</v>
      </c>
      <c r="D28" s="1">
        <f t="shared" si="0"/>
        <v>1.2405762724901</v>
      </c>
      <c r="E28" s="1">
        <v>15</v>
      </c>
      <c r="F28" s="1">
        <f t="shared" si="1"/>
        <v>186.086440873515</v>
      </c>
      <c r="G28" s="1"/>
      <c r="H28" s="1"/>
      <c r="J28" s="6" t="e">
        <f t="shared" si="3"/>
        <v>#DIV/0!</v>
      </c>
      <c r="K28" s="6">
        <v>4.43</v>
      </c>
      <c r="L28" s="1" t="e">
        <f t="shared" si="2"/>
        <v>#DIV/0!</v>
      </c>
      <c r="V28" s="9"/>
      <c r="W28" s="8"/>
      <c r="X28" s="8"/>
      <c r="Y28" s="8"/>
      <c r="Z28" s="8"/>
      <c r="AA28" s="8"/>
      <c r="AB28" s="8"/>
      <c r="AC28" s="8"/>
      <c r="AD28" s="8"/>
      <c r="AE28" s="8"/>
    </row>
    <row r="29" spans="1:31">
      <c r="A29" s="1"/>
      <c r="B29" s="5">
        <v>2</v>
      </c>
      <c r="C29" s="1">
        <f>11.35*0.04606</f>
        <v>0.522781</v>
      </c>
      <c r="D29" s="1">
        <f t="shared" si="0"/>
        <v>1.91284687086945</v>
      </c>
      <c r="E29" s="1">
        <v>15</v>
      </c>
      <c r="F29" s="1">
        <f t="shared" si="1"/>
        <v>286.927030630417</v>
      </c>
      <c r="G29" s="1"/>
      <c r="H29" s="1"/>
      <c r="J29" s="6" t="e">
        <f t="shared" si="3"/>
        <v>#DIV/0!</v>
      </c>
      <c r="K29" s="6">
        <v>7.39</v>
      </c>
      <c r="L29" s="1" t="e">
        <f t="shared" si="2"/>
        <v>#DIV/0!</v>
      </c>
      <c r="V29" s="9"/>
      <c r="W29" s="8"/>
      <c r="X29" s="8"/>
      <c r="Y29" s="8"/>
      <c r="Z29" s="8"/>
      <c r="AA29" s="8"/>
      <c r="AB29" s="8"/>
      <c r="AC29" s="8"/>
      <c r="AD29" s="8"/>
      <c r="AE29" s="8"/>
    </row>
    <row r="30" spans="1:31">
      <c r="A30" s="1"/>
      <c r="B30" s="5">
        <v>3</v>
      </c>
      <c r="C30" s="1">
        <f>11.35*0.04234</f>
        <v>0.480559</v>
      </c>
      <c r="D30" s="1">
        <f t="shared" si="0"/>
        <v>2.08090994029869</v>
      </c>
      <c r="E30" s="1">
        <v>15</v>
      </c>
      <c r="F30" s="1">
        <f t="shared" si="1"/>
        <v>312.136491044804</v>
      </c>
      <c r="G30" s="1"/>
      <c r="H30" s="1"/>
      <c r="J30" s="6" t="e">
        <f t="shared" si="3"/>
        <v>#DIV/0!</v>
      </c>
      <c r="K30" s="6">
        <v>8.17</v>
      </c>
      <c r="L30" s="1" t="e">
        <f t="shared" si="2"/>
        <v>#DIV/0!</v>
      </c>
      <c r="V30" s="9"/>
      <c r="W30" s="8"/>
      <c r="X30" s="8"/>
      <c r="Y30" s="8"/>
      <c r="Z30" s="8"/>
      <c r="AA30" s="8"/>
      <c r="AB30" s="8"/>
      <c r="AC30" s="8"/>
      <c r="AD30" s="8"/>
      <c r="AE30" s="8"/>
    </row>
    <row r="31" spans="1:31">
      <c r="A31" s="1"/>
      <c r="B31" s="5">
        <v>4</v>
      </c>
      <c r="C31" s="1">
        <f>11.35*0.04197</f>
        <v>0.4763595</v>
      </c>
      <c r="D31" s="1">
        <f t="shared" si="0"/>
        <v>2.09925486948408</v>
      </c>
      <c r="E31" s="1">
        <v>15</v>
      </c>
      <c r="F31" s="1">
        <f t="shared" si="1"/>
        <v>314.888230422611</v>
      </c>
      <c r="G31" s="1"/>
      <c r="H31" s="1"/>
      <c r="J31" s="6" t="e">
        <f t="shared" si="3"/>
        <v>#DIV/0!</v>
      </c>
      <c r="K31" s="6">
        <v>9.45</v>
      </c>
      <c r="L31" s="1" t="e">
        <f t="shared" si="2"/>
        <v>#DIV/0!</v>
      </c>
      <c r="V31" s="9"/>
      <c r="W31" s="8"/>
      <c r="X31" s="8"/>
      <c r="Y31" s="8"/>
      <c r="Z31" s="8"/>
      <c r="AA31" s="8"/>
      <c r="AB31" s="8"/>
      <c r="AC31" s="8"/>
      <c r="AD31" s="8"/>
      <c r="AE31" s="8"/>
    </row>
    <row r="32" spans="1:31">
      <c r="A32" s="1"/>
      <c r="B32" s="5">
        <v>8</v>
      </c>
      <c r="C32" s="1">
        <f>11.35*0.04675</f>
        <v>0.5306125</v>
      </c>
      <c r="D32" s="1">
        <f t="shared" si="0"/>
        <v>1.88461447855073</v>
      </c>
      <c r="E32" s="1">
        <v>15</v>
      </c>
      <c r="F32" s="1">
        <f t="shared" si="1"/>
        <v>282.69217178261</v>
      </c>
      <c r="G32" s="1"/>
      <c r="H32" s="1"/>
      <c r="J32" s="6" t="e">
        <f t="shared" si="3"/>
        <v>#DIV/0!</v>
      </c>
      <c r="K32" s="6">
        <v>11</v>
      </c>
      <c r="L32" s="1" t="e">
        <f t="shared" si="2"/>
        <v>#DIV/0!</v>
      </c>
      <c r="V32" s="9"/>
      <c r="W32" s="8"/>
      <c r="X32" s="8"/>
      <c r="Y32" s="8"/>
      <c r="Z32" s="8"/>
      <c r="AA32" s="8"/>
      <c r="AB32" s="8"/>
      <c r="AC32" s="8"/>
      <c r="AD32" s="8"/>
      <c r="AE32" s="8"/>
    </row>
  </sheetData>
  <mergeCells count="3">
    <mergeCell ref="B1:L1"/>
    <mergeCell ref="V1:AE1"/>
    <mergeCell ref="A1:A3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apricot</dc:creator>
  <cp:lastModifiedBy>apricot</cp:lastModifiedBy>
  <dcterms:created xsi:type="dcterms:W3CDTF">2022-02-13T06:04:00Z</dcterms:created>
  <dcterms:modified xsi:type="dcterms:W3CDTF">2022-04-05T10:53:10Z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2052-11.1.0.10920</vt:lpwstr>
  </property>
</Properties>
</file>