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Inf0503" sheetId="3" r:id="rId1"/>
    <sheet name="Inf0506" sheetId="4" r:id="rId2"/>
  </sheets>
  <calcPr calcId="144525"/>
</workbook>
</file>

<file path=xl/sharedStrings.xml><?xml version="1.0" encoding="utf-8"?>
<sst xmlns="http://schemas.openxmlformats.org/spreadsheetml/2006/main" count="76" uniqueCount="16">
  <si>
    <t>Water ρ=1g/cm3</t>
  </si>
  <si>
    <t>Concrete ρ?=2.4g/cm3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</si>
  <si>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</si>
  <si>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</si>
  <si>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</si>
  <si>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</si>
  <si>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</si>
  <si>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</si>
  <si>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</si>
  <si>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</t>
  </si>
  <si>
    <t>总能量</t>
  </si>
  <si>
    <t>未散射 能量</t>
  </si>
  <si>
    <t>总/未散射</t>
  </si>
  <si>
    <t>参考值</t>
  </si>
  <si>
    <t>偏差</t>
  </si>
  <si>
    <t>未compt散射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</si>
</sst>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L38"/>
  <sheetViews>
    <sheetView tabSelected="1" topLeftCell="C1" workbookViewId="0">
      <selection activeCell="H35" sqref="H35"/>
    </sheetView>
  </sheetViews>
  <sheetFormatPr defaultColWidth="9" defaultRowHeight="15"/>
  <cols>
    <col min="1" max="3" width="9" style="1"/>
    <col min="4" max="4" width="12.625" style="1"/>
    <col min="5" max="5" width="9" style="1"/>
    <col min="6" max="11" width="12.625" style="1"/>
    <col min="12" max="12" width="9" style="1"/>
    <col min="13" max="13" width="14.375" style="1" customWidth="1"/>
    <col min="14" max="14" width="9" style="1"/>
    <col min="15" max="15" width="10.75" style="1" customWidth="1"/>
    <col min="16" max="19" width="12.625" style="1"/>
    <col min="20" max="21" width="9" style="1"/>
    <col min="22" max="22" width="12.625" style="1"/>
    <col min="23" max="23" width="9" style="1"/>
    <col min="24" max="24" width="12.625" style="1"/>
    <col min="25" max="25" width="9" style="1"/>
    <col min="26" max="26" width="12.625" style="1"/>
    <col min="27" max="27" width="10.375" style="1"/>
    <col min="28" max="28" width="12.625" style="1"/>
    <col min="29" max="29" width="10.375" style="1"/>
    <col min="30" max="30" width="12.625" style="1"/>
    <col min="31" max="31" width="9" style="1"/>
    <col min="32" max="32" width="12.625" style="1"/>
    <col min="33" max="33" width="9" style="1"/>
    <col min="34" max="34" width="12.625" style="1"/>
    <col min="35" max="35" width="9" style="1"/>
    <col min="36" max="36" width="12.625" style="1"/>
    <col min="37" max="37" width="9" style="1"/>
    <col min="38" max="38" width="12.625" style="1"/>
    <col min="39" max="16384" width="9" style="1"/>
  </cols>
  <sheetData>
    <row r="2" spans="2:28">
      <c r="B2" s="1" t="s">
        <v>0</v>
      </c>
      <c r="O2" s="1" t="s">
        <v>1</v>
      </c>
      <c r="AB2" s="1" t="s">
        <v>2</v>
      </c>
    </row>
    <row r="3" spans="2:38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8</v>
      </c>
      <c r="AG3" s="1" t="s">
        <v>15</v>
      </c>
      <c r="AH3" s="1" t="s">
        <v>10</v>
      </c>
      <c r="AI3" s="1" t="s">
        <v>11</v>
      </c>
      <c r="AJ3" s="1" t="s">
        <v>12</v>
      </c>
      <c r="AK3" s="1" t="s">
        <v>13</v>
      </c>
      <c r="AL3" s="1" t="s">
        <v>14</v>
      </c>
    </row>
    <row r="4" spans="2:38">
      <c r="B4" s="1">
        <v>0.5</v>
      </c>
      <c r="C4" s="1">
        <v>0.09687</v>
      </c>
      <c r="D4" s="1">
        <v>10.32311345</v>
      </c>
      <c r="E4" s="1">
        <v>2</v>
      </c>
      <c r="F4" s="1">
        <v>206.462269</v>
      </c>
      <c r="G4" s="1">
        <v>2487682</v>
      </c>
      <c r="H4" s="1">
        <v>403475</v>
      </c>
      <c r="I4" s="1">
        <v>641455</v>
      </c>
      <c r="J4" s="1">
        <v>201884</v>
      </c>
      <c r="K4" s="1">
        <f>I4/J4</f>
        <v>3.177344415605</v>
      </c>
      <c r="L4" s="1">
        <v>5.14</v>
      </c>
      <c r="M4" s="1">
        <f>ABS(L4-K4)/L4</f>
        <v>0.381839607858949</v>
      </c>
      <c r="O4" s="1">
        <v>0.5</v>
      </c>
      <c r="P4" s="1">
        <v>0.21396</v>
      </c>
      <c r="Q4" s="1">
        <v>4.673770798</v>
      </c>
      <c r="R4" s="1">
        <v>2</v>
      </c>
      <c r="S4" s="1">
        <v>93.47541597</v>
      </c>
      <c r="V4" s="1">
        <v>649342</v>
      </c>
      <c r="W4" s="1">
        <v>225679</v>
      </c>
      <c r="X4" s="1">
        <f>V4/W4</f>
        <v>2.87728144842896</v>
      </c>
      <c r="Y4" s="1">
        <v>4.04</v>
      </c>
      <c r="Z4" s="1">
        <f>ABS(Y4-X4)/Y4</f>
        <v>0.287801621675999</v>
      </c>
      <c r="AB4" s="1">
        <v>0.5</v>
      </c>
      <c r="AC4" s="3">
        <f>11.35*0.1614</f>
        <v>1.83189</v>
      </c>
      <c r="AD4" s="1">
        <f t="shared" ref="AD4:AD33" si="0">1/AC4</f>
        <v>0.545884305280339</v>
      </c>
      <c r="AE4" s="1">
        <v>2</v>
      </c>
      <c r="AH4" s="1">
        <v>1006680</v>
      </c>
      <c r="AI4" s="1">
        <v>768989</v>
      </c>
      <c r="AJ4" s="1">
        <f>AH4/AI4</f>
        <v>1.30909544869953</v>
      </c>
      <c r="AK4" s="1">
        <v>1.38</v>
      </c>
      <c r="AL4" s="1">
        <f>ABS(AK4-AJ4)/AK4</f>
        <v>0.0513801096380243</v>
      </c>
    </row>
    <row r="5" spans="2:38">
      <c r="B5" s="1">
        <v>1</v>
      </c>
      <c r="C5" s="1">
        <v>0.07072</v>
      </c>
      <c r="D5" s="1">
        <v>14.14027149</v>
      </c>
      <c r="E5" s="1">
        <v>2</v>
      </c>
      <c r="F5" s="1">
        <v>282.8054299</v>
      </c>
      <c r="G5" s="1">
        <v>2251157</v>
      </c>
      <c r="H5" s="1">
        <v>400398</v>
      </c>
      <c r="I5" s="1">
        <v>1036570</v>
      </c>
      <c r="J5" s="1">
        <v>400709</v>
      </c>
      <c r="K5" s="1">
        <f>I5/J5</f>
        <v>2.58683982640769</v>
      </c>
      <c r="L5" s="1">
        <v>3.71</v>
      </c>
      <c r="M5" s="1">
        <f>ABS(L5-K5)/L5</f>
        <v>0.302738591264773</v>
      </c>
      <c r="N5" s="2"/>
      <c r="O5" s="1">
        <v>1</v>
      </c>
      <c r="P5" s="1">
        <v>0.15588</v>
      </c>
      <c r="Q5" s="1">
        <v>6.415191173</v>
      </c>
      <c r="R5" s="1">
        <v>2</v>
      </c>
      <c r="S5" s="1">
        <v>128.3038235</v>
      </c>
      <c r="V5" s="1">
        <v>1085420</v>
      </c>
      <c r="W5" s="1">
        <v>449394</v>
      </c>
      <c r="X5" s="1">
        <f t="shared" ref="X5:X33" si="1">V5/W5</f>
        <v>2.41529704446432</v>
      </c>
      <c r="Y5" s="1">
        <v>3.24</v>
      </c>
      <c r="Z5" s="1">
        <f t="shared" ref="Z5:Z33" si="2">ABS(Y5-X5)/Y5</f>
        <v>0.254537949239406</v>
      </c>
      <c r="AB5" s="2">
        <v>1</v>
      </c>
      <c r="AC5" s="3">
        <f>11.35*0.07102</f>
        <v>0.806077</v>
      </c>
      <c r="AD5" s="1">
        <f t="shared" si="0"/>
        <v>1.2405762724901</v>
      </c>
      <c r="AE5" s="1">
        <v>2</v>
      </c>
      <c r="AH5" s="1">
        <v>2252780</v>
      </c>
      <c r="AI5" s="1">
        <v>1437550</v>
      </c>
      <c r="AJ5" s="1">
        <f t="shared" ref="AJ5:AJ27" si="3">AH5/AI5</f>
        <v>1.56709679663316</v>
      </c>
      <c r="AK5" s="1">
        <v>1.67</v>
      </c>
      <c r="AL5" s="1">
        <f t="shared" ref="AL5:AL33" si="4">ABS(AK5-AJ5)/AK5</f>
        <v>0.061618684650802</v>
      </c>
    </row>
    <row r="6" spans="2:38">
      <c r="B6" s="1">
        <v>2</v>
      </c>
      <c r="C6" s="1">
        <v>0.04942</v>
      </c>
      <c r="D6" s="1">
        <v>20.23472278</v>
      </c>
      <c r="E6" s="1">
        <v>2</v>
      </c>
      <c r="F6" s="1">
        <v>404.6944557</v>
      </c>
      <c r="G6" s="1">
        <v>1903575</v>
      </c>
      <c r="H6" s="1">
        <v>406985</v>
      </c>
      <c r="I6" s="1">
        <v>1717760</v>
      </c>
      <c r="J6" s="1">
        <v>814494</v>
      </c>
      <c r="K6" s="1">
        <f>I6/J6</f>
        <v>2.10899036702542</v>
      </c>
      <c r="L6" s="1">
        <v>2.77</v>
      </c>
      <c r="M6" s="1">
        <f>ABS(L6-K6)/L6</f>
        <v>0.238631636452918</v>
      </c>
      <c r="N6" s="2"/>
      <c r="O6" s="1">
        <v>2</v>
      </c>
      <c r="P6" s="1">
        <v>0.109368</v>
      </c>
      <c r="Q6" s="1">
        <v>9.143442323</v>
      </c>
      <c r="R6" s="1">
        <v>2</v>
      </c>
      <c r="S6" s="1">
        <v>182.8688465</v>
      </c>
      <c r="V6" s="1">
        <v>1834890</v>
      </c>
      <c r="W6" s="1">
        <v>904392</v>
      </c>
      <c r="X6" s="1">
        <f t="shared" si="1"/>
        <v>2.02886580155508</v>
      </c>
      <c r="Y6" s="1">
        <v>3.62</v>
      </c>
      <c r="Z6" s="1">
        <f t="shared" si="2"/>
        <v>0.439539833824564</v>
      </c>
      <c r="AB6" s="2">
        <v>2</v>
      </c>
      <c r="AC6" s="3">
        <f>11.35*0.04606</f>
        <v>0.522781</v>
      </c>
      <c r="AD6" s="1">
        <f t="shared" si="0"/>
        <v>1.91284687086945</v>
      </c>
      <c r="AE6" s="1">
        <v>2</v>
      </c>
      <c r="AH6" s="1">
        <v>4594190</v>
      </c>
      <c r="AI6" s="1">
        <v>2787690</v>
      </c>
      <c r="AJ6" s="1">
        <f t="shared" si="3"/>
        <v>1.64802757838928</v>
      </c>
      <c r="AK6" s="1">
        <v>1.77</v>
      </c>
      <c r="AL6" s="1">
        <f t="shared" si="4"/>
        <v>0.0689109726614262</v>
      </c>
    </row>
    <row r="7" spans="2:38">
      <c r="B7" s="1">
        <v>3</v>
      </c>
      <c r="C7" s="1">
        <v>0.03969</v>
      </c>
      <c r="D7" s="1">
        <v>25.19526329</v>
      </c>
      <c r="E7" s="1">
        <v>2</v>
      </c>
      <c r="F7" s="1">
        <v>503.9052658</v>
      </c>
      <c r="G7" s="1">
        <v>1692737</v>
      </c>
      <c r="H7" s="1">
        <v>409258</v>
      </c>
      <c r="I7" s="1">
        <v>2335490</v>
      </c>
      <c r="J7" s="1">
        <v>1228610</v>
      </c>
      <c r="K7" s="1">
        <f>I7/J7</f>
        <v>1.90092055249428</v>
      </c>
      <c r="L7" s="1">
        <v>2.42</v>
      </c>
      <c r="M7" s="1">
        <f>ABS(L7-K7)/L7</f>
        <v>0.214495639465173</v>
      </c>
      <c r="N7" s="2"/>
      <c r="O7" s="1">
        <v>3</v>
      </c>
      <c r="P7" s="1">
        <v>0.088824</v>
      </c>
      <c r="Q7" s="1">
        <v>11.2582185</v>
      </c>
      <c r="R7" s="1">
        <v>2</v>
      </c>
      <c r="S7" s="1">
        <v>225.16437</v>
      </c>
      <c r="V7" s="1">
        <v>2509520</v>
      </c>
      <c r="W7" s="1">
        <v>1361080</v>
      </c>
      <c r="X7" s="1">
        <f t="shared" si="1"/>
        <v>1.84377112293179</v>
      </c>
      <c r="Y7" s="1">
        <v>2.3</v>
      </c>
      <c r="Z7" s="1">
        <f t="shared" si="2"/>
        <v>0.198360381334005</v>
      </c>
      <c r="AB7" s="2">
        <v>3</v>
      </c>
      <c r="AC7" s="3">
        <f>11.35*0.04234</f>
        <v>0.480559</v>
      </c>
      <c r="AD7" s="1">
        <f t="shared" si="0"/>
        <v>2.08090994029869</v>
      </c>
      <c r="AE7" s="1">
        <v>2</v>
      </c>
      <c r="AH7" s="1">
        <v>6542230</v>
      </c>
      <c r="AI7" s="1">
        <v>4149490</v>
      </c>
      <c r="AJ7" s="1">
        <f t="shared" si="3"/>
        <v>1.57663471896546</v>
      </c>
      <c r="AK7" s="1">
        <v>1.68</v>
      </c>
      <c r="AL7" s="1">
        <f t="shared" si="4"/>
        <v>0.061526952996748</v>
      </c>
    </row>
    <row r="8" spans="2:38">
      <c r="B8" s="1">
        <v>4</v>
      </c>
      <c r="C8" s="1">
        <v>0.03403</v>
      </c>
      <c r="D8" s="1">
        <v>29.38583603</v>
      </c>
      <c r="E8" s="1">
        <v>2</v>
      </c>
      <c r="F8" s="1">
        <v>587.7167205</v>
      </c>
      <c r="G8" s="1">
        <v>1557388</v>
      </c>
      <c r="H8" s="1">
        <v>410177</v>
      </c>
      <c r="I8" s="1">
        <v>2917870</v>
      </c>
      <c r="J8" s="1">
        <v>1641740</v>
      </c>
      <c r="K8" s="1">
        <f>I8/J8</f>
        <v>1.77730334888594</v>
      </c>
      <c r="L8" s="1">
        <v>2.17</v>
      </c>
      <c r="M8" s="1">
        <f>ABS(L8-K8)/L8</f>
        <v>0.180966198670075</v>
      </c>
      <c r="N8" s="2"/>
      <c r="O8" s="1">
        <v>4</v>
      </c>
      <c r="P8" s="1">
        <v>0.077208</v>
      </c>
      <c r="Q8" s="1">
        <v>12.9520257</v>
      </c>
      <c r="R8" s="1">
        <v>2</v>
      </c>
      <c r="S8" s="1">
        <v>259.0405139</v>
      </c>
      <c r="V8" s="1">
        <v>3127160</v>
      </c>
      <c r="W8" s="1">
        <v>1806250</v>
      </c>
      <c r="X8" s="1">
        <f t="shared" si="1"/>
        <v>1.73129965397924</v>
      </c>
      <c r="Y8" s="1">
        <v>2.1</v>
      </c>
      <c r="Z8" s="1">
        <f t="shared" si="2"/>
        <v>0.17557159334322</v>
      </c>
      <c r="AB8" s="2">
        <v>4</v>
      </c>
      <c r="AC8" s="3">
        <f>11.35*0.04197</f>
        <v>0.4763595</v>
      </c>
      <c r="AD8" s="1">
        <f t="shared" si="0"/>
        <v>2.09925486948408</v>
      </c>
      <c r="AE8" s="1">
        <v>2</v>
      </c>
      <c r="AH8" s="1">
        <v>8216850</v>
      </c>
      <c r="AI8" s="1">
        <v>5439220</v>
      </c>
      <c r="AJ8" s="1">
        <f t="shared" si="3"/>
        <v>1.51066697063182</v>
      </c>
      <c r="AK8" s="1">
        <v>1.57</v>
      </c>
      <c r="AL8" s="1">
        <f t="shared" si="4"/>
        <v>0.037791738451071</v>
      </c>
    </row>
    <row r="9" spans="2:38">
      <c r="B9" s="1">
        <v>6</v>
      </c>
      <c r="C9" s="1">
        <v>0.0277</v>
      </c>
      <c r="D9" s="1">
        <f>1/C9</f>
        <v>36.101083032491</v>
      </c>
      <c r="E9" s="1">
        <v>2</v>
      </c>
      <c r="F9" s="1">
        <f>E9*D9*10</f>
        <v>722.02166064982</v>
      </c>
      <c r="N9" s="2"/>
      <c r="O9" s="1">
        <v>8</v>
      </c>
      <c r="P9" s="1">
        <v>0.058368</v>
      </c>
      <c r="Q9" s="1">
        <v>17.13267544</v>
      </c>
      <c r="R9" s="1">
        <v>2</v>
      </c>
      <c r="S9" s="1">
        <v>342.6535088</v>
      </c>
      <c r="V9" s="1">
        <v>5344570</v>
      </c>
      <c r="W9" s="1">
        <v>3544860</v>
      </c>
      <c r="X9" s="1">
        <f t="shared" si="1"/>
        <v>1.50769564947558</v>
      </c>
      <c r="Y9" s="1">
        <v>1.68</v>
      </c>
      <c r="Z9" s="1">
        <f t="shared" si="2"/>
        <v>0.102562113407394</v>
      </c>
      <c r="AB9" s="2">
        <v>8</v>
      </c>
      <c r="AC9" s="3">
        <f>11.35*0.04675</f>
        <v>0.5306125</v>
      </c>
      <c r="AD9" s="1">
        <f t="shared" si="0"/>
        <v>1.88461447855073</v>
      </c>
      <c r="AE9" s="1">
        <v>2</v>
      </c>
      <c r="AH9" s="1">
        <v>1505910</v>
      </c>
      <c r="AI9" s="1">
        <v>1049680</v>
      </c>
      <c r="AJ9" s="1">
        <f t="shared" si="3"/>
        <v>1.43463722277265</v>
      </c>
      <c r="AK9" s="1">
        <v>1.3</v>
      </c>
      <c r="AL9" s="1">
        <f t="shared" si="4"/>
        <v>0.103567094440503</v>
      </c>
    </row>
    <row r="10" spans="2:38">
      <c r="B10" s="1">
        <v>8</v>
      </c>
      <c r="C10" s="1">
        <v>0.02429</v>
      </c>
      <c r="D10" s="1">
        <v>41.16920543</v>
      </c>
      <c r="E10" s="1">
        <v>2</v>
      </c>
      <c r="F10" s="1">
        <v>823.3841087</v>
      </c>
      <c r="G10" s="1">
        <v>1300569</v>
      </c>
      <c r="H10" s="1">
        <v>409903</v>
      </c>
      <c r="I10" s="1">
        <v>5067340</v>
      </c>
      <c r="J10" s="1">
        <v>3281110</v>
      </c>
      <c r="K10" s="1">
        <f>I10/J10</f>
        <v>1.54439808479447</v>
      </c>
      <c r="L10" s="1">
        <v>1.74</v>
      </c>
      <c r="M10" s="1">
        <f>ABS(L10-K10)/L10</f>
        <v>0.112414893796279</v>
      </c>
      <c r="O10" s="1">
        <v>0.5</v>
      </c>
      <c r="P10" s="1">
        <v>0.21396</v>
      </c>
      <c r="Q10" s="1">
        <v>4.673770798</v>
      </c>
      <c r="R10" s="1">
        <v>4</v>
      </c>
      <c r="S10" s="1">
        <v>186.9508319</v>
      </c>
      <c r="V10" s="1">
        <v>201103</v>
      </c>
      <c r="W10" s="1">
        <v>34268</v>
      </c>
      <c r="X10" s="1">
        <f t="shared" si="1"/>
        <v>5.86853624372593</v>
      </c>
      <c r="Y10" s="1">
        <v>9</v>
      </c>
      <c r="Z10" s="1">
        <f t="shared" si="2"/>
        <v>0.347940417363786</v>
      </c>
      <c r="AB10" s="1">
        <v>0.5</v>
      </c>
      <c r="AC10" s="3">
        <f>11.35*0.1614</f>
        <v>1.83189</v>
      </c>
      <c r="AD10" s="1">
        <f t="shared" si="0"/>
        <v>0.545884305280339</v>
      </c>
      <c r="AE10" s="1">
        <v>4</v>
      </c>
      <c r="AH10" s="1">
        <v>178210</v>
      </c>
      <c r="AI10" s="1">
        <v>118269</v>
      </c>
      <c r="AJ10" s="1">
        <f t="shared" si="3"/>
        <v>1.50681920029763</v>
      </c>
      <c r="AK10" s="1">
        <v>1.61</v>
      </c>
      <c r="AL10" s="1">
        <f t="shared" si="4"/>
        <v>0.0640874532312879</v>
      </c>
    </row>
    <row r="11" spans="2:38">
      <c r="B11" s="1">
        <v>0.5</v>
      </c>
      <c r="C11" s="1">
        <v>0.09687</v>
      </c>
      <c r="D11" s="1">
        <v>10.32311345</v>
      </c>
      <c r="E11" s="1">
        <v>4</v>
      </c>
      <c r="F11" s="1">
        <v>412.924538</v>
      </c>
      <c r="G11" s="1">
        <v>1031977</v>
      </c>
      <c r="H11" s="1">
        <v>54797</v>
      </c>
      <c r="I11" s="1">
        <v>195467</v>
      </c>
      <c r="J11" s="1">
        <v>27400</v>
      </c>
      <c r="K11" s="1">
        <f>I11/J11</f>
        <v>7.13383211678832</v>
      </c>
      <c r="L11" s="1">
        <v>14.3</v>
      </c>
      <c r="M11" s="1">
        <f>ABS(L11-K11)/L11</f>
        <v>0.501130621203614</v>
      </c>
      <c r="N11" s="2"/>
      <c r="O11" s="1">
        <v>1</v>
      </c>
      <c r="P11" s="1">
        <v>0.15588</v>
      </c>
      <c r="Q11" s="1">
        <v>6.415191173</v>
      </c>
      <c r="R11" s="1">
        <v>4</v>
      </c>
      <c r="S11" s="1">
        <v>256.6076469</v>
      </c>
      <c r="V11" s="1">
        <v>293094</v>
      </c>
      <c r="W11" s="1">
        <v>67161</v>
      </c>
      <c r="X11" s="1">
        <f t="shared" si="1"/>
        <v>4.36405056506008</v>
      </c>
      <c r="Y11" s="1">
        <v>6.43</v>
      </c>
      <c r="Z11" s="1">
        <f t="shared" si="2"/>
        <v>0.321298512432336</v>
      </c>
      <c r="AB11" s="2">
        <v>1</v>
      </c>
      <c r="AC11" s="3">
        <f>11.35*0.07102</f>
        <v>0.806077</v>
      </c>
      <c r="AD11" s="1">
        <f t="shared" si="0"/>
        <v>1.2405762724901</v>
      </c>
      <c r="AE11" s="1">
        <v>4</v>
      </c>
      <c r="AH11" s="1">
        <v>418645</v>
      </c>
      <c r="AI11" s="1">
        <v>206911</v>
      </c>
      <c r="AJ11" s="1">
        <f t="shared" si="3"/>
        <v>2.02330953888387</v>
      </c>
      <c r="AK11" s="1">
        <v>2.19</v>
      </c>
      <c r="AL11" s="1">
        <f t="shared" si="4"/>
        <v>0.0761143658064529</v>
      </c>
    </row>
    <row r="12" spans="2:38">
      <c r="B12" s="1">
        <v>1</v>
      </c>
      <c r="C12" s="1">
        <v>0.07072</v>
      </c>
      <c r="D12" s="1">
        <v>14.14027149</v>
      </c>
      <c r="E12" s="1">
        <v>4</v>
      </c>
      <c r="F12" s="1">
        <v>565.6108597</v>
      </c>
      <c r="G12" s="1">
        <v>743088</v>
      </c>
      <c r="H12" s="1">
        <v>54058</v>
      </c>
      <c r="I12" s="1">
        <v>261578</v>
      </c>
      <c r="J12" s="1">
        <v>54060</v>
      </c>
      <c r="K12" s="1">
        <f>I12/J12</f>
        <v>4.8386607473178</v>
      </c>
      <c r="L12" s="1">
        <v>7.68</v>
      </c>
      <c r="M12" s="1">
        <f>ABS(L12-K12)/L12</f>
        <v>0.369966048526329</v>
      </c>
      <c r="N12" s="2"/>
      <c r="O12" s="1">
        <v>2</v>
      </c>
      <c r="P12" s="1">
        <v>0.109368</v>
      </c>
      <c r="Q12" s="1">
        <v>9.143442323</v>
      </c>
      <c r="R12" s="1">
        <v>4</v>
      </c>
      <c r="S12" s="1">
        <v>365.7376929</v>
      </c>
      <c r="V12" s="1">
        <v>438237</v>
      </c>
      <c r="W12" s="1">
        <v>136952</v>
      </c>
      <c r="X12" s="1">
        <f t="shared" si="1"/>
        <v>3.19993136281325</v>
      </c>
      <c r="Y12" s="1">
        <v>4.56</v>
      </c>
      <c r="Z12" s="1">
        <f t="shared" si="2"/>
        <v>0.298260666049726</v>
      </c>
      <c r="AB12" s="2">
        <v>2</v>
      </c>
      <c r="AC12" s="3">
        <f>11.35*0.04606</f>
        <v>0.522781</v>
      </c>
      <c r="AD12" s="1">
        <f t="shared" si="0"/>
        <v>1.91284687086945</v>
      </c>
      <c r="AE12" s="1">
        <v>4</v>
      </c>
      <c r="AH12" s="1">
        <v>887270</v>
      </c>
      <c r="AI12" s="1">
        <v>389410</v>
      </c>
      <c r="AJ12" s="1">
        <f t="shared" si="3"/>
        <v>2.27849824092858</v>
      </c>
      <c r="AK12" s="1">
        <v>2.54</v>
      </c>
      <c r="AL12" s="1">
        <f t="shared" si="4"/>
        <v>0.102953448453313</v>
      </c>
    </row>
    <row r="13" spans="2:38">
      <c r="B13" s="1">
        <v>2</v>
      </c>
      <c r="C13" s="1">
        <v>0.04942</v>
      </c>
      <c r="D13" s="1">
        <v>20.23472278</v>
      </c>
      <c r="E13" s="1">
        <v>4</v>
      </c>
      <c r="F13" s="1">
        <v>809.3889114</v>
      </c>
      <c r="G13" s="1">
        <v>498421</v>
      </c>
      <c r="H13" s="1">
        <v>55319</v>
      </c>
      <c r="I13" s="1">
        <v>373909</v>
      </c>
      <c r="J13" s="1">
        <v>110648</v>
      </c>
      <c r="K13" s="1">
        <f>I13/J13</f>
        <v>3.37926577977008</v>
      </c>
      <c r="L13" s="1">
        <v>4.88</v>
      </c>
      <c r="M13" s="1">
        <f>ABS(L13-K13)/L13</f>
        <v>0.307527504145475</v>
      </c>
      <c r="N13" s="2"/>
      <c r="O13" s="1">
        <v>3</v>
      </c>
      <c r="P13" s="1">
        <v>0.088824</v>
      </c>
      <c r="Q13" s="1">
        <v>11.2582185</v>
      </c>
      <c r="R13" s="1">
        <v>4</v>
      </c>
      <c r="S13" s="1">
        <v>450.32874</v>
      </c>
      <c r="V13" s="1">
        <v>564330</v>
      </c>
      <c r="W13" s="1">
        <v>206832</v>
      </c>
      <c r="X13" s="1">
        <f t="shared" si="1"/>
        <v>2.72844627523787</v>
      </c>
      <c r="Y13" s="1">
        <v>3.73</v>
      </c>
      <c r="Z13" s="1">
        <f t="shared" si="2"/>
        <v>0.268513062938908</v>
      </c>
      <c r="AB13" s="2">
        <v>3</v>
      </c>
      <c r="AC13" s="3">
        <f>11.35*0.04234</f>
        <v>0.480559</v>
      </c>
      <c r="AD13" s="1">
        <f t="shared" si="0"/>
        <v>2.08090994029869</v>
      </c>
      <c r="AE13" s="1">
        <v>4</v>
      </c>
      <c r="AH13" s="1">
        <v>1259430</v>
      </c>
      <c r="AI13" s="1">
        <v>575016</v>
      </c>
      <c r="AJ13" s="1">
        <f t="shared" si="3"/>
        <v>2.19025209733294</v>
      </c>
      <c r="AK13" s="1">
        <v>2.44</v>
      </c>
      <c r="AL13" s="1">
        <f t="shared" si="4"/>
        <v>0.102355697814367</v>
      </c>
    </row>
    <row r="14" spans="2:38">
      <c r="B14" s="1">
        <v>3</v>
      </c>
      <c r="C14" s="1">
        <v>0.03969</v>
      </c>
      <c r="D14" s="1">
        <v>25.19526329</v>
      </c>
      <c r="E14" s="1">
        <v>4</v>
      </c>
      <c r="F14" s="1">
        <v>1007.810532</v>
      </c>
      <c r="G14" s="1">
        <v>339348</v>
      </c>
      <c r="H14" s="1">
        <v>56188</v>
      </c>
      <c r="I14" s="1">
        <v>478059</v>
      </c>
      <c r="J14" s="1">
        <v>168579</v>
      </c>
      <c r="K14" s="1">
        <f>I14/J14</f>
        <v>2.83581584894916</v>
      </c>
      <c r="L14" s="1">
        <v>3.91</v>
      </c>
      <c r="M14" s="1">
        <f>ABS(L14-K14)/L14</f>
        <v>0.274727404360829</v>
      </c>
      <c r="N14" s="2"/>
      <c r="O14" s="1">
        <v>4</v>
      </c>
      <c r="P14" s="1">
        <v>0.077208</v>
      </c>
      <c r="Q14" s="1">
        <v>12.9520257</v>
      </c>
      <c r="R14" s="1">
        <v>4</v>
      </c>
      <c r="S14" s="1">
        <v>518.0810279</v>
      </c>
      <c r="V14" s="1">
        <v>676443</v>
      </c>
      <c r="W14" s="1">
        <v>274088</v>
      </c>
      <c r="X14" s="1">
        <f t="shared" si="1"/>
        <v>2.46797743790316</v>
      </c>
      <c r="Y14" s="1">
        <v>3.26</v>
      </c>
      <c r="Z14" s="1">
        <f t="shared" si="2"/>
        <v>0.242951706164676</v>
      </c>
      <c r="AB14" s="2">
        <v>4</v>
      </c>
      <c r="AC14" s="3">
        <f>11.35*0.04197</f>
        <v>0.4763595</v>
      </c>
      <c r="AD14" s="1">
        <f t="shared" si="0"/>
        <v>2.09925486948408</v>
      </c>
      <c r="AE14" s="1">
        <v>4</v>
      </c>
      <c r="AH14" s="1">
        <v>1545180</v>
      </c>
      <c r="AI14" s="1">
        <v>740700</v>
      </c>
      <c r="AJ14" s="1">
        <f t="shared" si="3"/>
        <v>2.08610773592548</v>
      </c>
      <c r="AK14" s="1">
        <v>2.27</v>
      </c>
      <c r="AL14" s="1">
        <f t="shared" si="4"/>
        <v>0.0810098079623455</v>
      </c>
    </row>
    <row r="15" spans="2:38">
      <c r="B15" s="1">
        <v>4</v>
      </c>
      <c r="C15" s="1">
        <v>0.03403</v>
      </c>
      <c r="D15" s="1">
        <v>29.38583603</v>
      </c>
      <c r="E15" s="1">
        <v>4</v>
      </c>
      <c r="F15" s="1">
        <v>1175.433441</v>
      </c>
      <c r="G15" s="1">
        <v>345590</v>
      </c>
      <c r="H15" s="1">
        <v>56491</v>
      </c>
      <c r="I15" s="1">
        <v>574775</v>
      </c>
      <c r="J15" s="1">
        <v>225968</v>
      </c>
      <c r="K15" s="1">
        <f>I15/J15</f>
        <v>2.54361236989308</v>
      </c>
      <c r="L15" s="1">
        <v>3.34</v>
      </c>
      <c r="M15" s="1">
        <f>ABS(L15-K15)/L15</f>
        <v>0.238439410211652</v>
      </c>
      <c r="N15" s="2"/>
      <c r="O15" s="1">
        <v>8</v>
      </c>
      <c r="P15" s="1">
        <v>0.058368</v>
      </c>
      <c r="Q15" s="1">
        <v>17.13267544</v>
      </c>
      <c r="R15" s="1">
        <v>4</v>
      </c>
      <c r="S15" s="1">
        <v>685.3070175</v>
      </c>
      <c r="V15" s="1">
        <v>1051550</v>
      </c>
      <c r="W15" s="1">
        <v>526864</v>
      </c>
      <c r="X15" s="1">
        <f t="shared" si="1"/>
        <v>1.99586610586413</v>
      </c>
      <c r="Y15" s="1">
        <v>2.35</v>
      </c>
      <c r="Z15" s="1">
        <f t="shared" si="2"/>
        <v>0.150695274100369</v>
      </c>
      <c r="AB15" s="2">
        <v>8</v>
      </c>
      <c r="AC15" s="3">
        <f>11.35*0.04675</f>
        <v>0.5306125</v>
      </c>
      <c r="AD15" s="1">
        <f t="shared" si="0"/>
        <v>1.88461447855073</v>
      </c>
      <c r="AE15" s="1">
        <v>4</v>
      </c>
      <c r="AH15" s="1">
        <v>2806850</v>
      </c>
      <c r="AI15" s="1">
        <v>1383590</v>
      </c>
      <c r="AJ15" s="1">
        <f t="shared" si="3"/>
        <v>2.0286717886079</v>
      </c>
      <c r="AK15" s="1">
        <v>1.74</v>
      </c>
      <c r="AL15" s="1">
        <f t="shared" si="4"/>
        <v>0.165903326786148</v>
      </c>
    </row>
    <row r="16" spans="2:38">
      <c r="B16" s="1">
        <v>6</v>
      </c>
      <c r="C16" s="1">
        <v>0.0277</v>
      </c>
      <c r="D16" s="1">
        <f>1/C16</f>
        <v>36.101083032491</v>
      </c>
      <c r="E16" s="1">
        <v>2</v>
      </c>
      <c r="F16" s="1">
        <f>E16*D16*10</f>
        <v>722.02166064982</v>
      </c>
      <c r="O16" s="1">
        <v>0.5</v>
      </c>
      <c r="P16" s="1">
        <v>0.21396</v>
      </c>
      <c r="Q16" s="1">
        <v>4.673770798</v>
      </c>
      <c r="R16" s="1">
        <v>7</v>
      </c>
      <c r="S16" s="1">
        <v>327.1639559</v>
      </c>
      <c r="V16" s="1">
        <v>25439.4</v>
      </c>
      <c r="W16" s="1">
        <v>2034.5</v>
      </c>
      <c r="X16" s="1">
        <f t="shared" si="1"/>
        <v>12.5040058982551</v>
      </c>
      <c r="Y16" s="1">
        <v>20.2</v>
      </c>
      <c r="Z16" s="1">
        <f t="shared" si="2"/>
        <v>0.380989807017074</v>
      </c>
      <c r="AB16" s="1">
        <v>0.5</v>
      </c>
      <c r="AC16" s="3">
        <f>11.35*0.1614</f>
        <v>1.83189</v>
      </c>
      <c r="AD16" s="1">
        <f t="shared" si="0"/>
        <v>0.545884305280339</v>
      </c>
      <c r="AE16" s="1">
        <v>7</v>
      </c>
      <c r="AH16" s="1">
        <v>12264.8</v>
      </c>
      <c r="AI16" s="1">
        <v>7054.5</v>
      </c>
      <c r="AJ16" s="1">
        <f t="shared" si="3"/>
        <v>1.73857821248848</v>
      </c>
      <c r="AK16" s="1">
        <v>1.88</v>
      </c>
      <c r="AL16" s="1">
        <f t="shared" si="4"/>
        <v>0.0752243550593179</v>
      </c>
    </row>
    <row r="17" spans="2:38">
      <c r="B17" s="1">
        <v>8</v>
      </c>
      <c r="C17" s="1">
        <v>0.02429</v>
      </c>
      <c r="D17" s="1">
        <v>41.16920543</v>
      </c>
      <c r="E17" s="1">
        <v>4</v>
      </c>
      <c r="F17" s="1">
        <v>1646.768217</v>
      </c>
      <c r="G17" s="1">
        <v>260624</v>
      </c>
      <c r="H17" s="1">
        <v>56221</v>
      </c>
      <c r="I17" s="1">
        <v>922026</v>
      </c>
      <c r="J17" s="1">
        <v>449800</v>
      </c>
      <c r="K17" s="1">
        <f>I17/J17</f>
        <v>2.0498577145398</v>
      </c>
      <c r="L17" s="1">
        <v>2.4</v>
      </c>
      <c r="M17" s="1">
        <f>ABS(L17-K17)/L17</f>
        <v>0.145892618941752</v>
      </c>
      <c r="O17" s="1">
        <v>1</v>
      </c>
      <c r="P17" s="1">
        <v>0.15588</v>
      </c>
      <c r="Q17" s="1">
        <v>6.415191173</v>
      </c>
      <c r="R17" s="1">
        <v>7</v>
      </c>
      <c r="S17" s="1">
        <v>449.0633821</v>
      </c>
      <c r="V17" s="1">
        <v>31597</v>
      </c>
      <c r="W17" s="1">
        <v>3913</v>
      </c>
      <c r="X17" s="1">
        <f t="shared" si="1"/>
        <v>8.07487860976233</v>
      </c>
      <c r="Y17" s="1">
        <v>12.7</v>
      </c>
      <c r="Z17" s="1">
        <f t="shared" si="2"/>
        <v>0.364182786632887</v>
      </c>
      <c r="AB17" s="2">
        <v>1</v>
      </c>
      <c r="AC17" s="3">
        <f>11.35*0.07102</f>
        <v>0.806077</v>
      </c>
      <c r="AD17" s="1">
        <f t="shared" si="0"/>
        <v>1.2405762724901</v>
      </c>
      <c r="AE17" s="1">
        <v>7</v>
      </c>
      <c r="AH17" s="1">
        <v>29546.9</v>
      </c>
      <c r="AI17" s="1">
        <v>11169</v>
      </c>
      <c r="AJ17" s="1">
        <f t="shared" si="3"/>
        <v>2.64543826663085</v>
      </c>
      <c r="AK17" s="1">
        <v>2.89</v>
      </c>
      <c r="AL17" s="1">
        <f t="shared" si="4"/>
        <v>0.0846234371519539</v>
      </c>
    </row>
    <row r="18" spans="2:38">
      <c r="B18" s="1">
        <v>0.5</v>
      </c>
      <c r="C18" s="1">
        <v>0.09687</v>
      </c>
      <c r="D18" s="1">
        <v>10.32311345</v>
      </c>
      <c r="E18" s="1">
        <v>7</v>
      </c>
      <c r="F18" s="1">
        <v>722.6179416</v>
      </c>
      <c r="G18" s="1">
        <v>141660</v>
      </c>
      <c r="H18" s="1">
        <v>2700</v>
      </c>
      <c r="I18" s="1">
        <v>22601.7</v>
      </c>
      <c r="J18" s="1">
        <v>1350</v>
      </c>
      <c r="K18" s="1">
        <f>I18/J18</f>
        <v>16.742</v>
      </c>
      <c r="L18" s="1">
        <v>38.8</v>
      </c>
      <c r="M18" s="1">
        <f>ABS(L18-K18)/L18</f>
        <v>0.568505154639175</v>
      </c>
      <c r="O18" s="1">
        <v>2</v>
      </c>
      <c r="P18" s="1">
        <v>0.109368</v>
      </c>
      <c r="Q18" s="1">
        <v>9.143442323</v>
      </c>
      <c r="R18" s="1">
        <v>7</v>
      </c>
      <c r="S18" s="1">
        <v>640.0409626</v>
      </c>
      <c r="V18" s="1">
        <v>41641.7</v>
      </c>
      <c r="W18" s="1">
        <v>7982</v>
      </c>
      <c r="X18" s="1">
        <f t="shared" si="1"/>
        <v>5.21695063893761</v>
      </c>
      <c r="Y18" s="1">
        <v>7.88</v>
      </c>
      <c r="Z18" s="1">
        <f t="shared" si="2"/>
        <v>0.33795042653076</v>
      </c>
      <c r="AB18" s="2">
        <v>2</v>
      </c>
      <c r="AC18" s="3">
        <f>11.35*0.04606</f>
        <v>0.522781</v>
      </c>
      <c r="AD18" s="1">
        <f t="shared" si="0"/>
        <v>1.91284687086945</v>
      </c>
      <c r="AE18" s="1">
        <v>7</v>
      </c>
      <c r="AH18" s="1">
        <v>66176.9</v>
      </c>
      <c r="AI18" s="1">
        <v>20182</v>
      </c>
      <c r="AJ18" s="1">
        <f t="shared" si="3"/>
        <v>3.27900604499059</v>
      </c>
      <c r="AK18" s="1">
        <v>3.36</v>
      </c>
      <c r="AL18" s="1">
        <f t="shared" si="4"/>
        <v>0.0241053437528019</v>
      </c>
    </row>
    <row r="19" spans="2:38">
      <c r="B19" s="1">
        <v>1</v>
      </c>
      <c r="C19" s="1">
        <v>0.07072</v>
      </c>
      <c r="D19" s="1">
        <v>14.14027149</v>
      </c>
      <c r="E19" s="1">
        <v>7</v>
      </c>
      <c r="F19" s="1">
        <v>989.8190045</v>
      </c>
      <c r="G19" s="1">
        <v>79669</v>
      </c>
      <c r="H19" s="1">
        <v>2650</v>
      </c>
      <c r="I19" s="1">
        <v>24464.3</v>
      </c>
      <c r="J19" s="1">
        <v>2650</v>
      </c>
      <c r="K19" s="1">
        <f>I19/J19</f>
        <v>9.23181132075472</v>
      </c>
      <c r="L19" s="1">
        <v>16.2</v>
      </c>
      <c r="M19" s="1">
        <f>ABS(L19-K19)/L19</f>
        <v>0.430135103657116</v>
      </c>
      <c r="O19" s="1">
        <v>3</v>
      </c>
      <c r="P19" s="1">
        <v>0.088824</v>
      </c>
      <c r="Q19" s="1">
        <v>11.2582185</v>
      </c>
      <c r="R19" s="1">
        <v>7</v>
      </c>
      <c r="S19" s="1">
        <v>788.075295</v>
      </c>
      <c r="V19" s="1">
        <v>50483.8</v>
      </c>
      <c r="W19" s="1">
        <v>11922</v>
      </c>
      <c r="X19" s="1">
        <f t="shared" si="1"/>
        <v>4.23450763294749</v>
      </c>
      <c r="Y19" s="1">
        <v>6.03</v>
      </c>
      <c r="Z19" s="1">
        <f t="shared" si="2"/>
        <v>0.297759928201079</v>
      </c>
      <c r="AB19" s="2">
        <v>3</v>
      </c>
      <c r="AC19" s="3">
        <f>11.35*0.04234</f>
        <v>0.480559</v>
      </c>
      <c r="AD19" s="1">
        <f t="shared" si="0"/>
        <v>2.08090994029869</v>
      </c>
      <c r="AE19" s="1">
        <v>7</v>
      </c>
      <c r="AH19" s="1">
        <v>95976.5</v>
      </c>
      <c r="AI19" s="1">
        <v>29280</v>
      </c>
      <c r="AJ19" s="1">
        <f t="shared" si="3"/>
        <v>3.27788592896175</v>
      </c>
      <c r="AK19" s="1">
        <v>3.55</v>
      </c>
      <c r="AL19" s="1">
        <f t="shared" si="4"/>
        <v>0.0766518509966904</v>
      </c>
    </row>
    <row r="20" spans="2:38">
      <c r="B20" s="1">
        <v>2</v>
      </c>
      <c r="C20" s="1">
        <v>0.04942</v>
      </c>
      <c r="D20" s="1">
        <v>20.23472278</v>
      </c>
      <c r="E20" s="1">
        <v>7</v>
      </c>
      <c r="F20" s="1">
        <v>1416.430595</v>
      </c>
      <c r="G20" s="1">
        <v>44467</v>
      </c>
      <c r="H20" s="1">
        <v>2737</v>
      </c>
      <c r="I20" s="1">
        <v>30427.1</v>
      </c>
      <c r="J20" s="1">
        <v>5474</v>
      </c>
      <c r="K20" s="1">
        <f>I20/J20</f>
        <v>5.55847643405188</v>
      </c>
      <c r="L20" s="1">
        <v>8.46</v>
      </c>
      <c r="M20" s="1">
        <f>ABS(L20-K20)/L20</f>
        <v>0.34296968864635</v>
      </c>
      <c r="O20" s="1">
        <v>4</v>
      </c>
      <c r="P20" s="1">
        <v>0.077208</v>
      </c>
      <c r="Q20" s="1">
        <v>12.9520257</v>
      </c>
      <c r="R20" s="1">
        <v>7</v>
      </c>
      <c r="S20" s="1">
        <v>906.6417988</v>
      </c>
      <c r="V20" s="1">
        <v>57935</v>
      </c>
      <c r="W20" s="1">
        <v>15664</v>
      </c>
      <c r="X20" s="1">
        <f t="shared" si="1"/>
        <v>3.69860827374872</v>
      </c>
      <c r="Y20" s="1">
        <v>5.07</v>
      </c>
      <c r="Z20" s="1">
        <f t="shared" si="2"/>
        <v>0.270491464743842</v>
      </c>
      <c r="AB20" s="2">
        <v>4</v>
      </c>
      <c r="AC20" s="3">
        <f>11.35*0.04197</f>
        <v>0.4763595</v>
      </c>
      <c r="AD20" s="1">
        <f t="shared" si="0"/>
        <v>2.09925486948408</v>
      </c>
      <c r="AE20" s="1">
        <v>7</v>
      </c>
      <c r="AH20" s="1">
        <v>118007</v>
      </c>
      <c r="AI20" s="1">
        <v>36940</v>
      </c>
      <c r="AJ20" s="1">
        <f t="shared" si="3"/>
        <v>3.19455874390904</v>
      </c>
      <c r="AK20" s="1">
        <v>3.29</v>
      </c>
      <c r="AL20" s="1">
        <f t="shared" si="4"/>
        <v>0.0290095003315983</v>
      </c>
    </row>
    <row r="21" spans="2:38">
      <c r="B21" s="1">
        <v>3</v>
      </c>
      <c r="C21" s="1">
        <v>0.03969</v>
      </c>
      <c r="D21" s="1">
        <v>25.19526329</v>
      </c>
      <c r="E21" s="1">
        <v>7</v>
      </c>
      <c r="F21" s="1">
        <v>1763.66843</v>
      </c>
      <c r="G21" s="1">
        <v>33109</v>
      </c>
      <c r="H21" s="1">
        <v>2837</v>
      </c>
      <c r="I21" s="1">
        <v>36676.2</v>
      </c>
      <c r="J21" s="1">
        <v>8511</v>
      </c>
      <c r="K21" s="1">
        <f>I21/J21</f>
        <v>4.30927035600987</v>
      </c>
      <c r="L21" s="1">
        <v>6.23</v>
      </c>
      <c r="M21" s="1">
        <f>ABS(L21-K21)/L21</f>
        <v>0.308303313642076</v>
      </c>
      <c r="O21" s="1">
        <v>8</v>
      </c>
      <c r="P21" s="1">
        <v>0.058368</v>
      </c>
      <c r="Q21" s="1">
        <v>17.13267544</v>
      </c>
      <c r="R21" s="1">
        <v>7</v>
      </c>
      <c r="S21" s="1">
        <v>1199.287281</v>
      </c>
      <c r="V21" s="1">
        <v>81433.5</v>
      </c>
      <c r="W21" s="1">
        <v>29840</v>
      </c>
      <c r="X21" s="1">
        <f t="shared" si="1"/>
        <v>2.72900469168901</v>
      </c>
      <c r="Y21" s="1">
        <v>3.37</v>
      </c>
      <c r="Z21" s="1">
        <f t="shared" si="2"/>
        <v>0.190206322940947</v>
      </c>
      <c r="AB21" s="2">
        <v>8</v>
      </c>
      <c r="AC21" s="3">
        <f>11.35*0.04675</f>
        <v>0.5306125</v>
      </c>
      <c r="AD21" s="1">
        <f t="shared" si="0"/>
        <v>1.88461447855073</v>
      </c>
      <c r="AE21" s="1">
        <v>7</v>
      </c>
      <c r="AH21" s="1">
        <v>223770</v>
      </c>
      <c r="AI21" s="1">
        <v>65104</v>
      </c>
      <c r="AJ21" s="1">
        <f t="shared" si="3"/>
        <v>3.43711599901696</v>
      </c>
      <c r="AK21" s="1">
        <v>2.61</v>
      </c>
      <c r="AL21" s="1">
        <f t="shared" si="4"/>
        <v>0.316902681615693</v>
      </c>
    </row>
    <row r="22" spans="2:38">
      <c r="B22" s="1">
        <v>4</v>
      </c>
      <c r="C22" s="1">
        <v>0.03403</v>
      </c>
      <c r="D22" s="1">
        <v>29.38583603</v>
      </c>
      <c r="E22" s="1">
        <v>7</v>
      </c>
      <c r="F22" s="1">
        <v>2057.008522</v>
      </c>
      <c r="G22" s="1">
        <v>27596</v>
      </c>
      <c r="H22" s="1">
        <v>2821</v>
      </c>
      <c r="I22" s="1">
        <v>42422.9</v>
      </c>
      <c r="J22" s="1">
        <v>11284</v>
      </c>
      <c r="K22" s="1">
        <f>I22/J22</f>
        <v>3.75956221198157</v>
      </c>
      <c r="L22" s="1">
        <v>5.13</v>
      </c>
      <c r="M22" s="1">
        <f>ABS(L22-K22)/L22</f>
        <v>0.267141869009441</v>
      </c>
      <c r="O22" s="1">
        <v>0.5</v>
      </c>
      <c r="P22" s="1">
        <v>0.21396</v>
      </c>
      <c r="Q22" s="1">
        <v>4.673770798</v>
      </c>
      <c r="R22" s="1">
        <v>10</v>
      </c>
      <c r="S22" s="1">
        <v>467.3770798</v>
      </c>
      <c r="V22" s="1">
        <v>2608.23</v>
      </c>
      <c r="W22" s="1">
        <v>112</v>
      </c>
      <c r="X22" s="1">
        <f t="shared" si="1"/>
        <v>23.2877678571429</v>
      </c>
      <c r="Y22" s="1">
        <v>36.4</v>
      </c>
      <c r="Z22" s="1">
        <f t="shared" si="2"/>
        <v>0.360226157770801</v>
      </c>
      <c r="AB22" s="1">
        <v>0.5</v>
      </c>
      <c r="AC22" s="3">
        <f>11.35*0.1614</f>
        <v>1.83189</v>
      </c>
      <c r="AD22" s="1">
        <f t="shared" si="0"/>
        <v>0.545884305280339</v>
      </c>
      <c r="AE22" s="1">
        <v>10</v>
      </c>
      <c r="AH22" s="1">
        <v>802.469</v>
      </c>
      <c r="AI22" s="1">
        <v>410</v>
      </c>
      <c r="AJ22" s="1">
        <f t="shared" si="3"/>
        <v>1.95724146341463</v>
      </c>
      <c r="AK22" s="1">
        <v>2.09</v>
      </c>
      <c r="AL22" s="1">
        <f t="shared" si="4"/>
        <v>0.0635208309020888</v>
      </c>
    </row>
    <row r="23" spans="2:38">
      <c r="B23" s="1">
        <v>6</v>
      </c>
      <c r="C23" s="1">
        <v>0.0277</v>
      </c>
      <c r="D23" s="1">
        <v>36.10108303</v>
      </c>
      <c r="E23" s="1">
        <v>2</v>
      </c>
      <c r="F23" s="1">
        <v>722.0216606</v>
      </c>
      <c r="O23" s="1">
        <v>1</v>
      </c>
      <c r="P23" s="1">
        <v>0.15588</v>
      </c>
      <c r="Q23" s="1">
        <v>6.415191173</v>
      </c>
      <c r="R23" s="1">
        <v>10</v>
      </c>
      <c r="S23" s="1">
        <v>641.5191173</v>
      </c>
      <c r="V23" s="1">
        <v>2807.06</v>
      </c>
      <c r="W23" s="1">
        <v>212</v>
      </c>
      <c r="X23" s="1">
        <f t="shared" si="1"/>
        <v>13.2408490566038</v>
      </c>
      <c r="Y23" s="1">
        <v>20.7</v>
      </c>
      <c r="Z23" s="1">
        <f t="shared" si="2"/>
        <v>0.360345456202716</v>
      </c>
      <c r="AB23" s="2">
        <v>1</v>
      </c>
      <c r="AC23" s="3">
        <f>11.35*0.07102</f>
        <v>0.806077</v>
      </c>
      <c r="AD23" s="1">
        <f t="shared" si="0"/>
        <v>1.2405762724901</v>
      </c>
      <c r="AE23" s="1">
        <v>10</v>
      </c>
      <c r="AH23" s="1">
        <v>1949.4</v>
      </c>
      <c r="AI23" s="1">
        <v>621</v>
      </c>
      <c r="AJ23" s="1">
        <f t="shared" si="3"/>
        <v>3.13913043478261</v>
      </c>
      <c r="AK23" s="1">
        <v>3.51</v>
      </c>
      <c r="AL23" s="1">
        <f t="shared" si="4"/>
        <v>0.105660844791279</v>
      </c>
    </row>
    <row r="24" spans="2:38">
      <c r="B24" s="1">
        <v>8</v>
      </c>
      <c r="C24" s="1">
        <v>0.02429</v>
      </c>
      <c r="D24" s="1">
        <v>41.16920543</v>
      </c>
      <c r="E24" s="1">
        <v>7</v>
      </c>
      <c r="F24" s="1">
        <v>2881.84438</v>
      </c>
      <c r="G24" s="1">
        <v>19130</v>
      </c>
      <c r="H24" s="1">
        <v>2799</v>
      </c>
      <c r="I24" s="1">
        <v>63053.6</v>
      </c>
      <c r="J24" s="1">
        <v>22392</v>
      </c>
      <c r="K24" s="1">
        <f>I24/J24</f>
        <v>2.81589853519114</v>
      </c>
      <c r="L24" s="1">
        <v>3.34</v>
      </c>
      <c r="M24" s="1">
        <f>ABS(L24-K24)/L24</f>
        <v>0.156916606230198</v>
      </c>
      <c r="O24" s="1">
        <v>2</v>
      </c>
      <c r="P24" s="1">
        <v>0.109368</v>
      </c>
      <c r="Q24" s="1">
        <v>9.143442323</v>
      </c>
      <c r="R24" s="1">
        <v>10</v>
      </c>
      <c r="S24" s="1">
        <v>914.3442323</v>
      </c>
      <c r="V24" s="1">
        <v>3458.83</v>
      </c>
      <c r="W24" s="1">
        <v>502</v>
      </c>
      <c r="X24" s="1">
        <f t="shared" si="1"/>
        <v>6.89009960159363</v>
      </c>
      <c r="Y24" s="1">
        <v>11.6</v>
      </c>
      <c r="Z24" s="1">
        <f t="shared" si="2"/>
        <v>0.406025896414343</v>
      </c>
      <c r="AB24" s="2">
        <v>2</v>
      </c>
      <c r="AC24" s="3">
        <f>11.35*0.04606</f>
        <v>0.522781</v>
      </c>
      <c r="AD24" s="1">
        <f t="shared" si="0"/>
        <v>1.91284687086945</v>
      </c>
      <c r="AE24" s="1">
        <v>10</v>
      </c>
      <c r="AH24" s="1">
        <v>4545.14</v>
      </c>
      <c r="AI24" s="1">
        <v>1050</v>
      </c>
      <c r="AJ24" s="1">
        <f t="shared" si="3"/>
        <v>4.32870476190476</v>
      </c>
      <c r="AK24" s="1">
        <v>5.05</v>
      </c>
      <c r="AL24" s="1">
        <f t="shared" si="4"/>
        <v>0.142830740216879</v>
      </c>
    </row>
    <row r="25" spans="2:38">
      <c r="B25" s="1">
        <v>0.5</v>
      </c>
      <c r="C25" s="1">
        <v>0.09687</v>
      </c>
      <c r="D25" s="1">
        <v>10.32311345</v>
      </c>
      <c r="E25" s="1">
        <v>10</v>
      </c>
      <c r="F25" s="1">
        <v>1032.311345</v>
      </c>
      <c r="G25" s="1">
        <v>14099</v>
      </c>
      <c r="H25" s="1">
        <v>127</v>
      </c>
      <c r="I25" s="1">
        <v>2068.74</v>
      </c>
      <c r="J25" s="1">
        <v>63.5</v>
      </c>
      <c r="K25" s="1">
        <f>I25/J25</f>
        <v>32.5785826771654</v>
      </c>
      <c r="L25" s="1">
        <v>77.6</v>
      </c>
      <c r="M25" s="1">
        <f>ABS(L25-K25)/L25</f>
        <v>0.580172903644776</v>
      </c>
      <c r="O25" s="1">
        <v>3</v>
      </c>
      <c r="P25" s="1">
        <v>0.088824</v>
      </c>
      <c r="Q25" s="1">
        <v>11.2582185</v>
      </c>
      <c r="R25" s="1">
        <v>10</v>
      </c>
      <c r="S25" s="1">
        <v>1125.82185</v>
      </c>
      <c r="V25" s="1">
        <v>3931.93</v>
      </c>
      <c r="W25" s="1">
        <v>723</v>
      </c>
      <c r="X25" s="1">
        <f t="shared" si="1"/>
        <v>5.4383540802213</v>
      </c>
      <c r="Y25" s="1">
        <v>8.45</v>
      </c>
      <c r="Z25" s="1">
        <f t="shared" si="2"/>
        <v>0.356407801157243</v>
      </c>
      <c r="AB25" s="2">
        <v>3</v>
      </c>
      <c r="AC25" s="3">
        <f>11.35*0.04234</f>
        <v>0.480559</v>
      </c>
      <c r="AD25" s="1">
        <f t="shared" si="0"/>
        <v>2.08090994029869</v>
      </c>
      <c r="AE25" s="1">
        <v>10</v>
      </c>
      <c r="AH25" s="1">
        <v>6769.46</v>
      </c>
      <c r="AI25" s="1">
        <v>1371</v>
      </c>
      <c r="AJ25" s="1">
        <f t="shared" si="3"/>
        <v>4.93760758570387</v>
      </c>
      <c r="AK25" s="1">
        <v>5.41</v>
      </c>
      <c r="AL25" s="1">
        <f t="shared" si="4"/>
        <v>0.0873183760251635</v>
      </c>
    </row>
    <row r="26" spans="2:38">
      <c r="B26" s="1">
        <v>1</v>
      </c>
      <c r="C26" s="1">
        <v>0.07072</v>
      </c>
      <c r="D26" s="1">
        <v>14.14027149</v>
      </c>
      <c r="E26" s="1">
        <v>10</v>
      </c>
      <c r="F26" s="1">
        <v>1414.027149</v>
      </c>
      <c r="G26" s="1">
        <v>6522</v>
      </c>
      <c r="H26" s="1">
        <v>120</v>
      </c>
      <c r="I26" s="1">
        <v>1867.71</v>
      </c>
      <c r="J26" s="1">
        <v>120</v>
      </c>
      <c r="K26" s="1">
        <f>I26/J26</f>
        <v>15.56425</v>
      </c>
      <c r="L26" s="1">
        <v>27.1</v>
      </c>
      <c r="M26" s="1">
        <f>ABS(L26-K26)/L26</f>
        <v>0.425673431734317</v>
      </c>
      <c r="O26" s="1">
        <v>4</v>
      </c>
      <c r="P26" s="1">
        <v>0.077208</v>
      </c>
      <c r="Q26" s="1">
        <v>12.9520257</v>
      </c>
      <c r="R26" s="1">
        <v>10</v>
      </c>
      <c r="S26" s="1">
        <v>1295.20257</v>
      </c>
      <c r="V26" s="1">
        <v>4448.85</v>
      </c>
      <c r="W26" s="1">
        <v>964</v>
      </c>
      <c r="X26" s="1">
        <f t="shared" si="1"/>
        <v>4.61498962655602</v>
      </c>
      <c r="Y26" s="1">
        <v>6.94</v>
      </c>
      <c r="Z26" s="1">
        <f t="shared" si="2"/>
        <v>0.335015903954464</v>
      </c>
      <c r="AB26" s="2">
        <v>4</v>
      </c>
      <c r="AC26" s="3">
        <f>11.35*0.04197</f>
        <v>0.4763595</v>
      </c>
      <c r="AD26" s="1">
        <f t="shared" si="0"/>
        <v>2.09925486948408</v>
      </c>
      <c r="AE26" s="1">
        <v>10</v>
      </c>
      <c r="AH26" s="1">
        <v>8282.65</v>
      </c>
      <c r="AI26" s="1">
        <v>1780</v>
      </c>
      <c r="AJ26" s="1">
        <f t="shared" si="3"/>
        <v>4.65317415730337</v>
      </c>
      <c r="AK26" s="1">
        <v>5.38</v>
      </c>
      <c r="AL26" s="1">
        <f t="shared" si="4"/>
        <v>0.135097740278184</v>
      </c>
    </row>
    <row r="27" spans="2:38">
      <c r="B27" s="1">
        <v>2</v>
      </c>
      <c r="C27" s="1">
        <v>0.04942</v>
      </c>
      <c r="D27" s="1">
        <v>20.23472278</v>
      </c>
      <c r="E27" s="1">
        <v>10</v>
      </c>
      <c r="F27" s="1">
        <v>2023.472278</v>
      </c>
      <c r="G27" s="1">
        <v>3295</v>
      </c>
      <c r="H27" s="1">
        <v>147</v>
      </c>
      <c r="I27" s="1">
        <v>2205.41</v>
      </c>
      <c r="J27" s="1">
        <v>296</v>
      </c>
      <c r="K27" s="1">
        <f>I27/J27</f>
        <v>7.45070945945946</v>
      </c>
      <c r="L27" s="1">
        <v>12.4</v>
      </c>
      <c r="M27" s="1">
        <f>ABS(L27-K27)/L27</f>
        <v>0.39913633391456</v>
      </c>
      <c r="O27" s="1">
        <v>8</v>
      </c>
      <c r="P27" s="1">
        <v>0.058368</v>
      </c>
      <c r="Q27" s="1">
        <v>17.13267544</v>
      </c>
      <c r="R27" s="1">
        <v>10</v>
      </c>
      <c r="S27" s="1">
        <v>1713.267544</v>
      </c>
      <c r="V27" s="1">
        <v>5730.89</v>
      </c>
      <c r="W27" s="1">
        <v>1592</v>
      </c>
      <c r="X27" s="1">
        <f t="shared" si="1"/>
        <v>3.59980527638191</v>
      </c>
      <c r="Y27" s="1">
        <v>4.4</v>
      </c>
      <c r="Z27" s="1">
        <f t="shared" si="2"/>
        <v>0.18186243718593</v>
      </c>
      <c r="AB27" s="2">
        <v>8</v>
      </c>
      <c r="AC27" s="3">
        <f>11.35*0.04675</f>
        <v>0.5306125</v>
      </c>
      <c r="AD27" s="1">
        <f t="shared" si="0"/>
        <v>1.88461447855073</v>
      </c>
      <c r="AE27" s="1">
        <v>10</v>
      </c>
      <c r="AH27" s="1">
        <v>18141.4</v>
      </c>
      <c r="AI27" s="1">
        <v>2976</v>
      </c>
      <c r="AJ27" s="1">
        <f t="shared" si="3"/>
        <v>6.09590053763441</v>
      </c>
      <c r="AK27" s="1">
        <v>4.61</v>
      </c>
      <c r="AL27" s="1">
        <f t="shared" si="4"/>
        <v>0.322321157838267</v>
      </c>
    </row>
    <row r="28" spans="2:38">
      <c r="B28" s="1">
        <v>3</v>
      </c>
      <c r="C28" s="1">
        <v>0.03969</v>
      </c>
      <c r="D28" s="1">
        <v>25.19526329</v>
      </c>
      <c r="E28" s="1">
        <v>10</v>
      </c>
      <c r="F28" s="1">
        <v>2519.526329</v>
      </c>
      <c r="G28" s="1">
        <v>2315</v>
      </c>
      <c r="H28" s="1">
        <v>152</v>
      </c>
      <c r="I28" s="1">
        <v>2487.5</v>
      </c>
      <c r="J28" s="1">
        <v>456</v>
      </c>
      <c r="K28" s="1">
        <f>I28/J28</f>
        <v>5.45504385964912</v>
      </c>
      <c r="L28" s="1">
        <v>8.63</v>
      </c>
      <c r="M28" s="1">
        <f>ABS(L28-K28)/L28</f>
        <v>0.367897582891179</v>
      </c>
      <c r="O28" s="1">
        <v>0.5</v>
      </c>
      <c r="P28" s="1">
        <v>0.21396</v>
      </c>
      <c r="Q28" s="1">
        <v>4.673770798</v>
      </c>
      <c r="R28" s="1">
        <v>15</v>
      </c>
      <c r="S28" s="1">
        <v>701.0656197</v>
      </c>
      <c r="X28" s="1" t="e">
        <f t="shared" si="1"/>
        <v>#DIV/0!</v>
      </c>
      <c r="Y28" s="1">
        <v>75.5</v>
      </c>
      <c r="Z28" s="1" t="e">
        <f t="shared" si="2"/>
        <v>#DIV/0!</v>
      </c>
      <c r="AB28" s="1">
        <v>0.5</v>
      </c>
      <c r="AC28" s="3">
        <f>11.35*0.1614</f>
        <v>1.83189</v>
      </c>
      <c r="AD28" s="1">
        <f t="shared" si="0"/>
        <v>0.545884305280339</v>
      </c>
      <c r="AE28" s="1">
        <v>15</v>
      </c>
      <c r="AJ28" s="1" t="e">
        <f t="shared" ref="AJ28:AJ33" si="5">AF28/AG28</f>
        <v>#DIV/0!</v>
      </c>
      <c r="AK28" s="1">
        <v>2.36</v>
      </c>
      <c r="AL28" s="1" t="e">
        <f t="shared" si="4"/>
        <v>#DIV/0!</v>
      </c>
    </row>
    <row r="29" spans="2:38">
      <c r="B29" s="1">
        <v>4</v>
      </c>
      <c r="C29" s="1">
        <v>0.03403</v>
      </c>
      <c r="D29" s="1">
        <v>29.38583603</v>
      </c>
      <c r="E29" s="1">
        <v>10</v>
      </c>
      <c r="F29" s="1">
        <v>2938.583603</v>
      </c>
      <c r="G29" s="1">
        <v>1903</v>
      </c>
      <c r="H29" s="1">
        <v>149</v>
      </c>
      <c r="I29" s="1">
        <v>1764.43</v>
      </c>
      <c r="J29" s="1">
        <v>596</v>
      </c>
      <c r="K29" s="1">
        <f>I29/J29</f>
        <v>2.96045302013423</v>
      </c>
      <c r="L29" s="1">
        <v>6.94</v>
      </c>
      <c r="M29" s="1">
        <f>ABS(L29-K29)/L29</f>
        <v>0.573421755023886</v>
      </c>
      <c r="O29" s="1">
        <v>1</v>
      </c>
      <c r="P29" s="1">
        <v>0.15588</v>
      </c>
      <c r="Q29" s="1">
        <v>6.415191173</v>
      </c>
      <c r="R29" s="1">
        <v>15</v>
      </c>
      <c r="S29" s="1">
        <v>962.2786759</v>
      </c>
      <c r="X29" s="1" t="e">
        <f t="shared" si="1"/>
        <v>#DIV/0!</v>
      </c>
      <c r="Y29" s="1">
        <v>37.1</v>
      </c>
      <c r="Z29" s="1" t="e">
        <f t="shared" si="2"/>
        <v>#DIV/0!</v>
      </c>
      <c r="AB29" s="2">
        <v>1</v>
      </c>
      <c r="AC29" s="3">
        <f>11.35*0.07102</f>
        <v>0.806077</v>
      </c>
      <c r="AD29" s="1">
        <f t="shared" si="0"/>
        <v>1.2405762724901</v>
      </c>
      <c r="AE29" s="1">
        <v>15</v>
      </c>
      <c r="AJ29" s="1" t="e">
        <f t="shared" si="5"/>
        <v>#DIV/0!</v>
      </c>
      <c r="AK29" s="1">
        <v>4.43</v>
      </c>
      <c r="AL29" s="1" t="e">
        <f t="shared" si="4"/>
        <v>#DIV/0!</v>
      </c>
    </row>
    <row r="30" spans="2:38">
      <c r="B30" s="1">
        <v>6</v>
      </c>
      <c r="C30" s="1">
        <v>0.0277</v>
      </c>
      <c r="D30" s="1">
        <v>36.10108303</v>
      </c>
      <c r="E30" s="1">
        <v>2</v>
      </c>
      <c r="F30" s="1">
        <v>722.0216606</v>
      </c>
      <c r="O30" s="1">
        <v>2</v>
      </c>
      <c r="P30" s="1">
        <v>0.109368</v>
      </c>
      <c r="Q30" s="1">
        <v>9.143442323</v>
      </c>
      <c r="R30" s="1">
        <v>15</v>
      </c>
      <c r="S30" s="1">
        <v>1371.516348</v>
      </c>
      <c r="X30" s="1" t="e">
        <f t="shared" si="1"/>
        <v>#DIV/0!</v>
      </c>
      <c r="Y30" s="1">
        <v>18.3</v>
      </c>
      <c r="Z30" s="1" t="e">
        <f t="shared" si="2"/>
        <v>#DIV/0!</v>
      </c>
      <c r="AB30" s="2">
        <v>2</v>
      </c>
      <c r="AC30" s="3">
        <f>11.35*0.04606</f>
        <v>0.522781</v>
      </c>
      <c r="AD30" s="1">
        <f t="shared" si="0"/>
        <v>1.91284687086945</v>
      </c>
      <c r="AE30" s="1">
        <v>15</v>
      </c>
      <c r="AJ30" s="1" t="e">
        <f t="shared" si="5"/>
        <v>#DIV/0!</v>
      </c>
      <c r="AK30" s="1">
        <v>7.39</v>
      </c>
      <c r="AL30" s="1" t="e">
        <f t="shared" si="4"/>
        <v>#DIV/0!</v>
      </c>
    </row>
    <row r="31" spans="2:38">
      <c r="B31" s="1">
        <v>8</v>
      </c>
      <c r="C31" s="1">
        <v>0.02429</v>
      </c>
      <c r="D31" s="1">
        <v>41.16920543</v>
      </c>
      <c r="E31" s="1">
        <v>10</v>
      </c>
      <c r="F31" s="1">
        <v>4116.920543</v>
      </c>
      <c r="I31" s="1">
        <v>1692.16</v>
      </c>
      <c r="J31" s="1">
        <v>544</v>
      </c>
      <c r="K31" s="1">
        <f t="shared" ref="K31:K37" si="6">I31/J31</f>
        <v>3.11058823529412</v>
      </c>
      <c r="L31" s="1">
        <v>4.25</v>
      </c>
      <c r="M31" s="1">
        <f t="shared" ref="M31:M37" si="7">ABS(L31-K31)/L31</f>
        <v>0.268096885813149</v>
      </c>
      <c r="O31" s="1">
        <v>3</v>
      </c>
      <c r="P31" s="1">
        <v>0.088824</v>
      </c>
      <c r="Q31" s="1">
        <v>11.2582185</v>
      </c>
      <c r="R31" s="1">
        <v>15</v>
      </c>
      <c r="S31" s="1">
        <v>1688.732775</v>
      </c>
      <c r="X31" s="1" t="e">
        <f t="shared" si="1"/>
        <v>#DIV/0!</v>
      </c>
      <c r="Y31" s="1">
        <v>12.7</v>
      </c>
      <c r="Z31" s="1" t="e">
        <f t="shared" si="2"/>
        <v>#DIV/0!</v>
      </c>
      <c r="AB31" s="2">
        <v>3</v>
      </c>
      <c r="AC31" s="3">
        <f>11.35*0.04234</f>
        <v>0.480559</v>
      </c>
      <c r="AD31" s="1">
        <f t="shared" si="0"/>
        <v>2.08090994029869</v>
      </c>
      <c r="AE31" s="1">
        <v>15</v>
      </c>
      <c r="AJ31" s="1" t="e">
        <f t="shared" si="5"/>
        <v>#DIV/0!</v>
      </c>
      <c r="AK31" s="1">
        <v>8.17</v>
      </c>
      <c r="AL31" s="1" t="e">
        <f t="shared" si="4"/>
        <v>#DIV/0!</v>
      </c>
    </row>
    <row r="32" spans="2:38">
      <c r="B32" s="1">
        <v>0.5</v>
      </c>
      <c r="C32" s="1">
        <v>0.09687</v>
      </c>
      <c r="D32" s="1">
        <v>10.32311345</v>
      </c>
      <c r="E32" s="1">
        <v>15</v>
      </c>
      <c r="F32" s="1">
        <v>1548.467018</v>
      </c>
      <c r="K32" s="1" t="e">
        <f t="shared" si="6"/>
        <v>#DIV/0!</v>
      </c>
      <c r="L32" s="1">
        <v>178</v>
      </c>
      <c r="M32" s="1" t="e">
        <f t="shared" si="7"/>
        <v>#DIV/0!</v>
      </c>
      <c r="O32" s="1">
        <v>4</v>
      </c>
      <c r="P32" s="1">
        <v>0.077208</v>
      </c>
      <c r="Q32" s="1">
        <v>12.9520257</v>
      </c>
      <c r="R32" s="1">
        <v>15</v>
      </c>
      <c r="S32" s="1">
        <v>1942.803855</v>
      </c>
      <c r="X32" s="1" t="e">
        <f t="shared" si="1"/>
        <v>#DIV/0!</v>
      </c>
      <c r="Y32" s="1">
        <v>10.2</v>
      </c>
      <c r="Z32" s="1" t="e">
        <f t="shared" si="2"/>
        <v>#DIV/0!</v>
      </c>
      <c r="AB32" s="2">
        <v>4</v>
      </c>
      <c r="AC32" s="3">
        <f>11.35*0.04197</f>
        <v>0.4763595</v>
      </c>
      <c r="AD32" s="1">
        <f t="shared" si="0"/>
        <v>2.09925486948408</v>
      </c>
      <c r="AE32" s="1">
        <v>15</v>
      </c>
      <c r="AJ32" s="1" t="e">
        <f t="shared" si="5"/>
        <v>#DIV/0!</v>
      </c>
      <c r="AK32" s="1">
        <v>9.45</v>
      </c>
      <c r="AL32" s="1" t="e">
        <f t="shared" si="4"/>
        <v>#DIV/0!</v>
      </c>
    </row>
    <row r="33" spans="2:38">
      <c r="B33" s="1">
        <v>1</v>
      </c>
      <c r="C33" s="1">
        <v>0.07072</v>
      </c>
      <c r="D33" s="1">
        <v>14.14027149</v>
      </c>
      <c r="E33" s="1">
        <v>15</v>
      </c>
      <c r="F33" s="1">
        <v>2121.040724</v>
      </c>
      <c r="K33" s="1" t="e">
        <f t="shared" si="6"/>
        <v>#DIV/0!</v>
      </c>
      <c r="L33" s="1">
        <v>50.4</v>
      </c>
      <c r="M33" s="1" t="e">
        <f t="shared" si="7"/>
        <v>#DIV/0!</v>
      </c>
      <c r="O33" s="1">
        <v>8</v>
      </c>
      <c r="P33" s="1">
        <v>0.058368</v>
      </c>
      <c r="Q33" s="1">
        <v>17.13267544</v>
      </c>
      <c r="R33" s="1">
        <v>15</v>
      </c>
      <c r="S33" s="1">
        <v>2569.901316</v>
      </c>
      <c r="X33" s="1" t="e">
        <f t="shared" si="1"/>
        <v>#DIV/0!</v>
      </c>
      <c r="Y33" s="1">
        <v>6.16</v>
      </c>
      <c r="Z33" s="1" t="e">
        <f t="shared" si="2"/>
        <v>#DIV/0!</v>
      </c>
      <c r="AB33" s="2">
        <v>8</v>
      </c>
      <c r="AC33" s="3">
        <f>11.35*0.04675</f>
        <v>0.5306125</v>
      </c>
      <c r="AD33" s="1">
        <f t="shared" si="0"/>
        <v>1.88461447855073</v>
      </c>
      <c r="AE33" s="1">
        <v>15</v>
      </c>
      <c r="AJ33" s="1" t="e">
        <f t="shared" si="5"/>
        <v>#DIV/0!</v>
      </c>
      <c r="AK33" s="1">
        <v>11</v>
      </c>
      <c r="AL33" s="1" t="e">
        <f t="shared" si="4"/>
        <v>#DIV/0!</v>
      </c>
    </row>
    <row r="34" spans="2:13">
      <c r="B34" s="1">
        <v>2</v>
      </c>
      <c r="C34" s="1">
        <v>0.04942</v>
      </c>
      <c r="D34" s="1">
        <v>20.23472278</v>
      </c>
      <c r="E34" s="1">
        <v>15</v>
      </c>
      <c r="F34" s="1">
        <v>3035.208418</v>
      </c>
      <c r="K34" s="1" t="e">
        <f t="shared" si="6"/>
        <v>#DIV/0!</v>
      </c>
      <c r="L34" s="1">
        <v>19.5</v>
      </c>
      <c r="M34" s="1" t="e">
        <f t="shared" si="7"/>
        <v>#DIV/0!</v>
      </c>
    </row>
    <row r="35" spans="2:13">
      <c r="B35" s="1">
        <v>3</v>
      </c>
      <c r="C35" s="1">
        <v>0.03969</v>
      </c>
      <c r="D35" s="1">
        <v>25.19526329</v>
      </c>
      <c r="E35" s="1">
        <v>15</v>
      </c>
      <c r="F35" s="1">
        <v>3779.289494</v>
      </c>
      <c r="K35" s="1" t="e">
        <f t="shared" si="6"/>
        <v>#DIV/0!</v>
      </c>
      <c r="L35" s="1">
        <v>12.8</v>
      </c>
      <c r="M35" s="1" t="e">
        <f t="shared" si="7"/>
        <v>#DIV/0!</v>
      </c>
    </row>
    <row r="36" spans="2:13">
      <c r="B36" s="1">
        <v>4</v>
      </c>
      <c r="C36" s="1">
        <v>0.03403</v>
      </c>
      <c r="D36" s="1">
        <v>29.38583603</v>
      </c>
      <c r="E36" s="1">
        <v>15</v>
      </c>
      <c r="F36" s="1">
        <v>4407.875404</v>
      </c>
      <c r="K36" s="1" t="e">
        <f t="shared" si="6"/>
        <v>#DIV/0!</v>
      </c>
      <c r="L36" s="1">
        <v>9.97</v>
      </c>
      <c r="M36" s="1" t="e">
        <f t="shared" si="7"/>
        <v>#DIV/0!</v>
      </c>
    </row>
    <row r="37" spans="2:6">
      <c r="B37" s="1">
        <v>6</v>
      </c>
      <c r="C37" s="1">
        <v>0.0277</v>
      </c>
      <c r="D37" s="1">
        <v>36.10108303</v>
      </c>
      <c r="E37" s="1">
        <v>2</v>
      </c>
      <c r="F37" s="1">
        <v>722.0216606</v>
      </c>
    </row>
    <row r="38" spans="2:13">
      <c r="B38" s="1">
        <v>8</v>
      </c>
      <c r="C38" s="1">
        <v>0.02429</v>
      </c>
      <c r="D38" s="1">
        <v>41.16920543</v>
      </c>
      <c r="E38" s="1">
        <v>15</v>
      </c>
      <c r="F38" s="1">
        <v>6175.380815</v>
      </c>
      <c r="K38" s="1" t="e">
        <f>I38/J38</f>
        <v>#DIV/0!</v>
      </c>
      <c r="L38" s="1">
        <v>5.66</v>
      </c>
      <c r="M38" s="1" t="e">
        <f>ABS(L38-K38)/L38</f>
        <v>#DIV/0!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L33"/>
  <sheetViews>
    <sheetView topLeftCell="V1" workbookViewId="0">
      <selection activeCell="AH4" sqref="AH4:AI27"/>
    </sheetView>
  </sheetViews>
  <sheetFormatPr defaultColWidth="9" defaultRowHeight="15"/>
  <sheetData>
    <row r="2" spans="2:38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</v>
      </c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38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/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A3" s="1"/>
      <c r="AB3" s="1" t="s">
        <v>3</v>
      </c>
      <c r="AC3" s="1" t="s">
        <v>4</v>
      </c>
      <c r="AD3" s="1" t="s">
        <v>5</v>
      </c>
      <c r="AE3" s="1" t="s">
        <v>6</v>
      </c>
      <c r="AF3" s="1" t="s">
        <v>8</v>
      </c>
      <c r="AG3" s="1" t="s">
        <v>15</v>
      </c>
      <c r="AH3" s="1" t="s">
        <v>10</v>
      </c>
      <c r="AI3" s="1" t="s">
        <v>11</v>
      </c>
      <c r="AJ3" s="1" t="s">
        <v>12</v>
      </c>
      <c r="AK3" s="1" t="s">
        <v>13</v>
      </c>
      <c r="AL3" s="1" t="s">
        <v>14</v>
      </c>
    </row>
    <row r="4" spans="2:38">
      <c r="B4" s="1">
        <v>0.5</v>
      </c>
      <c r="C4" s="1">
        <v>0.09687</v>
      </c>
      <c r="D4" s="1">
        <v>10.32311345</v>
      </c>
      <c r="E4" s="1">
        <v>2</v>
      </c>
      <c r="F4" s="1">
        <v>206.462269</v>
      </c>
      <c r="G4" s="1">
        <v>2487682</v>
      </c>
      <c r="H4" s="1">
        <v>403475</v>
      </c>
      <c r="I4" s="1"/>
      <c r="J4" s="1"/>
      <c r="K4" s="1" t="e">
        <f t="shared" ref="K4:K33" si="0">I4/J4</f>
        <v>#DIV/0!</v>
      </c>
      <c r="L4" s="1">
        <v>5.14</v>
      </c>
      <c r="M4" s="1" t="e">
        <f t="shared" ref="M4:M33" si="1">ABS(L4-K4)/L4</f>
        <v>#DIV/0!</v>
      </c>
      <c r="N4" s="1"/>
      <c r="O4" s="1">
        <v>0.5</v>
      </c>
      <c r="P4" s="1">
        <v>0.21396</v>
      </c>
      <c r="Q4" s="1">
        <v>4.673770798</v>
      </c>
      <c r="R4" s="1">
        <v>2</v>
      </c>
      <c r="S4" s="1">
        <v>93.47541597</v>
      </c>
      <c r="T4" s="1"/>
      <c r="U4" s="1"/>
      <c r="V4" s="1"/>
      <c r="W4" s="1"/>
      <c r="X4" s="1" t="e">
        <f t="shared" ref="X4:X33" si="2">V4/W4</f>
        <v>#DIV/0!</v>
      </c>
      <c r="Y4" s="1">
        <v>4.04</v>
      </c>
      <c r="Z4" s="1" t="e">
        <f t="shared" ref="Z4:Z33" si="3">ABS(Y4-X4)/Y4</f>
        <v>#DIV/0!</v>
      </c>
      <c r="AA4" s="1"/>
      <c r="AB4" s="1">
        <v>0.5</v>
      </c>
      <c r="AC4" s="3">
        <f>11.35*0.1614</f>
        <v>1.83189</v>
      </c>
      <c r="AD4" s="1">
        <f t="shared" ref="AD4:AD33" si="4">1/AC4</f>
        <v>0.545884305280339</v>
      </c>
      <c r="AE4" s="1">
        <v>2</v>
      </c>
      <c r="AF4" s="1"/>
      <c r="AG4" s="1"/>
      <c r="AH4" s="1"/>
      <c r="AI4" s="1"/>
      <c r="AJ4" s="1" t="e">
        <f t="shared" ref="AJ4:AJ27" si="5">AH4/AI4</f>
        <v>#DIV/0!</v>
      </c>
      <c r="AK4" s="1">
        <v>1.38</v>
      </c>
      <c r="AL4" s="1" t="e">
        <f t="shared" ref="AL4:AL33" si="6">ABS(AK4-AJ4)/AK4</f>
        <v>#DIV/0!</v>
      </c>
    </row>
    <row r="5" spans="2:38">
      <c r="B5" s="1">
        <v>1</v>
      </c>
      <c r="C5" s="1">
        <v>0.07072</v>
      </c>
      <c r="D5" s="1">
        <v>14.14027149</v>
      </c>
      <c r="E5" s="1">
        <v>2</v>
      </c>
      <c r="F5" s="1">
        <v>282.8054299</v>
      </c>
      <c r="G5" s="1">
        <v>2251157</v>
      </c>
      <c r="H5" s="1">
        <v>400398</v>
      </c>
      <c r="I5" s="1"/>
      <c r="J5" s="1"/>
      <c r="K5" s="1" t="e">
        <f t="shared" si="0"/>
        <v>#DIV/0!</v>
      </c>
      <c r="L5" s="1">
        <v>3.71</v>
      </c>
      <c r="M5" s="1" t="e">
        <f t="shared" si="1"/>
        <v>#DIV/0!</v>
      </c>
      <c r="N5" s="2"/>
      <c r="O5" s="1">
        <v>1</v>
      </c>
      <c r="P5" s="1">
        <v>0.15588</v>
      </c>
      <c r="Q5" s="1">
        <v>6.415191173</v>
      </c>
      <c r="R5" s="1">
        <v>2</v>
      </c>
      <c r="S5" s="1">
        <v>128.3038235</v>
      </c>
      <c r="T5" s="1"/>
      <c r="U5" s="1"/>
      <c r="V5" s="1"/>
      <c r="W5" s="1"/>
      <c r="X5" s="1" t="e">
        <f t="shared" si="2"/>
        <v>#DIV/0!</v>
      </c>
      <c r="Y5" s="1">
        <v>3.24</v>
      </c>
      <c r="Z5" s="1" t="e">
        <f t="shared" si="3"/>
        <v>#DIV/0!</v>
      </c>
      <c r="AA5" s="1"/>
      <c r="AB5" s="2">
        <v>1</v>
      </c>
      <c r="AC5" s="3">
        <f>11.35*0.07102</f>
        <v>0.806077</v>
      </c>
      <c r="AD5" s="1">
        <f t="shared" si="4"/>
        <v>1.2405762724901</v>
      </c>
      <c r="AE5" s="1">
        <v>2</v>
      </c>
      <c r="AF5" s="1"/>
      <c r="AG5" s="1"/>
      <c r="AH5" s="1"/>
      <c r="AI5" s="1"/>
      <c r="AJ5" s="1" t="e">
        <f t="shared" si="5"/>
        <v>#DIV/0!</v>
      </c>
      <c r="AK5" s="1">
        <v>1.67</v>
      </c>
      <c r="AL5" s="1" t="e">
        <f t="shared" si="6"/>
        <v>#DIV/0!</v>
      </c>
    </row>
    <row r="6" spans="2:38">
      <c r="B6" s="1">
        <v>2</v>
      </c>
      <c r="C6" s="1">
        <v>0.04942</v>
      </c>
      <c r="D6" s="1">
        <v>20.23472278</v>
      </c>
      <c r="E6" s="1">
        <v>2</v>
      </c>
      <c r="F6" s="1">
        <v>404.6944557</v>
      </c>
      <c r="G6" s="1">
        <v>1903575</v>
      </c>
      <c r="H6" s="1">
        <v>406985</v>
      </c>
      <c r="I6" s="1"/>
      <c r="J6" s="1"/>
      <c r="K6" s="1" t="e">
        <f t="shared" si="0"/>
        <v>#DIV/0!</v>
      </c>
      <c r="L6" s="1">
        <v>2.77</v>
      </c>
      <c r="M6" s="1" t="e">
        <f t="shared" si="1"/>
        <v>#DIV/0!</v>
      </c>
      <c r="N6" s="2"/>
      <c r="O6" s="1">
        <v>2</v>
      </c>
      <c r="P6" s="1">
        <v>0.109368</v>
      </c>
      <c r="Q6" s="1">
        <v>9.143442323</v>
      </c>
      <c r="R6" s="1">
        <v>2</v>
      </c>
      <c r="S6" s="1">
        <v>182.8688465</v>
      </c>
      <c r="T6" s="1"/>
      <c r="U6" s="1"/>
      <c r="V6" s="1"/>
      <c r="W6" s="1"/>
      <c r="X6" s="1" t="e">
        <f t="shared" si="2"/>
        <v>#DIV/0!</v>
      </c>
      <c r="Y6" s="1">
        <v>3.62</v>
      </c>
      <c r="Z6" s="1" t="e">
        <f t="shared" si="3"/>
        <v>#DIV/0!</v>
      </c>
      <c r="AA6" s="1"/>
      <c r="AB6" s="2">
        <v>2</v>
      </c>
      <c r="AC6" s="3">
        <f>11.35*0.04606</f>
        <v>0.522781</v>
      </c>
      <c r="AD6" s="1">
        <f t="shared" si="4"/>
        <v>1.91284687086945</v>
      </c>
      <c r="AE6" s="1">
        <v>2</v>
      </c>
      <c r="AF6" s="1"/>
      <c r="AG6" s="1"/>
      <c r="AH6" s="1"/>
      <c r="AI6" s="1"/>
      <c r="AJ6" s="1" t="e">
        <f t="shared" si="5"/>
        <v>#DIV/0!</v>
      </c>
      <c r="AK6" s="1">
        <v>1.77</v>
      </c>
      <c r="AL6" s="1" t="e">
        <f t="shared" si="6"/>
        <v>#DIV/0!</v>
      </c>
    </row>
    <row r="7" spans="2:38">
      <c r="B7" s="1">
        <v>3</v>
      </c>
      <c r="C7" s="1">
        <v>0.03969</v>
      </c>
      <c r="D7" s="1">
        <v>25.19526329</v>
      </c>
      <c r="E7" s="1">
        <v>2</v>
      </c>
      <c r="F7" s="1">
        <v>503.9052658</v>
      </c>
      <c r="G7" s="1">
        <v>1692737</v>
      </c>
      <c r="H7" s="1">
        <v>409258</v>
      </c>
      <c r="I7" s="1"/>
      <c r="J7" s="1"/>
      <c r="K7" s="1" t="e">
        <f t="shared" si="0"/>
        <v>#DIV/0!</v>
      </c>
      <c r="L7" s="1">
        <v>2.42</v>
      </c>
      <c r="M7" s="1" t="e">
        <f t="shared" si="1"/>
        <v>#DIV/0!</v>
      </c>
      <c r="N7" s="2"/>
      <c r="O7" s="1">
        <v>3</v>
      </c>
      <c r="P7" s="1">
        <v>0.088824</v>
      </c>
      <c r="Q7" s="1">
        <v>11.2582185</v>
      </c>
      <c r="R7" s="1">
        <v>2</v>
      </c>
      <c r="S7" s="1">
        <v>225.16437</v>
      </c>
      <c r="T7" s="1"/>
      <c r="U7" s="1"/>
      <c r="V7" s="1"/>
      <c r="W7" s="1"/>
      <c r="X7" s="1" t="e">
        <f t="shared" si="2"/>
        <v>#DIV/0!</v>
      </c>
      <c r="Y7" s="1">
        <v>2.3</v>
      </c>
      <c r="Z7" s="1" t="e">
        <f t="shared" si="3"/>
        <v>#DIV/0!</v>
      </c>
      <c r="AA7" s="1"/>
      <c r="AB7" s="2">
        <v>3</v>
      </c>
      <c r="AC7" s="3">
        <f>11.35*0.04234</f>
        <v>0.480559</v>
      </c>
      <c r="AD7" s="1">
        <f t="shared" si="4"/>
        <v>2.08090994029869</v>
      </c>
      <c r="AE7" s="1">
        <v>2</v>
      </c>
      <c r="AF7" s="1"/>
      <c r="AG7" s="1"/>
      <c r="AH7" s="1"/>
      <c r="AI7" s="1"/>
      <c r="AJ7" s="1" t="e">
        <f t="shared" si="5"/>
        <v>#DIV/0!</v>
      </c>
      <c r="AK7" s="1">
        <v>1.68</v>
      </c>
      <c r="AL7" s="1" t="e">
        <f t="shared" si="6"/>
        <v>#DIV/0!</v>
      </c>
    </row>
    <row r="8" spans="2:38">
      <c r="B8" s="1">
        <v>4</v>
      </c>
      <c r="C8" s="1">
        <v>0.03403</v>
      </c>
      <c r="D8" s="1">
        <v>29.38583603</v>
      </c>
      <c r="E8" s="1">
        <v>2</v>
      </c>
      <c r="F8" s="1">
        <v>587.7167205</v>
      </c>
      <c r="G8" s="1">
        <v>1557388</v>
      </c>
      <c r="H8" s="1">
        <v>410177</v>
      </c>
      <c r="I8" s="1"/>
      <c r="J8" s="1"/>
      <c r="K8" s="1" t="e">
        <f t="shared" si="0"/>
        <v>#DIV/0!</v>
      </c>
      <c r="L8" s="1">
        <v>2.17</v>
      </c>
      <c r="M8" s="1" t="e">
        <f t="shared" si="1"/>
        <v>#DIV/0!</v>
      </c>
      <c r="N8" s="2"/>
      <c r="O8" s="1">
        <v>4</v>
      </c>
      <c r="P8" s="1">
        <v>0.077208</v>
      </c>
      <c r="Q8" s="1">
        <v>12.9520257</v>
      </c>
      <c r="R8" s="1">
        <v>2</v>
      </c>
      <c r="S8" s="1">
        <v>259.0405139</v>
      </c>
      <c r="T8" s="1"/>
      <c r="U8" s="1"/>
      <c r="V8" s="1"/>
      <c r="W8" s="1"/>
      <c r="X8" s="1" t="e">
        <f t="shared" si="2"/>
        <v>#DIV/0!</v>
      </c>
      <c r="Y8" s="1">
        <v>2.1</v>
      </c>
      <c r="Z8" s="1" t="e">
        <f t="shared" si="3"/>
        <v>#DIV/0!</v>
      </c>
      <c r="AA8" s="1"/>
      <c r="AB8" s="2">
        <v>4</v>
      </c>
      <c r="AC8" s="3">
        <f>11.35*0.04197</f>
        <v>0.4763595</v>
      </c>
      <c r="AD8" s="1">
        <f t="shared" si="4"/>
        <v>2.09925486948408</v>
      </c>
      <c r="AE8" s="1">
        <v>2</v>
      </c>
      <c r="AF8" s="1"/>
      <c r="AG8" s="1"/>
      <c r="AH8" s="1"/>
      <c r="AI8" s="1"/>
      <c r="AJ8" s="1" t="e">
        <f t="shared" si="5"/>
        <v>#DIV/0!</v>
      </c>
      <c r="AK8" s="1">
        <v>1.57</v>
      </c>
      <c r="AL8" s="1" t="e">
        <f t="shared" si="6"/>
        <v>#DIV/0!</v>
      </c>
    </row>
    <row r="9" spans="2:38">
      <c r="B9" s="1">
        <v>8</v>
      </c>
      <c r="C9" s="1">
        <v>0.02429</v>
      </c>
      <c r="D9" s="1">
        <v>41.16920543</v>
      </c>
      <c r="E9" s="1">
        <v>2</v>
      </c>
      <c r="F9" s="1">
        <v>823.3841087</v>
      </c>
      <c r="G9" s="1">
        <v>1300569</v>
      </c>
      <c r="H9" s="1">
        <v>409903</v>
      </c>
      <c r="I9" s="1"/>
      <c r="J9" s="1"/>
      <c r="K9" s="1" t="e">
        <f t="shared" si="0"/>
        <v>#DIV/0!</v>
      </c>
      <c r="L9" s="1">
        <v>1.74</v>
      </c>
      <c r="M9" s="1" t="e">
        <f t="shared" si="1"/>
        <v>#DIV/0!</v>
      </c>
      <c r="N9" s="2"/>
      <c r="O9" s="1">
        <v>8</v>
      </c>
      <c r="P9" s="1">
        <v>0.058368</v>
      </c>
      <c r="Q9" s="1">
        <v>17.13267544</v>
      </c>
      <c r="R9" s="1">
        <v>2</v>
      </c>
      <c r="S9" s="1">
        <v>342.6535088</v>
      </c>
      <c r="T9" s="1"/>
      <c r="U9" s="1"/>
      <c r="V9" s="1"/>
      <c r="W9" s="1"/>
      <c r="X9" s="1" t="e">
        <f t="shared" si="2"/>
        <v>#DIV/0!</v>
      </c>
      <c r="Y9" s="1">
        <v>1.68</v>
      </c>
      <c r="Z9" s="1" t="e">
        <f t="shared" si="3"/>
        <v>#DIV/0!</v>
      </c>
      <c r="AA9" s="1"/>
      <c r="AB9" s="2">
        <v>8</v>
      </c>
      <c r="AC9" s="3">
        <f>11.35*0.04675</f>
        <v>0.5306125</v>
      </c>
      <c r="AD9" s="1">
        <f t="shared" si="4"/>
        <v>1.88461447855073</v>
      </c>
      <c r="AE9" s="1">
        <v>2</v>
      </c>
      <c r="AF9" s="1"/>
      <c r="AG9" s="1"/>
      <c r="AH9" s="1"/>
      <c r="AI9" s="1"/>
      <c r="AJ9" s="1" t="e">
        <f t="shared" si="5"/>
        <v>#DIV/0!</v>
      </c>
      <c r="AK9" s="1">
        <v>1.3</v>
      </c>
      <c r="AL9" s="1" t="e">
        <f t="shared" si="6"/>
        <v>#DIV/0!</v>
      </c>
    </row>
    <row r="10" spans="2:38">
      <c r="B10" s="1">
        <v>0.5</v>
      </c>
      <c r="C10" s="1">
        <v>0.09687</v>
      </c>
      <c r="D10" s="1">
        <v>10.32311345</v>
      </c>
      <c r="E10" s="1">
        <v>4</v>
      </c>
      <c r="F10" s="1">
        <v>412.924538</v>
      </c>
      <c r="G10" s="1">
        <v>1031977</v>
      </c>
      <c r="H10" s="1">
        <v>54797</v>
      </c>
      <c r="I10" s="1"/>
      <c r="J10" s="1"/>
      <c r="K10" s="1" t="e">
        <f t="shared" si="0"/>
        <v>#DIV/0!</v>
      </c>
      <c r="L10" s="1">
        <v>14.3</v>
      </c>
      <c r="M10" s="1" t="e">
        <f t="shared" si="1"/>
        <v>#DIV/0!</v>
      </c>
      <c r="N10" s="1"/>
      <c r="O10" s="1">
        <v>0.5</v>
      </c>
      <c r="P10" s="1">
        <v>0.21396</v>
      </c>
      <c r="Q10" s="1">
        <v>4.673770798</v>
      </c>
      <c r="R10" s="1">
        <v>4</v>
      </c>
      <c r="S10" s="1">
        <v>186.9508319</v>
      </c>
      <c r="T10" s="1"/>
      <c r="U10" s="1"/>
      <c r="V10" s="1"/>
      <c r="W10" s="1"/>
      <c r="X10" s="1" t="e">
        <f t="shared" si="2"/>
        <v>#DIV/0!</v>
      </c>
      <c r="Y10" s="1">
        <v>9</v>
      </c>
      <c r="Z10" s="1" t="e">
        <f t="shared" si="3"/>
        <v>#DIV/0!</v>
      </c>
      <c r="AA10" s="1"/>
      <c r="AB10" s="1">
        <v>0.5</v>
      </c>
      <c r="AC10" s="3">
        <f>11.35*0.1614</f>
        <v>1.83189</v>
      </c>
      <c r="AD10" s="1">
        <f t="shared" si="4"/>
        <v>0.545884305280339</v>
      </c>
      <c r="AE10" s="1">
        <v>4</v>
      </c>
      <c r="AF10" s="1"/>
      <c r="AG10" s="1"/>
      <c r="AH10" s="1"/>
      <c r="AI10" s="1"/>
      <c r="AJ10" s="1" t="e">
        <f t="shared" si="5"/>
        <v>#DIV/0!</v>
      </c>
      <c r="AK10" s="1">
        <v>1.61</v>
      </c>
      <c r="AL10" s="1" t="e">
        <f t="shared" si="6"/>
        <v>#DIV/0!</v>
      </c>
    </row>
    <row r="11" spans="2:38">
      <c r="B11" s="1">
        <v>1</v>
      </c>
      <c r="C11" s="1">
        <v>0.07072</v>
      </c>
      <c r="D11" s="1">
        <v>14.14027149</v>
      </c>
      <c r="E11" s="1">
        <v>4</v>
      </c>
      <c r="F11" s="1">
        <v>565.6108597</v>
      </c>
      <c r="G11" s="1">
        <v>743088</v>
      </c>
      <c r="H11" s="1">
        <v>54058</v>
      </c>
      <c r="I11" s="1"/>
      <c r="J11" s="1"/>
      <c r="K11" s="1" t="e">
        <f t="shared" si="0"/>
        <v>#DIV/0!</v>
      </c>
      <c r="L11" s="1">
        <v>7.68</v>
      </c>
      <c r="M11" s="1" t="e">
        <f t="shared" si="1"/>
        <v>#DIV/0!</v>
      </c>
      <c r="N11" s="2"/>
      <c r="O11" s="1">
        <v>1</v>
      </c>
      <c r="P11" s="1">
        <v>0.15588</v>
      </c>
      <c r="Q11" s="1">
        <v>6.415191173</v>
      </c>
      <c r="R11" s="1">
        <v>4</v>
      </c>
      <c r="S11" s="1">
        <v>256.6076469</v>
      </c>
      <c r="T11" s="1"/>
      <c r="U11" s="1"/>
      <c r="V11" s="1"/>
      <c r="W11" s="1"/>
      <c r="X11" s="1" t="e">
        <f t="shared" si="2"/>
        <v>#DIV/0!</v>
      </c>
      <c r="Y11" s="1">
        <v>6.43</v>
      </c>
      <c r="Z11" s="1" t="e">
        <f t="shared" si="3"/>
        <v>#DIV/0!</v>
      </c>
      <c r="AA11" s="1"/>
      <c r="AB11" s="2">
        <v>1</v>
      </c>
      <c r="AC11" s="3">
        <f>11.35*0.07102</f>
        <v>0.806077</v>
      </c>
      <c r="AD11" s="1">
        <f t="shared" si="4"/>
        <v>1.2405762724901</v>
      </c>
      <c r="AE11" s="1">
        <v>4</v>
      </c>
      <c r="AF11" s="1"/>
      <c r="AG11" s="1"/>
      <c r="AH11" s="1"/>
      <c r="AI11" s="1"/>
      <c r="AJ11" s="1" t="e">
        <f t="shared" si="5"/>
        <v>#DIV/0!</v>
      </c>
      <c r="AK11" s="1">
        <v>2.19</v>
      </c>
      <c r="AL11" s="1" t="e">
        <f t="shared" si="6"/>
        <v>#DIV/0!</v>
      </c>
    </row>
    <row r="12" spans="2:38">
      <c r="B12" s="1">
        <v>2</v>
      </c>
      <c r="C12" s="1">
        <v>0.04942</v>
      </c>
      <c r="D12" s="1">
        <v>20.23472278</v>
      </c>
      <c r="E12" s="1">
        <v>4</v>
      </c>
      <c r="F12" s="1">
        <v>809.3889114</v>
      </c>
      <c r="G12" s="1">
        <v>498421</v>
      </c>
      <c r="H12" s="1">
        <v>55319</v>
      </c>
      <c r="I12" s="1"/>
      <c r="J12" s="1"/>
      <c r="K12" s="1" t="e">
        <f t="shared" si="0"/>
        <v>#DIV/0!</v>
      </c>
      <c r="L12" s="1">
        <v>4.88</v>
      </c>
      <c r="M12" s="1" t="e">
        <f t="shared" si="1"/>
        <v>#DIV/0!</v>
      </c>
      <c r="N12" s="2"/>
      <c r="O12" s="1">
        <v>2</v>
      </c>
      <c r="P12" s="1">
        <v>0.109368</v>
      </c>
      <c r="Q12" s="1">
        <v>9.143442323</v>
      </c>
      <c r="R12" s="1">
        <v>4</v>
      </c>
      <c r="S12" s="1">
        <v>365.7376929</v>
      </c>
      <c r="T12" s="1"/>
      <c r="U12" s="1"/>
      <c r="V12" s="1"/>
      <c r="W12" s="1"/>
      <c r="X12" s="1" t="e">
        <f t="shared" si="2"/>
        <v>#DIV/0!</v>
      </c>
      <c r="Y12" s="1">
        <v>4.56</v>
      </c>
      <c r="Z12" s="1" t="e">
        <f t="shared" si="3"/>
        <v>#DIV/0!</v>
      </c>
      <c r="AA12" s="1"/>
      <c r="AB12" s="2">
        <v>2</v>
      </c>
      <c r="AC12" s="3">
        <f>11.35*0.04606</f>
        <v>0.522781</v>
      </c>
      <c r="AD12" s="1">
        <f t="shared" si="4"/>
        <v>1.91284687086945</v>
      </c>
      <c r="AE12" s="1">
        <v>4</v>
      </c>
      <c r="AF12" s="1"/>
      <c r="AG12" s="1"/>
      <c r="AH12" s="1"/>
      <c r="AI12" s="1"/>
      <c r="AJ12" s="1" t="e">
        <f t="shared" si="5"/>
        <v>#DIV/0!</v>
      </c>
      <c r="AK12" s="1">
        <v>2.54</v>
      </c>
      <c r="AL12" s="1" t="e">
        <f t="shared" si="6"/>
        <v>#DIV/0!</v>
      </c>
    </row>
    <row r="13" spans="2:38">
      <c r="B13" s="1">
        <v>3</v>
      </c>
      <c r="C13" s="1">
        <v>0.03969</v>
      </c>
      <c r="D13" s="1">
        <v>25.19526329</v>
      </c>
      <c r="E13" s="1">
        <v>4</v>
      </c>
      <c r="F13" s="1">
        <v>1007.810532</v>
      </c>
      <c r="G13" s="1">
        <v>339348</v>
      </c>
      <c r="H13" s="1">
        <v>56188</v>
      </c>
      <c r="I13" s="1"/>
      <c r="J13" s="1"/>
      <c r="K13" s="1" t="e">
        <f t="shared" si="0"/>
        <v>#DIV/0!</v>
      </c>
      <c r="L13" s="1">
        <v>3.91</v>
      </c>
      <c r="M13" s="1" t="e">
        <f t="shared" si="1"/>
        <v>#DIV/0!</v>
      </c>
      <c r="N13" s="2"/>
      <c r="O13" s="1">
        <v>3</v>
      </c>
      <c r="P13" s="1">
        <v>0.088824</v>
      </c>
      <c r="Q13" s="1">
        <v>11.2582185</v>
      </c>
      <c r="R13" s="1">
        <v>4</v>
      </c>
      <c r="S13" s="1">
        <v>450.32874</v>
      </c>
      <c r="T13" s="1"/>
      <c r="U13" s="1"/>
      <c r="V13" s="1"/>
      <c r="W13" s="1"/>
      <c r="X13" s="1" t="e">
        <f t="shared" si="2"/>
        <v>#DIV/0!</v>
      </c>
      <c r="Y13" s="1">
        <v>3.73</v>
      </c>
      <c r="Z13" s="1" t="e">
        <f t="shared" si="3"/>
        <v>#DIV/0!</v>
      </c>
      <c r="AA13" s="1"/>
      <c r="AB13" s="2">
        <v>3</v>
      </c>
      <c r="AC13" s="3">
        <f>11.35*0.04234</f>
        <v>0.480559</v>
      </c>
      <c r="AD13" s="1">
        <f t="shared" si="4"/>
        <v>2.08090994029869</v>
      </c>
      <c r="AE13" s="1">
        <v>4</v>
      </c>
      <c r="AF13" s="1"/>
      <c r="AG13" s="1"/>
      <c r="AH13" s="1"/>
      <c r="AI13" s="1"/>
      <c r="AJ13" s="1" t="e">
        <f t="shared" si="5"/>
        <v>#DIV/0!</v>
      </c>
      <c r="AK13" s="1">
        <v>2.44</v>
      </c>
      <c r="AL13" s="1" t="e">
        <f t="shared" si="6"/>
        <v>#DIV/0!</v>
      </c>
    </row>
    <row r="14" spans="2:38">
      <c r="B14" s="1">
        <v>4</v>
      </c>
      <c r="C14" s="1">
        <v>0.03403</v>
      </c>
      <c r="D14" s="1">
        <v>29.38583603</v>
      </c>
      <c r="E14" s="1">
        <v>4</v>
      </c>
      <c r="F14" s="1">
        <v>1175.433441</v>
      </c>
      <c r="G14" s="1">
        <v>345590</v>
      </c>
      <c r="H14" s="1">
        <v>56491</v>
      </c>
      <c r="I14" s="1"/>
      <c r="J14" s="1"/>
      <c r="K14" s="1" t="e">
        <f t="shared" si="0"/>
        <v>#DIV/0!</v>
      </c>
      <c r="L14" s="1">
        <v>3.34</v>
      </c>
      <c r="M14" s="1" t="e">
        <f t="shared" si="1"/>
        <v>#DIV/0!</v>
      </c>
      <c r="N14" s="2"/>
      <c r="O14" s="1">
        <v>4</v>
      </c>
      <c r="P14" s="1">
        <v>0.077208</v>
      </c>
      <c r="Q14" s="1">
        <v>12.9520257</v>
      </c>
      <c r="R14" s="1">
        <v>4</v>
      </c>
      <c r="S14" s="1">
        <v>518.0810279</v>
      </c>
      <c r="T14" s="1"/>
      <c r="U14" s="1"/>
      <c r="V14" s="1"/>
      <c r="W14" s="1"/>
      <c r="X14" s="1" t="e">
        <f t="shared" si="2"/>
        <v>#DIV/0!</v>
      </c>
      <c r="Y14" s="1">
        <v>3.26</v>
      </c>
      <c r="Z14" s="1" t="e">
        <f t="shared" si="3"/>
        <v>#DIV/0!</v>
      </c>
      <c r="AA14" s="1"/>
      <c r="AB14" s="2">
        <v>4</v>
      </c>
      <c r="AC14" s="3">
        <f>11.35*0.04197</f>
        <v>0.4763595</v>
      </c>
      <c r="AD14" s="1">
        <f t="shared" si="4"/>
        <v>2.09925486948408</v>
      </c>
      <c r="AE14" s="1">
        <v>4</v>
      </c>
      <c r="AF14" s="1"/>
      <c r="AG14" s="1"/>
      <c r="AH14" s="1"/>
      <c r="AI14" s="1"/>
      <c r="AJ14" s="1" t="e">
        <f t="shared" si="5"/>
        <v>#DIV/0!</v>
      </c>
      <c r="AK14" s="1">
        <v>2.27</v>
      </c>
      <c r="AL14" s="1" t="e">
        <f t="shared" si="6"/>
        <v>#DIV/0!</v>
      </c>
    </row>
    <row r="15" spans="2:38">
      <c r="B15" s="1">
        <v>8</v>
      </c>
      <c r="C15" s="1">
        <v>0.02429</v>
      </c>
      <c r="D15" s="1">
        <v>41.16920543</v>
      </c>
      <c r="E15" s="1">
        <v>4</v>
      </c>
      <c r="F15" s="1">
        <v>1646.768217</v>
      </c>
      <c r="G15" s="1">
        <v>260624</v>
      </c>
      <c r="H15" s="1">
        <v>56221</v>
      </c>
      <c r="I15" s="1"/>
      <c r="J15" s="1"/>
      <c r="K15" s="1" t="e">
        <f t="shared" si="0"/>
        <v>#DIV/0!</v>
      </c>
      <c r="L15" s="1">
        <v>2.4</v>
      </c>
      <c r="M15" s="1" t="e">
        <f t="shared" si="1"/>
        <v>#DIV/0!</v>
      </c>
      <c r="N15" s="2"/>
      <c r="O15" s="1">
        <v>8</v>
      </c>
      <c r="P15" s="1">
        <v>0.058368</v>
      </c>
      <c r="Q15" s="1">
        <v>17.13267544</v>
      </c>
      <c r="R15" s="1">
        <v>4</v>
      </c>
      <c r="S15" s="1">
        <v>685.3070175</v>
      </c>
      <c r="T15" s="1"/>
      <c r="U15" s="1"/>
      <c r="V15" s="1"/>
      <c r="W15" s="1"/>
      <c r="X15" s="1" t="e">
        <f t="shared" si="2"/>
        <v>#DIV/0!</v>
      </c>
      <c r="Y15" s="1">
        <v>2.35</v>
      </c>
      <c r="Z15" s="1" t="e">
        <f t="shared" si="3"/>
        <v>#DIV/0!</v>
      </c>
      <c r="AA15" s="1"/>
      <c r="AB15" s="2">
        <v>8</v>
      </c>
      <c r="AC15" s="3">
        <f>11.35*0.04675</f>
        <v>0.5306125</v>
      </c>
      <c r="AD15" s="1">
        <f t="shared" si="4"/>
        <v>1.88461447855073</v>
      </c>
      <c r="AE15" s="1">
        <v>4</v>
      </c>
      <c r="AF15" s="1"/>
      <c r="AG15" s="1"/>
      <c r="AH15" s="1"/>
      <c r="AI15" s="1"/>
      <c r="AJ15" s="1" t="e">
        <f t="shared" si="5"/>
        <v>#DIV/0!</v>
      </c>
      <c r="AK15" s="1">
        <v>1.74</v>
      </c>
      <c r="AL15" s="1" t="e">
        <f t="shared" si="6"/>
        <v>#DIV/0!</v>
      </c>
    </row>
    <row r="16" spans="2:38">
      <c r="B16" s="1">
        <v>0.5</v>
      </c>
      <c r="C16" s="1">
        <v>0.09687</v>
      </c>
      <c r="D16" s="1">
        <v>10.32311345</v>
      </c>
      <c r="E16" s="1">
        <v>7</v>
      </c>
      <c r="F16" s="1">
        <v>722.6179416</v>
      </c>
      <c r="G16" s="1">
        <v>141660</v>
      </c>
      <c r="H16" s="1">
        <v>2700</v>
      </c>
      <c r="I16" s="1"/>
      <c r="J16" s="1"/>
      <c r="K16" s="1" t="e">
        <f t="shared" si="0"/>
        <v>#DIV/0!</v>
      </c>
      <c r="L16" s="1">
        <v>38.8</v>
      </c>
      <c r="M16" s="1" t="e">
        <f t="shared" si="1"/>
        <v>#DIV/0!</v>
      </c>
      <c r="N16" s="1"/>
      <c r="O16" s="1">
        <v>0.5</v>
      </c>
      <c r="P16" s="1">
        <v>0.21396</v>
      </c>
      <c r="Q16" s="1">
        <v>4.673770798</v>
      </c>
      <c r="R16" s="1">
        <v>7</v>
      </c>
      <c r="S16" s="1">
        <v>327.1639559</v>
      </c>
      <c r="T16" s="1"/>
      <c r="U16" s="1"/>
      <c r="V16" s="1"/>
      <c r="W16" s="1"/>
      <c r="X16" s="1" t="e">
        <f t="shared" si="2"/>
        <v>#DIV/0!</v>
      </c>
      <c r="Y16" s="1">
        <v>20.2</v>
      </c>
      <c r="Z16" s="1" t="e">
        <f t="shared" si="3"/>
        <v>#DIV/0!</v>
      </c>
      <c r="AA16" s="1"/>
      <c r="AB16" s="1">
        <v>0.5</v>
      </c>
      <c r="AC16" s="3">
        <f>11.35*0.1614</f>
        <v>1.83189</v>
      </c>
      <c r="AD16" s="1">
        <f t="shared" si="4"/>
        <v>0.545884305280339</v>
      </c>
      <c r="AE16" s="1">
        <v>7</v>
      </c>
      <c r="AF16" s="1"/>
      <c r="AG16" s="1"/>
      <c r="AH16" s="1"/>
      <c r="AI16" s="1"/>
      <c r="AJ16" s="1" t="e">
        <f t="shared" si="5"/>
        <v>#DIV/0!</v>
      </c>
      <c r="AK16" s="1">
        <v>1.88</v>
      </c>
      <c r="AL16" s="1" t="e">
        <f t="shared" si="6"/>
        <v>#DIV/0!</v>
      </c>
    </row>
    <row r="17" spans="2:38">
      <c r="B17" s="1">
        <v>1</v>
      </c>
      <c r="C17" s="1">
        <v>0.07072</v>
      </c>
      <c r="D17" s="1">
        <v>14.14027149</v>
      </c>
      <c r="E17" s="1">
        <v>7</v>
      </c>
      <c r="F17" s="1">
        <v>989.8190045</v>
      </c>
      <c r="G17" s="1">
        <v>79669</v>
      </c>
      <c r="H17" s="1">
        <v>2650</v>
      </c>
      <c r="I17" s="1"/>
      <c r="J17" s="1"/>
      <c r="K17" s="1" t="e">
        <f t="shared" si="0"/>
        <v>#DIV/0!</v>
      </c>
      <c r="L17" s="1">
        <v>16.2</v>
      </c>
      <c r="M17" s="1" t="e">
        <f t="shared" si="1"/>
        <v>#DIV/0!</v>
      </c>
      <c r="N17" s="1"/>
      <c r="O17" s="1">
        <v>1</v>
      </c>
      <c r="P17" s="1">
        <v>0.15588</v>
      </c>
      <c r="Q17" s="1">
        <v>6.415191173</v>
      </c>
      <c r="R17" s="1">
        <v>7</v>
      </c>
      <c r="S17" s="1">
        <v>449.0633821</v>
      </c>
      <c r="T17" s="1"/>
      <c r="U17" s="1"/>
      <c r="V17" s="1"/>
      <c r="W17" s="1"/>
      <c r="X17" s="1" t="e">
        <f t="shared" si="2"/>
        <v>#DIV/0!</v>
      </c>
      <c r="Y17" s="1">
        <v>12.7</v>
      </c>
      <c r="Z17" s="1" t="e">
        <f t="shared" si="3"/>
        <v>#DIV/0!</v>
      </c>
      <c r="AA17" s="1"/>
      <c r="AB17" s="2">
        <v>1</v>
      </c>
      <c r="AC17" s="3">
        <f>11.35*0.07102</f>
        <v>0.806077</v>
      </c>
      <c r="AD17" s="1">
        <f t="shared" si="4"/>
        <v>1.2405762724901</v>
      </c>
      <c r="AE17" s="1">
        <v>7</v>
      </c>
      <c r="AF17" s="1"/>
      <c r="AG17" s="1"/>
      <c r="AH17" s="1"/>
      <c r="AI17" s="1"/>
      <c r="AJ17" s="1" t="e">
        <f t="shared" si="5"/>
        <v>#DIV/0!</v>
      </c>
      <c r="AK17" s="1">
        <v>2.89</v>
      </c>
      <c r="AL17" s="1" t="e">
        <f t="shared" si="6"/>
        <v>#DIV/0!</v>
      </c>
    </row>
    <row r="18" spans="2:38">
      <c r="B18" s="1">
        <v>2</v>
      </c>
      <c r="C18" s="1">
        <v>0.04942</v>
      </c>
      <c r="D18" s="1">
        <v>20.23472278</v>
      </c>
      <c r="E18" s="1">
        <v>7</v>
      </c>
      <c r="F18" s="1">
        <v>1416.430595</v>
      </c>
      <c r="G18" s="1">
        <v>44467</v>
      </c>
      <c r="H18" s="1">
        <v>2737</v>
      </c>
      <c r="I18" s="1"/>
      <c r="J18" s="1"/>
      <c r="K18" s="1" t="e">
        <f t="shared" si="0"/>
        <v>#DIV/0!</v>
      </c>
      <c r="L18" s="1">
        <v>8.46</v>
      </c>
      <c r="M18" s="1" t="e">
        <f t="shared" si="1"/>
        <v>#DIV/0!</v>
      </c>
      <c r="N18" s="1"/>
      <c r="O18" s="1">
        <v>2</v>
      </c>
      <c r="P18" s="1">
        <v>0.109368</v>
      </c>
      <c r="Q18" s="1">
        <v>9.143442323</v>
      </c>
      <c r="R18" s="1">
        <v>7</v>
      </c>
      <c r="S18" s="1">
        <v>640.0409626</v>
      </c>
      <c r="T18" s="1"/>
      <c r="U18" s="1"/>
      <c r="V18" s="1"/>
      <c r="W18" s="1"/>
      <c r="X18" s="1" t="e">
        <f t="shared" si="2"/>
        <v>#DIV/0!</v>
      </c>
      <c r="Y18" s="1">
        <v>7.88</v>
      </c>
      <c r="Z18" s="1" t="e">
        <f t="shared" si="3"/>
        <v>#DIV/0!</v>
      </c>
      <c r="AA18" s="1"/>
      <c r="AB18" s="2">
        <v>2</v>
      </c>
      <c r="AC18" s="3">
        <f>11.35*0.04606</f>
        <v>0.522781</v>
      </c>
      <c r="AD18" s="1">
        <f t="shared" si="4"/>
        <v>1.91284687086945</v>
      </c>
      <c r="AE18" s="1">
        <v>7</v>
      </c>
      <c r="AF18" s="1"/>
      <c r="AG18" s="1"/>
      <c r="AH18" s="1"/>
      <c r="AI18" s="1"/>
      <c r="AJ18" s="1" t="e">
        <f t="shared" si="5"/>
        <v>#DIV/0!</v>
      </c>
      <c r="AK18" s="1">
        <v>3.36</v>
      </c>
      <c r="AL18" s="1" t="e">
        <f t="shared" si="6"/>
        <v>#DIV/0!</v>
      </c>
    </row>
    <row r="19" spans="2:38">
      <c r="B19" s="1">
        <v>3</v>
      </c>
      <c r="C19" s="1">
        <v>0.03969</v>
      </c>
      <c r="D19" s="1">
        <v>25.19526329</v>
      </c>
      <c r="E19" s="1">
        <v>7</v>
      </c>
      <c r="F19" s="1">
        <v>1763.66843</v>
      </c>
      <c r="G19" s="1">
        <v>33109</v>
      </c>
      <c r="H19" s="1">
        <v>2837</v>
      </c>
      <c r="I19" s="1"/>
      <c r="J19" s="1"/>
      <c r="K19" s="1" t="e">
        <f t="shared" si="0"/>
        <v>#DIV/0!</v>
      </c>
      <c r="L19" s="1">
        <v>6.23</v>
      </c>
      <c r="M19" s="1" t="e">
        <f t="shared" si="1"/>
        <v>#DIV/0!</v>
      </c>
      <c r="N19" s="1"/>
      <c r="O19" s="1">
        <v>3</v>
      </c>
      <c r="P19" s="1">
        <v>0.088824</v>
      </c>
      <c r="Q19" s="1">
        <v>11.2582185</v>
      </c>
      <c r="R19" s="1">
        <v>7</v>
      </c>
      <c r="S19" s="1">
        <v>788.075295</v>
      </c>
      <c r="T19" s="1"/>
      <c r="U19" s="1"/>
      <c r="V19" s="1"/>
      <c r="W19" s="1"/>
      <c r="X19" s="1" t="e">
        <f t="shared" si="2"/>
        <v>#DIV/0!</v>
      </c>
      <c r="Y19" s="1">
        <v>6.03</v>
      </c>
      <c r="Z19" s="1" t="e">
        <f t="shared" si="3"/>
        <v>#DIV/0!</v>
      </c>
      <c r="AA19" s="1"/>
      <c r="AB19" s="2">
        <v>3</v>
      </c>
      <c r="AC19" s="3">
        <f>11.35*0.04234</f>
        <v>0.480559</v>
      </c>
      <c r="AD19" s="1">
        <f t="shared" si="4"/>
        <v>2.08090994029869</v>
      </c>
      <c r="AE19" s="1">
        <v>7</v>
      </c>
      <c r="AF19" s="1"/>
      <c r="AG19" s="1"/>
      <c r="AH19" s="1"/>
      <c r="AI19" s="1"/>
      <c r="AJ19" s="1" t="e">
        <f t="shared" si="5"/>
        <v>#DIV/0!</v>
      </c>
      <c r="AK19" s="1">
        <v>3.55</v>
      </c>
      <c r="AL19" s="1" t="e">
        <f t="shared" si="6"/>
        <v>#DIV/0!</v>
      </c>
    </row>
    <row r="20" spans="2:38">
      <c r="B20" s="1">
        <v>4</v>
      </c>
      <c r="C20" s="1">
        <v>0.03403</v>
      </c>
      <c r="D20" s="1">
        <v>29.38583603</v>
      </c>
      <c r="E20" s="1">
        <v>7</v>
      </c>
      <c r="F20" s="1">
        <v>2057.008522</v>
      </c>
      <c r="G20" s="1">
        <v>27596</v>
      </c>
      <c r="H20" s="1">
        <v>2821</v>
      </c>
      <c r="I20" s="1"/>
      <c r="J20" s="1"/>
      <c r="K20" s="1" t="e">
        <f t="shared" si="0"/>
        <v>#DIV/0!</v>
      </c>
      <c r="L20" s="1">
        <v>5.13</v>
      </c>
      <c r="M20" s="1" t="e">
        <f t="shared" si="1"/>
        <v>#DIV/0!</v>
      </c>
      <c r="N20" s="1"/>
      <c r="O20" s="1">
        <v>4</v>
      </c>
      <c r="P20" s="1">
        <v>0.077208</v>
      </c>
      <c r="Q20" s="1">
        <v>12.9520257</v>
      </c>
      <c r="R20" s="1">
        <v>7</v>
      </c>
      <c r="S20" s="1">
        <v>906.6417988</v>
      </c>
      <c r="T20" s="1"/>
      <c r="U20" s="1"/>
      <c r="V20" s="1"/>
      <c r="W20" s="1"/>
      <c r="X20" s="1" t="e">
        <f t="shared" si="2"/>
        <v>#DIV/0!</v>
      </c>
      <c r="Y20" s="1">
        <v>5.07</v>
      </c>
      <c r="Z20" s="1" t="e">
        <f t="shared" si="3"/>
        <v>#DIV/0!</v>
      </c>
      <c r="AA20" s="1"/>
      <c r="AB20" s="2">
        <v>4</v>
      </c>
      <c r="AC20" s="3">
        <f>11.35*0.04197</f>
        <v>0.4763595</v>
      </c>
      <c r="AD20" s="1">
        <f t="shared" si="4"/>
        <v>2.09925486948408</v>
      </c>
      <c r="AE20" s="1">
        <v>7</v>
      </c>
      <c r="AF20" s="1"/>
      <c r="AG20" s="1"/>
      <c r="AH20" s="1"/>
      <c r="AI20" s="1"/>
      <c r="AJ20" s="1" t="e">
        <f t="shared" si="5"/>
        <v>#DIV/0!</v>
      </c>
      <c r="AK20" s="1">
        <v>3.29</v>
      </c>
      <c r="AL20" s="1" t="e">
        <f t="shared" si="6"/>
        <v>#DIV/0!</v>
      </c>
    </row>
    <row r="21" spans="2:38">
      <c r="B21" s="1">
        <v>8</v>
      </c>
      <c r="C21" s="1">
        <v>0.02429</v>
      </c>
      <c r="D21" s="1">
        <v>41.16920543</v>
      </c>
      <c r="E21" s="1">
        <v>7</v>
      </c>
      <c r="F21" s="1">
        <v>2881.84438</v>
      </c>
      <c r="G21" s="1">
        <v>19130</v>
      </c>
      <c r="H21" s="1">
        <v>2799</v>
      </c>
      <c r="I21" s="1"/>
      <c r="J21" s="1"/>
      <c r="K21" s="1" t="e">
        <f t="shared" si="0"/>
        <v>#DIV/0!</v>
      </c>
      <c r="L21" s="1">
        <v>3.34</v>
      </c>
      <c r="M21" s="1" t="e">
        <f t="shared" si="1"/>
        <v>#DIV/0!</v>
      </c>
      <c r="N21" s="1"/>
      <c r="O21" s="1">
        <v>8</v>
      </c>
      <c r="P21" s="1">
        <v>0.058368</v>
      </c>
      <c r="Q21" s="1">
        <v>17.13267544</v>
      </c>
      <c r="R21" s="1">
        <v>7</v>
      </c>
      <c r="S21" s="1">
        <v>1199.287281</v>
      </c>
      <c r="T21" s="1"/>
      <c r="U21" s="1"/>
      <c r="V21" s="1"/>
      <c r="W21" s="1"/>
      <c r="X21" s="1" t="e">
        <f t="shared" si="2"/>
        <v>#DIV/0!</v>
      </c>
      <c r="Y21" s="1">
        <v>3.37</v>
      </c>
      <c r="Z21" s="1" t="e">
        <f t="shared" si="3"/>
        <v>#DIV/0!</v>
      </c>
      <c r="AA21" s="1"/>
      <c r="AB21" s="2">
        <v>8</v>
      </c>
      <c r="AC21" s="3">
        <f>11.35*0.04675</f>
        <v>0.5306125</v>
      </c>
      <c r="AD21" s="1">
        <f t="shared" si="4"/>
        <v>1.88461447855073</v>
      </c>
      <c r="AE21" s="1">
        <v>7</v>
      </c>
      <c r="AF21" s="1"/>
      <c r="AG21" s="1"/>
      <c r="AH21" s="1"/>
      <c r="AI21" s="1"/>
      <c r="AJ21" s="1" t="e">
        <f t="shared" si="5"/>
        <v>#DIV/0!</v>
      </c>
      <c r="AK21" s="1">
        <v>2.61</v>
      </c>
      <c r="AL21" s="1" t="e">
        <f t="shared" si="6"/>
        <v>#DIV/0!</v>
      </c>
    </row>
    <row r="22" spans="2:38">
      <c r="B22" s="1">
        <v>0.5</v>
      </c>
      <c r="C22" s="1">
        <v>0.09687</v>
      </c>
      <c r="D22" s="1">
        <v>10.32311345</v>
      </c>
      <c r="E22" s="1">
        <v>10</v>
      </c>
      <c r="F22" s="1">
        <v>1032.311345</v>
      </c>
      <c r="G22" s="1">
        <v>14099</v>
      </c>
      <c r="H22" s="1">
        <v>127</v>
      </c>
      <c r="I22" s="1"/>
      <c r="J22" s="1"/>
      <c r="K22" s="1" t="e">
        <f t="shared" si="0"/>
        <v>#DIV/0!</v>
      </c>
      <c r="L22" s="1">
        <v>77.6</v>
      </c>
      <c r="M22" s="1" t="e">
        <f t="shared" si="1"/>
        <v>#DIV/0!</v>
      </c>
      <c r="N22" s="1"/>
      <c r="O22" s="1">
        <v>0.5</v>
      </c>
      <c r="P22" s="1">
        <v>0.21396</v>
      </c>
      <c r="Q22" s="1">
        <v>4.673770798</v>
      </c>
      <c r="R22" s="1">
        <v>10</v>
      </c>
      <c r="S22" s="1">
        <v>467.3770798</v>
      </c>
      <c r="T22" s="1"/>
      <c r="U22" s="1"/>
      <c r="V22" s="1"/>
      <c r="W22" s="1"/>
      <c r="X22" s="1" t="e">
        <f t="shared" si="2"/>
        <v>#DIV/0!</v>
      </c>
      <c r="Y22" s="1">
        <v>36.4</v>
      </c>
      <c r="Z22" s="1" t="e">
        <f t="shared" si="3"/>
        <v>#DIV/0!</v>
      </c>
      <c r="AA22" s="1"/>
      <c r="AB22" s="1">
        <v>0.5</v>
      </c>
      <c r="AC22" s="3">
        <f>11.35*0.1614</f>
        <v>1.83189</v>
      </c>
      <c r="AD22" s="1">
        <f t="shared" si="4"/>
        <v>0.545884305280339</v>
      </c>
      <c r="AE22" s="1">
        <v>10</v>
      </c>
      <c r="AF22" s="1"/>
      <c r="AG22" s="1"/>
      <c r="AH22" s="1"/>
      <c r="AI22" s="1"/>
      <c r="AJ22" s="1" t="e">
        <f t="shared" si="5"/>
        <v>#DIV/0!</v>
      </c>
      <c r="AK22" s="1">
        <v>2.09</v>
      </c>
      <c r="AL22" s="1" t="e">
        <f t="shared" si="6"/>
        <v>#DIV/0!</v>
      </c>
    </row>
    <row r="23" spans="2:38">
      <c r="B23" s="1">
        <v>1</v>
      </c>
      <c r="C23" s="1">
        <v>0.07072</v>
      </c>
      <c r="D23" s="1">
        <v>14.14027149</v>
      </c>
      <c r="E23" s="1">
        <v>10</v>
      </c>
      <c r="F23" s="1">
        <v>1414.027149</v>
      </c>
      <c r="G23" s="1">
        <v>6522</v>
      </c>
      <c r="H23" s="1">
        <v>120</v>
      </c>
      <c r="I23" s="1"/>
      <c r="J23" s="1"/>
      <c r="K23" s="1" t="e">
        <f t="shared" si="0"/>
        <v>#DIV/0!</v>
      </c>
      <c r="L23" s="1">
        <v>27.1</v>
      </c>
      <c r="M23" s="1" t="e">
        <f t="shared" si="1"/>
        <v>#DIV/0!</v>
      </c>
      <c r="N23" s="1"/>
      <c r="O23" s="1">
        <v>1</v>
      </c>
      <c r="P23" s="1">
        <v>0.15588</v>
      </c>
      <c r="Q23" s="1">
        <v>6.415191173</v>
      </c>
      <c r="R23" s="1">
        <v>10</v>
      </c>
      <c r="S23" s="1">
        <v>641.5191173</v>
      </c>
      <c r="T23" s="1"/>
      <c r="U23" s="1"/>
      <c r="V23" s="1"/>
      <c r="W23" s="1"/>
      <c r="X23" s="1" t="e">
        <f t="shared" si="2"/>
        <v>#DIV/0!</v>
      </c>
      <c r="Y23" s="1">
        <v>20.7</v>
      </c>
      <c r="Z23" s="1" t="e">
        <f t="shared" si="3"/>
        <v>#DIV/0!</v>
      </c>
      <c r="AA23" s="1"/>
      <c r="AB23" s="2">
        <v>1</v>
      </c>
      <c r="AC23" s="3">
        <f>11.35*0.07102</f>
        <v>0.806077</v>
      </c>
      <c r="AD23" s="1">
        <f t="shared" si="4"/>
        <v>1.2405762724901</v>
      </c>
      <c r="AE23" s="1">
        <v>10</v>
      </c>
      <c r="AF23" s="1"/>
      <c r="AG23" s="1"/>
      <c r="AH23" s="1"/>
      <c r="AI23" s="1"/>
      <c r="AJ23" s="1" t="e">
        <f t="shared" si="5"/>
        <v>#DIV/0!</v>
      </c>
      <c r="AK23" s="1">
        <v>3.51</v>
      </c>
      <c r="AL23" s="1" t="e">
        <f t="shared" si="6"/>
        <v>#DIV/0!</v>
      </c>
    </row>
    <row r="24" spans="2:38">
      <c r="B24" s="1">
        <v>2</v>
      </c>
      <c r="C24" s="1">
        <v>0.04942</v>
      </c>
      <c r="D24" s="1">
        <v>20.23472278</v>
      </c>
      <c r="E24" s="1">
        <v>10</v>
      </c>
      <c r="F24" s="1">
        <v>2023.472278</v>
      </c>
      <c r="G24" s="1">
        <v>3295</v>
      </c>
      <c r="H24" s="1">
        <v>147</v>
      </c>
      <c r="I24" s="1"/>
      <c r="J24" s="1"/>
      <c r="K24" s="1" t="e">
        <f t="shared" si="0"/>
        <v>#DIV/0!</v>
      </c>
      <c r="L24" s="1">
        <v>12.4</v>
      </c>
      <c r="M24" s="1" t="e">
        <f t="shared" si="1"/>
        <v>#DIV/0!</v>
      </c>
      <c r="N24" s="1"/>
      <c r="O24" s="1">
        <v>2</v>
      </c>
      <c r="P24" s="1">
        <v>0.109368</v>
      </c>
      <c r="Q24" s="1">
        <v>9.143442323</v>
      </c>
      <c r="R24" s="1">
        <v>10</v>
      </c>
      <c r="S24" s="1">
        <v>914.3442323</v>
      </c>
      <c r="T24" s="1"/>
      <c r="U24" s="1"/>
      <c r="V24" s="1"/>
      <c r="W24" s="1"/>
      <c r="X24" s="1" t="e">
        <f t="shared" si="2"/>
        <v>#DIV/0!</v>
      </c>
      <c r="Y24" s="1">
        <v>11.6</v>
      </c>
      <c r="Z24" s="1" t="e">
        <f t="shared" si="3"/>
        <v>#DIV/0!</v>
      </c>
      <c r="AA24" s="1"/>
      <c r="AB24" s="2">
        <v>2</v>
      </c>
      <c r="AC24" s="3">
        <f>11.35*0.04606</f>
        <v>0.522781</v>
      </c>
      <c r="AD24" s="1">
        <f t="shared" si="4"/>
        <v>1.91284687086945</v>
      </c>
      <c r="AE24" s="1">
        <v>10</v>
      </c>
      <c r="AF24" s="1"/>
      <c r="AG24" s="1"/>
      <c r="AH24" s="1"/>
      <c r="AI24" s="1"/>
      <c r="AJ24" s="1" t="e">
        <f t="shared" si="5"/>
        <v>#DIV/0!</v>
      </c>
      <c r="AK24" s="1">
        <v>5.05</v>
      </c>
      <c r="AL24" s="1" t="e">
        <f t="shared" si="6"/>
        <v>#DIV/0!</v>
      </c>
    </row>
    <row r="25" spans="2:38">
      <c r="B25" s="1">
        <v>3</v>
      </c>
      <c r="C25" s="1">
        <v>0.03969</v>
      </c>
      <c r="D25" s="1">
        <v>25.19526329</v>
      </c>
      <c r="E25" s="1">
        <v>10</v>
      </c>
      <c r="F25" s="1">
        <v>2519.526329</v>
      </c>
      <c r="G25" s="1">
        <v>2315</v>
      </c>
      <c r="H25" s="1">
        <v>152</v>
      </c>
      <c r="I25" s="1"/>
      <c r="J25" s="1"/>
      <c r="K25" s="1" t="e">
        <f t="shared" si="0"/>
        <v>#DIV/0!</v>
      </c>
      <c r="L25" s="1">
        <v>8.63</v>
      </c>
      <c r="M25" s="1" t="e">
        <f t="shared" si="1"/>
        <v>#DIV/0!</v>
      </c>
      <c r="N25" s="1"/>
      <c r="O25" s="1">
        <v>3</v>
      </c>
      <c r="P25" s="1">
        <v>0.088824</v>
      </c>
      <c r="Q25" s="1">
        <v>11.2582185</v>
      </c>
      <c r="R25" s="1">
        <v>10</v>
      </c>
      <c r="S25" s="1">
        <v>1125.82185</v>
      </c>
      <c r="T25" s="1"/>
      <c r="U25" s="1"/>
      <c r="V25" s="1"/>
      <c r="W25" s="1"/>
      <c r="X25" s="1" t="e">
        <f t="shared" si="2"/>
        <v>#DIV/0!</v>
      </c>
      <c r="Y25" s="1">
        <v>8.45</v>
      </c>
      <c r="Z25" s="1" t="e">
        <f t="shared" si="3"/>
        <v>#DIV/0!</v>
      </c>
      <c r="AA25" s="1"/>
      <c r="AB25" s="2">
        <v>3</v>
      </c>
      <c r="AC25" s="3">
        <f>11.35*0.04234</f>
        <v>0.480559</v>
      </c>
      <c r="AD25" s="1">
        <f t="shared" si="4"/>
        <v>2.08090994029869</v>
      </c>
      <c r="AE25" s="1">
        <v>10</v>
      </c>
      <c r="AF25" s="1"/>
      <c r="AG25" s="1"/>
      <c r="AH25" s="1"/>
      <c r="AI25" s="1"/>
      <c r="AJ25" s="1" t="e">
        <f t="shared" si="5"/>
        <v>#DIV/0!</v>
      </c>
      <c r="AK25" s="1">
        <v>5.41</v>
      </c>
      <c r="AL25" s="1" t="e">
        <f t="shared" si="6"/>
        <v>#DIV/0!</v>
      </c>
    </row>
    <row r="26" spans="2:38">
      <c r="B26" s="1">
        <v>4</v>
      </c>
      <c r="C26" s="1">
        <v>0.03403</v>
      </c>
      <c r="D26" s="1">
        <v>29.38583603</v>
      </c>
      <c r="E26" s="1">
        <v>10</v>
      </c>
      <c r="F26" s="1">
        <v>2938.583603</v>
      </c>
      <c r="G26" s="1">
        <v>1903</v>
      </c>
      <c r="H26" s="1">
        <v>149</v>
      </c>
      <c r="I26" s="1"/>
      <c r="J26" s="1"/>
      <c r="K26" s="1" t="e">
        <f t="shared" si="0"/>
        <v>#DIV/0!</v>
      </c>
      <c r="L26" s="1">
        <v>6.94</v>
      </c>
      <c r="M26" s="1" t="e">
        <f t="shared" si="1"/>
        <v>#DIV/0!</v>
      </c>
      <c r="N26" s="1"/>
      <c r="O26" s="1">
        <v>4</v>
      </c>
      <c r="P26" s="1">
        <v>0.077208</v>
      </c>
      <c r="Q26" s="1">
        <v>12.9520257</v>
      </c>
      <c r="R26" s="1">
        <v>10</v>
      </c>
      <c r="S26" s="1">
        <v>1295.20257</v>
      </c>
      <c r="T26" s="1"/>
      <c r="U26" s="1"/>
      <c r="V26" s="1"/>
      <c r="W26" s="1"/>
      <c r="X26" s="1" t="e">
        <f t="shared" si="2"/>
        <v>#DIV/0!</v>
      </c>
      <c r="Y26" s="1">
        <v>6.94</v>
      </c>
      <c r="Z26" s="1" t="e">
        <f t="shared" si="3"/>
        <v>#DIV/0!</v>
      </c>
      <c r="AA26" s="1"/>
      <c r="AB26" s="2">
        <v>4</v>
      </c>
      <c r="AC26" s="3">
        <f>11.35*0.04197</f>
        <v>0.4763595</v>
      </c>
      <c r="AD26" s="1">
        <f t="shared" si="4"/>
        <v>2.09925486948408</v>
      </c>
      <c r="AE26" s="1">
        <v>10</v>
      </c>
      <c r="AF26" s="1"/>
      <c r="AG26" s="1"/>
      <c r="AH26" s="1"/>
      <c r="AI26" s="1"/>
      <c r="AJ26" s="1" t="e">
        <f t="shared" si="5"/>
        <v>#DIV/0!</v>
      </c>
      <c r="AK26" s="1">
        <v>5.38</v>
      </c>
      <c r="AL26" s="1" t="e">
        <f t="shared" si="6"/>
        <v>#DIV/0!</v>
      </c>
    </row>
    <row r="27" spans="2:38">
      <c r="B27" s="1">
        <v>8</v>
      </c>
      <c r="C27" s="1">
        <v>0.02429</v>
      </c>
      <c r="D27" s="1">
        <v>41.16920543</v>
      </c>
      <c r="E27" s="1">
        <v>10</v>
      </c>
      <c r="F27" s="1">
        <v>4116.920543</v>
      </c>
      <c r="G27" s="1"/>
      <c r="H27" s="1"/>
      <c r="I27" s="1"/>
      <c r="J27" s="1"/>
      <c r="K27" s="1" t="e">
        <f t="shared" si="0"/>
        <v>#DIV/0!</v>
      </c>
      <c r="L27" s="1">
        <v>4.25</v>
      </c>
      <c r="M27" s="1" t="e">
        <f t="shared" si="1"/>
        <v>#DIV/0!</v>
      </c>
      <c r="N27" s="1"/>
      <c r="O27" s="1">
        <v>8</v>
      </c>
      <c r="P27" s="1">
        <v>0.058368</v>
      </c>
      <c r="Q27" s="1">
        <v>17.13267544</v>
      </c>
      <c r="R27" s="1">
        <v>10</v>
      </c>
      <c r="S27" s="1">
        <v>1713.267544</v>
      </c>
      <c r="T27" s="1"/>
      <c r="U27" s="1"/>
      <c r="V27" s="1"/>
      <c r="W27" s="1"/>
      <c r="X27" s="1" t="e">
        <f t="shared" si="2"/>
        <v>#DIV/0!</v>
      </c>
      <c r="Y27" s="1">
        <v>4.4</v>
      </c>
      <c r="Z27" s="1" t="e">
        <f t="shared" si="3"/>
        <v>#DIV/0!</v>
      </c>
      <c r="AA27" s="1"/>
      <c r="AB27" s="2">
        <v>8</v>
      </c>
      <c r="AC27" s="3">
        <f>11.35*0.04675</f>
        <v>0.5306125</v>
      </c>
      <c r="AD27" s="1">
        <f t="shared" si="4"/>
        <v>1.88461447855073</v>
      </c>
      <c r="AE27" s="1">
        <v>10</v>
      </c>
      <c r="AF27" s="1"/>
      <c r="AG27" s="1"/>
      <c r="AH27" s="1"/>
      <c r="AI27" s="1"/>
      <c r="AJ27" s="1" t="e">
        <f t="shared" si="5"/>
        <v>#DIV/0!</v>
      </c>
      <c r="AK27" s="1">
        <v>4.61</v>
      </c>
      <c r="AL27" s="1" t="e">
        <f t="shared" si="6"/>
        <v>#DIV/0!</v>
      </c>
    </row>
    <row r="28" spans="2:38">
      <c r="B28" s="1">
        <v>0.5</v>
      </c>
      <c r="C28" s="1">
        <v>0.09687</v>
      </c>
      <c r="D28" s="1">
        <v>10.32311345</v>
      </c>
      <c r="E28" s="1">
        <v>15</v>
      </c>
      <c r="F28" s="1">
        <v>1548.467018</v>
      </c>
      <c r="G28" s="1"/>
      <c r="H28" s="1"/>
      <c r="I28" s="1"/>
      <c r="J28" s="1"/>
      <c r="K28" s="1" t="e">
        <f t="shared" si="0"/>
        <v>#DIV/0!</v>
      </c>
      <c r="L28" s="1">
        <v>178</v>
      </c>
      <c r="M28" s="1" t="e">
        <f t="shared" si="1"/>
        <v>#DIV/0!</v>
      </c>
      <c r="N28" s="1"/>
      <c r="O28" s="1">
        <v>0.5</v>
      </c>
      <c r="P28" s="1">
        <v>0.21396</v>
      </c>
      <c r="Q28" s="1">
        <v>4.673770798</v>
      </c>
      <c r="R28" s="1">
        <v>15</v>
      </c>
      <c r="S28" s="1">
        <v>701.0656197</v>
      </c>
      <c r="T28" s="1"/>
      <c r="U28" s="1"/>
      <c r="V28" s="1"/>
      <c r="W28" s="1"/>
      <c r="X28" s="1" t="e">
        <f t="shared" si="2"/>
        <v>#DIV/0!</v>
      </c>
      <c r="Y28" s="1">
        <v>75.5</v>
      </c>
      <c r="Z28" s="1" t="e">
        <f t="shared" si="3"/>
        <v>#DIV/0!</v>
      </c>
      <c r="AA28" s="1"/>
      <c r="AB28" s="1">
        <v>0.5</v>
      </c>
      <c r="AC28" s="3">
        <f>11.35*0.1614</f>
        <v>1.83189</v>
      </c>
      <c r="AD28" s="1">
        <f t="shared" si="4"/>
        <v>0.545884305280339</v>
      </c>
      <c r="AE28" s="1">
        <v>15</v>
      </c>
      <c r="AF28" s="1"/>
      <c r="AG28" s="1"/>
      <c r="AH28" s="1"/>
      <c r="AI28" s="1"/>
      <c r="AJ28" s="1" t="e">
        <f t="shared" ref="AJ28:AJ33" si="7">AF28/AG28</f>
        <v>#DIV/0!</v>
      </c>
      <c r="AK28" s="1">
        <v>2.36</v>
      </c>
      <c r="AL28" s="1" t="e">
        <f t="shared" si="6"/>
        <v>#DIV/0!</v>
      </c>
    </row>
    <row r="29" spans="2:38">
      <c r="B29" s="1">
        <v>1</v>
      </c>
      <c r="C29" s="1">
        <v>0.07072</v>
      </c>
      <c r="D29" s="1">
        <v>14.14027149</v>
      </c>
      <c r="E29" s="1">
        <v>15</v>
      </c>
      <c r="F29" s="1">
        <v>2121.040724</v>
      </c>
      <c r="G29" s="1"/>
      <c r="H29" s="1"/>
      <c r="I29" s="1"/>
      <c r="J29" s="1"/>
      <c r="K29" s="1" t="e">
        <f t="shared" si="0"/>
        <v>#DIV/0!</v>
      </c>
      <c r="L29" s="1">
        <v>50.4</v>
      </c>
      <c r="M29" s="1" t="e">
        <f t="shared" si="1"/>
        <v>#DIV/0!</v>
      </c>
      <c r="N29" s="1"/>
      <c r="O29" s="1">
        <v>1</v>
      </c>
      <c r="P29" s="1">
        <v>0.15588</v>
      </c>
      <c r="Q29" s="1">
        <v>6.415191173</v>
      </c>
      <c r="R29" s="1">
        <v>15</v>
      </c>
      <c r="S29" s="1">
        <v>962.2786759</v>
      </c>
      <c r="T29" s="1"/>
      <c r="U29" s="1"/>
      <c r="V29" s="1"/>
      <c r="W29" s="1"/>
      <c r="X29" s="1" t="e">
        <f t="shared" si="2"/>
        <v>#DIV/0!</v>
      </c>
      <c r="Y29" s="1">
        <v>37.1</v>
      </c>
      <c r="Z29" s="1" t="e">
        <f t="shared" si="3"/>
        <v>#DIV/0!</v>
      </c>
      <c r="AA29" s="1"/>
      <c r="AB29" s="2">
        <v>1</v>
      </c>
      <c r="AC29" s="3">
        <f>11.35*0.07102</f>
        <v>0.806077</v>
      </c>
      <c r="AD29" s="1">
        <f t="shared" si="4"/>
        <v>1.2405762724901</v>
      </c>
      <c r="AE29" s="1">
        <v>15</v>
      </c>
      <c r="AF29" s="1"/>
      <c r="AG29" s="1"/>
      <c r="AH29" s="1"/>
      <c r="AI29" s="1"/>
      <c r="AJ29" s="1" t="e">
        <f t="shared" si="7"/>
        <v>#DIV/0!</v>
      </c>
      <c r="AK29" s="1">
        <v>4.43</v>
      </c>
      <c r="AL29" s="1" t="e">
        <f t="shared" si="6"/>
        <v>#DIV/0!</v>
      </c>
    </row>
    <row r="30" spans="2:38">
      <c r="B30" s="1">
        <v>2</v>
      </c>
      <c r="C30" s="1">
        <v>0.04942</v>
      </c>
      <c r="D30" s="1">
        <v>20.23472278</v>
      </c>
      <c r="E30" s="1">
        <v>15</v>
      </c>
      <c r="F30" s="1">
        <v>3035.208418</v>
      </c>
      <c r="G30" s="1"/>
      <c r="H30" s="1"/>
      <c r="I30" s="1"/>
      <c r="J30" s="1"/>
      <c r="K30" s="1" t="e">
        <f t="shared" si="0"/>
        <v>#DIV/0!</v>
      </c>
      <c r="L30" s="1">
        <v>19.5</v>
      </c>
      <c r="M30" s="1" t="e">
        <f t="shared" si="1"/>
        <v>#DIV/0!</v>
      </c>
      <c r="N30" s="1"/>
      <c r="O30" s="1">
        <v>2</v>
      </c>
      <c r="P30" s="1">
        <v>0.109368</v>
      </c>
      <c r="Q30" s="1">
        <v>9.143442323</v>
      </c>
      <c r="R30" s="1">
        <v>15</v>
      </c>
      <c r="S30" s="1">
        <v>1371.516348</v>
      </c>
      <c r="T30" s="1"/>
      <c r="U30" s="1"/>
      <c r="V30" s="1"/>
      <c r="W30" s="1"/>
      <c r="X30" s="1" t="e">
        <f t="shared" si="2"/>
        <v>#DIV/0!</v>
      </c>
      <c r="Y30" s="1">
        <v>18.3</v>
      </c>
      <c r="Z30" s="1" t="e">
        <f t="shared" si="3"/>
        <v>#DIV/0!</v>
      </c>
      <c r="AA30" s="1"/>
      <c r="AB30" s="2">
        <v>2</v>
      </c>
      <c r="AC30" s="3">
        <f>11.35*0.04606</f>
        <v>0.522781</v>
      </c>
      <c r="AD30" s="1">
        <f t="shared" si="4"/>
        <v>1.91284687086945</v>
      </c>
      <c r="AE30" s="1">
        <v>15</v>
      </c>
      <c r="AF30" s="1"/>
      <c r="AG30" s="1"/>
      <c r="AH30" s="1"/>
      <c r="AI30" s="1"/>
      <c r="AJ30" s="1" t="e">
        <f t="shared" si="7"/>
        <v>#DIV/0!</v>
      </c>
      <c r="AK30" s="1">
        <v>7.39</v>
      </c>
      <c r="AL30" s="1" t="e">
        <f t="shared" si="6"/>
        <v>#DIV/0!</v>
      </c>
    </row>
    <row r="31" spans="2:38">
      <c r="B31" s="1">
        <v>3</v>
      </c>
      <c r="C31" s="1">
        <v>0.03969</v>
      </c>
      <c r="D31" s="1">
        <v>25.19526329</v>
      </c>
      <c r="E31" s="1">
        <v>15</v>
      </c>
      <c r="F31" s="1">
        <v>3779.289494</v>
      </c>
      <c r="G31" s="1"/>
      <c r="H31" s="1"/>
      <c r="I31" s="1"/>
      <c r="J31" s="1"/>
      <c r="K31" s="1" t="e">
        <f t="shared" si="0"/>
        <v>#DIV/0!</v>
      </c>
      <c r="L31" s="1">
        <v>12.8</v>
      </c>
      <c r="M31" s="1" t="e">
        <f t="shared" si="1"/>
        <v>#DIV/0!</v>
      </c>
      <c r="N31" s="1"/>
      <c r="O31" s="1">
        <v>3</v>
      </c>
      <c r="P31" s="1">
        <v>0.088824</v>
      </c>
      <c r="Q31" s="1">
        <v>11.2582185</v>
      </c>
      <c r="R31" s="1">
        <v>15</v>
      </c>
      <c r="S31" s="1">
        <v>1688.732775</v>
      </c>
      <c r="T31" s="1"/>
      <c r="U31" s="1"/>
      <c r="V31" s="1"/>
      <c r="W31" s="1"/>
      <c r="X31" s="1" t="e">
        <f t="shared" si="2"/>
        <v>#DIV/0!</v>
      </c>
      <c r="Y31" s="1">
        <v>12.7</v>
      </c>
      <c r="Z31" s="1" t="e">
        <f t="shared" si="3"/>
        <v>#DIV/0!</v>
      </c>
      <c r="AA31" s="1"/>
      <c r="AB31" s="2">
        <v>3</v>
      </c>
      <c r="AC31" s="3">
        <f>11.35*0.04234</f>
        <v>0.480559</v>
      </c>
      <c r="AD31" s="1">
        <f t="shared" si="4"/>
        <v>2.08090994029869</v>
      </c>
      <c r="AE31" s="1">
        <v>15</v>
      </c>
      <c r="AF31" s="1"/>
      <c r="AG31" s="1"/>
      <c r="AH31" s="1"/>
      <c r="AI31" s="1"/>
      <c r="AJ31" s="1" t="e">
        <f t="shared" si="7"/>
        <v>#DIV/0!</v>
      </c>
      <c r="AK31" s="1">
        <v>8.17</v>
      </c>
      <c r="AL31" s="1" t="e">
        <f t="shared" si="6"/>
        <v>#DIV/0!</v>
      </c>
    </row>
    <row r="32" spans="2:38">
      <c r="B32" s="1">
        <v>4</v>
      </c>
      <c r="C32" s="1">
        <v>0.03403</v>
      </c>
      <c r="D32" s="1">
        <v>29.38583603</v>
      </c>
      <c r="E32" s="1">
        <v>15</v>
      </c>
      <c r="F32" s="1">
        <v>4407.875404</v>
      </c>
      <c r="G32" s="1"/>
      <c r="H32" s="1"/>
      <c r="I32" s="1"/>
      <c r="J32" s="1"/>
      <c r="K32" s="1" t="e">
        <f t="shared" si="0"/>
        <v>#DIV/0!</v>
      </c>
      <c r="L32" s="1">
        <v>9.97</v>
      </c>
      <c r="M32" s="1" t="e">
        <f t="shared" si="1"/>
        <v>#DIV/0!</v>
      </c>
      <c r="N32" s="1"/>
      <c r="O32" s="1">
        <v>4</v>
      </c>
      <c r="P32" s="1">
        <v>0.077208</v>
      </c>
      <c r="Q32" s="1">
        <v>12.9520257</v>
      </c>
      <c r="R32" s="1">
        <v>15</v>
      </c>
      <c r="S32" s="1">
        <v>1942.803855</v>
      </c>
      <c r="T32" s="1"/>
      <c r="U32" s="1"/>
      <c r="V32" s="1"/>
      <c r="W32" s="1"/>
      <c r="X32" s="1" t="e">
        <f t="shared" si="2"/>
        <v>#DIV/0!</v>
      </c>
      <c r="Y32" s="1">
        <v>10.2</v>
      </c>
      <c r="Z32" s="1" t="e">
        <f t="shared" si="3"/>
        <v>#DIV/0!</v>
      </c>
      <c r="AA32" s="1"/>
      <c r="AB32" s="2">
        <v>4</v>
      </c>
      <c r="AC32" s="3">
        <f>11.35*0.04197</f>
        <v>0.4763595</v>
      </c>
      <c r="AD32" s="1">
        <f t="shared" si="4"/>
        <v>2.09925486948408</v>
      </c>
      <c r="AE32" s="1">
        <v>15</v>
      </c>
      <c r="AF32" s="1"/>
      <c r="AG32" s="1"/>
      <c r="AH32" s="1"/>
      <c r="AI32" s="1"/>
      <c r="AJ32" s="1" t="e">
        <f t="shared" si="7"/>
        <v>#DIV/0!</v>
      </c>
      <c r="AK32" s="1">
        <v>9.45</v>
      </c>
      <c r="AL32" s="1" t="e">
        <f t="shared" si="6"/>
        <v>#DIV/0!</v>
      </c>
    </row>
    <row r="33" spans="2:38">
      <c r="B33" s="1">
        <v>8</v>
      </c>
      <c r="C33" s="1">
        <v>0.02429</v>
      </c>
      <c r="D33" s="1">
        <v>41.16920543</v>
      </c>
      <c r="E33" s="1">
        <v>15</v>
      </c>
      <c r="F33" s="1">
        <v>6175.380815</v>
      </c>
      <c r="G33" s="1"/>
      <c r="H33" s="1"/>
      <c r="I33" s="1"/>
      <c r="J33" s="1"/>
      <c r="K33" s="1" t="e">
        <f t="shared" si="0"/>
        <v>#DIV/0!</v>
      </c>
      <c r="L33" s="1">
        <v>5.66</v>
      </c>
      <c r="M33" s="1" t="e">
        <f t="shared" si="1"/>
        <v>#DIV/0!</v>
      </c>
      <c r="N33" s="1"/>
      <c r="O33" s="1">
        <v>8</v>
      </c>
      <c r="P33" s="1">
        <v>0.058368</v>
      </c>
      <c r="Q33" s="1">
        <v>17.13267544</v>
      </c>
      <c r="R33" s="1">
        <v>15</v>
      </c>
      <c r="S33" s="1">
        <v>2569.901316</v>
      </c>
      <c r="T33" s="1"/>
      <c r="U33" s="1"/>
      <c r="V33" s="1"/>
      <c r="W33" s="1"/>
      <c r="X33" s="1" t="e">
        <f t="shared" si="2"/>
        <v>#DIV/0!</v>
      </c>
      <c r="Y33" s="1">
        <v>6.16</v>
      </c>
      <c r="Z33" s="1" t="e">
        <f t="shared" si="3"/>
        <v>#DIV/0!</v>
      </c>
      <c r="AA33" s="1"/>
      <c r="AB33" s="2">
        <v>8</v>
      </c>
      <c r="AC33" s="3">
        <f>11.35*0.04675</f>
        <v>0.5306125</v>
      </c>
      <c r="AD33" s="1">
        <f t="shared" si="4"/>
        <v>1.88461447855073</v>
      </c>
      <c r="AE33" s="1">
        <v>15</v>
      </c>
      <c r="AF33" s="1"/>
      <c r="AG33" s="1"/>
      <c r="AH33" s="1"/>
      <c r="AI33" s="1"/>
      <c r="AJ33" s="1" t="e">
        <f t="shared" si="7"/>
        <v>#DIV/0!</v>
      </c>
      <c r="AK33" s="1">
        <v>11</v>
      </c>
      <c r="AL33" s="1" t="e">
        <f t="shared" si="6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Inf0503</vt:lpstr>
      <vt:lpstr>Inf0506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2022-01-26T10:27:00Z</dcterms:created>
  <dcterms:modified xsi:type="dcterms:W3CDTF">2022-05-18T20:29:01Z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