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65" activeTab="2"/>
  </bookViews>
  <sheets>
    <sheet name="Sheet1" sheetId="1" r:id="rId1"/>
    <sheet name="0502" sheetId="2" r:id="rId2"/>
    <sheet name="0503" sheetId="3" r:id="rId3"/>
  </sheets>
  <calcPr calcId="144525"/>
</workbook>
</file>

<file path=xl/sharedStrings.xml><?xml version="1.0" encoding="utf-8"?>
<sst xmlns="http://schemas.openxmlformats.org/spreadsheetml/2006/main" count="88" uniqueCount="22">
  <si>
    <t>Water ρ=1g/cm3</t>
  </si>
  <si>
    <t>Concrete ρ?=2.4g/cm3</t>
  </si>
  <si>
    <t>Pb   Z=82   A=207   I=823eV   ρ=11.35g/cm3</t>
  </si>
  <si>
    <t>能量/MeV</t>
  </si>
  <si>
    <t>线衰减系数cm-1</t>
  </si>
  <si>
    <t>平均自由程</t>
  </si>
  <si>
    <t>平均自由程数</t>
  </si>
  <si>
    <t>厚度/mm</t>
  </si>
  <si>
    <t>总粒子数</t>
  </si>
  <si>
    <t>未散射</t>
  </si>
  <si>
    <t>电子对</t>
  </si>
  <si>
    <t>总/未散射</t>
  </si>
  <si>
    <t>参考值</t>
  </si>
  <si>
    <t>偏差</t>
  </si>
  <si>
    <t>修正1</t>
  </si>
  <si>
    <t>未compt散射</t>
  </si>
  <si>
    <t>未碰撞</t>
  </si>
  <si>
    <t>光电</t>
  </si>
  <si>
    <t>康普顿</t>
  </si>
  <si>
    <t>瑞利</t>
  </si>
  <si>
    <t>总能量</t>
  </si>
  <si>
    <t>未散射 能量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</si>
</sst>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4"/>
  <sheetViews>
    <sheetView topLeftCell="AF10" workbookViewId="0">
      <selection activeCell="B2" sqref="B2:AH33"/>
    </sheetView>
  </sheetViews>
  <sheetFormatPr defaultColWidth="9" defaultRowHeight="15"/>
  <cols>
    <col min="1" max="1" width="9" style="2"/>
    <col min="2" max="2" width="18.75" style="2" customWidth="1"/>
    <col min="3" max="3" width="11.5" style="2" customWidth="1"/>
    <col min="4" max="4" width="11.25" style="2" customWidth="1"/>
    <col min="5" max="6" width="12.625" style="2"/>
    <col min="7" max="7" width="11.375" style="2" customWidth="1"/>
    <col min="8" max="8" width="12.625" style="2"/>
    <col min="9" max="10" width="9" style="2"/>
    <col min="11" max="11" width="11.5" style="2"/>
    <col min="12" max="19" width="12.625" style="2"/>
    <col min="20" max="20" width="10.375" style="2"/>
    <col min="21" max="23" width="12.625" style="2"/>
    <col min="24" max="24" width="10.375" style="2"/>
    <col min="25" max="28" width="12.625" style="2"/>
    <col min="29" max="29" width="10.375" style="2"/>
    <col min="30" max="30" width="12.625" style="2"/>
    <col min="31" max="31" width="9" style="2"/>
    <col min="32" max="32" width="12.625" style="2"/>
    <col min="33" max="33" width="9" style="2"/>
    <col min="34" max="36" width="12.625" style="2"/>
    <col min="37" max="37" width="9" style="2"/>
    <col min="38" max="40" width="12.625" style="2"/>
    <col min="41" max="41" width="9" style="2"/>
    <col min="42" max="42" width="12.625" style="2"/>
    <col min="43" max="16384" width="9" style="2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2:44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O2" s="1" t="s">
        <v>1</v>
      </c>
      <c r="P2" s="1"/>
      <c r="Q2" s="1"/>
      <c r="R2" s="1"/>
      <c r="S2" s="1"/>
      <c r="T2" s="1"/>
      <c r="U2" s="1"/>
      <c r="V2" s="1"/>
      <c r="W2" s="1"/>
      <c r="AB2" s="1" t="s">
        <v>2</v>
      </c>
      <c r="AO2" s="7"/>
      <c r="AP2" s="7"/>
      <c r="AQ2" s="7"/>
      <c r="AR2" s="7"/>
    </row>
    <row r="3" spans="2:44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13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13</v>
      </c>
      <c r="AB3" s="2" t="s">
        <v>3</v>
      </c>
      <c r="AC3" s="2" t="s">
        <v>6</v>
      </c>
      <c r="AD3" s="2" t="s">
        <v>8</v>
      </c>
      <c r="AE3" s="2" t="s">
        <v>15</v>
      </c>
      <c r="AF3" s="2" t="s">
        <v>11</v>
      </c>
      <c r="AG3" s="2" t="s">
        <v>12</v>
      </c>
      <c r="AH3" s="2" t="s">
        <v>13</v>
      </c>
      <c r="AI3" s="2" t="s">
        <v>16</v>
      </c>
      <c r="AJ3" s="2" t="s">
        <v>10</v>
      </c>
      <c r="AK3" s="2" t="s">
        <v>17</v>
      </c>
      <c r="AL3" s="2" t="s">
        <v>18</v>
      </c>
      <c r="AM3" s="2" t="s">
        <v>19</v>
      </c>
      <c r="AO3" s="7"/>
      <c r="AP3" s="7"/>
      <c r="AQ3" s="7"/>
      <c r="AR3" s="7"/>
    </row>
    <row r="4" spans="1:44">
      <c r="A4" s="3"/>
      <c r="B4" s="2">
        <v>0.5</v>
      </c>
      <c r="C4" s="2">
        <f>1*0.09687</f>
        <v>0.09687</v>
      </c>
      <c r="D4" s="2">
        <f>1/C4</f>
        <v>10.3231134510168</v>
      </c>
      <c r="E4" s="2">
        <v>2</v>
      </c>
      <c r="F4" s="2">
        <f>D4*E4*10</f>
        <v>206.462269020337</v>
      </c>
      <c r="G4" s="2">
        <v>2239242</v>
      </c>
      <c r="H4" s="2">
        <v>362802</v>
      </c>
      <c r="I4" s="2">
        <v>0</v>
      </c>
      <c r="J4" s="2">
        <f>G4/H4</f>
        <v>6.17207733143698</v>
      </c>
      <c r="K4" s="2">
        <v>5.14</v>
      </c>
      <c r="L4" s="2">
        <f>ABS(K4-J4)/K4</f>
        <v>0.200793255143382</v>
      </c>
      <c r="M4" s="2">
        <f>(G4+I4)/(H4+I4)</f>
        <v>6.17207733143698</v>
      </c>
      <c r="N4" s="2">
        <f>ABS(M4-K4)/K4</f>
        <v>0.200793255143382</v>
      </c>
      <c r="O4" s="2">
        <v>0.5</v>
      </c>
      <c r="P4" s="6">
        <f>2.4*0.08915</f>
        <v>0.21396</v>
      </c>
      <c r="Q4" s="2">
        <f>1/P4</f>
        <v>4.67377079828005</v>
      </c>
      <c r="R4" s="2">
        <v>2</v>
      </c>
      <c r="S4" s="2">
        <f>Q4*R4*10</f>
        <v>93.4754159656011</v>
      </c>
      <c r="T4" s="2">
        <v>1949976</v>
      </c>
      <c r="U4" s="2">
        <v>405433</v>
      </c>
      <c r="V4" s="2">
        <v>0</v>
      </c>
      <c r="W4" s="2">
        <f>T4/U4</f>
        <v>4.80961342564616</v>
      </c>
      <c r="X4" s="2">
        <v>4.04</v>
      </c>
      <c r="Y4" s="2">
        <f>ABS(X4-W4)/X4</f>
        <v>0.190498372684693</v>
      </c>
      <c r="Z4" s="2">
        <f>(T4+V4)/(U4+V4)</f>
        <v>4.80961342564616</v>
      </c>
      <c r="AA4" s="2">
        <f>ABS(Z4-X4)/X4</f>
        <v>0.190498372684693</v>
      </c>
      <c r="AB4" s="2">
        <v>0.5</v>
      </c>
      <c r="AC4" s="2">
        <v>2</v>
      </c>
      <c r="AD4" s="2">
        <v>569112</v>
      </c>
      <c r="AE4" s="2">
        <v>415810</v>
      </c>
      <c r="AF4" s="2">
        <f>AD4/AE4</f>
        <v>1.36868281186119</v>
      </c>
      <c r="AG4" s="2">
        <v>1.38</v>
      </c>
      <c r="AH4" s="2">
        <f>ABS(AG4-AF4)/AG4</f>
        <v>0.00820086097015451</v>
      </c>
      <c r="AI4" s="2">
        <v>414509</v>
      </c>
      <c r="AJ4" s="2">
        <v>0</v>
      </c>
      <c r="AK4" s="2">
        <v>1307</v>
      </c>
      <c r="AL4" s="2">
        <v>159419</v>
      </c>
      <c r="AN4" s="2">
        <f t="shared" ref="AN4:AN9" si="0">(AD4-AJ4)/(AD4-AL4)</f>
        <v>1.38911819337894</v>
      </c>
      <c r="AO4" s="7"/>
      <c r="AP4" s="7"/>
      <c r="AQ4" s="7"/>
      <c r="AR4" s="7"/>
    </row>
    <row r="5" spans="2:44">
      <c r="B5" s="3">
        <v>1</v>
      </c>
      <c r="C5" s="2">
        <f>1*0.07072</f>
        <v>0.07072</v>
      </c>
      <c r="D5" s="2">
        <f t="shared" ref="D5:D10" si="1">1/C5</f>
        <v>14.1402714932127</v>
      </c>
      <c r="E5" s="2">
        <v>2</v>
      </c>
      <c r="F5" s="2">
        <f t="shared" ref="F5:F33" si="2">D5*E5*10</f>
        <v>282.805429864253</v>
      </c>
      <c r="G5" s="2">
        <v>2028063</v>
      </c>
      <c r="H5" s="2">
        <v>360331</v>
      </c>
      <c r="I5" s="2">
        <v>0</v>
      </c>
      <c r="J5" s="2">
        <f t="shared" ref="J5:J33" si="3">G5/H5</f>
        <v>5.62833339346323</v>
      </c>
      <c r="K5" s="2">
        <v>3.71</v>
      </c>
      <c r="L5" s="2">
        <f t="shared" ref="L5:L33" si="4">ABS(K5-J5)/K5</f>
        <v>0.51707099554265</v>
      </c>
      <c r="M5" s="2">
        <f t="shared" ref="M5:M33" si="5">(G5+I5)/(H5+I5)</f>
        <v>5.62833339346323</v>
      </c>
      <c r="N5" s="2">
        <f t="shared" ref="N5:N33" si="6">ABS(M5-K5)/K5</f>
        <v>0.51707099554265</v>
      </c>
      <c r="O5" s="3">
        <v>1</v>
      </c>
      <c r="P5" s="6">
        <f>2.4*0.06495</f>
        <v>0.15588</v>
      </c>
      <c r="Q5" s="2">
        <f t="shared" ref="Q5:Q33" si="7">1/P5</f>
        <v>6.41519117269695</v>
      </c>
      <c r="R5" s="2">
        <v>2</v>
      </c>
      <c r="S5" s="2">
        <f t="shared" ref="S5:S33" si="8">Q5*R5*10</f>
        <v>128.303823453939</v>
      </c>
      <c r="T5" s="2">
        <v>1810067</v>
      </c>
      <c r="U5" s="2">
        <v>401569</v>
      </c>
      <c r="V5" s="2">
        <v>0</v>
      </c>
      <c r="W5" s="2">
        <f t="shared" ref="W5:W33" si="9">T5/U5</f>
        <v>4.5074868827026</v>
      </c>
      <c r="X5" s="2">
        <v>3.24</v>
      </c>
      <c r="Y5" s="2">
        <f t="shared" ref="Y5:Y33" si="10">ABS(X5-W5)/X5</f>
        <v>0.391199655155123</v>
      </c>
      <c r="Z5" s="2">
        <f t="shared" ref="Z5:Z33" si="11">(T5+V5)/(U5+V5)</f>
        <v>4.5074868827026</v>
      </c>
      <c r="AA5" s="2">
        <f t="shared" ref="AA5:AA33" si="12">ABS(Z5-X5)/X5</f>
        <v>0.391199655155123</v>
      </c>
      <c r="AB5" s="3">
        <v>1</v>
      </c>
      <c r="AC5" s="2">
        <v>2</v>
      </c>
      <c r="AD5" s="2">
        <v>687451</v>
      </c>
      <c r="AE5" s="2">
        <v>388665</v>
      </c>
      <c r="AF5" s="2">
        <f t="shared" ref="AF5:AF33" si="13">AD5/AE5</f>
        <v>1.76874943717597</v>
      </c>
      <c r="AG5" s="2">
        <v>1.67</v>
      </c>
      <c r="AH5" s="2">
        <f t="shared" ref="AH5:AH33" si="14">ABS(AG5-AF5)/AG5</f>
        <v>0.0591313995065714</v>
      </c>
      <c r="AI5" s="2">
        <v>386590</v>
      </c>
      <c r="AJ5" s="2">
        <v>0</v>
      </c>
      <c r="AK5" s="2">
        <v>4839</v>
      </c>
      <c r="AL5" s="2">
        <v>308284</v>
      </c>
      <c r="AN5" s="2">
        <f t="shared" si="0"/>
        <v>1.81305598852221</v>
      </c>
      <c r="AO5" s="7"/>
      <c r="AP5" s="7"/>
      <c r="AQ5" s="7"/>
      <c r="AR5" s="7"/>
    </row>
    <row r="6" spans="1:44">
      <c r="A6" s="3"/>
      <c r="B6" s="3">
        <v>2</v>
      </c>
      <c r="C6" s="2">
        <f>1*0.04942</f>
        <v>0.04942</v>
      </c>
      <c r="D6" s="2">
        <f t="shared" si="1"/>
        <v>20.2347227842979</v>
      </c>
      <c r="E6" s="2">
        <v>2</v>
      </c>
      <c r="F6" s="2">
        <f t="shared" si="2"/>
        <v>404.694455685957</v>
      </c>
      <c r="G6" s="2">
        <v>1698974</v>
      </c>
      <c r="H6" s="2">
        <v>366320</v>
      </c>
      <c r="I6" s="2">
        <v>33404</v>
      </c>
      <c r="J6" s="2">
        <f t="shared" si="3"/>
        <v>4.63795042585717</v>
      </c>
      <c r="K6" s="2">
        <v>2.77</v>
      </c>
      <c r="L6" s="2">
        <f t="shared" si="4"/>
        <v>0.674350334244467</v>
      </c>
      <c r="M6" s="2">
        <f t="shared" si="5"/>
        <v>4.33393541543665</v>
      </c>
      <c r="N6" s="2">
        <f t="shared" si="6"/>
        <v>0.564597622901318</v>
      </c>
      <c r="O6" s="3">
        <v>2</v>
      </c>
      <c r="P6" s="6">
        <f>2.4*0.04557</f>
        <v>0.109368</v>
      </c>
      <c r="Q6" s="2">
        <f t="shared" si="7"/>
        <v>9.14344232316583</v>
      </c>
      <c r="R6" s="2">
        <v>2</v>
      </c>
      <c r="S6" s="2">
        <f t="shared" si="8"/>
        <v>182.868846463317</v>
      </c>
      <c r="T6" s="2">
        <v>1569765</v>
      </c>
      <c r="U6" s="2">
        <v>406273</v>
      </c>
      <c r="V6" s="2">
        <v>39742</v>
      </c>
      <c r="W6" s="2">
        <f t="shared" si="9"/>
        <v>3.86381817152506</v>
      </c>
      <c r="X6" s="2">
        <v>3.62</v>
      </c>
      <c r="Y6" s="2">
        <f t="shared" si="10"/>
        <v>0.0673530860566459</v>
      </c>
      <c r="Z6" s="2">
        <f t="shared" si="11"/>
        <v>3.60863872291291</v>
      </c>
      <c r="AA6" s="2">
        <f t="shared" si="12"/>
        <v>0.00313847433345129</v>
      </c>
      <c r="AB6" s="3">
        <v>2</v>
      </c>
      <c r="AC6" s="2">
        <v>2</v>
      </c>
      <c r="AD6" s="2">
        <v>781591</v>
      </c>
      <c r="AE6" s="2">
        <v>391836</v>
      </c>
      <c r="AF6" s="2">
        <f t="shared" si="13"/>
        <v>1.9946891046254</v>
      </c>
      <c r="AG6" s="2">
        <v>1.77</v>
      </c>
      <c r="AH6" s="2">
        <f t="shared" si="14"/>
        <v>0.126942996963505</v>
      </c>
      <c r="AI6" s="2">
        <v>375363</v>
      </c>
      <c r="AJ6" s="2">
        <v>27919</v>
      </c>
      <c r="AK6" s="2">
        <v>32122</v>
      </c>
      <c r="AL6" s="2">
        <v>412648</v>
      </c>
      <c r="AN6" s="2">
        <f t="shared" si="0"/>
        <v>2.04278709719388</v>
      </c>
      <c r="AO6" s="7"/>
      <c r="AP6" s="7"/>
      <c r="AQ6" s="7"/>
      <c r="AR6" s="7"/>
    </row>
    <row r="7" spans="2:44">
      <c r="B7" s="3">
        <v>3</v>
      </c>
      <c r="C7" s="2">
        <f>1*0.03969</f>
        <v>0.03969</v>
      </c>
      <c r="D7" s="2">
        <f t="shared" si="1"/>
        <v>25.1952632905014</v>
      </c>
      <c r="E7" s="2">
        <v>2</v>
      </c>
      <c r="F7" s="2">
        <f t="shared" si="2"/>
        <v>503.905265810028</v>
      </c>
      <c r="G7" s="2">
        <v>1482451</v>
      </c>
      <c r="H7" s="2">
        <v>368565</v>
      </c>
      <c r="I7" s="2">
        <v>98131</v>
      </c>
      <c r="J7" s="2">
        <f t="shared" si="3"/>
        <v>4.0222240310393</v>
      </c>
      <c r="K7" s="2">
        <v>2.42</v>
      </c>
      <c r="L7" s="2">
        <f t="shared" si="4"/>
        <v>0.662076045884009</v>
      </c>
      <c r="M7" s="2">
        <f t="shared" si="5"/>
        <v>3.38674854723417</v>
      </c>
      <c r="N7" s="2">
        <f t="shared" si="6"/>
        <v>0.399482870757923</v>
      </c>
      <c r="O7" s="3">
        <v>3</v>
      </c>
      <c r="P7" s="6">
        <f>2.4*0.03701</f>
        <v>0.088824</v>
      </c>
      <c r="Q7" s="2">
        <f t="shared" si="7"/>
        <v>11.2582184995046</v>
      </c>
      <c r="R7" s="2">
        <v>2</v>
      </c>
      <c r="S7" s="2">
        <f t="shared" si="8"/>
        <v>225.164369990093</v>
      </c>
      <c r="T7" s="2">
        <v>1408446</v>
      </c>
      <c r="U7" s="2">
        <v>407881</v>
      </c>
      <c r="V7" s="2">
        <v>114462</v>
      </c>
      <c r="W7" s="2">
        <f t="shared" si="9"/>
        <v>3.45308067794283</v>
      </c>
      <c r="X7" s="2">
        <v>2.3</v>
      </c>
      <c r="Y7" s="2">
        <f t="shared" si="10"/>
        <v>0.501339425192536</v>
      </c>
      <c r="Z7" s="2">
        <f t="shared" si="11"/>
        <v>2.915532514076</v>
      </c>
      <c r="AA7" s="2">
        <f t="shared" si="12"/>
        <v>0.267622832206957</v>
      </c>
      <c r="AB7" s="3">
        <v>3</v>
      </c>
      <c r="AC7" s="2">
        <v>2</v>
      </c>
      <c r="AD7" s="2">
        <v>802128</v>
      </c>
      <c r="AE7" s="2">
        <v>407020</v>
      </c>
      <c r="AF7" s="2">
        <f t="shared" si="13"/>
        <v>1.9707336248833</v>
      </c>
      <c r="AG7" s="2">
        <v>1.68</v>
      </c>
      <c r="AH7" s="2">
        <f t="shared" si="14"/>
        <v>0.173055729097201</v>
      </c>
      <c r="AI7" s="2">
        <v>372765</v>
      </c>
      <c r="AJ7" s="2">
        <v>69156</v>
      </c>
      <c r="AK7" s="2">
        <v>74527</v>
      </c>
      <c r="AL7" s="2">
        <v>437399</v>
      </c>
      <c r="AN7" s="2">
        <f t="shared" si="0"/>
        <v>2.00963455058413</v>
      </c>
      <c r="AO7" s="7"/>
      <c r="AP7" s="7"/>
      <c r="AQ7" s="7"/>
      <c r="AR7" s="7"/>
    </row>
    <row r="8" spans="1:44">
      <c r="A8" s="3"/>
      <c r="B8" s="3">
        <v>4</v>
      </c>
      <c r="C8" s="2">
        <f>1*0.03403</f>
        <v>0.03403</v>
      </c>
      <c r="D8" s="2">
        <f t="shared" si="1"/>
        <v>29.385836027035</v>
      </c>
      <c r="E8" s="2">
        <v>2</v>
      </c>
      <c r="F8" s="2">
        <f t="shared" si="2"/>
        <v>587.716720540699</v>
      </c>
      <c r="G8" s="2">
        <v>1336633</v>
      </c>
      <c r="H8" s="2">
        <v>369334</v>
      </c>
      <c r="I8" s="2">
        <v>154107</v>
      </c>
      <c r="J8" s="2">
        <f t="shared" si="3"/>
        <v>3.61903588621681</v>
      </c>
      <c r="K8" s="2">
        <v>2.17</v>
      </c>
      <c r="L8" s="2">
        <f t="shared" si="4"/>
        <v>0.667758472910973</v>
      </c>
      <c r="M8" s="2">
        <f t="shared" si="5"/>
        <v>2.84796185243418</v>
      </c>
      <c r="N8" s="2">
        <f t="shared" si="6"/>
        <v>0.312424816789945</v>
      </c>
      <c r="O8" s="3">
        <v>4</v>
      </c>
      <c r="P8" s="6">
        <f>2.4*0.03217</f>
        <v>0.077208</v>
      </c>
      <c r="Q8" s="2">
        <f t="shared" si="7"/>
        <v>12.952025696819</v>
      </c>
      <c r="R8" s="2">
        <v>2</v>
      </c>
      <c r="S8" s="2">
        <f t="shared" si="8"/>
        <v>259.04051393638</v>
      </c>
      <c r="T8" s="2">
        <v>1294866</v>
      </c>
      <c r="U8" s="2">
        <v>406766</v>
      </c>
      <c r="V8" s="2">
        <v>182090</v>
      </c>
      <c r="W8" s="2">
        <f t="shared" si="9"/>
        <v>3.18331915646834</v>
      </c>
      <c r="X8" s="2">
        <v>2.1</v>
      </c>
      <c r="Y8" s="2">
        <f t="shared" si="10"/>
        <v>0.515866264984923</v>
      </c>
      <c r="Z8" s="2">
        <f t="shared" si="11"/>
        <v>2.50817856997296</v>
      </c>
      <c r="AA8" s="2">
        <f t="shared" si="12"/>
        <v>0.194370747606173</v>
      </c>
      <c r="AB8" s="3">
        <v>4</v>
      </c>
      <c r="AC8" s="2">
        <v>2</v>
      </c>
      <c r="AD8" s="2">
        <v>808574</v>
      </c>
      <c r="AE8" s="2">
        <v>418294</v>
      </c>
      <c r="AF8" s="2">
        <f t="shared" si="13"/>
        <v>1.93302796597608</v>
      </c>
      <c r="AG8" s="2">
        <v>1.57</v>
      </c>
      <c r="AH8" s="2">
        <f t="shared" si="14"/>
        <v>0.231228003806423</v>
      </c>
      <c r="AI8" s="2">
        <v>366553</v>
      </c>
      <c r="AJ8" s="2">
        <v>118570</v>
      </c>
      <c r="AK8" s="2">
        <v>129817</v>
      </c>
      <c r="AL8" s="2">
        <v>454283</v>
      </c>
      <c r="AN8" s="2">
        <f t="shared" si="0"/>
        <v>1.94756287910221</v>
      </c>
      <c r="AO8" s="7"/>
      <c r="AP8" s="7"/>
      <c r="AQ8" s="7"/>
      <c r="AR8" s="7"/>
    </row>
    <row r="9" spans="2:42">
      <c r="B9" s="3">
        <v>8</v>
      </c>
      <c r="C9" s="2">
        <f>1*0.02429</f>
        <v>0.02429</v>
      </c>
      <c r="D9" s="2">
        <f t="shared" si="1"/>
        <v>41.1692054343351</v>
      </c>
      <c r="E9" s="2">
        <v>2</v>
      </c>
      <c r="F9" s="2">
        <f t="shared" si="2"/>
        <v>823.384108686702</v>
      </c>
      <c r="G9" s="2">
        <v>1054559</v>
      </c>
      <c r="H9" s="2">
        <v>369004</v>
      </c>
      <c r="I9" s="2">
        <v>310794</v>
      </c>
      <c r="J9" s="2">
        <f t="shared" si="3"/>
        <v>2.85785248940391</v>
      </c>
      <c r="K9" s="2">
        <v>1.74</v>
      </c>
      <c r="L9" s="2">
        <f t="shared" si="4"/>
        <v>0.642443959427534</v>
      </c>
      <c r="M9" s="2">
        <f t="shared" si="5"/>
        <v>2.00846869217032</v>
      </c>
      <c r="N9" s="2">
        <f t="shared" si="6"/>
        <v>0.154292351822024</v>
      </c>
      <c r="O9" s="3">
        <v>8</v>
      </c>
      <c r="P9" s="6">
        <f>2.4*0.02432</f>
        <v>0.058368</v>
      </c>
      <c r="Q9" s="2">
        <f t="shared" si="7"/>
        <v>17.1326754385965</v>
      </c>
      <c r="R9" s="2">
        <v>2</v>
      </c>
      <c r="S9" s="2">
        <f t="shared" si="8"/>
        <v>342.65350877193</v>
      </c>
      <c r="T9" s="2">
        <v>1052223</v>
      </c>
      <c r="U9" s="2">
        <v>399047</v>
      </c>
      <c r="V9" s="2">
        <v>387541</v>
      </c>
      <c r="W9" s="2">
        <f t="shared" si="9"/>
        <v>2.63683977075382</v>
      </c>
      <c r="X9" s="2">
        <v>1.68</v>
      </c>
      <c r="Y9" s="2">
        <f t="shared" si="10"/>
        <v>0.56954748259156</v>
      </c>
      <c r="Z9" s="2">
        <f t="shared" si="11"/>
        <v>1.83039151372764</v>
      </c>
      <c r="AA9" s="2">
        <f t="shared" si="12"/>
        <v>0.0895187581712166</v>
      </c>
      <c r="AB9" s="3">
        <v>8</v>
      </c>
      <c r="AC9" s="2">
        <v>2</v>
      </c>
      <c r="AD9" s="2">
        <v>1007405</v>
      </c>
      <c r="AE9" s="2">
        <v>492567</v>
      </c>
      <c r="AF9" s="2">
        <f t="shared" si="13"/>
        <v>2.04521415360753</v>
      </c>
      <c r="AG9" s="2">
        <v>1.3</v>
      </c>
      <c r="AH9" s="2">
        <f t="shared" si="14"/>
        <v>0.573241656621176</v>
      </c>
      <c r="AI9" s="2">
        <v>352979</v>
      </c>
      <c r="AJ9" s="2">
        <v>512273</v>
      </c>
      <c r="AK9" s="2">
        <v>545971</v>
      </c>
      <c r="AL9" s="2">
        <v>729114</v>
      </c>
      <c r="AN9" s="2">
        <f t="shared" si="0"/>
        <v>1.77918797230237</v>
      </c>
      <c r="AP9" s="7"/>
    </row>
    <row r="10" spans="1:36">
      <c r="A10" s="3"/>
      <c r="B10" s="2">
        <v>0.5</v>
      </c>
      <c r="C10" s="2">
        <f>1*0.09687</f>
        <v>0.09687</v>
      </c>
      <c r="D10" s="2">
        <f t="shared" si="1"/>
        <v>10.3231134510168</v>
      </c>
      <c r="E10" s="2">
        <v>4</v>
      </c>
      <c r="F10" s="2">
        <f t="shared" si="2"/>
        <v>412.924538040673</v>
      </c>
      <c r="G10" s="2">
        <v>927391</v>
      </c>
      <c r="H10" s="2">
        <v>49307</v>
      </c>
      <c r="I10" s="2">
        <v>0</v>
      </c>
      <c r="J10" s="2">
        <f t="shared" si="3"/>
        <v>18.8085058916584</v>
      </c>
      <c r="K10" s="2">
        <v>14.3</v>
      </c>
      <c r="L10" s="2">
        <f t="shared" si="4"/>
        <v>0.315280132283803</v>
      </c>
      <c r="M10" s="2">
        <f t="shared" si="5"/>
        <v>18.8085058916584</v>
      </c>
      <c r="N10" s="2">
        <f t="shared" si="6"/>
        <v>0.315280132283803</v>
      </c>
      <c r="O10" s="2">
        <v>0.5</v>
      </c>
      <c r="P10" s="6">
        <f>2.4*0.08915</f>
        <v>0.21396</v>
      </c>
      <c r="Q10" s="2">
        <f t="shared" si="7"/>
        <v>4.67377079828005</v>
      </c>
      <c r="R10" s="2">
        <v>4</v>
      </c>
      <c r="S10" s="2">
        <f t="shared" si="8"/>
        <v>186.950831931202</v>
      </c>
      <c r="T10" s="2">
        <v>721153</v>
      </c>
      <c r="U10" s="2">
        <v>61721</v>
      </c>
      <c r="V10" s="2">
        <v>0</v>
      </c>
      <c r="W10" s="2">
        <f t="shared" si="9"/>
        <v>11.6840783525866</v>
      </c>
      <c r="X10" s="2">
        <v>9</v>
      </c>
      <c r="Y10" s="2">
        <f t="shared" si="10"/>
        <v>0.298230928065182</v>
      </c>
      <c r="Z10" s="2">
        <f t="shared" si="11"/>
        <v>11.6840783525866</v>
      </c>
      <c r="AA10" s="2">
        <f t="shared" si="12"/>
        <v>0.298230928065182</v>
      </c>
      <c r="AB10" s="2">
        <v>0.5</v>
      </c>
      <c r="AC10" s="2">
        <v>4</v>
      </c>
      <c r="AD10" s="2">
        <v>132107</v>
      </c>
      <c r="AE10" s="2">
        <v>56244</v>
      </c>
      <c r="AF10" s="2">
        <f t="shared" si="13"/>
        <v>2.34881942962805</v>
      </c>
      <c r="AG10" s="2">
        <v>1.61</v>
      </c>
      <c r="AH10" s="2">
        <f t="shared" si="14"/>
        <v>0.458894055669596</v>
      </c>
      <c r="AJ10" s="2">
        <v>0</v>
      </c>
    </row>
    <row r="11" spans="2:36">
      <c r="B11" s="3">
        <v>1</v>
      </c>
      <c r="C11" s="2">
        <f>1*0.07072</f>
        <v>0.07072</v>
      </c>
      <c r="D11" s="2">
        <f t="shared" ref="D11:D33" si="15">1/C11</f>
        <v>14.1402714932127</v>
      </c>
      <c r="E11" s="2">
        <v>4</v>
      </c>
      <c r="F11" s="2">
        <f t="shared" si="2"/>
        <v>565.610859728507</v>
      </c>
      <c r="G11" s="2">
        <v>668194</v>
      </c>
      <c r="H11" s="2">
        <v>48590</v>
      </c>
      <c r="I11" s="2">
        <v>0</v>
      </c>
      <c r="J11" s="2">
        <f t="shared" si="3"/>
        <v>13.7516772998559</v>
      </c>
      <c r="K11" s="2">
        <v>7.68</v>
      </c>
      <c r="L11" s="2">
        <f t="shared" si="4"/>
        <v>0.790582981752075</v>
      </c>
      <c r="M11" s="2">
        <f t="shared" si="5"/>
        <v>13.7516772998559</v>
      </c>
      <c r="N11" s="2">
        <f t="shared" si="6"/>
        <v>0.790582981752075</v>
      </c>
      <c r="O11" s="3">
        <v>1</v>
      </c>
      <c r="P11" s="6">
        <f>2.4*0.06495</f>
        <v>0.15588</v>
      </c>
      <c r="Q11" s="2">
        <f t="shared" si="7"/>
        <v>6.41519117269695</v>
      </c>
      <c r="R11" s="2">
        <v>4</v>
      </c>
      <c r="S11" s="2">
        <f t="shared" si="8"/>
        <v>256.607646907878</v>
      </c>
      <c r="T11" s="2">
        <v>586539</v>
      </c>
      <c r="U11" s="2">
        <v>60451</v>
      </c>
      <c r="V11" s="2">
        <v>0</v>
      </c>
      <c r="W11" s="2">
        <f t="shared" si="9"/>
        <v>9.70271790375676</v>
      </c>
      <c r="X11" s="2">
        <v>6.43</v>
      </c>
      <c r="Y11" s="2">
        <f t="shared" si="10"/>
        <v>0.508976345840865</v>
      </c>
      <c r="Z11" s="2">
        <f t="shared" si="11"/>
        <v>9.70271790375676</v>
      </c>
      <c r="AA11" s="2">
        <f t="shared" si="12"/>
        <v>0.508976345840865</v>
      </c>
      <c r="AB11" s="3">
        <v>1</v>
      </c>
      <c r="AC11" s="2">
        <v>4</v>
      </c>
      <c r="AD11" s="2">
        <v>160285</v>
      </c>
      <c r="AE11" s="2">
        <v>54845</v>
      </c>
      <c r="AF11" s="2">
        <f t="shared" si="13"/>
        <v>2.9225088886863</v>
      </c>
      <c r="AG11" s="2">
        <v>2.19</v>
      </c>
      <c r="AH11" s="2">
        <f t="shared" si="14"/>
        <v>0.334478944605615</v>
      </c>
      <c r="AJ11" s="2">
        <v>0</v>
      </c>
    </row>
    <row r="12" spans="1:36">
      <c r="A12" s="3"/>
      <c r="B12" s="3">
        <v>2</v>
      </c>
      <c r="C12" s="2">
        <f>1*0.04942</f>
        <v>0.04942</v>
      </c>
      <c r="D12" s="2">
        <f t="shared" si="15"/>
        <v>20.2347227842979</v>
      </c>
      <c r="E12" s="2">
        <v>4</v>
      </c>
      <c r="F12" s="2">
        <f t="shared" si="2"/>
        <v>809.388911371914</v>
      </c>
      <c r="G12" s="2">
        <v>445034</v>
      </c>
      <c r="H12" s="2">
        <v>49745</v>
      </c>
      <c r="I12" s="2">
        <v>6378</v>
      </c>
      <c r="J12" s="2">
        <f t="shared" si="3"/>
        <v>8.94630616142326</v>
      </c>
      <c r="K12" s="2">
        <v>4.88</v>
      </c>
      <c r="L12" s="2">
        <f t="shared" si="4"/>
        <v>0.833259459308045</v>
      </c>
      <c r="M12" s="2">
        <f t="shared" si="5"/>
        <v>8.04326212069918</v>
      </c>
      <c r="N12" s="2">
        <f t="shared" si="6"/>
        <v>0.648209450962947</v>
      </c>
      <c r="O12" s="3">
        <v>2</v>
      </c>
      <c r="P12" s="6">
        <f>2.4*0.04557</f>
        <v>0.109368</v>
      </c>
      <c r="Q12" s="2">
        <f t="shared" si="7"/>
        <v>9.14344232316583</v>
      </c>
      <c r="R12" s="2">
        <v>4</v>
      </c>
      <c r="S12" s="2">
        <f t="shared" si="8"/>
        <v>365.737692926633</v>
      </c>
      <c r="T12" s="2">
        <v>438267</v>
      </c>
      <c r="U12" s="2">
        <v>61599</v>
      </c>
      <c r="V12" s="2">
        <v>7940</v>
      </c>
      <c r="W12" s="2">
        <f t="shared" si="9"/>
        <v>7.11483952661569</v>
      </c>
      <c r="X12" s="2">
        <v>4.56</v>
      </c>
      <c r="Y12" s="2">
        <f t="shared" si="10"/>
        <v>0.560271826012213</v>
      </c>
      <c r="Z12" s="2">
        <f t="shared" si="11"/>
        <v>6.41664389766893</v>
      </c>
      <c r="AA12" s="2">
        <f t="shared" si="12"/>
        <v>0.407158749488802</v>
      </c>
      <c r="AB12" s="3">
        <v>2</v>
      </c>
      <c r="AC12" s="2">
        <v>4</v>
      </c>
      <c r="AD12" s="2">
        <v>167851</v>
      </c>
      <c r="AE12" s="2">
        <v>56160</v>
      </c>
      <c r="AF12" s="2">
        <f t="shared" si="13"/>
        <v>2.98879985754986</v>
      </c>
      <c r="AG12" s="2">
        <v>2.54</v>
      </c>
      <c r="AH12" s="2">
        <f t="shared" si="14"/>
        <v>0.176692857303094</v>
      </c>
      <c r="AJ12" s="2">
        <v>4303</v>
      </c>
    </row>
    <row r="13" spans="2:36">
      <c r="B13" s="3">
        <v>3</v>
      </c>
      <c r="C13" s="2">
        <f>1*0.03969</f>
        <v>0.03969</v>
      </c>
      <c r="D13" s="2">
        <f t="shared" si="15"/>
        <v>25.1952632905014</v>
      </c>
      <c r="E13" s="2">
        <v>4</v>
      </c>
      <c r="F13" s="2">
        <f t="shared" si="2"/>
        <v>1007.81053162006</v>
      </c>
      <c r="G13" s="2">
        <v>352447</v>
      </c>
      <c r="H13" s="2">
        <v>50557</v>
      </c>
      <c r="I13" s="2">
        <v>15537</v>
      </c>
      <c r="J13" s="2">
        <f t="shared" si="3"/>
        <v>6.97127994145222</v>
      </c>
      <c r="K13" s="2">
        <v>3.91</v>
      </c>
      <c r="L13" s="2">
        <f t="shared" si="4"/>
        <v>0.782936046407218</v>
      </c>
      <c r="M13" s="2">
        <f t="shared" si="5"/>
        <v>5.56758555996006</v>
      </c>
      <c r="N13" s="2">
        <f t="shared" si="6"/>
        <v>0.423934925820986</v>
      </c>
      <c r="O13" s="3">
        <v>3</v>
      </c>
      <c r="P13" s="6">
        <f>2.4*0.03701</f>
        <v>0.088824</v>
      </c>
      <c r="Q13" s="2">
        <f t="shared" si="7"/>
        <v>11.2582184995046</v>
      </c>
      <c r="R13" s="2">
        <v>4</v>
      </c>
      <c r="S13" s="2">
        <f t="shared" si="8"/>
        <v>450.328739980186</v>
      </c>
      <c r="T13" s="2">
        <v>365433</v>
      </c>
      <c r="U13" s="2">
        <v>62026</v>
      </c>
      <c r="V13" s="2">
        <v>19878</v>
      </c>
      <c r="W13" s="2">
        <f t="shared" si="9"/>
        <v>5.89160997001258</v>
      </c>
      <c r="X13" s="2">
        <v>3.73</v>
      </c>
      <c r="Y13" s="2">
        <f t="shared" si="10"/>
        <v>0.579520099199082</v>
      </c>
      <c r="Z13" s="2">
        <f t="shared" si="11"/>
        <v>4.70442225043954</v>
      </c>
      <c r="AA13" s="2">
        <f t="shared" si="12"/>
        <v>0.26123920923312</v>
      </c>
      <c r="AB13" s="3">
        <v>3</v>
      </c>
      <c r="AC13" s="2">
        <v>4</v>
      </c>
      <c r="AD13" s="2">
        <v>168663</v>
      </c>
      <c r="AE13" s="2">
        <v>56995</v>
      </c>
      <c r="AF13" s="2">
        <f t="shared" si="13"/>
        <v>2.95925958417405</v>
      </c>
      <c r="AG13" s="2">
        <v>2.44</v>
      </c>
      <c r="AH13" s="2">
        <f t="shared" si="14"/>
        <v>0.212811304989365</v>
      </c>
      <c r="AJ13" s="2">
        <v>11286</v>
      </c>
    </row>
    <row r="14" spans="1:36">
      <c r="A14" s="3"/>
      <c r="B14" s="3">
        <v>4</v>
      </c>
      <c r="C14" s="2">
        <f>1*0.03403</f>
        <v>0.03403</v>
      </c>
      <c r="D14" s="2">
        <f t="shared" si="15"/>
        <v>29.385836027035</v>
      </c>
      <c r="E14" s="2">
        <v>4</v>
      </c>
      <c r="F14" s="2">
        <f t="shared" si="2"/>
        <v>1175.4334410814</v>
      </c>
      <c r="G14" s="2">
        <v>301607</v>
      </c>
      <c r="H14" s="2">
        <v>50865</v>
      </c>
      <c r="I14" s="2">
        <v>23188</v>
      </c>
      <c r="J14" s="2">
        <f t="shared" si="3"/>
        <v>5.92955863560405</v>
      </c>
      <c r="K14" s="2">
        <v>3.34</v>
      </c>
      <c r="L14" s="2">
        <f t="shared" si="4"/>
        <v>0.77531695676768</v>
      </c>
      <c r="M14" s="2">
        <f t="shared" si="5"/>
        <v>4.38598031139859</v>
      </c>
      <c r="N14" s="2">
        <f t="shared" si="6"/>
        <v>0.31316775790377</v>
      </c>
      <c r="O14" s="3">
        <v>4</v>
      </c>
      <c r="P14" s="6">
        <f>2.4*0.03217</f>
        <v>0.077208</v>
      </c>
      <c r="Q14" s="2">
        <f t="shared" si="7"/>
        <v>12.952025696819</v>
      </c>
      <c r="R14" s="2">
        <v>4</v>
      </c>
      <c r="S14" s="2">
        <f t="shared" si="8"/>
        <v>518.081027872759</v>
      </c>
      <c r="T14" s="2">
        <v>321153</v>
      </c>
      <c r="U14" s="2">
        <v>61615</v>
      </c>
      <c r="V14" s="2">
        <v>30404</v>
      </c>
      <c r="W14" s="2">
        <f t="shared" si="9"/>
        <v>5.21225350969731</v>
      </c>
      <c r="X14" s="2">
        <v>3.26</v>
      </c>
      <c r="Y14" s="2">
        <f t="shared" si="10"/>
        <v>0.598850769845802</v>
      </c>
      <c r="Z14" s="2">
        <f t="shared" si="11"/>
        <v>3.82048272639346</v>
      </c>
      <c r="AA14" s="2">
        <f t="shared" si="12"/>
        <v>0.171927216685111</v>
      </c>
      <c r="AB14" s="3">
        <v>4</v>
      </c>
      <c r="AC14" s="2">
        <v>4</v>
      </c>
      <c r="AD14" s="2">
        <v>231937</v>
      </c>
      <c r="AE14" s="2">
        <v>68174</v>
      </c>
      <c r="AF14" s="2">
        <f t="shared" si="13"/>
        <v>3.40213277789186</v>
      </c>
      <c r="AG14" s="2">
        <v>2.27</v>
      </c>
      <c r="AH14" s="2">
        <f t="shared" si="14"/>
        <v>0.498736906560293</v>
      </c>
      <c r="AJ14" s="2">
        <v>19863</v>
      </c>
    </row>
    <row r="15" spans="2:36">
      <c r="B15" s="3">
        <v>8</v>
      </c>
      <c r="C15" s="2">
        <f>1*0.02429</f>
        <v>0.02429</v>
      </c>
      <c r="D15" s="2">
        <f t="shared" si="15"/>
        <v>41.1692054343351</v>
      </c>
      <c r="E15" s="2">
        <v>4</v>
      </c>
      <c r="F15" s="2">
        <f t="shared" si="2"/>
        <v>1646.7682173734</v>
      </c>
      <c r="G15" s="2">
        <v>216525</v>
      </c>
      <c r="H15" s="2">
        <v>50567</v>
      </c>
      <c r="I15" s="2">
        <v>49393</v>
      </c>
      <c r="J15" s="2">
        <f t="shared" si="3"/>
        <v>4.28194276899954</v>
      </c>
      <c r="K15" s="2">
        <v>2.4</v>
      </c>
      <c r="L15" s="2">
        <f t="shared" si="4"/>
        <v>0.784142820416477</v>
      </c>
      <c r="M15" s="2">
        <f t="shared" si="5"/>
        <v>2.66024409763906</v>
      </c>
      <c r="N15" s="2">
        <f t="shared" si="6"/>
        <v>0.10843504068294</v>
      </c>
      <c r="O15" s="3">
        <v>8</v>
      </c>
      <c r="P15" s="6">
        <f>2.4*0.02432</f>
        <v>0.058368</v>
      </c>
      <c r="Q15" s="2">
        <f t="shared" si="7"/>
        <v>17.1326754385965</v>
      </c>
      <c r="R15" s="2">
        <v>4</v>
      </c>
      <c r="S15" s="2">
        <f t="shared" si="8"/>
        <v>685.30701754386</v>
      </c>
      <c r="T15" s="2">
        <v>237824</v>
      </c>
      <c r="U15" s="2">
        <v>59422</v>
      </c>
      <c r="V15" s="2">
        <v>66663</v>
      </c>
      <c r="W15" s="2">
        <f t="shared" si="9"/>
        <v>4.00228871461748</v>
      </c>
      <c r="X15" s="2">
        <v>2.35</v>
      </c>
      <c r="Y15" s="2">
        <f t="shared" si="10"/>
        <v>0.70310158068829</v>
      </c>
      <c r="Z15" s="2">
        <f t="shared" si="11"/>
        <v>2.41493436967125</v>
      </c>
      <c r="AA15" s="2">
        <f t="shared" si="12"/>
        <v>0.0276316466686184</v>
      </c>
      <c r="AB15" s="3">
        <v>8</v>
      </c>
      <c r="AC15" s="2">
        <v>4</v>
      </c>
      <c r="AF15" s="2" t="e">
        <f t="shared" si="13"/>
        <v>#DIV/0!</v>
      </c>
      <c r="AG15" s="2">
        <v>1.74</v>
      </c>
      <c r="AH15" s="2" t="e">
        <f t="shared" si="14"/>
        <v>#DIV/0!</v>
      </c>
      <c r="AJ15" s="2">
        <v>109490</v>
      </c>
    </row>
    <row r="16" spans="1:36">
      <c r="A16" s="3"/>
      <c r="B16" s="2">
        <v>0.5</v>
      </c>
      <c r="C16" s="2">
        <f>1*0.09687</f>
        <v>0.09687</v>
      </c>
      <c r="D16" s="2">
        <f t="shared" si="15"/>
        <v>10.3231134510168</v>
      </c>
      <c r="E16" s="2">
        <v>7</v>
      </c>
      <c r="F16" s="2">
        <f t="shared" si="2"/>
        <v>722.617941571178</v>
      </c>
      <c r="G16" s="2">
        <v>127426</v>
      </c>
      <c r="H16" s="2">
        <v>2442</v>
      </c>
      <c r="I16" s="2">
        <v>0</v>
      </c>
      <c r="J16" s="2">
        <f t="shared" si="3"/>
        <v>52.1809991809992</v>
      </c>
      <c r="K16" s="2">
        <v>38.8</v>
      </c>
      <c r="L16" s="2">
        <f t="shared" si="4"/>
        <v>0.34487111291235</v>
      </c>
      <c r="M16" s="2">
        <f t="shared" si="5"/>
        <v>52.1809991809992</v>
      </c>
      <c r="N16" s="2">
        <f t="shared" si="6"/>
        <v>0.34487111291235</v>
      </c>
      <c r="O16" s="2">
        <v>0.5</v>
      </c>
      <c r="P16" s="6">
        <f>2.4*0.08915</f>
        <v>0.21396</v>
      </c>
      <c r="Q16" s="2">
        <f t="shared" si="7"/>
        <v>4.67377079828005</v>
      </c>
      <c r="R16" s="2">
        <v>7</v>
      </c>
      <c r="S16" s="2">
        <f t="shared" si="8"/>
        <v>327.163955879604</v>
      </c>
      <c r="T16" s="2">
        <v>100883</v>
      </c>
      <c r="U16" s="2">
        <v>3661</v>
      </c>
      <c r="V16" s="2">
        <v>0</v>
      </c>
      <c r="W16" s="2">
        <f t="shared" si="9"/>
        <v>27.5561322043158</v>
      </c>
      <c r="X16" s="2">
        <v>20.2</v>
      </c>
      <c r="Y16" s="2">
        <f t="shared" si="10"/>
        <v>0.364164960609691</v>
      </c>
      <c r="Z16" s="2">
        <f t="shared" si="11"/>
        <v>27.5561322043158</v>
      </c>
      <c r="AA16" s="2">
        <f t="shared" si="12"/>
        <v>0.364164960609691</v>
      </c>
      <c r="AB16" s="2">
        <v>0.5</v>
      </c>
      <c r="AC16" s="2">
        <v>7</v>
      </c>
      <c r="AF16" s="2" t="e">
        <f t="shared" si="13"/>
        <v>#DIV/0!</v>
      </c>
      <c r="AG16" s="2">
        <v>1.88</v>
      </c>
      <c r="AH16" s="2" t="e">
        <f t="shared" si="14"/>
        <v>#DIV/0!</v>
      </c>
      <c r="AJ16" s="2">
        <v>0</v>
      </c>
    </row>
    <row r="17" spans="2:36">
      <c r="B17" s="3">
        <v>1</v>
      </c>
      <c r="C17" s="2">
        <f>1*0.07072</f>
        <v>0.07072</v>
      </c>
      <c r="D17" s="2">
        <f t="shared" si="15"/>
        <v>14.1402714932127</v>
      </c>
      <c r="E17" s="2">
        <v>7</v>
      </c>
      <c r="F17" s="2">
        <f t="shared" si="2"/>
        <v>989.819004524887</v>
      </c>
      <c r="G17" s="2">
        <v>71695</v>
      </c>
      <c r="H17" s="2">
        <v>2396</v>
      </c>
      <c r="I17" s="2">
        <v>0</v>
      </c>
      <c r="J17" s="2">
        <f t="shared" si="3"/>
        <v>29.9227879799666</v>
      </c>
      <c r="K17" s="2">
        <v>16.2</v>
      </c>
      <c r="L17" s="2">
        <f t="shared" si="4"/>
        <v>0.847085677775717</v>
      </c>
      <c r="M17" s="2">
        <f t="shared" si="5"/>
        <v>29.9227879799666</v>
      </c>
      <c r="N17" s="2">
        <f t="shared" si="6"/>
        <v>0.847085677775717</v>
      </c>
      <c r="O17" s="3">
        <v>1</v>
      </c>
      <c r="P17" s="6">
        <f>2.4*0.06495</f>
        <v>0.15588</v>
      </c>
      <c r="Q17" s="2">
        <f t="shared" si="7"/>
        <v>6.41519117269695</v>
      </c>
      <c r="R17" s="2">
        <v>7</v>
      </c>
      <c r="S17" s="2">
        <f t="shared" si="8"/>
        <v>449.063382088786</v>
      </c>
      <c r="T17" s="2">
        <v>70269</v>
      </c>
      <c r="U17" s="2">
        <v>3526</v>
      </c>
      <c r="V17" s="2">
        <v>0</v>
      </c>
      <c r="W17" s="2">
        <f t="shared" si="9"/>
        <v>19.9288145207033</v>
      </c>
      <c r="X17" s="2">
        <v>12.7</v>
      </c>
      <c r="Y17" s="2">
        <f t="shared" si="10"/>
        <v>0.569197993756169</v>
      </c>
      <c r="Z17" s="2">
        <f t="shared" si="11"/>
        <v>19.9288145207033</v>
      </c>
      <c r="AA17" s="2">
        <f t="shared" si="12"/>
        <v>0.569197993756169</v>
      </c>
      <c r="AB17" s="3">
        <v>1</v>
      </c>
      <c r="AC17" s="2">
        <v>7</v>
      </c>
      <c r="AF17" s="2" t="e">
        <f t="shared" si="13"/>
        <v>#DIV/0!</v>
      </c>
      <c r="AG17" s="2">
        <v>2.89</v>
      </c>
      <c r="AH17" s="2" t="e">
        <f t="shared" si="14"/>
        <v>#DIV/0!</v>
      </c>
      <c r="AJ17" s="2">
        <v>0</v>
      </c>
    </row>
    <row r="18" spans="1:36">
      <c r="A18" s="3"/>
      <c r="B18" s="3">
        <v>2</v>
      </c>
      <c r="C18" s="2">
        <f>1*0.04942</f>
        <v>0.04942</v>
      </c>
      <c r="D18" s="2">
        <f t="shared" si="15"/>
        <v>20.2347227842979</v>
      </c>
      <c r="E18" s="2">
        <v>7</v>
      </c>
      <c r="F18" s="2">
        <f t="shared" si="2"/>
        <v>1416.43059490085</v>
      </c>
      <c r="G18" s="2">
        <v>39914</v>
      </c>
      <c r="H18" s="2">
        <v>2459</v>
      </c>
      <c r="I18" s="2">
        <v>354</v>
      </c>
      <c r="J18" s="2">
        <f t="shared" si="3"/>
        <v>16.2318015453436</v>
      </c>
      <c r="K18" s="2">
        <v>8.46</v>
      </c>
      <c r="L18" s="2">
        <f t="shared" si="4"/>
        <v>0.918652664934236</v>
      </c>
      <c r="M18" s="2">
        <f t="shared" si="5"/>
        <v>14.3149662282261</v>
      </c>
      <c r="N18" s="2">
        <f t="shared" si="6"/>
        <v>0.692076386315141</v>
      </c>
      <c r="O18" s="3">
        <v>2</v>
      </c>
      <c r="P18" s="6">
        <f>2.4*0.04557</f>
        <v>0.109368</v>
      </c>
      <c r="Q18" s="2">
        <f t="shared" si="7"/>
        <v>9.14344232316583</v>
      </c>
      <c r="R18" s="2">
        <v>7</v>
      </c>
      <c r="S18" s="2">
        <f t="shared" si="8"/>
        <v>640.040962621608</v>
      </c>
      <c r="T18" s="2">
        <v>45788</v>
      </c>
      <c r="U18" s="2">
        <v>3604</v>
      </c>
      <c r="V18" s="2">
        <v>516</v>
      </c>
      <c r="W18" s="2">
        <f t="shared" si="9"/>
        <v>12.7047724750277</v>
      </c>
      <c r="X18" s="2">
        <v>7.88</v>
      </c>
      <c r="Y18" s="2">
        <f t="shared" si="10"/>
        <v>0.612280770942607</v>
      </c>
      <c r="Z18" s="2">
        <f t="shared" si="11"/>
        <v>11.2388349514563</v>
      </c>
      <c r="AA18" s="2">
        <f t="shared" si="12"/>
        <v>0.426248090286334</v>
      </c>
      <c r="AB18" s="3">
        <v>2</v>
      </c>
      <c r="AC18" s="2">
        <v>7</v>
      </c>
      <c r="AF18" s="2" t="e">
        <f t="shared" si="13"/>
        <v>#DIV/0!</v>
      </c>
      <c r="AG18" s="2">
        <v>3.36</v>
      </c>
      <c r="AH18" s="2" t="e">
        <f t="shared" si="14"/>
        <v>#DIV/0!</v>
      </c>
      <c r="AJ18" s="2">
        <v>263</v>
      </c>
    </row>
    <row r="19" spans="2:36">
      <c r="B19" s="3">
        <v>3</v>
      </c>
      <c r="C19" s="2">
        <f>1*0.03969</f>
        <v>0.03969</v>
      </c>
      <c r="D19" s="2">
        <f t="shared" si="15"/>
        <v>25.1952632905014</v>
      </c>
      <c r="E19" s="2">
        <v>7</v>
      </c>
      <c r="F19" s="2">
        <f t="shared" si="2"/>
        <v>1763.6684303351</v>
      </c>
      <c r="G19" s="2">
        <v>29498</v>
      </c>
      <c r="H19" s="2">
        <v>2569</v>
      </c>
      <c r="I19" s="2">
        <v>906</v>
      </c>
      <c r="J19" s="2">
        <f t="shared" si="3"/>
        <v>11.4822888283379</v>
      </c>
      <c r="K19" s="2">
        <v>6.23</v>
      </c>
      <c r="L19" s="2">
        <f t="shared" si="4"/>
        <v>0.843064017389707</v>
      </c>
      <c r="M19" s="2">
        <f t="shared" si="5"/>
        <v>8.74935251798561</v>
      </c>
      <c r="N19" s="2">
        <f t="shared" si="6"/>
        <v>0.404390452325138</v>
      </c>
      <c r="O19" s="3">
        <v>3</v>
      </c>
      <c r="P19" s="6">
        <f>2.4*0.03701</f>
        <v>0.088824</v>
      </c>
      <c r="Q19" s="2">
        <f t="shared" si="7"/>
        <v>11.2582184995046</v>
      </c>
      <c r="R19" s="2">
        <v>7</v>
      </c>
      <c r="S19" s="2">
        <f t="shared" si="8"/>
        <v>788.075294965325</v>
      </c>
      <c r="T19" s="2">
        <v>35723</v>
      </c>
      <c r="U19" s="2">
        <v>3607</v>
      </c>
      <c r="V19" s="2">
        <v>1400</v>
      </c>
      <c r="W19" s="2">
        <f t="shared" si="9"/>
        <v>9.90379817022456</v>
      </c>
      <c r="X19" s="2">
        <v>6.03</v>
      </c>
      <c r="Y19" s="2">
        <f t="shared" si="10"/>
        <v>0.642420923752001</v>
      </c>
      <c r="Z19" s="2">
        <f t="shared" si="11"/>
        <v>7.41422009187138</v>
      </c>
      <c r="AA19" s="2">
        <f t="shared" si="12"/>
        <v>0.229555570791274</v>
      </c>
      <c r="AB19" s="3">
        <v>3</v>
      </c>
      <c r="AC19" s="2">
        <v>7</v>
      </c>
      <c r="AF19" s="2" t="e">
        <f t="shared" si="13"/>
        <v>#DIV/0!</v>
      </c>
      <c r="AG19" s="2">
        <v>3.55</v>
      </c>
      <c r="AH19" s="2" t="e">
        <f t="shared" si="14"/>
        <v>#DIV/0!</v>
      </c>
      <c r="AJ19" s="2">
        <v>790</v>
      </c>
    </row>
    <row r="20" spans="1:36">
      <c r="A20" s="3"/>
      <c r="B20" s="3">
        <v>4</v>
      </c>
      <c r="C20" s="2">
        <f>1*0.03403</f>
        <v>0.03403</v>
      </c>
      <c r="D20" s="2">
        <f t="shared" si="15"/>
        <v>29.385836027035</v>
      </c>
      <c r="E20" s="2">
        <v>7</v>
      </c>
      <c r="F20" s="2">
        <f t="shared" si="2"/>
        <v>2057.00852189245</v>
      </c>
      <c r="G20" s="2">
        <v>24227</v>
      </c>
      <c r="H20" s="2">
        <v>2571</v>
      </c>
      <c r="I20" s="2">
        <v>1520</v>
      </c>
      <c r="J20" s="2">
        <f t="shared" si="3"/>
        <v>9.42318164138467</v>
      </c>
      <c r="K20" s="2">
        <v>5.13</v>
      </c>
      <c r="L20" s="2">
        <f t="shared" si="4"/>
        <v>0.836877512940482</v>
      </c>
      <c r="M20" s="2">
        <f t="shared" si="5"/>
        <v>6.29357125397213</v>
      </c>
      <c r="N20" s="2">
        <f t="shared" si="6"/>
        <v>0.226817008571566</v>
      </c>
      <c r="O20" s="3">
        <v>4</v>
      </c>
      <c r="P20" s="6">
        <f>2.4*0.03217</f>
        <v>0.077208</v>
      </c>
      <c r="Q20" s="2">
        <f t="shared" si="7"/>
        <v>12.952025696819</v>
      </c>
      <c r="R20" s="2">
        <v>7</v>
      </c>
      <c r="S20" s="2">
        <f t="shared" si="8"/>
        <v>906.641798777329</v>
      </c>
      <c r="T20" s="2">
        <v>30285</v>
      </c>
      <c r="U20" s="2">
        <v>3538</v>
      </c>
      <c r="V20" s="2">
        <v>2225</v>
      </c>
      <c r="W20" s="2">
        <f t="shared" si="9"/>
        <v>8.55992085924251</v>
      </c>
      <c r="X20" s="2">
        <v>5.07</v>
      </c>
      <c r="Y20" s="2">
        <f t="shared" si="10"/>
        <v>0.688347309515288</v>
      </c>
      <c r="Z20" s="2">
        <f t="shared" si="11"/>
        <v>5.64115911851466</v>
      </c>
      <c r="AA20" s="2">
        <f t="shared" si="12"/>
        <v>0.112654658484154</v>
      </c>
      <c r="AB20" s="3">
        <v>4</v>
      </c>
      <c r="AC20" s="2">
        <v>7</v>
      </c>
      <c r="AF20" s="2" t="e">
        <f t="shared" si="13"/>
        <v>#DIV/0!</v>
      </c>
      <c r="AG20" s="2">
        <v>3.29</v>
      </c>
      <c r="AH20" s="2" t="e">
        <f t="shared" si="14"/>
        <v>#DIV/0!</v>
      </c>
      <c r="AJ20" s="2">
        <v>1402</v>
      </c>
    </row>
    <row r="21" spans="2:36">
      <c r="B21" s="3">
        <v>8</v>
      </c>
      <c r="C21" s="2">
        <f>1*0.02429</f>
        <v>0.02429</v>
      </c>
      <c r="D21" s="2">
        <f t="shared" si="15"/>
        <v>41.1692054343351</v>
      </c>
      <c r="E21" s="2">
        <v>7</v>
      </c>
      <c r="F21" s="2">
        <f t="shared" si="2"/>
        <v>2881.84438040346</v>
      </c>
      <c r="G21" s="2">
        <v>16196</v>
      </c>
      <c r="H21" s="2">
        <v>2550</v>
      </c>
      <c r="I21" s="2">
        <v>3218</v>
      </c>
      <c r="J21" s="2">
        <f t="shared" si="3"/>
        <v>6.35137254901961</v>
      </c>
      <c r="K21" s="2">
        <v>3.34</v>
      </c>
      <c r="L21" s="2">
        <f t="shared" si="4"/>
        <v>0.901608547610661</v>
      </c>
      <c r="M21" s="2">
        <f t="shared" si="5"/>
        <v>3.36581137309293</v>
      </c>
      <c r="N21" s="2">
        <f t="shared" si="6"/>
        <v>0.00772795601584635</v>
      </c>
      <c r="O21" s="3">
        <v>8</v>
      </c>
      <c r="P21" s="6">
        <f>2.4*0.02432</f>
        <v>0.058368</v>
      </c>
      <c r="Q21" s="2">
        <f t="shared" si="7"/>
        <v>17.1326754385965</v>
      </c>
      <c r="R21" s="2">
        <v>7</v>
      </c>
      <c r="S21" s="2">
        <f t="shared" si="8"/>
        <v>1199.28728070175</v>
      </c>
      <c r="T21" s="2">
        <v>20512</v>
      </c>
      <c r="U21" s="2">
        <v>3374</v>
      </c>
      <c r="V21" s="2">
        <v>5022</v>
      </c>
      <c r="W21" s="2">
        <f t="shared" si="9"/>
        <v>6.07943094250148</v>
      </c>
      <c r="X21" s="2">
        <v>3.37</v>
      </c>
      <c r="Y21" s="2">
        <f t="shared" si="10"/>
        <v>0.803985442878778</v>
      </c>
      <c r="Z21" s="2">
        <f t="shared" si="11"/>
        <v>3.04121010004764</v>
      </c>
      <c r="AA21" s="2">
        <f t="shared" si="12"/>
        <v>0.0975637685318571</v>
      </c>
      <c r="AB21" s="3">
        <v>8</v>
      </c>
      <c r="AC21" s="2">
        <v>7</v>
      </c>
      <c r="AF21" s="2" t="e">
        <f t="shared" si="13"/>
        <v>#DIV/0!</v>
      </c>
      <c r="AG21" s="2">
        <v>2.61</v>
      </c>
      <c r="AH21" s="2" t="e">
        <f t="shared" si="14"/>
        <v>#DIV/0!</v>
      </c>
      <c r="AJ21" s="2">
        <v>9505</v>
      </c>
    </row>
    <row r="22" spans="1:36">
      <c r="A22" s="3"/>
      <c r="B22" s="2">
        <v>0.5</v>
      </c>
      <c r="C22" s="2">
        <f>1*0.09687</f>
        <v>0.09687</v>
      </c>
      <c r="D22" s="2">
        <f t="shared" si="15"/>
        <v>10.3231134510168</v>
      </c>
      <c r="E22" s="2">
        <v>10</v>
      </c>
      <c r="F22" s="2">
        <f t="shared" si="2"/>
        <v>1032.31134510168</v>
      </c>
      <c r="G22" s="2">
        <v>12625</v>
      </c>
      <c r="H22" s="2">
        <v>113</v>
      </c>
      <c r="I22" s="2">
        <v>0</v>
      </c>
      <c r="J22" s="2">
        <f t="shared" si="3"/>
        <v>111.725663716814</v>
      </c>
      <c r="K22" s="2">
        <v>77.6</v>
      </c>
      <c r="L22" s="2">
        <f t="shared" si="4"/>
        <v>0.439763707690904</v>
      </c>
      <c r="M22" s="2">
        <f t="shared" si="5"/>
        <v>111.725663716814</v>
      </c>
      <c r="N22" s="2">
        <f t="shared" si="6"/>
        <v>0.439763707690904</v>
      </c>
      <c r="O22" s="2">
        <v>0.5</v>
      </c>
      <c r="P22" s="6">
        <f>2.4*0.08915</f>
        <v>0.21396</v>
      </c>
      <c r="Q22" s="2">
        <f t="shared" si="7"/>
        <v>4.67377079828005</v>
      </c>
      <c r="R22" s="2">
        <v>10</v>
      </c>
      <c r="S22" s="2">
        <f t="shared" si="8"/>
        <v>467.377079828005</v>
      </c>
      <c r="T22" s="2">
        <v>10973</v>
      </c>
      <c r="U22" s="2">
        <v>200</v>
      </c>
      <c r="V22" s="2">
        <v>0</v>
      </c>
      <c r="W22" s="2">
        <f t="shared" si="9"/>
        <v>54.865</v>
      </c>
      <c r="X22" s="2">
        <v>36.4</v>
      </c>
      <c r="Y22" s="2">
        <f t="shared" si="10"/>
        <v>0.50728021978022</v>
      </c>
      <c r="Z22" s="2">
        <f t="shared" si="11"/>
        <v>54.865</v>
      </c>
      <c r="AA22" s="2">
        <f t="shared" si="12"/>
        <v>0.50728021978022</v>
      </c>
      <c r="AB22" s="2">
        <v>0.5</v>
      </c>
      <c r="AC22" s="2">
        <v>10</v>
      </c>
      <c r="AF22" s="2" t="e">
        <f t="shared" si="13"/>
        <v>#DIV/0!</v>
      </c>
      <c r="AG22" s="2">
        <v>2.09</v>
      </c>
      <c r="AH22" s="2" t="e">
        <f t="shared" si="14"/>
        <v>#DIV/0!</v>
      </c>
      <c r="AJ22" s="2">
        <v>0</v>
      </c>
    </row>
    <row r="23" spans="2:36">
      <c r="B23" s="3">
        <v>1</v>
      </c>
      <c r="C23" s="2">
        <f>1*0.07072</f>
        <v>0.07072</v>
      </c>
      <c r="D23" s="2">
        <f t="shared" si="15"/>
        <v>14.1402714932127</v>
      </c>
      <c r="E23" s="2">
        <v>10</v>
      </c>
      <c r="F23" s="2">
        <f t="shared" si="2"/>
        <v>1414.02714932127</v>
      </c>
      <c r="G23" s="2">
        <v>5724</v>
      </c>
      <c r="H23" s="2">
        <v>106</v>
      </c>
      <c r="I23" s="2">
        <v>0</v>
      </c>
      <c r="J23" s="2">
        <f t="shared" si="3"/>
        <v>54</v>
      </c>
      <c r="K23" s="2">
        <v>27.1</v>
      </c>
      <c r="L23" s="2">
        <f t="shared" si="4"/>
        <v>0.992619926199262</v>
      </c>
      <c r="M23" s="2">
        <f t="shared" si="5"/>
        <v>54</v>
      </c>
      <c r="N23" s="2">
        <f t="shared" si="6"/>
        <v>0.992619926199262</v>
      </c>
      <c r="O23" s="3">
        <v>1</v>
      </c>
      <c r="P23" s="6">
        <f>2.4*0.06495</f>
        <v>0.15588</v>
      </c>
      <c r="Q23" s="2">
        <f t="shared" si="7"/>
        <v>6.41519117269695</v>
      </c>
      <c r="R23" s="2">
        <v>10</v>
      </c>
      <c r="S23" s="2">
        <f t="shared" si="8"/>
        <v>641.519117269695</v>
      </c>
      <c r="T23" s="2">
        <v>6534</v>
      </c>
      <c r="U23" s="2">
        <v>189</v>
      </c>
      <c r="V23" s="2">
        <v>0</v>
      </c>
      <c r="W23" s="2">
        <f t="shared" si="9"/>
        <v>34.5714285714286</v>
      </c>
      <c r="X23" s="2">
        <v>20.7</v>
      </c>
      <c r="Y23" s="2">
        <f t="shared" si="10"/>
        <v>0.670117322291235</v>
      </c>
      <c r="Z23" s="2">
        <f t="shared" si="11"/>
        <v>34.5714285714286</v>
      </c>
      <c r="AA23" s="2">
        <f t="shared" si="12"/>
        <v>0.670117322291235</v>
      </c>
      <c r="AB23" s="3">
        <v>1</v>
      </c>
      <c r="AC23" s="2">
        <v>10</v>
      </c>
      <c r="AF23" s="2" t="e">
        <f t="shared" si="13"/>
        <v>#DIV/0!</v>
      </c>
      <c r="AG23" s="2">
        <v>3.51</v>
      </c>
      <c r="AH23" s="2" t="e">
        <f t="shared" si="14"/>
        <v>#DIV/0!</v>
      </c>
      <c r="AJ23" s="2">
        <v>0</v>
      </c>
    </row>
    <row r="24" spans="1:36">
      <c r="A24" s="3"/>
      <c r="B24" s="3">
        <v>2</v>
      </c>
      <c r="C24" s="2">
        <f>1*0.04942</f>
        <v>0.04942</v>
      </c>
      <c r="D24" s="2">
        <f t="shared" si="15"/>
        <v>20.2347227842979</v>
      </c>
      <c r="E24" s="2">
        <v>10</v>
      </c>
      <c r="F24" s="2">
        <f t="shared" si="2"/>
        <v>2023.47227842979</v>
      </c>
      <c r="G24" s="2">
        <v>2941</v>
      </c>
      <c r="H24" s="2">
        <v>130</v>
      </c>
      <c r="I24" s="2">
        <v>19</v>
      </c>
      <c r="J24" s="2">
        <f t="shared" si="3"/>
        <v>22.6230769230769</v>
      </c>
      <c r="K24" s="2">
        <v>12.4</v>
      </c>
      <c r="L24" s="2">
        <f t="shared" si="4"/>
        <v>0.824441687344913</v>
      </c>
      <c r="M24" s="2">
        <f t="shared" si="5"/>
        <v>19.8657718120805</v>
      </c>
      <c r="N24" s="2">
        <f t="shared" si="6"/>
        <v>0.602078371941979</v>
      </c>
      <c r="O24" s="3">
        <v>2</v>
      </c>
      <c r="P24" s="6">
        <f>2.4*0.04557</f>
        <v>0.109368</v>
      </c>
      <c r="Q24" s="2">
        <f t="shared" si="7"/>
        <v>9.14344232316583</v>
      </c>
      <c r="R24" s="2">
        <v>10</v>
      </c>
      <c r="S24" s="2">
        <f t="shared" si="8"/>
        <v>914.344232316583</v>
      </c>
      <c r="T24" s="2">
        <v>3885</v>
      </c>
      <c r="U24" s="2">
        <v>225</v>
      </c>
      <c r="V24" s="2">
        <v>16</v>
      </c>
      <c r="W24" s="2">
        <f t="shared" si="9"/>
        <v>17.2666666666667</v>
      </c>
      <c r="X24" s="2">
        <v>11.6</v>
      </c>
      <c r="Y24" s="2">
        <f t="shared" si="10"/>
        <v>0.488505747126437</v>
      </c>
      <c r="Z24" s="2">
        <f t="shared" si="11"/>
        <v>16.1867219917012</v>
      </c>
      <c r="AA24" s="2">
        <f t="shared" si="12"/>
        <v>0.395407068250107</v>
      </c>
      <c r="AB24" s="3">
        <v>2</v>
      </c>
      <c r="AC24" s="2">
        <v>10</v>
      </c>
      <c r="AF24" s="2" t="e">
        <f t="shared" si="13"/>
        <v>#DIV/0!</v>
      </c>
      <c r="AG24" s="2">
        <v>5.05</v>
      </c>
      <c r="AH24" s="2" t="e">
        <f t="shared" si="14"/>
        <v>#DIV/0!</v>
      </c>
      <c r="AJ24" s="2">
        <v>11</v>
      </c>
    </row>
    <row r="25" spans="2:36">
      <c r="B25" s="3">
        <v>3</v>
      </c>
      <c r="C25" s="2">
        <f>1*0.03969</f>
        <v>0.03969</v>
      </c>
      <c r="D25" s="2">
        <f t="shared" si="15"/>
        <v>25.1952632905014</v>
      </c>
      <c r="E25" s="2">
        <v>10</v>
      </c>
      <c r="F25" s="2">
        <f t="shared" si="2"/>
        <v>2519.52632905014</v>
      </c>
      <c r="G25" s="2">
        <v>2062</v>
      </c>
      <c r="H25" s="2">
        <v>138</v>
      </c>
      <c r="I25" s="2">
        <v>62</v>
      </c>
      <c r="J25" s="2">
        <f t="shared" si="3"/>
        <v>14.9420289855072</v>
      </c>
      <c r="K25" s="2">
        <v>8.63</v>
      </c>
      <c r="L25" s="2">
        <f t="shared" si="4"/>
        <v>0.731405444438846</v>
      </c>
      <c r="M25" s="2">
        <f t="shared" si="5"/>
        <v>10.62</v>
      </c>
      <c r="N25" s="2">
        <f t="shared" si="6"/>
        <v>0.230590961761298</v>
      </c>
      <c r="O25" s="3">
        <v>3</v>
      </c>
      <c r="P25" s="6">
        <f>2.4*0.03701</f>
        <v>0.088824</v>
      </c>
      <c r="Q25" s="2">
        <f t="shared" si="7"/>
        <v>11.2582184995046</v>
      </c>
      <c r="R25" s="2">
        <v>10</v>
      </c>
      <c r="S25" s="2">
        <f t="shared" si="8"/>
        <v>1125.82184995046</v>
      </c>
      <c r="T25" s="2">
        <v>3941</v>
      </c>
      <c r="U25" s="2">
        <v>223</v>
      </c>
      <c r="V25" s="2">
        <v>104</v>
      </c>
      <c r="W25" s="2">
        <f t="shared" si="9"/>
        <v>17.6726457399103</v>
      </c>
      <c r="X25" s="2">
        <v>8.45</v>
      </c>
      <c r="Y25" s="2">
        <f t="shared" si="10"/>
        <v>1.09143736566986</v>
      </c>
      <c r="Z25" s="2">
        <f t="shared" si="11"/>
        <v>12.3700305810398</v>
      </c>
      <c r="AA25" s="2">
        <f t="shared" si="12"/>
        <v>0.463908944501746</v>
      </c>
      <c r="AB25" s="3">
        <v>3</v>
      </c>
      <c r="AC25" s="2">
        <v>10</v>
      </c>
      <c r="AF25" s="2" t="e">
        <f t="shared" si="13"/>
        <v>#DIV/0!</v>
      </c>
      <c r="AG25" s="2">
        <v>5.41</v>
      </c>
      <c r="AH25" s="2" t="e">
        <f t="shared" si="14"/>
        <v>#DIV/0!</v>
      </c>
      <c r="AJ25" s="2">
        <v>46</v>
      </c>
    </row>
    <row r="26" spans="1:36">
      <c r="A26" s="3"/>
      <c r="B26" s="3">
        <v>4</v>
      </c>
      <c r="C26" s="2">
        <f>1*0.03403</f>
        <v>0.03403</v>
      </c>
      <c r="D26" s="2">
        <f t="shared" si="15"/>
        <v>29.385836027035</v>
      </c>
      <c r="E26" s="2">
        <v>10</v>
      </c>
      <c r="F26" s="2">
        <f t="shared" si="2"/>
        <v>2938.5836027035</v>
      </c>
      <c r="G26" s="2">
        <v>1668</v>
      </c>
      <c r="H26" s="2">
        <v>132</v>
      </c>
      <c r="I26" s="2">
        <v>104</v>
      </c>
      <c r="J26" s="2">
        <f t="shared" si="3"/>
        <v>12.6363636363636</v>
      </c>
      <c r="K26" s="2">
        <v>6.94</v>
      </c>
      <c r="L26" s="2">
        <f t="shared" si="4"/>
        <v>0.820801676709458</v>
      </c>
      <c r="M26" s="2">
        <f t="shared" si="5"/>
        <v>7.50847457627119</v>
      </c>
      <c r="N26" s="2">
        <f t="shared" si="6"/>
        <v>0.0819127631514678</v>
      </c>
      <c r="O26" s="3">
        <v>4</v>
      </c>
      <c r="P26" s="6">
        <f>2.4*0.03217</f>
        <v>0.077208</v>
      </c>
      <c r="Q26" s="2">
        <f t="shared" si="7"/>
        <v>12.952025696819</v>
      </c>
      <c r="R26" s="2">
        <v>10</v>
      </c>
      <c r="S26" s="2">
        <f t="shared" si="8"/>
        <v>1295.2025696819</v>
      </c>
      <c r="T26" s="2">
        <v>2491</v>
      </c>
      <c r="U26" s="2">
        <v>218</v>
      </c>
      <c r="V26" s="2">
        <v>153</v>
      </c>
      <c r="W26" s="2">
        <f t="shared" si="9"/>
        <v>11.4266055045872</v>
      </c>
      <c r="X26" s="2">
        <v>6.94</v>
      </c>
      <c r="Y26" s="2">
        <f t="shared" si="10"/>
        <v>0.646484943024086</v>
      </c>
      <c r="Z26" s="2">
        <f t="shared" si="11"/>
        <v>7.1266846361186</v>
      </c>
      <c r="AA26" s="2">
        <f t="shared" si="12"/>
        <v>0.0268998034753023</v>
      </c>
      <c r="AB26" s="3">
        <v>4</v>
      </c>
      <c r="AC26" s="2">
        <v>10</v>
      </c>
      <c r="AF26" s="2" t="e">
        <f t="shared" si="13"/>
        <v>#DIV/0!</v>
      </c>
      <c r="AG26" s="2">
        <v>5.38</v>
      </c>
      <c r="AH26" s="2" t="e">
        <f t="shared" si="14"/>
        <v>#DIV/0!</v>
      </c>
      <c r="AJ26" s="2">
        <v>100</v>
      </c>
    </row>
    <row r="27" spans="2:36">
      <c r="B27" s="3">
        <v>8</v>
      </c>
      <c r="C27" s="2">
        <f>1*0.02429</f>
        <v>0.02429</v>
      </c>
      <c r="D27" s="2">
        <f t="shared" si="15"/>
        <v>41.1692054343351</v>
      </c>
      <c r="E27" s="2">
        <v>10</v>
      </c>
      <c r="F27" s="2">
        <f t="shared" si="2"/>
        <v>4116.92054343351</v>
      </c>
      <c r="G27" s="2">
        <v>467</v>
      </c>
      <c r="H27" s="2">
        <v>57</v>
      </c>
      <c r="I27" s="2">
        <v>75</v>
      </c>
      <c r="J27" s="2">
        <f t="shared" si="3"/>
        <v>8.19298245614035</v>
      </c>
      <c r="K27" s="2">
        <v>4.25</v>
      </c>
      <c r="L27" s="2">
        <f t="shared" si="4"/>
        <v>0.927760577915377</v>
      </c>
      <c r="M27" s="2">
        <f t="shared" si="5"/>
        <v>4.10606060606061</v>
      </c>
      <c r="N27" s="2">
        <f t="shared" si="6"/>
        <v>0.033868092691622</v>
      </c>
      <c r="O27" s="3">
        <v>8</v>
      </c>
      <c r="P27" s="6">
        <f>2.4*0.02432</f>
        <v>0.058368</v>
      </c>
      <c r="Q27" s="2">
        <f t="shared" si="7"/>
        <v>17.1326754385965</v>
      </c>
      <c r="R27" s="2">
        <v>10</v>
      </c>
      <c r="S27" s="2">
        <f t="shared" si="8"/>
        <v>1713.26754385965</v>
      </c>
      <c r="T27" s="2">
        <v>1511</v>
      </c>
      <c r="U27" s="2">
        <v>184</v>
      </c>
      <c r="V27" s="2">
        <v>314</v>
      </c>
      <c r="W27" s="2">
        <f t="shared" si="9"/>
        <v>8.21195652173913</v>
      </c>
      <c r="X27" s="2">
        <v>4.4</v>
      </c>
      <c r="Y27" s="2">
        <f t="shared" si="10"/>
        <v>0.866353754940711</v>
      </c>
      <c r="Z27" s="2">
        <f t="shared" si="11"/>
        <v>3.66465863453815</v>
      </c>
      <c r="AA27" s="2">
        <f t="shared" si="12"/>
        <v>0.167123037604965</v>
      </c>
      <c r="AB27" s="3">
        <v>8</v>
      </c>
      <c r="AC27" s="2">
        <v>10</v>
      </c>
      <c r="AF27" s="2" t="e">
        <f t="shared" si="13"/>
        <v>#DIV/0!</v>
      </c>
      <c r="AG27" s="2">
        <v>4.61</v>
      </c>
      <c r="AH27" s="2" t="e">
        <f t="shared" si="14"/>
        <v>#DIV/0!</v>
      </c>
      <c r="AJ27" s="2">
        <v>839</v>
      </c>
    </row>
    <row r="28" spans="1:36">
      <c r="A28" s="3"/>
      <c r="B28" s="2">
        <v>0.5</v>
      </c>
      <c r="C28" s="2">
        <f>1*0.09687</f>
        <v>0.09687</v>
      </c>
      <c r="D28" s="2">
        <f t="shared" si="15"/>
        <v>10.3231134510168</v>
      </c>
      <c r="E28" s="2">
        <v>15</v>
      </c>
      <c r="F28" s="2">
        <f t="shared" si="2"/>
        <v>1548.46701765252</v>
      </c>
      <c r="J28" s="2" t="e">
        <f t="shared" si="3"/>
        <v>#DIV/0!</v>
      </c>
      <c r="K28" s="2">
        <v>178</v>
      </c>
      <c r="L28" s="2" t="e">
        <f t="shared" si="4"/>
        <v>#DIV/0!</v>
      </c>
      <c r="M28" s="2" t="e">
        <f t="shared" si="5"/>
        <v>#DIV/0!</v>
      </c>
      <c r="N28" s="2" t="e">
        <f t="shared" si="6"/>
        <v>#DIV/0!</v>
      </c>
      <c r="O28" s="2">
        <v>0.5</v>
      </c>
      <c r="P28" s="6">
        <f>2.4*0.08915</f>
        <v>0.21396</v>
      </c>
      <c r="Q28" s="2">
        <f t="shared" si="7"/>
        <v>4.67377079828005</v>
      </c>
      <c r="R28" s="2">
        <v>15</v>
      </c>
      <c r="S28" s="2">
        <f t="shared" si="8"/>
        <v>701.065619742008</v>
      </c>
      <c r="T28" s="2">
        <v>221</v>
      </c>
      <c r="U28" s="2">
        <v>4</v>
      </c>
      <c r="W28" s="2">
        <f t="shared" si="9"/>
        <v>55.25</v>
      </c>
      <c r="X28" s="2">
        <v>75.5</v>
      </c>
      <c r="Y28" s="2">
        <f t="shared" si="10"/>
        <v>0.268211920529801</v>
      </c>
      <c r="Z28" s="2">
        <f t="shared" si="11"/>
        <v>55.25</v>
      </c>
      <c r="AA28" s="2">
        <f t="shared" si="12"/>
        <v>0.268211920529801</v>
      </c>
      <c r="AB28" s="2">
        <v>0.5</v>
      </c>
      <c r="AC28" s="2">
        <v>15</v>
      </c>
      <c r="AF28" s="2" t="e">
        <f t="shared" si="13"/>
        <v>#DIV/0!</v>
      </c>
      <c r="AG28" s="2">
        <v>2.36</v>
      </c>
      <c r="AH28" s="2" t="e">
        <f t="shared" si="14"/>
        <v>#DIV/0!</v>
      </c>
      <c r="AJ28" s="2">
        <v>0</v>
      </c>
    </row>
    <row r="29" spans="2:36">
      <c r="B29" s="3">
        <v>1</v>
      </c>
      <c r="C29" s="2">
        <f>1*0.07072</f>
        <v>0.07072</v>
      </c>
      <c r="D29" s="2">
        <f t="shared" si="15"/>
        <v>14.1402714932127</v>
      </c>
      <c r="E29" s="2">
        <v>15</v>
      </c>
      <c r="F29" s="2">
        <f t="shared" si="2"/>
        <v>2121.0407239819</v>
      </c>
      <c r="J29" s="2" t="e">
        <f t="shared" si="3"/>
        <v>#DIV/0!</v>
      </c>
      <c r="K29" s="2">
        <v>50.4</v>
      </c>
      <c r="L29" s="2" t="e">
        <f t="shared" si="4"/>
        <v>#DIV/0!</v>
      </c>
      <c r="M29" s="2" t="e">
        <f t="shared" si="5"/>
        <v>#DIV/0!</v>
      </c>
      <c r="N29" s="2" t="e">
        <f t="shared" si="6"/>
        <v>#DIV/0!</v>
      </c>
      <c r="O29" s="3">
        <v>1</v>
      </c>
      <c r="P29" s="6">
        <f>2.4*0.06495</f>
        <v>0.15588</v>
      </c>
      <c r="Q29" s="2">
        <f t="shared" si="7"/>
        <v>6.41519117269695</v>
      </c>
      <c r="R29" s="2">
        <v>15</v>
      </c>
      <c r="S29" s="2">
        <f t="shared" si="8"/>
        <v>962.278675904542</v>
      </c>
      <c r="T29" s="2">
        <v>103</v>
      </c>
      <c r="U29" s="2">
        <v>2</v>
      </c>
      <c r="W29" s="2">
        <f t="shared" si="9"/>
        <v>51.5</v>
      </c>
      <c r="X29" s="2">
        <v>37.1</v>
      </c>
      <c r="Y29" s="2">
        <f t="shared" si="10"/>
        <v>0.388140161725067</v>
      </c>
      <c r="Z29" s="2">
        <f t="shared" si="11"/>
        <v>51.5</v>
      </c>
      <c r="AA29" s="2">
        <f t="shared" si="12"/>
        <v>0.388140161725067</v>
      </c>
      <c r="AB29" s="3">
        <v>1</v>
      </c>
      <c r="AC29" s="2">
        <v>15</v>
      </c>
      <c r="AF29" s="2" t="e">
        <f t="shared" si="13"/>
        <v>#DIV/0!</v>
      </c>
      <c r="AG29" s="2">
        <v>4.43</v>
      </c>
      <c r="AH29" s="2" t="e">
        <f t="shared" si="14"/>
        <v>#DIV/0!</v>
      </c>
      <c r="AJ29" s="2">
        <v>0</v>
      </c>
    </row>
    <row r="30" spans="1:36">
      <c r="A30" s="3"/>
      <c r="B30" s="3">
        <v>2</v>
      </c>
      <c r="C30" s="2">
        <f>1*0.04942</f>
        <v>0.04942</v>
      </c>
      <c r="D30" s="2">
        <f t="shared" si="15"/>
        <v>20.2347227842979</v>
      </c>
      <c r="E30" s="2">
        <v>15</v>
      </c>
      <c r="F30" s="2">
        <f t="shared" si="2"/>
        <v>3035.20841764468</v>
      </c>
      <c r="J30" s="2" t="e">
        <f t="shared" si="3"/>
        <v>#DIV/0!</v>
      </c>
      <c r="K30" s="2">
        <v>19.5</v>
      </c>
      <c r="L30" s="2" t="e">
        <f t="shared" si="4"/>
        <v>#DIV/0!</v>
      </c>
      <c r="M30" s="2" t="e">
        <f t="shared" si="5"/>
        <v>#DIV/0!</v>
      </c>
      <c r="N30" s="2" t="e">
        <f t="shared" si="6"/>
        <v>#DIV/0!</v>
      </c>
      <c r="O30" s="3">
        <v>2</v>
      </c>
      <c r="P30" s="6">
        <f>2.4*0.04557</f>
        <v>0.109368</v>
      </c>
      <c r="Q30" s="2">
        <f t="shared" si="7"/>
        <v>9.14344232316583</v>
      </c>
      <c r="R30" s="2">
        <v>15</v>
      </c>
      <c r="S30" s="2">
        <f t="shared" si="8"/>
        <v>1371.51634847487</v>
      </c>
      <c r="T30" s="2">
        <v>60</v>
      </c>
      <c r="U30" s="2">
        <v>2</v>
      </c>
      <c r="W30" s="2">
        <f t="shared" si="9"/>
        <v>30</v>
      </c>
      <c r="X30" s="2">
        <v>18.3</v>
      </c>
      <c r="Y30" s="2">
        <f t="shared" si="10"/>
        <v>0.639344262295082</v>
      </c>
      <c r="Z30" s="2">
        <f t="shared" si="11"/>
        <v>30</v>
      </c>
      <c r="AA30" s="2">
        <f t="shared" si="12"/>
        <v>0.639344262295082</v>
      </c>
      <c r="AB30" s="3">
        <v>2</v>
      </c>
      <c r="AC30" s="2">
        <v>15</v>
      </c>
      <c r="AF30" s="2" t="e">
        <f t="shared" si="13"/>
        <v>#DIV/0!</v>
      </c>
      <c r="AG30" s="2">
        <v>7.39</v>
      </c>
      <c r="AH30" s="2" t="e">
        <f t="shared" si="14"/>
        <v>#DIV/0!</v>
      </c>
      <c r="AJ30" s="2">
        <v>0</v>
      </c>
    </row>
    <row r="31" spans="2:36">
      <c r="B31" s="3">
        <v>3</v>
      </c>
      <c r="C31" s="2">
        <f>1*0.03969</f>
        <v>0.03969</v>
      </c>
      <c r="D31" s="2">
        <f t="shared" si="15"/>
        <v>25.1952632905014</v>
      </c>
      <c r="E31" s="2">
        <v>15</v>
      </c>
      <c r="F31" s="2">
        <f t="shared" si="2"/>
        <v>3779.28949357521</v>
      </c>
      <c r="J31" s="2" t="e">
        <f t="shared" si="3"/>
        <v>#DIV/0!</v>
      </c>
      <c r="K31" s="2">
        <v>12.8</v>
      </c>
      <c r="L31" s="2" t="e">
        <f t="shared" si="4"/>
        <v>#DIV/0!</v>
      </c>
      <c r="M31" s="2" t="e">
        <f t="shared" si="5"/>
        <v>#DIV/0!</v>
      </c>
      <c r="N31" s="2" t="e">
        <f t="shared" si="6"/>
        <v>#DIV/0!</v>
      </c>
      <c r="O31" s="3">
        <v>3</v>
      </c>
      <c r="P31" s="6">
        <f>2.4*0.03701</f>
        <v>0.088824</v>
      </c>
      <c r="Q31" s="2">
        <f t="shared" si="7"/>
        <v>11.2582184995046</v>
      </c>
      <c r="R31" s="2">
        <v>15</v>
      </c>
      <c r="S31" s="2">
        <f t="shared" si="8"/>
        <v>1688.7327749257</v>
      </c>
      <c r="T31" s="2">
        <v>43</v>
      </c>
      <c r="U31" s="2">
        <v>0</v>
      </c>
      <c r="W31" s="2" t="e">
        <f t="shared" si="9"/>
        <v>#DIV/0!</v>
      </c>
      <c r="X31" s="2">
        <v>12.7</v>
      </c>
      <c r="Y31" s="2" t="e">
        <f t="shared" si="10"/>
        <v>#DIV/0!</v>
      </c>
      <c r="Z31" s="2" t="e">
        <f t="shared" si="11"/>
        <v>#DIV/0!</v>
      </c>
      <c r="AA31" s="2" t="e">
        <f t="shared" si="12"/>
        <v>#DIV/0!</v>
      </c>
      <c r="AB31" s="3">
        <v>3</v>
      </c>
      <c r="AC31" s="2">
        <v>15</v>
      </c>
      <c r="AF31" s="2" t="e">
        <f t="shared" si="13"/>
        <v>#DIV/0!</v>
      </c>
      <c r="AG31" s="2">
        <v>8.17</v>
      </c>
      <c r="AH31" s="2" t="e">
        <f t="shared" si="14"/>
        <v>#DIV/0!</v>
      </c>
      <c r="AJ31" s="2">
        <v>0</v>
      </c>
    </row>
    <row r="32" spans="1:36">
      <c r="A32" s="3"/>
      <c r="B32" s="3">
        <v>4</v>
      </c>
      <c r="C32" s="2">
        <f>1*0.03403</f>
        <v>0.03403</v>
      </c>
      <c r="D32" s="2">
        <f t="shared" si="15"/>
        <v>29.385836027035</v>
      </c>
      <c r="E32" s="2">
        <v>15</v>
      </c>
      <c r="F32" s="2">
        <f t="shared" si="2"/>
        <v>4407.87540405525</v>
      </c>
      <c r="J32" s="2" t="e">
        <f t="shared" si="3"/>
        <v>#DIV/0!</v>
      </c>
      <c r="K32" s="2">
        <v>9.97</v>
      </c>
      <c r="L32" s="2" t="e">
        <f t="shared" si="4"/>
        <v>#DIV/0!</v>
      </c>
      <c r="M32" s="2" t="e">
        <f t="shared" si="5"/>
        <v>#DIV/0!</v>
      </c>
      <c r="N32" s="2" t="e">
        <f t="shared" si="6"/>
        <v>#DIV/0!</v>
      </c>
      <c r="O32" s="3">
        <v>4</v>
      </c>
      <c r="P32" s="6">
        <f>2.4*0.03217</f>
        <v>0.077208</v>
      </c>
      <c r="Q32" s="2">
        <f t="shared" si="7"/>
        <v>12.952025696819</v>
      </c>
      <c r="R32" s="2">
        <v>15</v>
      </c>
      <c r="S32" s="2">
        <f t="shared" si="8"/>
        <v>1942.80385452285</v>
      </c>
      <c r="T32" s="2">
        <v>26</v>
      </c>
      <c r="U32" s="2">
        <v>1</v>
      </c>
      <c r="W32" s="2">
        <f t="shared" si="9"/>
        <v>26</v>
      </c>
      <c r="X32" s="2">
        <v>10.2</v>
      </c>
      <c r="Y32" s="2">
        <f t="shared" si="10"/>
        <v>1.54901960784314</v>
      </c>
      <c r="Z32" s="2">
        <f t="shared" si="11"/>
        <v>26</v>
      </c>
      <c r="AA32" s="2">
        <f t="shared" si="12"/>
        <v>1.54901960784314</v>
      </c>
      <c r="AB32" s="3">
        <v>4</v>
      </c>
      <c r="AC32" s="2">
        <v>15</v>
      </c>
      <c r="AF32" s="2" t="e">
        <f t="shared" si="13"/>
        <v>#DIV/0!</v>
      </c>
      <c r="AG32" s="2">
        <v>9.45</v>
      </c>
      <c r="AH32" s="2" t="e">
        <f t="shared" si="14"/>
        <v>#DIV/0!</v>
      </c>
      <c r="AJ32" s="2">
        <v>1</v>
      </c>
    </row>
    <row r="33" spans="2:36">
      <c r="B33" s="3">
        <v>8</v>
      </c>
      <c r="C33" s="2">
        <f>1*0.02429</f>
        <v>0.02429</v>
      </c>
      <c r="D33" s="2">
        <f t="shared" si="15"/>
        <v>41.1692054343351</v>
      </c>
      <c r="E33" s="2">
        <v>15</v>
      </c>
      <c r="F33" s="2">
        <f t="shared" si="2"/>
        <v>6175.38081515027</v>
      </c>
      <c r="J33" s="2" t="e">
        <f t="shared" si="3"/>
        <v>#DIV/0!</v>
      </c>
      <c r="K33" s="2">
        <v>5.66</v>
      </c>
      <c r="L33" s="2" t="e">
        <f t="shared" si="4"/>
        <v>#DIV/0!</v>
      </c>
      <c r="M33" s="2" t="e">
        <f t="shared" si="5"/>
        <v>#DIV/0!</v>
      </c>
      <c r="N33" s="2" t="e">
        <f t="shared" si="6"/>
        <v>#DIV/0!</v>
      </c>
      <c r="O33" s="3">
        <v>8</v>
      </c>
      <c r="P33" s="6">
        <f>2.4*0.02432</f>
        <v>0.058368</v>
      </c>
      <c r="Q33" s="2">
        <f t="shared" si="7"/>
        <v>17.1326754385965</v>
      </c>
      <c r="R33" s="2">
        <v>15</v>
      </c>
      <c r="S33" s="2">
        <f t="shared" si="8"/>
        <v>2569.90131578947</v>
      </c>
      <c r="T33" s="2">
        <v>13</v>
      </c>
      <c r="U33" s="2">
        <v>2</v>
      </c>
      <c r="V33" s="2">
        <v>2</v>
      </c>
      <c r="W33" s="2">
        <f t="shared" si="9"/>
        <v>6.5</v>
      </c>
      <c r="X33" s="2">
        <v>6.16</v>
      </c>
      <c r="Y33" s="2">
        <f t="shared" si="10"/>
        <v>0.0551948051948052</v>
      </c>
      <c r="Z33" s="2">
        <f t="shared" si="11"/>
        <v>3.75</v>
      </c>
      <c r="AA33" s="2">
        <f t="shared" si="12"/>
        <v>0.391233766233766</v>
      </c>
      <c r="AB33" s="3">
        <v>8</v>
      </c>
      <c r="AC33" s="2">
        <v>15</v>
      </c>
      <c r="AF33" s="2" t="e">
        <f t="shared" si="13"/>
        <v>#DIV/0!</v>
      </c>
      <c r="AG33" s="2">
        <v>11</v>
      </c>
      <c r="AH33" s="2" t="e">
        <f t="shared" si="14"/>
        <v>#DIV/0!</v>
      </c>
      <c r="AJ33" s="2">
        <v>11</v>
      </c>
    </row>
    <row r="34" spans="1:37">
      <c r="A34" s="3"/>
      <c r="J34" s="3"/>
      <c r="AK34" s="3"/>
    </row>
    <row r="36" spans="1:37">
      <c r="A36" s="3"/>
      <c r="J36" s="3"/>
      <c r="S36" s="3"/>
      <c r="AB36" s="3"/>
      <c r="AK36" s="3"/>
    </row>
    <row r="38" spans="1:37">
      <c r="A38" s="3"/>
      <c r="J38" s="3"/>
      <c r="S38" s="3"/>
      <c r="AB38" s="3"/>
      <c r="AK38" s="3"/>
    </row>
    <row r="40" spans="1:37">
      <c r="A40" s="3"/>
      <c r="J40" s="3"/>
      <c r="S40" s="3"/>
      <c r="AB40" s="3"/>
      <c r="AK40" s="3"/>
    </row>
    <row r="42" spans="1:37">
      <c r="A42" s="3"/>
      <c r="J42" s="3"/>
      <c r="S42" s="3"/>
      <c r="AB42" s="3"/>
      <c r="AK42" s="3"/>
    </row>
    <row r="44" spans="21:21">
      <c r="U44" s="1"/>
    </row>
    <row r="77" spans="1:19">
      <c r="A77" s="3"/>
      <c r="J77" s="3"/>
      <c r="S77" s="3"/>
    </row>
    <row r="78" spans="1:1">
      <c r="A78" s="3"/>
    </row>
    <row r="79" spans="1:19">
      <c r="A79" s="3"/>
      <c r="J79" s="3"/>
      <c r="S79" s="3"/>
    </row>
    <row r="80" spans="1:1">
      <c r="A80" s="3"/>
    </row>
    <row r="81" spans="1:19">
      <c r="A81" s="3"/>
      <c r="J81" s="3"/>
      <c r="S81" s="3"/>
    </row>
    <row r="82" spans="1:19">
      <c r="A82" s="3"/>
      <c r="J82" s="3"/>
      <c r="S82" s="3"/>
    </row>
    <row r="84" spans="1:19">
      <c r="A84" s="3"/>
      <c r="J84" s="3"/>
      <c r="S84" s="3"/>
    </row>
  </sheetData>
  <mergeCells count="1">
    <mergeCell ref="AK1:AR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"/>
  <sheetViews>
    <sheetView topLeftCell="S1" workbookViewId="0">
      <selection activeCell="W1" sqref="W1:AC32"/>
    </sheetView>
  </sheetViews>
  <sheetFormatPr defaultColWidth="9" defaultRowHeight="15"/>
  <cols>
    <col min="8" max="8" width="12.625"/>
    <col min="10" max="10" width="12.625"/>
    <col min="13" max="13" width="9.375"/>
    <col min="14" max="17" width="12.625"/>
    <col min="19" max="23" width="12.625"/>
    <col min="27" max="30" width="12.625"/>
  </cols>
  <sheetData>
    <row r="1" spans="1:29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" t="s">
        <v>1</v>
      </c>
      <c r="M1" s="1"/>
      <c r="N1" s="1"/>
      <c r="O1" s="1"/>
      <c r="P1" s="1"/>
      <c r="Q1" s="1"/>
      <c r="R1" s="1"/>
      <c r="S1" s="1"/>
      <c r="T1" s="1"/>
      <c r="U1" s="2"/>
      <c r="V1" s="2"/>
      <c r="W1" s="1" t="s">
        <v>2</v>
      </c>
      <c r="X1" s="2"/>
      <c r="Y1" s="2"/>
      <c r="Z1" s="2"/>
      <c r="AA1" s="2"/>
      <c r="AB1" s="2"/>
      <c r="AC1" s="2"/>
    </row>
    <row r="2" spans="1:29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11</v>
      </c>
      <c r="I2" s="2" t="s">
        <v>12</v>
      </c>
      <c r="J2" s="2" t="s">
        <v>13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11</v>
      </c>
      <c r="T2" s="2" t="s">
        <v>12</v>
      </c>
      <c r="U2" s="2" t="s">
        <v>13</v>
      </c>
      <c r="W2" s="2" t="s">
        <v>3</v>
      </c>
      <c r="X2" s="2" t="s">
        <v>6</v>
      </c>
      <c r="Y2" s="2" t="s">
        <v>8</v>
      </c>
      <c r="Z2" s="2" t="s">
        <v>15</v>
      </c>
      <c r="AA2" s="2" t="s">
        <v>11</v>
      </c>
      <c r="AB2" s="2" t="s">
        <v>12</v>
      </c>
      <c r="AC2" s="2" t="s">
        <v>13</v>
      </c>
    </row>
    <row r="3" spans="1:29">
      <c r="A3" s="2">
        <v>0.5</v>
      </c>
      <c r="B3" s="2">
        <f>1*0.09687</f>
        <v>0.09687</v>
      </c>
      <c r="C3" s="2">
        <f t="shared" ref="C3:C32" si="0">1/B3</f>
        <v>10.3231134510168</v>
      </c>
      <c r="D3" s="2">
        <v>2</v>
      </c>
      <c r="E3" s="2">
        <f t="shared" ref="E3:E32" si="1">C3*D3*10</f>
        <v>206.462269020337</v>
      </c>
      <c r="F3" s="2">
        <v>2491944</v>
      </c>
      <c r="G3" s="2">
        <v>403928</v>
      </c>
      <c r="H3" s="2">
        <f t="shared" ref="H3:H32" si="2">F3/G3</f>
        <v>6.16927769305421</v>
      </c>
      <c r="I3" s="2">
        <v>5.14</v>
      </c>
      <c r="J3" s="2">
        <f t="shared" ref="J3:J32" si="3">ABS(I3-H3)/I3</f>
        <v>0.200248578415216</v>
      </c>
      <c r="L3" s="2">
        <v>0.5</v>
      </c>
      <c r="M3" s="6">
        <f>2.4*0.08915</f>
        <v>0.21396</v>
      </c>
      <c r="N3" s="2">
        <f t="shared" ref="N3:N32" si="4">1/M3</f>
        <v>4.67377079828005</v>
      </c>
      <c r="O3" s="2">
        <v>2</v>
      </c>
      <c r="P3" s="2">
        <f t="shared" ref="P3:P32" si="5">N3*O3*10</f>
        <v>93.4754159656011</v>
      </c>
      <c r="Q3" s="2">
        <v>2169361</v>
      </c>
      <c r="R3" s="2">
        <v>451489</v>
      </c>
      <c r="S3" s="2">
        <f t="shared" ref="S3:S32" si="6">Q3/R3</f>
        <v>4.80490333097816</v>
      </c>
      <c r="T3" s="2">
        <v>4.04</v>
      </c>
      <c r="U3" s="2">
        <f t="shared" ref="U3:U32" si="7">ABS(T3-S3)/T3</f>
        <v>0.189332507667862</v>
      </c>
      <c r="W3" s="2">
        <v>0.5</v>
      </c>
      <c r="X3" s="2">
        <v>2</v>
      </c>
      <c r="Y3" s="2">
        <v>632694</v>
      </c>
      <c r="Z3" s="2">
        <v>460775</v>
      </c>
      <c r="AA3" s="2">
        <f t="shared" ref="AA3:AA32" si="8">Y3/Z3</f>
        <v>1.37310835006239</v>
      </c>
      <c r="AB3" s="2">
        <v>1.38</v>
      </c>
      <c r="AC3" s="2">
        <f t="shared" ref="AC3:AC32" si="9">ABS(AB3-AA3)/AB3</f>
        <v>0.00499394923014859</v>
      </c>
    </row>
    <row r="4" spans="1:29">
      <c r="A4" s="3">
        <v>1</v>
      </c>
      <c r="B4" s="2">
        <f>1*0.07072</f>
        <v>0.07072</v>
      </c>
      <c r="C4" s="2">
        <f t="shared" si="0"/>
        <v>14.1402714932127</v>
      </c>
      <c r="D4" s="2">
        <v>2</v>
      </c>
      <c r="E4" s="2">
        <f t="shared" si="1"/>
        <v>282.805429864253</v>
      </c>
      <c r="F4" s="2">
        <v>2252113</v>
      </c>
      <c r="G4" s="2">
        <v>400663</v>
      </c>
      <c r="H4" s="2">
        <f t="shared" si="2"/>
        <v>5.62096574927058</v>
      </c>
      <c r="I4" s="2">
        <v>3.71</v>
      </c>
      <c r="J4" s="2">
        <f t="shared" si="3"/>
        <v>0.515085107620104</v>
      </c>
      <c r="L4" s="3">
        <v>1</v>
      </c>
      <c r="M4" s="6">
        <f>2.4*0.06495</f>
        <v>0.15588</v>
      </c>
      <c r="N4" s="2">
        <f t="shared" si="4"/>
        <v>6.41519117269695</v>
      </c>
      <c r="O4" s="2">
        <v>2</v>
      </c>
      <c r="P4" s="2">
        <f t="shared" si="5"/>
        <v>128.303823453939</v>
      </c>
      <c r="Q4" s="2">
        <v>2009917</v>
      </c>
      <c r="R4" s="2">
        <v>446615</v>
      </c>
      <c r="S4" s="2">
        <f t="shared" si="6"/>
        <v>4.50033474021249</v>
      </c>
      <c r="T4" s="2">
        <v>3.24</v>
      </c>
      <c r="U4" s="2">
        <f t="shared" si="7"/>
        <v>0.388992203769286</v>
      </c>
      <c r="W4" s="3">
        <v>1</v>
      </c>
      <c r="X4" s="2">
        <v>2</v>
      </c>
      <c r="Y4" s="2">
        <v>765321</v>
      </c>
      <c r="Z4" s="2">
        <v>430490</v>
      </c>
      <c r="AA4" s="2">
        <f t="shared" si="8"/>
        <v>1.77779042486469</v>
      </c>
      <c r="AB4" s="2">
        <v>1.67</v>
      </c>
      <c r="AC4" s="2">
        <f t="shared" si="9"/>
        <v>0.0645451645896342</v>
      </c>
    </row>
    <row r="5" spans="1:29">
      <c r="A5" s="3">
        <v>2</v>
      </c>
      <c r="B5" s="2">
        <f>1*0.04942</f>
        <v>0.04942</v>
      </c>
      <c r="C5" s="2">
        <f t="shared" si="0"/>
        <v>20.2347227842979</v>
      </c>
      <c r="D5" s="2">
        <v>2</v>
      </c>
      <c r="E5" s="2">
        <f t="shared" si="1"/>
        <v>404.694455685957</v>
      </c>
      <c r="F5" s="2">
        <v>1882872</v>
      </c>
      <c r="G5" s="2">
        <v>406006</v>
      </c>
      <c r="H5" s="2">
        <f t="shared" si="2"/>
        <v>4.63754722836608</v>
      </c>
      <c r="I5" s="2">
        <v>2.77</v>
      </c>
      <c r="J5" s="2">
        <f t="shared" si="3"/>
        <v>0.674204775583424</v>
      </c>
      <c r="L5" s="3">
        <v>2</v>
      </c>
      <c r="M5" s="6">
        <f>2.4*0.04557</f>
        <v>0.109368</v>
      </c>
      <c r="N5" s="2">
        <f t="shared" si="4"/>
        <v>9.14344232316583</v>
      </c>
      <c r="O5" s="2">
        <v>2</v>
      </c>
      <c r="P5" s="2">
        <f t="shared" si="5"/>
        <v>182.868846463317</v>
      </c>
      <c r="Q5" s="2">
        <v>1746696</v>
      </c>
      <c r="R5" s="2">
        <v>451729</v>
      </c>
      <c r="S5" s="2">
        <f t="shared" si="6"/>
        <v>3.86668998448185</v>
      </c>
      <c r="T5" s="2">
        <v>3.62</v>
      </c>
      <c r="U5" s="2">
        <f t="shared" si="7"/>
        <v>0.0681464045529962</v>
      </c>
      <c r="W5" s="3">
        <v>2</v>
      </c>
      <c r="X5" s="2">
        <v>2</v>
      </c>
      <c r="Y5" s="2">
        <v>847542</v>
      </c>
      <c r="Z5" s="2">
        <v>417252</v>
      </c>
      <c r="AA5" s="2">
        <f t="shared" si="8"/>
        <v>2.03124730378764</v>
      </c>
      <c r="AB5" s="2">
        <v>1.77</v>
      </c>
      <c r="AC5" s="2">
        <f t="shared" si="9"/>
        <v>0.147597346772677</v>
      </c>
    </row>
    <row r="6" spans="1:29">
      <c r="A6" s="3">
        <v>3</v>
      </c>
      <c r="B6" s="2">
        <f>1*0.03969</f>
        <v>0.03969</v>
      </c>
      <c r="C6" s="2">
        <f t="shared" si="0"/>
        <v>25.1952632905014</v>
      </c>
      <c r="D6" s="2">
        <v>2</v>
      </c>
      <c r="E6" s="2">
        <f t="shared" si="1"/>
        <v>503.905265810028</v>
      </c>
      <c r="F6" s="2">
        <v>1647832</v>
      </c>
      <c r="G6" s="2">
        <v>409492</v>
      </c>
      <c r="H6" s="2">
        <f t="shared" si="2"/>
        <v>4.02408838267903</v>
      </c>
      <c r="I6" s="2">
        <v>2.42</v>
      </c>
      <c r="J6" s="2">
        <f t="shared" si="3"/>
        <v>0.662846439123565</v>
      </c>
      <c r="L6" s="3">
        <v>3</v>
      </c>
      <c r="M6" s="6">
        <f>2.4*0.03701</f>
        <v>0.088824</v>
      </c>
      <c r="N6" s="2">
        <f t="shared" si="4"/>
        <v>11.2582184995046</v>
      </c>
      <c r="O6" s="2">
        <v>2</v>
      </c>
      <c r="P6" s="2">
        <f t="shared" si="5"/>
        <v>225.164369990093</v>
      </c>
      <c r="Q6" s="2">
        <v>1564958</v>
      </c>
      <c r="R6" s="2">
        <v>452737</v>
      </c>
      <c r="S6" s="2">
        <f t="shared" si="6"/>
        <v>3.45666026854443</v>
      </c>
      <c r="T6" s="2">
        <v>2.3</v>
      </c>
      <c r="U6" s="2">
        <f t="shared" si="7"/>
        <v>0.502895768932361</v>
      </c>
      <c r="W6" s="3">
        <v>3</v>
      </c>
      <c r="X6" s="2">
        <v>2</v>
      </c>
      <c r="Y6" s="2">
        <v>840375</v>
      </c>
      <c r="Z6" s="2">
        <v>414307</v>
      </c>
      <c r="AA6" s="2">
        <f t="shared" si="8"/>
        <v>2.02838716217684</v>
      </c>
      <c r="AB6" s="2">
        <v>1.68</v>
      </c>
      <c r="AC6" s="2">
        <f t="shared" si="9"/>
        <v>0.207373310819548</v>
      </c>
    </row>
    <row r="7" spans="1:29">
      <c r="A7" s="3">
        <v>4</v>
      </c>
      <c r="B7" s="2">
        <f>1*0.03403</f>
        <v>0.03403</v>
      </c>
      <c r="C7" s="2">
        <f t="shared" si="0"/>
        <v>29.385836027035</v>
      </c>
      <c r="D7" s="2">
        <v>2</v>
      </c>
      <c r="E7" s="2">
        <f t="shared" si="1"/>
        <v>587.716720540699</v>
      </c>
      <c r="F7" s="2">
        <v>1485469</v>
      </c>
      <c r="G7" s="2">
        <v>410253</v>
      </c>
      <c r="H7" s="2">
        <f t="shared" si="2"/>
        <v>3.62086078590528</v>
      </c>
      <c r="I7" s="2">
        <v>2.17</v>
      </c>
      <c r="J7" s="2">
        <f t="shared" si="3"/>
        <v>0.668599440509347</v>
      </c>
      <c r="L7" s="3">
        <v>4</v>
      </c>
      <c r="M7" s="6">
        <f>2.4*0.03217</f>
        <v>0.077208</v>
      </c>
      <c r="N7" s="2">
        <f t="shared" si="4"/>
        <v>12.952025696819</v>
      </c>
      <c r="O7" s="2">
        <v>2</v>
      </c>
      <c r="P7" s="2">
        <f t="shared" si="5"/>
        <v>259.04051393638</v>
      </c>
      <c r="Q7" s="2">
        <v>1437030</v>
      </c>
      <c r="R7" s="2">
        <v>451202</v>
      </c>
      <c r="S7" s="2">
        <f t="shared" si="6"/>
        <v>3.184892797461</v>
      </c>
      <c r="T7" s="2">
        <v>2.1</v>
      </c>
      <c r="U7" s="2">
        <f t="shared" si="7"/>
        <v>0.516615617838573</v>
      </c>
      <c r="W7" s="3">
        <v>4</v>
      </c>
      <c r="X7" s="2">
        <v>2</v>
      </c>
      <c r="Y7" s="2">
        <v>809620</v>
      </c>
      <c r="Z7" s="2">
        <v>406880</v>
      </c>
      <c r="AA7" s="2">
        <f t="shared" si="8"/>
        <v>1.98982500983091</v>
      </c>
      <c r="AB7" s="2">
        <v>1.57</v>
      </c>
      <c r="AC7" s="2">
        <f t="shared" si="9"/>
        <v>0.267404464860451</v>
      </c>
    </row>
    <row r="8" spans="1:29">
      <c r="A8" s="3">
        <v>8</v>
      </c>
      <c r="B8" s="2">
        <f>1*0.02429</f>
        <v>0.02429</v>
      </c>
      <c r="C8" s="2">
        <f t="shared" si="0"/>
        <v>41.1692054343351</v>
      </c>
      <c r="D8" s="2">
        <v>2</v>
      </c>
      <c r="E8" s="2">
        <f t="shared" si="1"/>
        <v>823.384108686702</v>
      </c>
      <c r="F8" s="2">
        <v>1171958</v>
      </c>
      <c r="G8" s="2">
        <v>410040</v>
      </c>
      <c r="H8" s="2">
        <f t="shared" si="2"/>
        <v>2.85815530192176</v>
      </c>
      <c r="I8" s="2">
        <v>1.74</v>
      </c>
      <c r="J8" s="2">
        <f t="shared" si="3"/>
        <v>0.642617989610209</v>
      </c>
      <c r="L8" s="3">
        <v>8</v>
      </c>
      <c r="M8" s="6">
        <f>2.4*0.02432</f>
        <v>0.058368</v>
      </c>
      <c r="N8" s="2">
        <f t="shared" si="4"/>
        <v>17.1326754385965</v>
      </c>
      <c r="O8" s="2">
        <v>2</v>
      </c>
      <c r="P8" s="2">
        <f t="shared" si="5"/>
        <v>342.65350877193</v>
      </c>
      <c r="Q8" s="2">
        <v>1168796</v>
      </c>
      <c r="R8" s="2">
        <v>443109</v>
      </c>
      <c r="S8" s="2">
        <f t="shared" si="6"/>
        <v>2.6377166791918</v>
      </c>
      <c r="T8" s="2">
        <v>1.68</v>
      </c>
      <c r="U8" s="2">
        <f t="shared" si="7"/>
        <v>0.570069451899882</v>
      </c>
      <c r="W8" s="3">
        <v>8</v>
      </c>
      <c r="X8" s="2">
        <v>2</v>
      </c>
      <c r="Y8" s="2">
        <v>726620</v>
      </c>
      <c r="Z8" s="2">
        <v>392907</v>
      </c>
      <c r="AA8" s="2">
        <f t="shared" si="8"/>
        <v>1.84934348331794</v>
      </c>
      <c r="AB8" s="2">
        <v>1.3</v>
      </c>
      <c r="AC8" s="2">
        <f t="shared" si="9"/>
        <v>0.422571910244565</v>
      </c>
    </row>
    <row r="9" spans="1:29">
      <c r="A9" s="2">
        <v>0.5</v>
      </c>
      <c r="B9" s="2">
        <f>1*0.09687</f>
        <v>0.09687</v>
      </c>
      <c r="C9" s="2">
        <f t="shared" si="0"/>
        <v>10.3231134510168</v>
      </c>
      <c r="D9" s="2">
        <v>4</v>
      </c>
      <c r="E9" s="2">
        <f t="shared" si="1"/>
        <v>412.924538040673</v>
      </c>
      <c r="F9" s="2">
        <v>1030023</v>
      </c>
      <c r="G9" s="2">
        <v>54738</v>
      </c>
      <c r="H9" s="2">
        <f t="shared" si="2"/>
        <v>18.8173298257152</v>
      </c>
      <c r="I9" s="2">
        <v>14.3</v>
      </c>
      <c r="J9" s="2">
        <f t="shared" si="3"/>
        <v>0.315897190609456</v>
      </c>
      <c r="L9" s="2">
        <v>0.5</v>
      </c>
      <c r="M9" s="6">
        <f>2.4*0.08915</f>
        <v>0.21396</v>
      </c>
      <c r="N9" s="2">
        <f t="shared" si="4"/>
        <v>4.67377079828005</v>
      </c>
      <c r="O9" s="2">
        <v>4</v>
      </c>
      <c r="P9" s="2">
        <f t="shared" si="5"/>
        <v>186.950831931202</v>
      </c>
      <c r="Q9" s="2">
        <v>802602</v>
      </c>
      <c r="R9" s="2">
        <v>68555</v>
      </c>
      <c r="S9" s="2">
        <f t="shared" si="6"/>
        <v>11.7074174020859</v>
      </c>
      <c r="T9" s="2">
        <v>9</v>
      </c>
      <c r="U9" s="2">
        <f t="shared" si="7"/>
        <v>0.300824155787324</v>
      </c>
      <c r="W9" s="2">
        <v>0.5</v>
      </c>
      <c r="X9" s="2">
        <v>4</v>
      </c>
      <c r="Y9" s="2">
        <v>112901</v>
      </c>
      <c r="Z9" s="2">
        <v>70784</v>
      </c>
      <c r="AA9" s="2">
        <f t="shared" si="8"/>
        <v>1.59500734629295</v>
      </c>
      <c r="AB9" s="2">
        <v>1.61</v>
      </c>
      <c r="AC9" s="2">
        <f t="shared" si="9"/>
        <v>0.00931220727146125</v>
      </c>
    </row>
    <row r="10" spans="1:29">
      <c r="A10" s="3">
        <v>1</v>
      </c>
      <c r="B10" s="2">
        <f>1*0.07072</f>
        <v>0.07072</v>
      </c>
      <c r="C10" s="2">
        <f t="shared" si="0"/>
        <v>14.1402714932127</v>
      </c>
      <c r="D10" s="2">
        <v>4</v>
      </c>
      <c r="E10" s="2">
        <f t="shared" si="1"/>
        <v>565.610859728507</v>
      </c>
      <c r="F10" s="2">
        <v>742315</v>
      </c>
      <c r="G10" s="2">
        <v>54036</v>
      </c>
      <c r="H10" s="2">
        <f t="shared" si="2"/>
        <v>13.7374157968762</v>
      </c>
      <c r="I10" s="2">
        <v>7.68</v>
      </c>
      <c r="J10" s="2">
        <f t="shared" si="3"/>
        <v>0.78872601521825</v>
      </c>
      <c r="L10" s="3">
        <v>1</v>
      </c>
      <c r="M10" s="6">
        <f>2.4*0.06495</f>
        <v>0.15588</v>
      </c>
      <c r="N10" s="2">
        <f t="shared" si="4"/>
        <v>6.41519117269695</v>
      </c>
      <c r="O10" s="2">
        <v>4</v>
      </c>
      <c r="P10" s="2">
        <f t="shared" si="5"/>
        <v>256.607646907878</v>
      </c>
      <c r="Q10" s="2">
        <v>652183</v>
      </c>
      <c r="R10" s="2">
        <v>67106</v>
      </c>
      <c r="S10" s="2">
        <f t="shared" si="6"/>
        <v>9.71869877507227</v>
      </c>
      <c r="T10" s="2">
        <v>6.43</v>
      </c>
      <c r="U10" s="2">
        <f t="shared" si="7"/>
        <v>0.511461706854164</v>
      </c>
      <c r="W10" s="3">
        <v>1</v>
      </c>
      <c r="X10" s="2">
        <v>4</v>
      </c>
      <c r="Y10" s="2">
        <v>146455</v>
      </c>
      <c r="Z10" s="2">
        <v>62073</v>
      </c>
      <c r="AA10" s="2">
        <f t="shared" si="8"/>
        <v>2.35939941681568</v>
      </c>
      <c r="AB10" s="2">
        <v>2.19</v>
      </c>
      <c r="AC10" s="2">
        <f t="shared" si="9"/>
        <v>0.0773513318793082</v>
      </c>
    </row>
    <row r="11" spans="1:29">
      <c r="A11" s="3">
        <v>2</v>
      </c>
      <c r="B11" s="2">
        <f>1*0.04942</f>
        <v>0.04942</v>
      </c>
      <c r="C11" s="2">
        <f t="shared" si="0"/>
        <v>20.2347227842979</v>
      </c>
      <c r="D11" s="2">
        <v>4</v>
      </c>
      <c r="E11" s="2">
        <f t="shared" si="1"/>
        <v>809.388911371914</v>
      </c>
      <c r="F11" s="2">
        <v>494781</v>
      </c>
      <c r="G11" s="2">
        <v>55329</v>
      </c>
      <c r="H11" s="2">
        <f t="shared" si="2"/>
        <v>8.94252561947622</v>
      </c>
      <c r="I11" s="2">
        <v>4.88</v>
      </c>
      <c r="J11" s="2">
        <f t="shared" si="3"/>
        <v>0.83248475808939</v>
      </c>
      <c r="L11" s="3">
        <v>2</v>
      </c>
      <c r="M11" s="6">
        <f>2.4*0.04557</f>
        <v>0.109368</v>
      </c>
      <c r="N11" s="2">
        <f t="shared" si="4"/>
        <v>9.14344232316583</v>
      </c>
      <c r="O11" s="2">
        <v>4</v>
      </c>
      <c r="P11" s="2">
        <f t="shared" si="5"/>
        <v>365.737692926633</v>
      </c>
      <c r="Q11" s="2">
        <v>487379</v>
      </c>
      <c r="R11" s="2">
        <v>68458</v>
      </c>
      <c r="S11" s="2">
        <f t="shared" si="6"/>
        <v>7.11938706944404</v>
      </c>
      <c r="T11" s="2">
        <v>4.56</v>
      </c>
      <c r="U11" s="2">
        <f t="shared" si="7"/>
        <v>0.561269094176324</v>
      </c>
      <c r="W11" s="3">
        <v>2</v>
      </c>
      <c r="X11" s="2">
        <v>4</v>
      </c>
      <c r="Y11" s="2">
        <v>174898</v>
      </c>
      <c r="Z11" s="2">
        <v>58451</v>
      </c>
      <c r="AA11" s="2">
        <f t="shared" si="8"/>
        <v>2.99221570204103</v>
      </c>
      <c r="AB11" s="2">
        <v>2.54</v>
      </c>
      <c r="AC11" s="2">
        <f t="shared" si="9"/>
        <v>0.178037677968908</v>
      </c>
    </row>
    <row r="12" spans="1:29">
      <c r="A12" s="3">
        <v>3</v>
      </c>
      <c r="B12" s="2">
        <f>1*0.03969</f>
        <v>0.03969</v>
      </c>
      <c r="C12" s="2">
        <f t="shared" si="0"/>
        <v>25.1952632905014</v>
      </c>
      <c r="D12" s="2">
        <v>4</v>
      </c>
      <c r="E12" s="2">
        <f t="shared" si="1"/>
        <v>1007.81053162006</v>
      </c>
      <c r="F12" s="2">
        <v>391110</v>
      </c>
      <c r="G12" s="2">
        <v>56142</v>
      </c>
      <c r="H12" s="2">
        <f t="shared" si="2"/>
        <v>6.96644223575932</v>
      </c>
      <c r="I12" s="2">
        <v>3.91</v>
      </c>
      <c r="J12" s="2">
        <f t="shared" si="3"/>
        <v>0.781698781524124</v>
      </c>
      <c r="L12" s="3">
        <v>3</v>
      </c>
      <c r="M12" s="6">
        <f>2.4*0.03701</f>
        <v>0.088824</v>
      </c>
      <c r="N12" s="2">
        <f t="shared" si="4"/>
        <v>11.2582184995046</v>
      </c>
      <c r="O12" s="2">
        <v>4</v>
      </c>
      <c r="P12" s="2">
        <f t="shared" si="5"/>
        <v>450.328739980186</v>
      </c>
      <c r="Q12" s="2">
        <v>405931</v>
      </c>
      <c r="R12" s="2">
        <v>68889</v>
      </c>
      <c r="S12" s="2">
        <f t="shared" si="6"/>
        <v>5.89253727010118</v>
      </c>
      <c r="T12" s="2">
        <v>3.73</v>
      </c>
      <c r="U12" s="2">
        <f t="shared" si="7"/>
        <v>0.579768705120959</v>
      </c>
      <c r="W12" s="3">
        <v>3</v>
      </c>
      <c r="X12" s="2">
        <v>4</v>
      </c>
      <c r="Y12" s="2">
        <v>178686</v>
      </c>
      <c r="Z12" s="2">
        <v>57424</v>
      </c>
      <c r="AA12" s="2">
        <f t="shared" si="8"/>
        <v>3.11169545834494</v>
      </c>
      <c r="AB12" s="2">
        <v>2.44</v>
      </c>
      <c r="AC12" s="2">
        <f t="shared" si="9"/>
        <v>0.275285023911862</v>
      </c>
    </row>
    <row r="13" spans="1:29">
      <c r="A13" s="3">
        <v>4</v>
      </c>
      <c r="B13" s="2">
        <f>1*0.03403</f>
        <v>0.03403</v>
      </c>
      <c r="C13" s="2">
        <f t="shared" si="0"/>
        <v>29.385836027035</v>
      </c>
      <c r="D13" s="2">
        <v>4</v>
      </c>
      <c r="E13" s="2">
        <f t="shared" si="1"/>
        <v>1175.4334410814</v>
      </c>
      <c r="F13" s="2">
        <v>335548</v>
      </c>
      <c r="G13" s="2">
        <v>56576</v>
      </c>
      <c r="H13" s="2">
        <f t="shared" si="2"/>
        <v>5.93092477375566</v>
      </c>
      <c r="I13" s="2">
        <v>3.34</v>
      </c>
      <c r="J13" s="2">
        <f t="shared" si="3"/>
        <v>0.775725980166364</v>
      </c>
      <c r="L13" s="3">
        <v>4</v>
      </c>
      <c r="M13" s="6">
        <f>2.4*0.03217</f>
        <v>0.077208</v>
      </c>
      <c r="N13" s="2">
        <f t="shared" si="4"/>
        <v>12.952025696819</v>
      </c>
      <c r="O13" s="2">
        <v>4</v>
      </c>
      <c r="P13" s="2">
        <f t="shared" si="5"/>
        <v>518.081027872759</v>
      </c>
      <c r="Q13" s="2">
        <v>356777</v>
      </c>
      <c r="R13" s="2">
        <v>68522</v>
      </c>
      <c r="S13" s="2">
        <f t="shared" si="6"/>
        <v>5.20675111642976</v>
      </c>
      <c r="T13" s="2">
        <v>3.26</v>
      </c>
      <c r="U13" s="2">
        <f t="shared" si="7"/>
        <v>0.597162919150233</v>
      </c>
      <c r="W13" s="3">
        <v>4</v>
      </c>
      <c r="X13" s="2">
        <v>4</v>
      </c>
      <c r="Y13" s="2">
        <v>173136</v>
      </c>
      <c r="Z13" s="2">
        <v>55489</v>
      </c>
      <c r="AA13" s="2">
        <f t="shared" si="8"/>
        <v>3.1201859828074</v>
      </c>
      <c r="AB13" s="2">
        <v>2.27</v>
      </c>
      <c r="AC13" s="2">
        <f t="shared" si="9"/>
        <v>0.374531269959208</v>
      </c>
    </row>
    <row r="14" spans="1:29">
      <c r="A14" s="3">
        <v>8</v>
      </c>
      <c r="B14" s="2">
        <f>1*0.02429</f>
        <v>0.02429</v>
      </c>
      <c r="C14" s="2">
        <f t="shared" si="0"/>
        <v>41.1692054343351</v>
      </c>
      <c r="D14" s="2">
        <v>4</v>
      </c>
      <c r="E14" s="2">
        <f t="shared" si="1"/>
        <v>1646.7682173734</v>
      </c>
      <c r="F14" s="2">
        <v>240971</v>
      </c>
      <c r="G14" s="2">
        <v>56210</v>
      </c>
      <c r="H14" s="2">
        <f t="shared" si="2"/>
        <v>4.28697740615549</v>
      </c>
      <c r="I14" s="2">
        <v>2.4</v>
      </c>
      <c r="J14" s="2">
        <f t="shared" si="3"/>
        <v>0.78624058589812</v>
      </c>
      <c r="L14" s="3">
        <v>8</v>
      </c>
      <c r="M14" s="6">
        <f>2.4*0.02432</f>
        <v>0.058368</v>
      </c>
      <c r="N14" s="2">
        <f t="shared" si="4"/>
        <v>17.1326754385965</v>
      </c>
      <c r="O14" s="2">
        <v>4</v>
      </c>
      <c r="P14" s="2">
        <f t="shared" si="5"/>
        <v>685.30701754386</v>
      </c>
      <c r="Q14" s="2">
        <v>264258</v>
      </c>
      <c r="R14" s="2">
        <v>65857</v>
      </c>
      <c r="S14" s="2">
        <f t="shared" si="6"/>
        <v>4.01260306421489</v>
      </c>
      <c r="T14" s="2">
        <v>2.35</v>
      </c>
      <c r="U14" s="2">
        <f t="shared" si="7"/>
        <v>0.707490665623357</v>
      </c>
      <c r="W14" s="3">
        <v>8</v>
      </c>
      <c r="X14" s="2">
        <v>4</v>
      </c>
      <c r="Y14" s="2">
        <v>162873</v>
      </c>
      <c r="Z14" s="2">
        <v>51894</v>
      </c>
      <c r="AA14" s="2">
        <f t="shared" si="8"/>
        <v>3.13857093305584</v>
      </c>
      <c r="AB14" s="2">
        <v>1.74</v>
      </c>
      <c r="AC14" s="2">
        <f t="shared" si="9"/>
        <v>0.803776398307957</v>
      </c>
    </row>
    <row r="15" spans="1:29">
      <c r="A15" s="2">
        <v>0.5</v>
      </c>
      <c r="B15" s="2">
        <f>1*0.09687</f>
        <v>0.09687</v>
      </c>
      <c r="C15" s="2">
        <f t="shared" si="0"/>
        <v>10.3231134510168</v>
      </c>
      <c r="D15" s="2">
        <v>7</v>
      </c>
      <c r="E15" s="2">
        <f t="shared" si="1"/>
        <v>722.617941571178</v>
      </c>
      <c r="F15" s="2">
        <v>142085</v>
      </c>
      <c r="G15" s="2">
        <v>2710</v>
      </c>
      <c r="H15" s="2">
        <f t="shared" si="2"/>
        <v>52.429889298893</v>
      </c>
      <c r="I15" s="2">
        <v>38.8</v>
      </c>
      <c r="J15" s="2">
        <f t="shared" si="3"/>
        <v>0.3512858066725</v>
      </c>
      <c r="L15" s="2">
        <v>0.5</v>
      </c>
      <c r="M15" s="6">
        <f>2.4*0.08915</f>
        <v>0.21396</v>
      </c>
      <c r="N15" s="2">
        <f t="shared" si="4"/>
        <v>4.67377079828005</v>
      </c>
      <c r="O15" s="2">
        <v>7</v>
      </c>
      <c r="P15" s="2">
        <f t="shared" si="5"/>
        <v>327.163955879604</v>
      </c>
      <c r="Q15" s="2">
        <v>112373</v>
      </c>
      <c r="R15" s="2">
        <v>4059</v>
      </c>
      <c r="S15" s="2">
        <f t="shared" si="6"/>
        <v>27.6848977580685</v>
      </c>
      <c r="T15" s="2">
        <v>20.2</v>
      </c>
      <c r="U15" s="2">
        <f t="shared" si="7"/>
        <v>0.370539492973688</v>
      </c>
      <c r="W15" s="2">
        <v>0.5</v>
      </c>
      <c r="X15" s="2">
        <v>7</v>
      </c>
      <c r="Y15" s="2">
        <v>6641</v>
      </c>
      <c r="Z15" s="2">
        <v>4158</v>
      </c>
      <c r="AA15" s="2">
        <f t="shared" si="8"/>
        <v>1.5971620971621</v>
      </c>
      <c r="AB15" s="2">
        <v>1.88</v>
      </c>
      <c r="AC15" s="2">
        <f t="shared" si="9"/>
        <v>0.150445692998884</v>
      </c>
    </row>
    <row r="16" spans="1:29">
      <c r="A16" s="3">
        <v>1</v>
      </c>
      <c r="B16" s="2">
        <f>1*0.07072</f>
        <v>0.07072</v>
      </c>
      <c r="C16" s="2">
        <f t="shared" si="0"/>
        <v>14.1402714932127</v>
      </c>
      <c r="D16" s="2">
        <v>7</v>
      </c>
      <c r="E16" s="2">
        <f t="shared" si="1"/>
        <v>989.819004524887</v>
      </c>
      <c r="F16" s="2">
        <v>79861</v>
      </c>
      <c r="G16" s="2">
        <v>2649</v>
      </c>
      <c r="H16" s="2">
        <f t="shared" si="2"/>
        <v>30.1476028690072</v>
      </c>
      <c r="I16" s="2">
        <v>16.2</v>
      </c>
      <c r="J16" s="2">
        <f t="shared" si="3"/>
        <v>0.860963140062171</v>
      </c>
      <c r="L16" s="3">
        <v>1</v>
      </c>
      <c r="M16" s="6">
        <f>2.4*0.06495</f>
        <v>0.15588</v>
      </c>
      <c r="N16" s="2">
        <f t="shared" si="4"/>
        <v>6.41519117269695</v>
      </c>
      <c r="O16" s="2">
        <v>7</v>
      </c>
      <c r="P16" s="2">
        <f t="shared" si="5"/>
        <v>449.063382088786</v>
      </c>
      <c r="Q16" s="2">
        <v>77968</v>
      </c>
      <c r="R16" s="2">
        <v>3906</v>
      </c>
      <c r="S16" s="2">
        <f t="shared" si="6"/>
        <v>19.9610855094726</v>
      </c>
      <c r="T16" s="2">
        <v>12.7</v>
      </c>
      <c r="U16" s="2">
        <f t="shared" si="7"/>
        <v>0.571739016493906</v>
      </c>
      <c r="W16" s="3">
        <v>1</v>
      </c>
      <c r="X16" s="2">
        <v>7</v>
      </c>
      <c r="Y16" s="2">
        <v>10524</v>
      </c>
      <c r="Z16" s="2">
        <v>3308</v>
      </c>
      <c r="AA16" s="2">
        <f t="shared" si="8"/>
        <v>3.1813784764208</v>
      </c>
      <c r="AB16" s="2">
        <v>2.89</v>
      </c>
      <c r="AC16" s="2">
        <f t="shared" si="9"/>
        <v>0.100823002221729</v>
      </c>
    </row>
    <row r="17" spans="1:29">
      <c r="A17" s="3">
        <v>2</v>
      </c>
      <c r="B17" s="2">
        <f>1*0.04942</f>
        <v>0.04942</v>
      </c>
      <c r="C17" s="2">
        <f t="shared" si="0"/>
        <v>20.2347227842979</v>
      </c>
      <c r="D17" s="2">
        <v>7</v>
      </c>
      <c r="E17" s="2">
        <f t="shared" si="1"/>
        <v>1416.43059490085</v>
      </c>
      <c r="F17" s="2">
        <v>44386</v>
      </c>
      <c r="G17" s="2">
        <v>2737</v>
      </c>
      <c r="H17" s="2">
        <f t="shared" si="2"/>
        <v>16.2170259408111</v>
      </c>
      <c r="I17" s="2">
        <v>8.46</v>
      </c>
      <c r="J17" s="2">
        <f t="shared" si="3"/>
        <v>0.916906139575781</v>
      </c>
      <c r="L17" s="3">
        <v>2</v>
      </c>
      <c r="M17" s="6">
        <f>2.4*0.04557</f>
        <v>0.109368</v>
      </c>
      <c r="N17" s="2">
        <f t="shared" si="4"/>
        <v>9.14344232316583</v>
      </c>
      <c r="O17" s="2">
        <v>7</v>
      </c>
      <c r="P17" s="2">
        <f t="shared" si="5"/>
        <v>640.040962621608</v>
      </c>
      <c r="Q17" s="2">
        <v>50706</v>
      </c>
      <c r="R17" s="2">
        <v>3987</v>
      </c>
      <c r="S17" s="2">
        <f t="shared" si="6"/>
        <v>12.7178329571106</v>
      </c>
      <c r="T17" s="2">
        <v>7.88</v>
      </c>
      <c r="U17" s="2">
        <f t="shared" si="7"/>
        <v>0.613938192526727</v>
      </c>
      <c r="W17" s="3">
        <v>2</v>
      </c>
      <c r="X17" s="2">
        <v>7</v>
      </c>
      <c r="Y17" s="2">
        <v>13616</v>
      </c>
      <c r="Z17" s="2">
        <v>3003</v>
      </c>
      <c r="AA17" s="2">
        <f t="shared" si="8"/>
        <v>4.53413253413253</v>
      </c>
      <c r="AB17" s="2">
        <v>3.36</v>
      </c>
      <c r="AC17" s="2">
        <f t="shared" si="9"/>
        <v>0.349444206587064</v>
      </c>
    </row>
    <row r="18" spans="1:29">
      <c r="A18" s="3">
        <v>3</v>
      </c>
      <c r="B18" s="2">
        <f>1*0.03969</f>
        <v>0.03969</v>
      </c>
      <c r="C18" s="2">
        <f t="shared" si="0"/>
        <v>25.1952632905014</v>
      </c>
      <c r="D18" s="2">
        <v>7</v>
      </c>
      <c r="E18" s="2">
        <f t="shared" si="1"/>
        <v>1763.6684303351</v>
      </c>
      <c r="F18" s="2">
        <v>32680</v>
      </c>
      <c r="G18" s="2">
        <v>2837</v>
      </c>
      <c r="H18" s="2">
        <f t="shared" si="2"/>
        <v>11.5192104335566</v>
      </c>
      <c r="I18" s="2">
        <v>6.23</v>
      </c>
      <c r="J18" s="2">
        <f t="shared" si="3"/>
        <v>0.848990438773126</v>
      </c>
      <c r="L18" s="3">
        <v>3</v>
      </c>
      <c r="M18" s="6">
        <f>2.4*0.03701</f>
        <v>0.088824</v>
      </c>
      <c r="N18" s="2">
        <f t="shared" si="4"/>
        <v>11.2582184995046</v>
      </c>
      <c r="O18" s="2">
        <v>7</v>
      </c>
      <c r="P18" s="2">
        <f t="shared" si="5"/>
        <v>788.075294965325</v>
      </c>
      <c r="Q18" s="2">
        <v>39637</v>
      </c>
      <c r="R18" s="2">
        <v>3983</v>
      </c>
      <c r="S18" s="2">
        <f t="shared" si="6"/>
        <v>9.95154406226462</v>
      </c>
      <c r="T18" s="2">
        <v>6.03</v>
      </c>
      <c r="U18" s="2">
        <f t="shared" si="7"/>
        <v>0.650338982133437</v>
      </c>
      <c r="W18" s="3">
        <v>3</v>
      </c>
      <c r="X18" s="2">
        <v>7</v>
      </c>
      <c r="Y18" s="2">
        <v>14760</v>
      </c>
      <c r="Z18" s="2">
        <v>2949</v>
      </c>
      <c r="AA18" s="2">
        <f t="shared" si="8"/>
        <v>5.00508646998983</v>
      </c>
      <c r="AB18" s="2">
        <v>3.55</v>
      </c>
      <c r="AC18" s="2">
        <f t="shared" si="9"/>
        <v>0.409883512673191</v>
      </c>
    </row>
    <row r="19" spans="1:29">
      <c r="A19" s="3">
        <v>4</v>
      </c>
      <c r="B19" s="2">
        <f>1*0.03403</f>
        <v>0.03403</v>
      </c>
      <c r="C19" s="2">
        <f t="shared" si="0"/>
        <v>29.385836027035</v>
      </c>
      <c r="D19" s="2">
        <v>7</v>
      </c>
      <c r="E19" s="2">
        <f t="shared" si="1"/>
        <v>2057.00852189245</v>
      </c>
      <c r="F19" s="2">
        <v>26834</v>
      </c>
      <c r="G19" s="2">
        <v>2817</v>
      </c>
      <c r="H19" s="2">
        <f t="shared" si="2"/>
        <v>9.52573659921903</v>
      </c>
      <c r="I19" s="2">
        <v>5.13</v>
      </c>
      <c r="J19" s="2">
        <f t="shared" si="3"/>
        <v>0.856868732791233</v>
      </c>
      <c r="L19" s="3">
        <v>4</v>
      </c>
      <c r="M19" s="6">
        <f>2.4*0.03217</f>
        <v>0.077208</v>
      </c>
      <c r="N19" s="2">
        <f t="shared" si="4"/>
        <v>12.952025696819</v>
      </c>
      <c r="O19" s="2">
        <v>7</v>
      </c>
      <c r="P19" s="2">
        <f t="shared" si="5"/>
        <v>906.641798777329</v>
      </c>
      <c r="Q19" s="2">
        <v>33429</v>
      </c>
      <c r="R19" s="2">
        <v>3920</v>
      </c>
      <c r="S19" s="2">
        <f t="shared" si="6"/>
        <v>8.52780612244898</v>
      </c>
      <c r="T19" s="2">
        <v>5.07</v>
      </c>
      <c r="U19" s="2">
        <f t="shared" si="7"/>
        <v>0.682013041903152</v>
      </c>
      <c r="W19" s="3">
        <v>4</v>
      </c>
      <c r="X19" s="2">
        <v>7</v>
      </c>
      <c r="Y19" s="2">
        <v>14760</v>
      </c>
      <c r="Z19" s="2">
        <v>2699</v>
      </c>
      <c r="AA19" s="2">
        <f t="shared" si="8"/>
        <v>5.46869210818822</v>
      </c>
      <c r="AB19" s="2">
        <v>3.29</v>
      </c>
      <c r="AC19" s="2">
        <f t="shared" si="9"/>
        <v>0.662216446257817</v>
      </c>
    </row>
    <row r="20" spans="1:29">
      <c r="A20" s="3">
        <v>8</v>
      </c>
      <c r="B20" s="2">
        <f>1*0.02429</f>
        <v>0.02429</v>
      </c>
      <c r="C20" s="2">
        <f t="shared" si="0"/>
        <v>41.1692054343351</v>
      </c>
      <c r="D20" s="2">
        <v>7</v>
      </c>
      <c r="E20" s="2">
        <f t="shared" si="1"/>
        <v>2881.84438040346</v>
      </c>
      <c r="F20" s="2">
        <v>17809</v>
      </c>
      <c r="G20" s="2">
        <v>2800</v>
      </c>
      <c r="H20" s="2">
        <f t="shared" si="2"/>
        <v>6.36035714285714</v>
      </c>
      <c r="I20" s="2">
        <v>3.34</v>
      </c>
      <c r="J20" s="2">
        <f t="shared" si="3"/>
        <v>0.904298545765612</v>
      </c>
      <c r="L20" s="3">
        <v>8</v>
      </c>
      <c r="M20" s="6">
        <f>2.4*0.02432</f>
        <v>0.058368</v>
      </c>
      <c r="N20" s="2">
        <f t="shared" si="4"/>
        <v>17.1326754385965</v>
      </c>
      <c r="O20" s="2">
        <v>7</v>
      </c>
      <c r="P20" s="2">
        <f t="shared" si="5"/>
        <v>1199.28728070175</v>
      </c>
      <c r="Q20" s="2">
        <v>22680</v>
      </c>
      <c r="R20" s="2">
        <v>3734</v>
      </c>
      <c r="S20" s="2">
        <f t="shared" si="6"/>
        <v>6.07391537225495</v>
      </c>
      <c r="T20" s="2">
        <v>3.37</v>
      </c>
      <c r="U20" s="2">
        <f t="shared" si="7"/>
        <v>0.802348775149838</v>
      </c>
      <c r="W20" s="3">
        <v>8</v>
      </c>
      <c r="X20" s="2">
        <v>7</v>
      </c>
      <c r="Y20" s="2">
        <v>15948</v>
      </c>
      <c r="Z20" s="2">
        <v>2398</v>
      </c>
      <c r="AA20" s="2">
        <f t="shared" si="8"/>
        <v>6.65054211843203</v>
      </c>
      <c r="AB20" s="2">
        <v>2.61</v>
      </c>
      <c r="AC20" s="2">
        <f t="shared" si="9"/>
        <v>1.54810042851802</v>
      </c>
    </row>
    <row r="21" spans="1:29">
      <c r="A21" s="2">
        <v>0.5</v>
      </c>
      <c r="B21" s="2">
        <f>1*0.09687</f>
        <v>0.09687</v>
      </c>
      <c r="C21" s="2">
        <f t="shared" si="0"/>
        <v>10.3231134510168</v>
      </c>
      <c r="D21" s="2">
        <v>10</v>
      </c>
      <c r="E21" s="2">
        <f t="shared" si="1"/>
        <v>1032.31134510168</v>
      </c>
      <c r="F21" s="2">
        <v>14086</v>
      </c>
      <c r="G21" s="2">
        <v>127</v>
      </c>
      <c r="H21" s="2">
        <f t="shared" si="2"/>
        <v>110.913385826772</v>
      </c>
      <c r="I21" s="2">
        <v>77.6</v>
      </c>
      <c r="J21" s="2">
        <f t="shared" si="3"/>
        <v>0.429296209107882</v>
      </c>
      <c r="L21" s="2">
        <v>0.5</v>
      </c>
      <c r="M21" s="6">
        <f>2.4*0.08915</f>
        <v>0.21396</v>
      </c>
      <c r="N21" s="2">
        <f t="shared" si="4"/>
        <v>4.67377079828005</v>
      </c>
      <c r="O21" s="2">
        <v>10</v>
      </c>
      <c r="P21" s="2">
        <f t="shared" si="5"/>
        <v>467.377079828005</v>
      </c>
      <c r="Q21" s="2">
        <v>12271</v>
      </c>
      <c r="R21" s="2">
        <v>224</v>
      </c>
      <c r="S21" s="2">
        <f t="shared" si="6"/>
        <v>54.78125</v>
      </c>
      <c r="T21" s="2">
        <v>36.4</v>
      </c>
      <c r="U21" s="2">
        <f t="shared" si="7"/>
        <v>0.504979395604396</v>
      </c>
      <c r="W21" s="2">
        <v>0.5</v>
      </c>
      <c r="X21" s="2">
        <v>10</v>
      </c>
      <c r="Y21" s="2">
        <v>503</v>
      </c>
      <c r="Z21" s="2">
        <v>229</v>
      </c>
      <c r="AA21" s="2">
        <f t="shared" si="8"/>
        <v>2.19650655021834</v>
      </c>
      <c r="AB21" s="2">
        <v>2.09</v>
      </c>
      <c r="AC21" s="2">
        <f t="shared" si="9"/>
        <v>0.0509600718748041</v>
      </c>
    </row>
    <row r="22" spans="1:29">
      <c r="A22" s="3">
        <v>1</v>
      </c>
      <c r="B22" s="2">
        <f>1*0.07072</f>
        <v>0.07072</v>
      </c>
      <c r="C22" s="2">
        <f t="shared" si="0"/>
        <v>14.1402714932127</v>
      </c>
      <c r="D22" s="2">
        <v>10</v>
      </c>
      <c r="E22" s="2">
        <f t="shared" si="1"/>
        <v>1414.02714932127</v>
      </c>
      <c r="F22" s="2">
        <v>6545</v>
      </c>
      <c r="G22" s="2">
        <v>120</v>
      </c>
      <c r="H22" s="2">
        <f t="shared" si="2"/>
        <v>54.5416666666667</v>
      </c>
      <c r="I22" s="2">
        <v>27.1</v>
      </c>
      <c r="J22" s="2">
        <f t="shared" si="3"/>
        <v>1.01260762607626</v>
      </c>
      <c r="L22" s="3">
        <v>1</v>
      </c>
      <c r="M22" s="6">
        <f>2.4*0.06495</f>
        <v>0.15588</v>
      </c>
      <c r="N22" s="2">
        <f t="shared" si="4"/>
        <v>6.41519117269695</v>
      </c>
      <c r="O22" s="2">
        <v>10</v>
      </c>
      <c r="P22" s="2">
        <f t="shared" si="5"/>
        <v>641.519117269695</v>
      </c>
      <c r="Q22" s="2">
        <v>7403</v>
      </c>
      <c r="R22" s="2">
        <v>212</v>
      </c>
      <c r="S22" s="2">
        <f t="shared" si="6"/>
        <v>34.9198113207547</v>
      </c>
      <c r="T22" s="2">
        <v>20.7</v>
      </c>
      <c r="U22" s="2">
        <f t="shared" si="7"/>
        <v>0.686947406799745</v>
      </c>
      <c r="W22" s="3">
        <v>1</v>
      </c>
      <c r="X22" s="2">
        <v>10</v>
      </c>
      <c r="Y22" s="2">
        <v>748</v>
      </c>
      <c r="Z22" s="2">
        <v>201</v>
      </c>
      <c r="AA22" s="2">
        <f t="shared" si="8"/>
        <v>3.72139303482587</v>
      </c>
      <c r="AB22" s="2">
        <v>3.51</v>
      </c>
      <c r="AC22" s="2">
        <f t="shared" si="9"/>
        <v>0.0602259358478264</v>
      </c>
    </row>
    <row r="23" spans="1:29">
      <c r="A23" s="3">
        <v>2</v>
      </c>
      <c r="B23" s="2">
        <f>1*0.04942</f>
        <v>0.04942</v>
      </c>
      <c r="C23" s="2">
        <f t="shared" si="0"/>
        <v>20.2347227842979</v>
      </c>
      <c r="D23" s="2">
        <v>10</v>
      </c>
      <c r="E23" s="2">
        <f t="shared" si="1"/>
        <v>2023.47227842979</v>
      </c>
      <c r="F23" s="2">
        <v>3264</v>
      </c>
      <c r="G23" s="2">
        <v>148</v>
      </c>
      <c r="H23" s="2">
        <f t="shared" si="2"/>
        <v>22.0540540540541</v>
      </c>
      <c r="I23" s="2">
        <v>12.4</v>
      </c>
      <c r="J23" s="2">
        <f t="shared" si="3"/>
        <v>0.778552746294682</v>
      </c>
      <c r="L23" s="3">
        <v>2</v>
      </c>
      <c r="M23" s="6">
        <f>2.4*0.04557</f>
        <v>0.109368</v>
      </c>
      <c r="N23" s="2">
        <f t="shared" si="4"/>
        <v>9.14344232316583</v>
      </c>
      <c r="O23" s="2">
        <v>10</v>
      </c>
      <c r="P23" s="2">
        <f t="shared" si="5"/>
        <v>914.344232316583</v>
      </c>
      <c r="Q23" s="2">
        <v>4329</v>
      </c>
      <c r="R23" s="2">
        <v>251</v>
      </c>
      <c r="S23" s="2">
        <f t="shared" si="6"/>
        <v>17.2470119521912</v>
      </c>
      <c r="T23" s="2">
        <v>11.6</v>
      </c>
      <c r="U23" s="2">
        <f t="shared" si="7"/>
        <v>0.4868113751889</v>
      </c>
      <c r="W23" s="3">
        <v>2</v>
      </c>
      <c r="X23" s="2">
        <v>10</v>
      </c>
      <c r="Y23" s="2">
        <v>982</v>
      </c>
      <c r="Z23" s="2">
        <v>166</v>
      </c>
      <c r="AA23" s="2">
        <f t="shared" si="8"/>
        <v>5.91566265060241</v>
      </c>
      <c r="AB23" s="2">
        <v>5.05</v>
      </c>
      <c r="AC23" s="2">
        <f t="shared" si="9"/>
        <v>0.171418346653943</v>
      </c>
    </row>
    <row r="24" spans="1:29">
      <c r="A24" s="3">
        <v>3</v>
      </c>
      <c r="B24" s="2">
        <f>1*0.03969</f>
        <v>0.03969</v>
      </c>
      <c r="C24" s="2">
        <f t="shared" si="0"/>
        <v>25.1952632905014</v>
      </c>
      <c r="D24" s="2">
        <v>10</v>
      </c>
      <c r="E24" s="2">
        <f t="shared" si="1"/>
        <v>2519.52632905014</v>
      </c>
      <c r="F24" s="2">
        <v>2328</v>
      </c>
      <c r="G24" s="2">
        <v>152</v>
      </c>
      <c r="H24" s="2">
        <f t="shared" si="2"/>
        <v>15.3157894736842</v>
      </c>
      <c r="I24" s="2">
        <v>8.63</v>
      </c>
      <c r="J24" s="2">
        <f t="shared" si="3"/>
        <v>0.774714886869549</v>
      </c>
      <c r="L24" s="3">
        <v>3</v>
      </c>
      <c r="M24" s="6">
        <f>2.4*0.03701</f>
        <v>0.088824</v>
      </c>
      <c r="N24" s="2">
        <f t="shared" si="4"/>
        <v>11.2582184995046</v>
      </c>
      <c r="O24" s="2">
        <v>10</v>
      </c>
      <c r="P24" s="2">
        <f t="shared" si="5"/>
        <v>1125.82184995046</v>
      </c>
      <c r="Q24" s="2">
        <v>3250</v>
      </c>
      <c r="R24" s="2">
        <v>240</v>
      </c>
      <c r="S24" s="2">
        <f t="shared" si="6"/>
        <v>13.5416666666667</v>
      </c>
      <c r="T24" s="2">
        <v>8.45</v>
      </c>
      <c r="U24" s="2">
        <f t="shared" si="7"/>
        <v>0.602564102564103</v>
      </c>
      <c r="W24" s="3">
        <v>3</v>
      </c>
      <c r="X24" s="2">
        <v>10</v>
      </c>
      <c r="Y24" s="2">
        <v>1093</v>
      </c>
      <c r="Z24" s="2">
        <v>136</v>
      </c>
      <c r="AA24" s="2">
        <f t="shared" si="8"/>
        <v>8.03676470588235</v>
      </c>
      <c r="AB24" s="2">
        <v>5.41</v>
      </c>
      <c r="AC24" s="2">
        <f t="shared" si="9"/>
        <v>0.485538762639991</v>
      </c>
    </row>
    <row r="25" spans="1:29">
      <c r="A25" s="3">
        <v>4</v>
      </c>
      <c r="B25" s="2">
        <f>1*0.03403</f>
        <v>0.03403</v>
      </c>
      <c r="C25" s="2">
        <f t="shared" si="0"/>
        <v>29.385836027035</v>
      </c>
      <c r="D25" s="2">
        <v>10</v>
      </c>
      <c r="E25" s="2">
        <f t="shared" si="1"/>
        <v>2938.5836027035</v>
      </c>
      <c r="F25" s="2">
        <v>1827</v>
      </c>
      <c r="G25" s="2">
        <v>149</v>
      </c>
      <c r="H25" s="2">
        <f t="shared" si="2"/>
        <v>12.261744966443</v>
      </c>
      <c r="I25" s="2">
        <v>6.94</v>
      </c>
      <c r="J25" s="2">
        <f t="shared" si="3"/>
        <v>0.766822041274201</v>
      </c>
      <c r="L25" s="3">
        <v>4</v>
      </c>
      <c r="M25" s="6">
        <f>2.4*0.03217</f>
        <v>0.077208</v>
      </c>
      <c r="N25" s="2">
        <f t="shared" si="4"/>
        <v>12.952025696819</v>
      </c>
      <c r="O25" s="2">
        <v>10</v>
      </c>
      <c r="P25" s="2">
        <f t="shared" si="5"/>
        <v>1295.2025696819</v>
      </c>
      <c r="Q25" s="2">
        <v>2752</v>
      </c>
      <c r="R25" s="2">
        <v>241</v>
      </c>
      <c r="S25" s="2">
        <f t="shared" si="6"/>
        <v>11.4190871369295</v>
      </c>
      <c r="T25" s="2">
        <v>6.94</v>
      </c>
      <c r="U25" s="2">
        <f t="shared" si="7"/>
        <v>0.645401604744879</v>
      </c>
      <c r="W25" s="3">
        <v>4</v>
      </c>
      <c r="X25" s="2">
        <v>10</v>
      </c>
      <c r="Y25" s="2">
        <v>1106</v>
      </c>
      <c r="Z25" s="2">
        <v>132</v>
      </c>
      <c r="AA25" s="2">
        <f t="shared" si="8"/>
        <v>8.37878787878788</v>
      </c>
      <c r="AB25" s="2">
        <v>5.38</v>
      </c>
      <c r="AC25" s="2">
        <f t="shared" si="9"/>
        <v>0.557395516503323</v>
      </c>
    </row>
    <row r="26" spans="1:29">
      <c r="A26" s="3">
        <v>8</v>
      </c>
      <c r="B26" s="2">
        <f>1*0.02429</f>
        <v>0.02429</v>
      </c>
      <c r="C26" s="2">
        <f t="shared" si="0"/>
        <v>41.1692054343351</v>
      </c>
      <c r="D26" s="2">
        <v>10</v>
      </c>
      <c r="E26" s="2">
        <f t="shared" si="1"/>
        <v>4116.92054343351</v>
      </c>
      <c r="F26" s="2">
        <v>505</v>
      </c>
      <c r="G26" s="2">
        <v>66</v>
      </c>
      <c r="H26" s="2">
        <f t="shared" si="2"/>
        <v>7.65151515151515</v>
      </c>
      <c r="I26" s="2">
        <v>4.25</v>
      </c>
      <c r="J26" s="2">
        <f t="shared" si="3"/>
        <v>0.800356506238859</v>
      </c>
      <c r="L26" s="3">
        <v>8</v>
      </c>
      <c r="M26" s="6">
        <f>2.4*0.02432</f>
        <v>0.058368</v>
      </c>
      <c r="N26" s="2">
        <f t="shared" si="4"/>
        <v>17.1326754385965</v>
      </c>
      <c r="O26" s="2">
        <v>10</v>
      </c>
      <c r="P26" s="2">
        <f t="shared" si="5"/>
        <v>1713.26754385965</v>
      </c>
      <c r="Q26" s="2">
        <v>1682</v>
      </c>
      <c r="R26" s="2">
        <v>199</v>
      </c>
      <c r="S26" s="2">
        <f t="shared" si="6"/>
        <v>8.45226130653266</v>
      </c>
      <c r="T26" s="2">
        <v>4.4</v>
      </c>
      <c r="U26" s="2">
        <f t="shared" si="7"/>
        <v>0.920968478757423</v>
      </c>
      <c r="W26" s="3">
        <v>8</v>
      </c>
      <c r="X26" s="2">
        <v>10</v>
      </c>
      <c r="Y26" s="2">
        <v>1537</v>
      </c>
      <c r="Z26" s="2">
        <v>115</v>
      </c>
      <c r="AA26" s="2">
        <f t="shared" si="8"/>
        <v>13.3652173913043</v>
      </c>
      <c r="AB26" s="2">
        <v>4.61</v>
      </c>
      <c r="AC26" s="2">
        <f t="shared" si="9"/>
        <v>1.89917947750637</v>
      </c>
    </row>
    <row r="27" spans="1:29">
      <c r="A27" s="2">
        <v>0.5</v>
      </c>
      <c r="B27" s="2">
        <f>1*0.09687</f>
        <v>0.09687</v>
      </c>
      <c r="C27" s="2">
        <f t="shared" si="0"/>
        <v>10.3231134510168</v>
      </c>
      <c r="D27" s="2">
        <v>15</v>
      </c>
      <c r="E27" s="2">
        <f t="shared" si="1"/>
        <v>1548.46701765252</v>
      </c>
      <c r="F27" s="2"/>
      <c r="G27" s="2"/>
      <c r="H27" s="2" t="e">
        <f t="shared" si="2"/>
        <v>#DIV/0!</v>
      </c>
      <c r="I27" s="2">
        <v>178</v>
      </c>
      <c r="J27" s="2" t="e">
        <f t="shared" si="3"/>
        <v>#DIV/0!</v>
      </c>
      <c r="L27" s="2">
        <v>0.5</v>
      </c>
      <c r="M27" s="6">
        <f>2.4*0.08915</f>
        <v>0.21396</v>
      </c>
      <c r="N27" s="2">
        <f t="shared" si="4"/>
        <v>4.67377079828005</v>
      </c>
      <c r="O27" s="2">
        <v>15</v>
      </c>
      <c r="P27" s="2">
        <f t="shared" si="5"/>
        <v>701.065619742008</v>
      </c>
      <c r="Q27" s="2">
        <v>221</v>
      </c>
      <c r="R27" s="2">
        <v>4</v>
      </c>
      <c r="S27" s="2">
        <f t="shared" si="6"/>
        <v>55.25</v>
      </c>
      <c r="T27" s="2">
        <v>75.5</v>
      </c>
      <c r="U27" s="2">
        <f t="shared" si="7"/>
        <v>0.268211920529801</v>
      </c>
      <c r="W27" s="2">
        <v>0.5</v>
      </c>
      <c r="X27" s="2">
        <v>15</v>
      </c>
      <c r="Y27" s="2"/>
      <c r="Z27" s="2"/>
      <c r="AA27" s="2" t="e">
        <f t="shared" si="8"/>
        <v>#DIV/0!</v>
      </c>
      <c r="AB27" s="2">
        <v>2.36</v>
      </c>
      <c r="AC27" s="2" t="e">
        <f t="shared" si="9"/>
        <v>#DIV/0!</v>
      </c>
    </row>
    <row r="28" spans="1:29">
      <c r="A28" s="3">
        <v>1</v>
      </c>
      <c r="B28" s="2">
        <f>1*0.07072</f>
        <v>0.07072</v>
      </c>
      <c r="C28" s="2">
        <f t="shared" si="0"/>
        <v>14.1402714932127</v>
      </c>
      <c r="D28" s="2">
        <v>15</v>
      </c>
      <c r="E28" s="2">
        <f t="shared" si="1"/>
        <v>2121.0407239819</v>
      </c>
      <c r="F28" s="2"/>
      <c r="G28" s="2"/>
      <c r="H28" s="2" t="e">
        <f t="shared" si="2"/>
        <v>#DIV/0!</v>
      </c>
      <c r="I28" s="2">
        <v>50.4</v>
      </c>
      <c r="J28" s="2" t="e">
        <f t="shared" si="3"/>
        <v>#DIV/0!</v>
      </c>
      <c r="L28" s="3">
        <v>1</v>
      </c>
      <c r="M28" s="6">
        <f>2.4*0.06495</f>
        <v>0.15588</v>
      </c>
      <c r="N28" s="2">
        <f t="shared" si="4"/>
        <v>6.41519117269695</v>
      </c>
      <c r="O28" s="2">
        <v>15</v>
      </c>
      <c r="P28" s="2">
        <f t="shared" si="5"/>
        <v>962.278675904542</v>
      </c>
      <c r="Q28" s="2">
        <v>103</v>
      </c>
      <c r="R28" s="2">
        <v>2</v>
      </c>
      <c r="S28" s="2">
        <f t="shared" si="6"/>
        <v>51.5</v>
      </c>
      <c r="T28" s="2">
        <v>37.1</v>
      </c>
      <c r="U28" s="2">
        <f t="shared" si="7"/>
        <v>0.388140161725067</v>
      </c>
      <c r="W28" s="3">
        <v>1</v>
      </c>
      <c r="X28" s="2">
        <v>15</v>
      </c>
      <c r="Y28" s="2"/>
      <c r="Z28" s="2"/>
      <c r="AA28" s="2" t="e">
        <f t="shared" si="8"/>
        <v>#DIV/0!</v>
      </c>
      <c r="AB28" s="2">
        <v>4.43</v>
      </c>
      <c r="AC28" s="2" t="e">
        <f t="shared" si="9"/>
        <v>#DIV/0!</v>
      </c>
    </row>
    <row r="29" spans="1:29">
      <c r="A29" s="3">
        <v>2</v>
      </c>
      <c r="B29" s="2">
        <f>1*0.04942</f>
        <v>0.04942</v>
      </c>
      <c r="C29" s="2">
        <f t="shared" si="0"/>
        <v>20.2347227842979</v>
      </c>
      <c r="D29" s="2">
        <v>15</v>
      </c>
      <c r="E29" s="2">
        <f t="shared" si="1"/>
        <v>3035.20841764468</v>
      </c>
      <c r="F29" s="2"/>
      <c r="G29" s="2"/>
      <c r="H29" s="2" t="e">
        <f t="shared" si="2"/>
        <v>#DIV/0!</v>
      </c>
      <c r="I29" s="2">
        <v>19.5</v>
      </c>
      <c r="J29" s="2" t="e">
        <f t="shared" si="3"/>
        <v>#DIV/0!</v>
      </c>
      <c r="L29" s="3">
        <v>2</v>
      </c>
      <c r="M29" s="6">
        <f>2.4*0.04557</f>
        <v>0.109368</v>
      </c>
      <c r="N29" s="2">
        <f t="shared" si="4"/>
        <v>9.14344232316583</v>
      </c>
      <c r="O29" s="2">
        <v>15</v>
      </c>
      <c r="P29" s="2">
        <f t="shared" si="5"/>
        <v>1371.51634847487</v>
      </c>
      <c r="Q29" s="2">
        <v>60</v>
      </c>
      <c r="R29" s="2">
        <v>2</v>
      </c>
      <c r="S29" s="2">
        <f t="shared" si="6"/>
        <v>30</v>
      </c>
      <c r="T29" s="2">
        <v>18.3</v>
      </c>
      <c r="U29" s="2">
        <f t="shared" si="7"/>
        <v>0.639344262295082</v>
      </c>
      <c r="W29" s="3">
        <v>2</v>
      </c>
      <c r="X29" s="2">
        <v>15</v>
      </c>
      <c r="Y29" s="2"/>
      <c r="Z29" s="2"/>
      <c r="AA29" s="2" t="e">
        <f t="shared" si="8"/>
        <v>#DIV/0!</v>
      </c>
      <c r="AB29" s="2">
        <v>7.39</v>
      </c>
      <c r="AC29" s="2" t="e">
        <f t="shared" si="9"/>
        <v>#DIV/0!</v>
      </c>
    </row>
    <row r="30" spans="1:29">
      <c r="A30" s="3">
        <v>3</v>
      </c>
      <c r="B30" s="2">
        <f>1*0.03969</f>
        <v>0.03969</v>
      </c>
      <c r="C30" s="2">
        <f t="shared" si="0"/>
        <v>25.1952632905014</v>
      </c>
      <c r="D30" s="2">
        <v>15</v>
      </c>
      <c r="E30" s="2">
        <f t="shared" si="1"/>
        <v>3779.28949357521</v>
      </c>
      <c r="F30" s="2"/>
      <c r="G30" s="2"/>
      <c r="H30" s="2" t="e">
        <f t="shared" si="2"/>
        <v>#DIV/0!</v>
      </c>
      <c r="I30" s="2">
        <v>12.8</v>
      </c>
      <c r="J30" s="2" t="e">
        <f t="shared" si="3"/>
        <v>#DIV/0!</v>
      </c>
      <c r="L30" s="3">
        <v>3</v>
      </c>
      <c r="M30" s="6">
        <f>2.4*0.03701</f>
        <v>0.088824</v>
      </c>
      <c r="N30" s="2">
        <f t="shared" si="4"/>
        <v>11.2582184995046</v>
      </c>
      <c r="O30" s="2">
        <v>15</v>
      </c>
      <c r="P30" s="2">
        <f t="shared" si="5"/>
        <v>1688.7327749257</v>
      </c>
      <c r="Q30" s="2">
        <v>43</v>
      </c>
      <c r="R30" s="2">
        <v>0</v>
      </c>
      <c r="S30" s="2" t="e">
        <f t="shared" si="6"/>
        <v>#DIV/0!</v>
      </c>
      <c r="T30" s="2">
        <v>12.7</v>
      </c>
      <c r="U30" s="2" t="e">
        <f t="shared" si="7"/>
        <v>#DIV/0!</v>
      </c>
      <c r="W30" s="3">
        <v>3</v>
      </c>
      <c r="X30" s="2">
        <v>15</v>
      </c>
      <c r="Y30" s="2"/>
      <c r="Z30" s="2"/>
      <c r="AA30" s="2" t="e">
        <f t="shared" si="8"/>
        <v>#DIV/0!</v>
      </c>
      <c r="AB30" s="2">
        <v>8.17</v>
      </c>
      <c r="AC30" s="2" t="e">
        <f t="shared" si="9"/>
        <v>#DIV/0!</v>
      </c>
    </row>
    <row r="31" spans="1:29">
      <c r="A31" s="3">
        <v>4</v>
      </c>
      <c r="B31" s="2">
        <f>1*0.03403</f>
        <v>0.03403</v>
      </c>
      <c r="C31" s="2">
        <f t="shared" si="0"/>
        <v>29.385836027035</v>
      </c>
      <c r="D31" s="2">
        <v>15</v>
      </c>
      <c r="E31" s="2">
        <f t="shared" si="1"/>
        <v>4407.87540405525</v>
      </c>
      <c r="F31" s="2"/>
      <c r="G31" s="2"/>
      <c r="H31" s="2" t="e">
        <f t="shared" si="2"/>
        <v>#DIV/0!</v>
      </c>
      <c r="I31" s="2">
        <v>9.97</v>
      </c>
      <c r="J31" s="2" t="e">
        <f t="shared" si="3"/>
        <v>#DIV/0!</v>
      </c>
      <c r="L31" s="3">
        <v>4</v>
      </c>
      <c r="M31" s="6">
        <f>2.4*0.03217</f>
        <v>0.077208</v>
      </c>
      <c r="N31" s="2">
        <f t="shared" si="4"/>
        <v>12.952025696819</v>
      </c>
      <c r="O31" s="2">
        <v>15</v>
      </c>
      <c r="P31" s="2">
        <f t="shared" si="5"/>
        <v>1942.80385452285</v>
      </c>
      <c r="Q31" s="2">
        <v>26</v>
      </c>
      <c r="R31" s="2">
        <v>1</v>
      </c>
      <c r="S31" s="2">
        <f t="shared" si="6"/>
        <v>26</v>
      </c>
      <c r="T31" s="2">
        <v>10.2</v>
      </c>
      <c r="U31" s="2">
        <f t="shared" si="7"/>
        <v>1.54901960784314</v>
      </c>
      <c r="W31" s="3">
        <v>4</v>
      </c>
      <c r="X31" s="2">
        <v>15</v>
      </c>
      <c r="Y31" s="2"/>
      <c r="Z31" s="2"/>
      <c r="AA31" s="2" t="e">
        <f t="shared" si="8"/>
        <v>#DIV/0!</v>
      </c>
      <c r="AB31" s="2">
        <v>9.45</v>
      </c>
      <c r="AC31" s="2" t="e">
        <f t="shared" si="9"/>
        <v>#DIV/0!</v>
      </c>
    </row>
    <row r="32" spans="1:29">
      <c r="A32" s="3">
        <v>8</v>
      </c>
      <c r="B32" s="2">
        <f>1*0.02429</f>
        <v>0.02429</v>
      </c>
      <c r="C32" s="2">
        <f t="shared" si="0"/>
        <v>41.1692054343351</v>
      </c>
      <c r="D32" s="2">
        <v>15</v>
      </c>
      <c r="E32" s="2">
        <f t="shared" si="1"/>
        <v>6175.38081515027</v>
      </c>
      <c r="F32" s="2"/>
      <c r="G32" s="2"/>
      <c r="H32" s="2" t="e">
        <f t="shared" si="2"/>
        <v>#DIV/0!</v>
      </c>
      <c r="I32" s="2">
        <v>5.66</v>
      </c>
      <c r="J32" s="2" t="e">
        <f t="shared" si="3"/>
        <v>#DIV/0!</v>
      </c>
      <c r="L32" s="3">
        <v>8</v>
      </c>
      <c r="M32" s="6">
        <f>2.4*0.02432</f>
        <v>0.058368</v>
      </c>
      <c r="N32" s="2">
        <f t="shared" si="4"/>
        <v>17.1326754385965</v>
      </c>
      <c r="O32" s="2">
        <v>15</v>
      </c>
      <c r="P32" s="2">
        <f t="shared" si="5"/>
        <v>2569.90131578947</v>
      </c>
      <c r="Q32" s="2">
        <v>13</v>
      </c>
      <c r="R32" s="2">
        <v>2</v>
      </c>
      <c r="S32" s="2">
        <f t="shared" si="6"/>
        <v>6.5</v>
      </c>
      <c r="T32" s="2">
        <v>6.16</v>
      </c>
      <c r="U32" s="2">
        <f t="shared" si="7"/>
        <v>0.0551948051948052</v>
      </c>
      <c r="W32" s="3">
        <v>8</v>
      </c>
      <c r="X32" s="2">
        <v>15</v>
      </c>
      <c r="Y32" s="2"/>
      <c r="Z32" s="2"/>
      <c r="AA32" s="2" t="e">
        <f t="shared" si="8"/>
        <v>#DIV/0!</v>
      </c>
      <c r="AB32" s="2">
        <v>11</v>
      </c>
      <c r="AC32" s="2" t="e">
        <f t="shared" si="9"/>
        <v>#DIV/0!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33"/>
  <sheetViews>
    <sheetView tabSelected="1" topLeftCell="F1" workbookViewId="0">
      <selection activeCell="O15" sqref="O15"/>
    </sheetView>
  </sheetViews>
  <sheetFormatPr defaultColWidth="9" defaultRowHeight="15"/>
  <cols>
    <col min="7" max="10" width="12.625"/>
    <col min="13" max="13" width="14.375" customWidth="1"/>
    <col min="15" max="15" width="10.75" customWidth="1"/>
    <col min="16" max="16" width="12.625"/>
    <col min="18" max="18" width="12.625"/>
  </cols>
  <sheetData>
    <row r="2" spans="2:8">
      <c r="B2" s="1" t="s">
        <v>2</v>
      </c>
      <c r="C2" s="2"/>
      <c r="D2" s="2"/>
      <c r="E2" s="2"/>
      <c r="F2" s="2"/>
      <c r="G2" s="2"/>
      <c r="H2" s="2"/>
    </row>
    <row r="3" spans="2:18">
      <c r="B3" s="2" t="s">
        <v>3</v>
      </c>
      <c r="C3" s="2" t="s">
        <v>6</v>
      </c>
      <c r="D3" s="2" t="s">
        <v>8</v>
      </c>
      <c r="E3" s="2" t="s">
        <v>15</v>
      </c>
      <c r="F3" t="s">
        <v>20</v>
      </c>
      <c r="G3" t="s">
        <v>21</v>
      </c>
      <c r="H3" s="2" t="s">
        <v>11</v>
      </c>
      <c r="I3" s="2" t="s">
        <v>12</v>
      </c>
      <c r="J3" s="2" t="s">
        <v>13</v>
      </c>
      <c r="L3" s="2" t="s">
        <v>3</v>
      </c>
      <c r="M3" s="2" t="s">
        <v>6</v>
      </c>
      <c r="N3" s="4" t="s">
        <v>20</v>
      </c>
      <c r="O3" s="4" t="s">
        <v>21</v>
      </c>
      <c r="P3" s="2" t="s">
        <v>11</v>
      </c>
      <c r="Q3" s="2" t="s">
        <v>12</v>
      </c>
      <c r="R3" s="2" t="s">
        <v>13</v>
      </c>
    </row>
    <row r="4" spans="2:18">
      <c r="B4" s="2">
        <v>0.5</v>
      </c>
      <c r="C4" s="2">
        <v>2</v>
      </c>
      <c r="D4" s="2">
        <v>632694</v>
      </c>
      <c r="E4" s="2">
        <v>460775</v>
      </c>
      <c r="F4">
        <v>1007050</v>
      </c>
      <c r="G4">
        <v>769308</v>
      </c>
      <c r="H4" s="2">
        <f>F4/G4</f>
        <v>1.30903357302927</v>
      </c>
      <c r="I4" s="2">
        <v>1.38</v>
      </c>
      <c r="J4" s="2">
        <f t="shared" ref="J4:J33" si="0">ABS(I4-H4)/I4</f>
        <v>0.0514249470802406</v>
      </c>
      <c r="L4" s="2">
        <v>0.5</v>
      </c>
      <c r="M4" s="2">
        <v>2</v>
      </c>
      <c r="N4" s="4">
        <v>1007050</v>
      </c>
      <c r="O4" s="4">
        <v>769308</v>
      </c>
      <c r="P4" s="2">
        <v>1.30903357302927</v>
      </c>
      <c r="Q4" s="2">
        <v>1.38</v>
      </c>
      <c r="R4" s="2">
        <v>0.0514249470802406</v>
      </c>
    </row>
    <row r="5" spans="2:18">
      <c r="B5" s="3">
        <v>1</v>
      </c>
      <c r="C5" s="2">
        <v>2</v>
      </c>
      <c r="D5" s="2">
        <v>765321</v>
      </c>
      <c r="E5" s="2">
        <v>430490</v>
      </c>
      <c r="F5">
        <v>2253000</v>
      </c>
      <c r="G5">
        <v>1437670</v>
      </c>
      <c r="H5" s="2">
        <f t="shared" ref="H5:H27" si="1">F5/G5</f>
        <v>1.56711901896819</v>
      </c>
      <c r="I5" s="2">
        <v>1.67</v>
      </c>
      <c r="J5" s="2">
        <f t="shared" si="0"/>
        <v>0.0616053778633583</v>
      </c>
      <c r="L5" s="3">
        <v>1</v>
      </c>
      <c r="M5" s="2">
        <v>2</v>
      </c>
      <c r="N5" s="4">
        <v>2253000</v>
      </c>
      <c r="O5" s="4">
        <v>1437670</v>
      </c>
      <c r="P5" s="2">
        <v>1.56711901896819</v>
      </c>
      <c r="Q5" s="2">
        <v>1.67</v>
      </c>
      <c r="R5" s="2">
        <v>0.0616053778633583</v>
      </c>
    </row>
    <row r="6" spans="2:18">
      <c r="B6" s="3">
        <v>2</v>
      </c>
      <c r="C6" s="2">
        <v>2</v>
      </c>
      <c r="D6" s="2">
        <v>847542</v>
      </c>
      <c r="E6" s="2">
        <v>417252</v>
      </c>
      <c r="F6">
        <v>4593970</v>
      </c>
      <c r="G6">
        <v>2787510</v>
      </c>
      <c r="H6" s="2">
        <f t="shared" si="1"/>
        <v>1.64805507424189</v>
      </c>
      <c r="I6" s="2">
        <v>1.77</v>
      </c>
      <c r="J6" s="2">
        <f t="shared" si="0"/>
        <v>0.0688954382814203</v>
      </c>
      <c r="L6" s="3">
        <v>2</v>
      </c>
      <c r="M6" s="2">
        <v>2</v>
      </c>
      <c r="N6" s="4">
        <v>4593970</v>
      </c>
      <c r="O6" s="4">
        <v>2787510</v>
      </c>
      <c r="P6" s="2">
        <v>1.64805507424189</v>
      </c>
      <c r="Q6" s="2">
        <v>1.77</v>
      </c>
      <c r="R6" s="2">
        <v>0.0688954382814203</v>
      </c>
    </row>
    <row r="7" spans="2:18">
      <c r="B7" s="3">
        <v>3</v>
      </c>
      <c r="C7" s="2">
        <v>2</v>
      </c>
      <c r="D7" s="2">
        <v>840375</v>
      </c>
      <c r="E7" s="2">
        <v>414307</v>
      </c>
      <c r="F7">
        <v>6545790</v>
      </c>
      <c r="G7">
        <v>4151500</v>
      </c>
      <c r="H7" s="2">
        <f t="shared" si="1"/>
        <v>1.57672889317114</v>
      </c>
      <c r="I7" s="2">
        <v>1.68</v>
      </c>
      <c r="J7" s="2">
        <f t="shared" si="0"/>
        <v>0.0614708969219387</v>
      </c>
      <c r="L7" s="3">
        <v>3</v>
      </c>
      <c r="M7" s="2">
        <v>2</v>
      </c>
      <c r="N7" s="4">
        <v>6545790</v>
      </c>
      <c r="O7" s="4">
        <v>4151500</v>
      </c>
      <c r="P7" s="2">
        <v>1.57672889317114</v>
      </c>
      <c r="Q7" s="2">
        <v>1.68</v>
      </c>
      <c r="R7" s="2">
        <v>0.0614708969219387</v>
      </c>
    </row>
    <row r="8" spans="2:18">
      <c r="B8" s="3">
        <v>4</v>
      </c>
      <c r="C8" s="2">
        <v>2</v>
      </c>
      <c r="D8" s="2">
        <v>809620</v>
      </c>
      <c r="E8" s="2">
        <v>406880</v>
      </c>
      <c r="F8">
        <v>8219430</v>
      </c>
      <c r="G8">
        <v>5440820</v>
      </c>
      <c r="H8" s="2">
        <f t="shared" si="1"/>
        <v>1.51069691700883</v>
      </c>
      <c r="I8" s="2">
        <v>1.57</v>
      </c>
      <c r="J8" s="2">
        <f t="shared" si="0"/>
        <v>0.037772664325584</v>
      </c>
      <c r="L8" s="3">
        <v>4</v>
      </c>
      <c r="M8" s="2">
        <v>2</v>
      </c>
      <c r="N8" s="4">
        <v>8219430</v>
      </c>
      <c r="O8" s="4">
        <v>5440820</v>
      </c>
      <c r="P8" s="2">
        <v>1.51069691700883</v>
      </c>
      <c r="Q8" s="2">
        <v>1.57</v>
      </c>
      <c r="R8" s="2">
        <v>0.037772664325584</v>
      </c>
    </row>
    <row r="9" spans="2:18">
      <c r="B9" s="3">
        <v>8</v>
      </c>
      <c r="C9" s="2">
        <v>2</v>
      </c>
      <c r="D9" s="2">
        <v>726620</v>
      </c>
      <c r="E9" s="2">
        <v>392907</v>
      </c>
      <c r="F9">
        <v>1505060</v>
      </c>
      <c r="G9">
        <v>1049160</v>
      </c>
      <c r="H9" s="2">
        <f t="shared" si="1"/>
        <v>1.43453810667582</v>
      </c>
      <c r="I9" s="2">
        <v>1.3</v>
      </c>
      <c r="J9" s="2">
        <f t="shared" si="0"/>
        <v>0.10349085128909</v>
      </c>
      <c r="L9" s="3">
        <v>8</v>
      </c>
      <c r="M9" s="2">
        <v>2</v>
      </c>
      <c r="N9" s="4">
        <v>1505060</v>
      </c>
      <c r="O9" s="4">
        <v>1049160</v>
      </c>
      <c r="P9" s="2">
        <v>1.43453810667582</v>
      </c>
      <c r="Q9" s="2">
        <v>1.3</v>
      </c>
      <c r="R9" s="2">
        <v>0.10349085128909</v>
      </c>
    </row>
    <row r="10" spans="2:18">
      <c r="B10" s="2">
        <v>0.5</v>
      </c>
      <c r="C10" s="2">
        <v>4</v>
      </c>
      <c r="D10" s="2">
        <v>112901</v>
      </c>
      <c r="E10" s="2">
        <v>70784</v>
      </c>
      <c r="F10">
        <v>178264</v>
      </c>
      <c r="G10">
        <v>118312</v>
      </c>
      <c r="H10" s="2">
        <f t="shared" si="1"/>
        <v>1.50672797349381</v>
      </c>
      <c r="I10" s="2">
        <v>1.61</v>
      </c>
      <c r="J10" s="2">
        <f t="shared" si="0"/>
        <v>0.0641441158423522</v>
      </c>
      <c r="L10" s="2">
        <v>0.5</v>
      </c>
      <c r="M10" s="2">
        <v>4</v>
      </c>
      <c r="N10" s="4">
        <v>178264</v>
      </c>
      <c r="O10" s="4">
        <v>118312</v>
      </c>
      <c r="P10" s="2">
        <v>1.50672797349381</v>
      </c>
      <c r="Q10" s="2">
        <v>1.61</v>
      </c>
      <c r="R10" s="2">
        <v>0.0641441158423522</v>
      </c>
    </row>
    <row r="11" spans="2:18">
      <c r="B11" s="3">
        <v>1</v>
      </c>
      <c r="C11" s="2">
        <v>4</v>
      </c>
      <c r="D11" s="2">
        <v>146455</v>
      </c>
      <c r="E11" s="2">
        <v>62073</v>
      </c>
      <c r="F11">
        <v>418940</v>
      </c>
      <c r="G11">
        <v>207059</v>
      </c>
      <c r="H11" s="2">
        <f t="shared" si="1"/>
        <v>2.02328804833405</v>
      </c>
      <c r="I11" s="2">
        <v>2.19</v>
      </c>
      <c r="J11" s="2">
        <f t="shared" si="0"/>
        <v>0.0761241788428997</v>
      </c>
      <c r="L11" s="3">
        <v>1</v>
      </c>
      <c r="M11" s="2">
        <v>4</v>
      </c>
      <c r="N11" s="4">
        <v>418940</v>
      </c>
      <c r="O11" s="4">
        <v>207059</v>
      </c>
      <c r="P11" s="2">
        <v>2.02328804833405</v>
      </c>
      <c r="Q11" s="2">
        <v>2.19</v>
      </c>
      <c r="R11" s="2">
        <v>0.0761241788428997</v>
      </c>
    </row>
    <row r="12" spans="2:18">
      <c r="B12" s="3">
        <v>2</v>
      </c>
      <c r="C12" s="2">
        <v>4</v>
      </c>
      <c r="D12" s="2">
        <v>174898</v>
      </c>
      <c r="E12" s="2">
        <v>58451</v>
      </c>
      <c r="F12">
        <v>887241</v>
      </c>
      <c r="G12">
        <v>389338</v>
      </c>
      <c r="H12" s="2">
        <f t="shared" si="1"/>
        <v>2.27884511658251</v>
      </c>
      <c r="I12" s="2">
        <v>2.54</v>
      </c>
      <c r="J12" s="2">
        <f t="shared" si="0"/>
        <v>0.102816883235234</v>
      </c>
      <c r="L12" s="3">
        <v>2</v>
      </c>
      <c r="M12" s="2">
        <v>4</v>
      </c>
      <c r="N12" s="4">
        <v>887241</v>
      </c>
      <c r="O12" s="4">
        <v>389338</v>
      </c>
      <c r="P12" s="2">
        <v>2.27884511658251</v>
      </c>
      <c r="Q12" s="2">
        <v>2.54</v>
      </c>
      <c r="R12" s="2">
        <v>0.102816883235234</v>
      </c>
    </row>
    <row r="13" spans="2:18">
      <c r="B13" s="3">
        <v>3</v>
      </c>
      <c r="C13" s="2">
        <v>4</v>
      </c>
      <c r="D13" s="2">
        <v>178686</v>
      </c>
      <c r="E13" s="2">
        <v>57424</v>
      </c>
      <c r="F13">
        <v>1259250</v>
      </c>
      <c r="G13">
        <v>574890</v>
      </c>
      <c r="H13" s="2">
        <f t="shared" si="1"/>
        <v>2.19041903668528</v>
      </c>
      <c r="I13" s="2">
        <v>2.44</v>
      </c>
      <c r="J13" s="2">
        <f t="shared" si="0"/>
        <v>0.102287280047017</v>
      </c>
      <c r="L13" s="3">
        <v>3</v>
      </c>
      <c r="M13" s="2">
        <v>4</v>
      </c>
      <c r="N13" s="4">
        <v>1259250</v>
      </c>
      <c r="O13" s="4">
        <v>574890</v>
      </c>
      <c r="P13" s="2">
        <v>2.19041903668528</v>
      </c>
      <c r="Q13" s="2">
        <v>2.44</v>
      </c>
      <c r="R13" s="2">
        <v>0.102287280047017</v>
      </c>
    </row>
    <row r="14" spans="2:18">
      <c r="B14" s="3">
        <v>4</v>
      </c>
      <c r="C14" s="2">
        <v>4</v>
      </c>
      <c r="D14" s="2">
        <v>173136</v>
      </c>
      <c r="E14" s="2">
        <v>55489</v>
      </c>
      <c r="F14">
        <v>1544910</v>
      </c>
      <c r="G14">
        <v>740712</v>
      </c>
      <c r="H14" s="2">
        <f t="shared" si="1"/>
        <v>2.08570942552571</v>
      </c>
      <c r="I14" s="2">
        <v>2.27</v>
      </c>
      <c r="J14" s="2">
        <f t="shared" si="0"/>
        <v>0.0811852750988061</v>
      </c>
      <c r="L14" s="3">
        <v>4</v>
      </c>
      <c r="M14" s="2">
        <v>4</v>
      </c>
      <c r="N14" s="4">
        <v>1544910</v>
      </c>
      <c r="O14" s="4">
        <v>740712</v>
      </c>
      <c r="P14" s="2">
        <v>2.08570942552571</v>
      </c>
      <c r="Q14" s="2">
        <v>2.27</v>
      </c>
      <c r="R14" s="2">
        <v>0.0811852750988061</v>
      </c>
    </row>
    <row r="15" spans="2:18">
      <c r="B15" s="3">
        <v>8</v>
      </c>
      <c r="C15" s="2">
        <v>4</v>
      </c>
      <c r="D15" s="2">
        <v>162873</v>
      </c>
      <c r="E15" s="2">
        <v>51894</v>
      </c>
      <c r="F15">
        <v>2806920</v>
      </c>
      <c r="G15">
        <v>1383320</v>
      </c>
      <c r="H15" s="2">
        <f t="shared" si="1"/>
        <v>2.02911835294798</v>
      </c>
      <c r="I15" s="2">
        <v>1.74</v>
      </c>
      <c r="J15" s="2">
        <f t="shared" si="0"/>
        <v>0.166159972958609</v>
      </c>
      <c r="L15" s="3">
        <v>8</v>
      </c>
      <c r="M15" s="2">
        <v>4</v>
      </c>
      <c r="N15" s="4">
        <v>2806920</v>
      </c>
      <c r="O15" s="4">
        <v>1383320</v>
      </c>
      <c r="P15" s="2">
        <v>2.02911835294798</v>
      </c>
      <c r="Q15" s="2">
        <v>1.74</v>
      </c>
      <c r="R15" s="2">
        <v>0.166159972958609</v>
      </c>
    </row>
    <row r="16" spans="2:10">
      <c r="B16" s="2">
        <v>0.5</v>
      </c>
      <c r="C16" s="2">
        <v>7</v>
      </c>
      <c r="D16" s="2">
        <v>6641</v>
      </c>
      <c r="E16" s="2">
        <v>4158</v>
      </c>
      <c r="H16" s="2" t="e">
        <f t="shared" si="1"/>
        <v>#DIV/0!</v>
      </c>
      <c r="I16" s="2">
        <v>1.88</v>
      </c>
      <c r="J16" s="2" t="e">
        <f t="shared" si="0"/>
        <v>#DIV/0!</v>
      </c>
    </row>
    <row r="17" spans="2:10">
      <c r="B17" s="3">
        <v>1</v>
      </c>
      <c r="C17" s="2">
        <v>7</v>
      </c>
      <c r="D17" s="2">
        <v>10524</v>
      </c>
      <c r="E17" s="2">
        <v>3308</v>
      </c>
      <c r="H17" s="2" t="e">
        <f t="shared" si="1"/>
        <v>#DIV/0!</v>
      </c>
      <c r="I17" s="2">
        <v>2.89</v>
      </c>
      <c r="J17" s="2" t="e">
        <f t="shared" si="0"/>
        <v>#DIV/0!</v>
      </c>
    </row>
    <row r="18" spans="2:10">
      <c r="B18" s="3">
        <v>2</v>
      </c>
      <c r="C18" s="2">
        <v>7</v>
      </c>
      <c r="D18" s="2">
        <v>13616</v>
      </c>
      <c r="E18" s="2">
        <v>3003</v>
      </c>
      <c r="H18" s="2" t="e">
        <f t="shared" si="1"/>
        <v>#DIV/0!</v>
      </c>
      <c r="I18" s="2">
        <v>3.36</v>
      </c>
      <c r="J18" s="2" t="e">
        <f t="shared" si="0"/>
        <v>#DIV/0!</v>
      </c>
    </row>
    <row r="19" spans="2:10">
      <c r="B19" s="3">
        <v>3</v>
      </c>
      <c r="C19" s="2">
        <v>7</v>
      </c>
      <c r="D19" s="2">
        <v>14760</v>
      </c>
      <c r="E19" s="2">
        <v>2949</v>
      </c>
      <c r="H19" s="2" t="e">
        <f t="shared" si="1"/>
        <v>#DIV/0!</v>
      </c>
      <c r="I19" s="2">
        <v>3.55</v>
      </c>
      <c r="J19" s="2" t="e">
        <f t="shared" si="0"/>
        <v>#DIV/0!</v>
      </c>
    </row>
    <row r="20" spans="2:10">
      <c r="B20" s="3">
        <v>4</v>
      </c>
      <c r="C20" s="2">
        <v>7</v>
      </c>
      <c r="D20" s="2">
        <v>14760</v>
      </c>
      <c r="E20" s="2">
        <v>2699</v>
      </c>
      <c r="H20" s="2" t="e">
        <f t="shared" si="1"/>
        <v>#DIV/0!</v>
      </c>
      <c r="I20" s="2">
        <v>3.29</v>
      </c>
      <c r="J20" s="2" t="e">
        <f t="shared" si="0"/>
        <v>#DIV/0!</v>
      </c>
    </row>
    <row r="21" spans="2:10">
      <c r="B21" s="3">
        <v>8</v>
      </c>
      <c r="C21" s="2">
        <v>7</v>
      </c>
      <c r="D21" s="2">
        <v>15948</v>
      </c>
      <c r="E21" s="2">
        <v>2398</v>
      </c>
      <c r="H21" s="2" t="e">
        <f t="shared" si="1"/>
        <v>#DIV/0!</v>
      </c>
      <c r="I21" s="2">
        <v>2.61</v>
      </c>
      <c r="J21" s="2" t="e">
        <f t="shared" si="0"/>
        <v>#DIV/0!</v>
      </c>
    </row>
    <row r="22" spans="2:10">
      <c r="B22" s="2">
        <v>0.5</v>
      </c>
      <c r="C22" s="2">
        <v>10</v>
      </c>
      <c r="D22" s="2">
        <v>503</v>
      </c>
      <c r="E22" s="2">
        <v>229</v>
      </c>
      <c r="H22" s="2" t="e">
        <f t="shared" si="1"/>
        <v>#DIV/0!</v>
      </c>
      <c r="I22" s="2">
        <v>2.09</v>
      </c>
      <c r="J22" s="2" t="e">
        <f t="shared" si="0"/>
        <v>#DIV/0!</v>
      </c>
    </row>
    <row r="23" spans="2:10">
      <c r="B23" s="3">
        <v>1</v>
      </c>
      <c r="C23" s="2">
        <v>10</v>
      </c>
      <c r="D23" s="2">
        <v>748</v>
      </c>
      <c r="E23" s="2">
        <v>201</v>
      </c>
      <c r="H23" s="2" t="e">
        <f t="shared" si="1"/>
        <v>#DIV/0!</v>
      </c>
      <c r="I23" s="2">
        <v>3.51</v>
      </c>
      <c r="J23" s="2" t="e">
        <f t="shared" si="0"/>
        <v>#DIV/0!</v>
      </c>
    </row>
    <row r="24" spans="2:10">
      <c r="B24" s="3">
        <v>2</v>
      </c>
      <c r="C24" s="2">
        <v>10</v>
      </c>
      <c r="D24" s="2">
        <v>982</v>
      </c>
      <c r="E24" s="2">
        <v>166</v>
      </c>
      <c r="H24" s="2" t="e">
        <f t="shared" si="1"/>
        <v>#DIV/0!</v>
      </c>
      <c r="I24" s="2">
        <v>5.05</v>
      </c>
      <c r="J24" s="2" t="e">
        <f t="shared" si="0"/>
        <v>#DIV/0!</v>
      </c>
    </row>
    <row r="25" spans="2:10">
      <c r="B25" s="3">
        <v>3</v>
      </c>
      <c r="C25" s="2">
        <v>10</v>
      </c>
      <c r="D25" s="2">
        <v>1093</v>
      </c>
      <c r="E25" s="2">
        <v>136</v>
      </c>
      <c r="H25" s="2" t="e">
        <f t="shared" si="1"/>
        <v>#DIV/0!</v>
      </c>
      <c r="I25" s="2">
        <v>5.41</v>
      </c>
      <c r="J25" s="2" t="e">
        <f t="shared" si="0"/>
        <v>#DIV/0!</v>
      </c>
    </row>
    <row r="26" spans="2:10">
      <c r="B26" s="3">
        <v>4</v>
      </c>
      <c r="C26" s="2">
        <v>10</v>
      </c>
      <c r="D26" s="2">
        <v>1106</v>
      </c>
      <c r="E26" s="2">
        <v>132</v>
      </c>
      <c r="H26" s="2" t="e">
        <f t="shared" si="1"/>
        <v>#DIV/0!</v>
      </c>
      <c r="I26" s="2">
        <v>5.38</v>
      </c>
      <c r="J26" s="2" t="e">
        <f t="shared" si="0"/>
        <v>#DIV/0!</v>
      </c>
    </row>
    <row r="27" spans="2:10">
      <c r="B27" s="3">
        <v>8</v>
      </c>
      <c r="C27" s="2">
        <v>10</v>
      </c>
      <c r="D27" s="2">
        <v>1537</v>
      </c>
      <c r="E27" s="2">
        <v>115</v>
      </c>
      <c r="H27" s="2" t="e">
        <f t="shared" si="1"/>
        <v>#DIV/0!</v>
      </c>
      <c r="I27" s="2">
        <v>4.61</v>
      </c>
      <c r="J27" s="2" t="e">
        <f t="shared" si="0"/>
        <v>#DIV/0!</v>
      </c>
    </row>
    <row r="28" spans="2:10">
      <c r="B28" s="2">
        <v>0.5</v>
      </c>
      <c r="C28" s="2">
        <v>15</v>
      </c>
      <c r="D28" s="2"/>
      <c r="E28" s="2"/>
      <c r="H28" s="2" t="e">
        <f>D28/E28</f>
        <v>#DIV/0!</v>
      </c>
      <c r="I28" s="2">
        <v>2.36</v>
      </c>
      <c r="J28" s="2" t="e">
        <f t="shared" si="0"/>
        <v>#DIV/0!</v>
      </c>
    </row>
    <row r="29" spans="2:10">
      <c r="B29" s="3">
        <v>1</v>
      </c>
      <c r="C29" s="2">
        <v>15</v>
      </c>
      <c r="D29" s="2"/>
      <c r="E29" s="2"/>
      <c r="H29" s="2" t="e">
        <f>D29/E29</f>
        <v>#DIV/0!</v>
      </c>
      <c r="I29" s="2">
        <v>4.43</v>
      </c>
      <c r="J29" s="2" t="e">
        <f t="shared" si="0"/>
        <v>#DIV/0!</v>
      </c>
    </row>
    <row r="30" spans="2:10">
      <c r="B30" s="3">
        <v>2</v>
      </c>
      <c r="C30" s="2">
        <v>15</v>
      </c>
      <c r="D30" s="2"/>
      <c r="E30" s="2"/>
      <c r="H30" s="2" t="e">
        <f>D30/E30</f>
        <v>#DIV/0!</v>
      </c>
      <c r="I30" s="2">
        <v>7.39</v>
      </c>
      <c r="J30" s="2" t="e">
        <f t="shared" si="0"/>
        <v>#DIV/0!</v>
      </c>
    </row>
    <row r="31" spans="2:10">
      <c r="B31" s="3">
        <v>3</v>
      </c>
      <c r="C31" s="2">
        <v>15</v>
      </c>
      <c r="D31" s="2"/>
      <c r="E31" s="2"/>
      <c r="H31" s="2" t="e">
        <f>D31/E31</f>
        <v>#DIV/0!</v>
      </c>
      <c r="I31" s="2">
        <v>8.17</v>
      </c>
      <c r="J31" s="2" t="e">
        <f t="shared" si="0"/>
        <v>#DIV/0!</v>
      </c>
    </row>
    <row r="32" spans="2:10">
      <c r="B32" s="3">
        <v>4</v>
      </c>
      <c r="C32" s="2">
        <v>15</v>
      </c>
      <c r="D32" s="2"/>
      <c r="E32" s="2"/>
      <c r="H32" s="2" t="e">
        <f>D32/E32</f>
        <v>#DIV/0!</v>
      </c>
      <c r="I32" s="2">
        <v>9.45</v>
      </c>
      <c r="J32" s="2" t="e">
        <f t="shared" si="0"/>
        <v>#DIV/0!</v>
      </c>
    </row>
    <row r="33" spans="2:10">
      <c r="B33" s="3">
        <v>8</v>
      </c>
      <c r="C33" s="2">
        <v>15</v>
      </c>
      <c r="D33" s="2"/>
      <c r="E33" s="2"/>
      <c r="H33" s="2" t="e">
        <f>D33/E33</f>
        <v>#DIV/0!</v>
      </c>
      <c r="I33" s="2">
        <v>11</v>
      </c>
      <c r="J33" s="2" t="e">
        <f t="shared" si="0"/>
        <v>#DIV/0!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0502</vt:lpstr>
      <vt:lpstr>0503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apricot</dc:creator>
  <cp:lastModifiedBy>apricot</cp:lastModifiedBy>
  <dcterms:created xsi:type="dcterms:W3CDTF">2022-01-25T10:27:00Z</dcterms:created>
  <dcterms:modified xsi:type="dcterms:W3CDTF">2022-05-03T21:34:50Z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