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80" windowHeight="10500" activeTab="1"/>
  </bookViews>
  <sheets>
    <sheet name="Sheet1" sheetId="1" r:id="rId1"/>
    <sheet name="0430" sheetId="2" r:id="rId2"/>
  </sheets>
  <calcPr calcId="144525"/>
</workbook>
</file>

<file path=xl/sharedStrings.xml><?xml version="1.0" encoding="utf-8"?>
<sst xmlns="http://schemas.openxmlformats.org/spreadsheetml/2006/main" count="24" uniqueCount="12">
  <si>
    <t>点源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</si>
  <si>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</si>
  <si>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</si>
  <si>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</si>
  <si>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</si>
  <si>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</si>
  <si>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</si>
  <si>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</si>
  <si>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未散射粒子数</t>
  </si>
  <si>
    <t>总/未散射</t>
  </si>
  <si>
    <t>参考值</t>
  </si>
  <si>
    <t>偏差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</si>
</sst>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19" borderId="9" applyNumberFormat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"/>
  <sheetViews>
    <sheetView workbookViewId="0">
      <selection activeCell="A1" sqref="A1:L32"/>
    </sheetView>
  </sheetViews>
  <sheetFormatPr defaultColWidth="9" defaultRowHeight="15"/>
  <cols>
    <col min="3" max="3" width="10.375"/>
    <col min="4" max="4" width="12.625"/>
    <col min="6" max="6" width="12.625"/>
    <col min="9" max="12" width="12.625"/>
  </cols>
  <sheetData>
    <row r="1" spans="1:3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>
      <c r="A2" s="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>
      <c r="A3" s="1"/>
      <c r="B3" s="1">
        <v>0.5</v>
      </c>
      <c r="C3" s="1">
        <f>11.35*0.1614</f>
        <v>1.83189</v>
      </c>
      <c r="D3" s="1">
        <f t="shared" ref="D3:D32" si="0">1/C3</f>
        <v>0.545884305280339</v>
      </c>
      <c r="E3" s="1">
        <v>2</v>
      </c>
      <c r="F3" s="1">
        <f t="shared" ref="F3:F32" si="1">D3*E3*10</f>
        <v>10.9176861056068</v>
      </c>
      <c r="G3" s="1">
        <v>195936</v>
      </c>
      <c r="H3" s="1">
        <v>153800</v>
      </c>
      <c r="I3" s="6" t="e">
        <f>(G3+#REF!)/(H3+#REF!)</f>
        <v>#REF!</v>
      </c>
      <c r="J3" s="6">
        <v>1.38</v>
      </c>
      <c r="K3" s="1" t="e">
        <f t="shared" ref="K3:K32" si="2">ABS(I3-J3)/J3</f>
        <v>#REF!</v>
      </c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>
      <c r="A4" s="1"/>
      <c r="B4" s="5">
        <v>1</v>
      </c>
      <c r="C4" s="1">
        <f>11.35*0.07102</f>
        <v>0.806077</v>
      </c>
      <c r="D4" s="1">
        <f t="shared" si="0"/>
        <v>1.2405762724901</v>
      </c>
      <c r="E4" s="1">
        <v>2</v>
      </c>
      <c r="F4" s="1">
        <f t="shared" si="1"/>
        <v>24.8115254498019</v>
      </c>
      <c r="G4" s="1">
        <v>2509</v>
      </c>
      <c r="H4" s="1">
        <v>1420</v>
      </c>
      <c r="I4" s="6">
        <f t="shared" ref="I3:I32" si="3">G4/H4</f>
        <v>1.7669014084507</v>
      </c>
      <c r="J4" s="6">
        <v>1.67</v>
      </c>
      <c r="K4" s="1">
        <f t="shared" si="2"/>
        <v>0.0580247954794636</v>
      </c>
      <c r="V4" s="9"/>
      <c r="W4" s="8"/>
      <c r="X4" s="8"/>
      <c r="Y4" s="8"/>
      <c r="Z4" s="8"/>
      <c r="AA4" s="8"/>
      <c r="AB4" s="8"/>
      <c r="AC4" s="8"/>
      <c r="AD4" s="8"/>
      <c r="AE4" s="8"/>
    </row>
    <row r="5" spans="1:31">
      <c r="A5" s="1"/>
      <c r="B5" s="5">
        <v>2</v>
      </c>
      <c r="C5" s="1">
        <f>11.35*0.04606</f>
        <v>0.522781</v>
      </c>
      <c r="D5" s="1">
        <f t="shared" si="0"/>
        <v>1.91284687086945</v>
      </c>
      <c r="E5" s="1">
        <v>2</v>
      </c>
      <c r="F5" s="1">
        <f t="shared" si="1"/>
        <v>38.2569374173889</v>
      </c>
      <c r="G5" s="1">
        <v>2757</v>
      </c>
      <c r="H5" s="1">
        <v>1441</v>
      </c>
      <c r="I5" s="6">
        <f t="shared" si="3"/>
        <v>1.91325468424705</v>
      </c>
      <c r="J5" s="6">
        <v>1.77</v>
      </c>
      <c r="K5" s="1">
        <f t="shared" si="2"/>
        <v>0.0809348498570907</v>
      </c>
      <c r="V5" s="9"/>
      <c r="W5" s="8"/>
      <c r="X5" s="8"/>
      <c r="Y5" s="8"/>
      <c r="Z5" s="8"/>
      <c r="AA5" s="8"/>
      <c r="AB5" s="8"/>
      <c r="AC5" s="8"/>
      <c r="AD5" s="8"/>
      <c r="AE5" s="8"/>
    </row>
    <row r="6" spans="1:31">
      <c r="A6" s="1"/>
      <c r="B6" s="5">
        <v>3</v>
      </c>
      <c r="C6" s="1">
        <f>11.35*0.04234</f>
        <v>0.480559</v>
      </c>
      <c r="D6" s="1">
        <f t="shared" si="0"/>
        <v>2.08090994029869</v>
      </c>
      <c r="E6" s="1">
        <v>2</v>
      </c>
      <c r="F6" s="1">
        <f t="shared" si="1"/>
        <v>41.6181988059739</v>
      </c>
      <c r="G6" s="1">
        <v>2706</v>
      </c>
      <c r="H6" s="1">
        <v>1380</v>
      </c>
      <c r="I6" s="6">
        <f t="shared" si="3"/>
        <v>1.96086956521739</v>
      </c>
      <c r="J6" s="6">
        <v>1.68</v>
      </c>
      <c r="K6" s="1">
        <f t="shared" si="2"/>
        <v>0.167184265010352</v>
      </c>
      <c r="V6" s="9"/>
      <c r="W6" s="8"/>
      <c r="X6" s="8"/>
      <c r="Y6" s="8"/>
      <c r="Z6" s="8"/>
      <c r="AA6" s="8"/>
      <c r="AB6" s="8"/>
      <c r="AC6" s="8"/>
      <c r="AD6" s="8"/>
      <c r="AE6" s="8"/>
    </row>
    <row r="7" spans="1:31">
      <c r="A7" s="1"/>
      <c r="B7" s="5">
        <v>4</v>
      </c>
      <c r="C7" s="1">
        <f>11.35*0.04197</f>
        <v>0.4763595</v>
      </c>
      <c r="D7" s="1">
        <f t="shared" si="0"/>
        <v>2.09925486948408</v>
      </c>
      <c r="E7" s="1">
        <v>2</v>
      </c>
      <c r="F7" s="1">
        <f t="shared" si="1"/>
        <v>41.9850973896815</v>
      </c>
      <c r="G7" s="1">
        <v>2554</v>
      </c>
      <c r="H7" s="1">
        <v>1357</v>
      </c>
      <c r="I7" s="6">
        <f t="shared" si="3"/>
        <v>1.88209285187915</v>
      </c>
      <c r="J7" s="6">
        <v>1.57</v>
      </c>
      <c r="K7" s="1">
        <f t="shared" si="2"/>
        <v>0.198785255973978</v>
      </c>
      <c r="V7" s="9"/>
      <c r="W7" s="8"/>
      <c r="X7" s="8"/>
      <c r="Y7" s="8"/>
      <c r="Z7" s="8"/>
      <c r="AA7" s="8"/>
      <c r="AB7" s="8"/>
      <c r="AC7" s="8"/>
      <c r="AD7" s="10"/>
      <c r="AE7" s="8"/>
    </row>
    <row r="8" spans="1:31">
      <c r="A8" s="1"/>
      <c r="B8" s="5">
        <v>8</v>
      </c>
      <c r="C8" s="1">
        <f>11.35*0.04675</f>
        <v>0.5306125</v>
      </c>
      <c r="D8" s="1">
        <f t="shared" si="0"/>
        <v>1.88461447855073</v>
      </c>
      <c r="E8" s="1">
        <v>2</v>
      </c>
      <c r="F8" s="1">
        <f t="shared" si="1"/>
        <v>37.6922895710146</v>
      </c>
      <c r="G8" s="1">
        <f>2370+1961</f>
        <v>4331</v>
      </c>
      <c r="H8" s="1">
        <f>1311+1961</f>
        <v>3272</v>
      </c>
      <c r="I8" s="6">
        <f t="shared" si="3"/>
        <v>1.32365525672372</v>
      </c>
      <c r="J8" s="7">
        <v>1.3</v>
      </c>
      <c r="K8" s="1">
        <f t="shared" si="2"/>
        <v>0.0181963513259356</v>
      </c>
      <c r="V8" s="9"/>
      <c r="W8" s="8"/>
      <c r="X8" s="8"/>
      <c r="Y8" s="8"/>
      <c r="Z8" s="8"/>
      <c r="AA8" s="8"/>
      <c r="AB8" s="8"/>
      <c r="AC8" s="8"/>
      <c r="AD8" s="8"/>
      <c r="AE8" s="8"/>
    </row>
    <row r="9" spans="1:31">
      <c r="A9" s="1"/>
      <c r="B9" s="1">
        <v>0.5</v>
      </c>
      <c r="C9" s="1">
        <f>11.35*0.1614</f>
        <v>1.83189</v>
      </c>
      <c r="D9" s="1">
        <f t="shared" si="0"/>
        <v>0.545884305280339</v>
      </c>
      <c r="E9" s="1">
        <v>4</v>
      </c>
      <c r="F9" s="1">
        <f t="shared" si="1"/>
        <v>21.8353722112136</v>
      </c>
      <c r="G9" s="1">
        <v>371</v>
      </c>
      <c r="H9" s="1">
        <v>232</v>
      </c>
      <c r="I9" s="6">
        <f t="shared" si="3"/>
        <v>1.59913793103448</v>
      </c>
      <c r="J9" s="6">
        <v>1.61</v>
      </c>
      <c r="K9" s="1">
        <f t="shared" si="2"/>
        <v>0.0067466266866568</v>
      </c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>
      <c r="A10" s="1"/>
      <c r="B10" s="5">
        <v>1</v>
      </c>
      <c r="C10" s="1">
        <f>11.35*0.07102</f>
        <v>0.806077</v>
      </c>
      <c r="D10" s="1">
        <f t="shared" si="0"/>
        <v>1.2405762724901</v>
      </c>
      <c r="E10" s="1">
        <v>4</v>
      </c>
      <c r="F10" s="1">
        <f t="shared" si="1"/>
        <v>49.6230508996039</v>
      </c>
      <c r="G10" s="1">
        <v>493</v>
      </c>
      <c r="H10" s="1">
        <v>218</v>
      </c>
      <c r="I10" s="6">
        <f t="shared" si="3"/>
        <v>2.26146788990826</v>
      </c>
      <c r="J10" s="6">
        <v>2.19</v>
      </c>
      <c r="K10" s="1">
        <f t="shared" si="2"/>
        <v>0.0326337396841356</v>
      </c>
      <c r="V10" s="9"/>
      <c r="W10" s="8"/>
      <c r="X10" s="8"/>
      <c r="Y10" s="8"/>
      <c r="Z10" s="8"/>
      <c r="AA10" s="8"/>
      <c r="AB10" s="8"/>
      <c r="AC10" s="8"/>
      <c r="AD10" s="8"/>
      <c r="AE10" s="8"/>
    </row>
    <row r="11" spans="1:31">
      <c r="A11" s="1"/>
      <c r="B11" s="5">
        <v>2</v>
      </c>
      <c r="C11" s="1">
        <f>11.35*0.04606</f>
        <v>0.522781</v>
      </c>
      <c r="D11" s="1">
        <f t="shared" si="0"/>
        <v>1.91284687086945</v>
      </c>
      <c r="E11" s="1">
        <v>4</v>
      </c>
      <c r="F11" s="1">
        <f t="shared" si="1"/>
        <v>76.5138748347779</v>
      </c>
      <c r="G11" s="1">
        <v>599</v>
      </c>
      <c r="H11" s="1">
        <v>212</v>
      </c>
      <c r="I11" s="6">
        <f t="shared" si="3"/>
        <v>2.82547169811321</v>
      </c>
      <c r="J11" s="6">
        <v>2.54</v>
      </c>
      <c r="K11" s="1">
        <f t="shared" si="2"/>
        <v>0.112390432328034</v>
      </c>
      <c r="V11" s="9"/>
      <c r="W11" s="8"/>
      <c r="X11" s="8"/>
      <c r="Y11" s="8"/>
      <c r="Z11" s="8"/>
      <c r="AA11" s="8"/>
      <c r="AB11" s="8"/>
      <c r="AC11" s="8"/>
      <c r="AD11" s="8"/>
      <c r="AE11" s="8"/>
    </row>
    <row r="12" spans="1:31">
      <c r="A12" s="1"/>
      <c r="B12" s="5">
        <v>3</v>
      </c>
      <c r="C12" s="1">
        <f>11.35*0.04234</f>
        <v>0.480559</v>
      </c>
      <c r="D12" s="1">
        <f t="shared" si="0"/>
        <v>2.08090994029869</v>
      </c>
      <c r="E12" s="1">
        <v>4</v>
      </c>
      <c r="F12" s="1">
        <f t="shared" si="1"/>
        <v>83.2363976119478</v>
      </c>
      <c r="G12" s="1">
        <v>580</v>
      </c>
      <c r="H12" s="1">
        <v>205</v>
      </c>
      <c r="I12" s="6">
        <f t="shared" si="3"/>
        <v>2.82926829268293</v>
      </c>
      <c r="J12" s="6">
        <v>2.44</v>
      </c>
      <c r="K12" s="1">
        <f t="shared" si="2"/>
        <v>0.15953618552579</v>
      </c>
      <c r="V12" s="9"/>
      <c r="W12" s="8"/>
      <c r="X12" s="8"/>
      <c r="Y12" s="8"/>
      <c r="Z12" s="8"/>
      <c r="AA12" s="8"/>
      <c r="AB12" s="8"/>
      <c r="AC12" s="8"/>
      <c r="AD12" s="8"/>
      <c r="AE12" s="8"/>
    </row>
    <row r="13" spans="1:31">
      <c r="A13" s="1"/>
      <c r="B13" s="5">
        <v>4</v>
      </c>
      <c r="C13" s="1">
        <f>11.35*0.04197</f>
        <v>0.4763595</v>
      </c>
      <c r="D13" s="1">
        <f t="shared" si="0"/>
        <v>2.09925486948408</v>
      </c>
      <c r="E13" s="1">
        <v>4</v>
      </c>
      <c r="F13" s="1">
        <f t="shared" si="1"/>
        <v>83.9701947793631</v>
      </c>
      <c r="G13" s="1">
        <v>558</v>
      </c>
      <c r="H13" s="1">
        <v>193</v>
      </c>
      <c r="I13" s="6">
        <f t="shared" si="3"/>
        <v>2.89119170984456</v>
      </c>
      <c r="J13" s="6">
        <v>2.27</v>
      </c>
      <c r="K13" s="1">
        <f t="shared" si="2"/>
        <v>0.273652735614343</v>
      </c>
      <c r="V13" s="9"/>
      <c r="W13" s="8"/>
      <c r="X13" s="8"/>
      <c r="Y13" s="8"/>
      <c r="Z13" s="8"/>
      <c r="AA13" s="8"/>
      <c r="AB13" s="8"/>
      <c r="AC13" s="8"/>
      <c r="AD13" s="8"/>
      <c r="AE13" s="8"/>
    </row>
    <row r="14" spans="1:31">
      <c r="A14" s="1"/>
      <c r="B14" s="5">
        <v>8</v>
      </c>
      <c r="C14" s="1">
        <f>11.35*0.04675</f>
        <v>0.5306125</v>
      </c>
      <c r="D14" s="1">
        <f t="shared" si="0"/>
        <v>1.88461447855073</v>
      </c>
      <c r="E14" s="1">
        <v>4</v>
      </c>
      <c r="F14" s="1">
        <f t="shared" si="1"/>
        <v>75.3845791420293</v>
      </c>
      <c r="G14" s="1">
        <v>409</v>
      </c>
      <c r="H14" s="1">
        <v>166</v>
      </c>
      <c r="I14" s="6">
        <f t="shared" si="3"/>
        <v>2.46385542168675</v>
      </c>
      <c r="J14" s="6">
        <v>1.74</v>
      </c>
      <c r="K14" s="1">
        <f t="shared" si="2"/>
        <v>0.41600886303836</v>
      </c>
      <c r="V14" s="9"/>
      <c r="W14" s="8"/>
      <c r="X14" s="8"/>
      <c r="Y14" s="8"/>
      <c r="Z14" s="8"/>
      <c r="AA14" s="8"/>
      <c r="AB14" s="8"/>
      <c r="AC14" s="8"/>
      <c r="AD14" s="10"/>
      <c r="AE14" s="8"/>
    </row>
    <row r="15" spans="1:31">
      <c r="A15" s="1"/>
      <c r="B15" s="1">
        <v>0.5</v>
      </c>
      <c r="C15" s="1">
        <f>11.35*0.1614</f>
        <v>1.83189</v>
      </c>
      <c r="D15" s="1">
        <f t="shared" si="0"/>
        <v>0.545884305280339</v>
      </c>
      <c r="E15" s="1">
        <v>7</v>
      </c>
      <c r="F15" s="1">
        <f t="shared" si="1"/>
        <v>38.2119013696237</v>
      </c>
      <c r="G15" s="1"/>
      <c r="H15" s="1"/>
      <c r="I15" s="6" t="e">
        <f t="shared" si="3"/>
        <v>#DIV/0!</v>
      </c>
      <c r="J15" s="6">
        <v>1.88</v>
      </c>
      <c r="K15" s="1" t="e">
        <f t="shared" si="2"/>
        <v>#DIV/0!</v>
      </c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>
      <c r="A16" s="1"/>
      <c r="B16" s="5">
        <v>1</v>
      </c>
      <c r="C16" s="1">
        <f>11.35*0.07102</f>
        <v>0.806077</v>
      </c>
      <c r="D16" s="1">
        <f t="shared" si="0"/>
        <v>1.2405762724901</v>
      </c>
      <c r="E16" s="1">
        <v>7</v>
      </c>
      <c r="F16" s="1">
        <f t="shared" si="1"/>
        <v>86.8403390743068</v>
      </c>
      <c r="G16" s="1"/>
      <c r="H16" s="1"/>
      <c r="I16" s="6" t="e">
        <f t="shared" si="3"/>
        <v>#DIV/0!</v>
      </c>
      <c r="J16" s="7">
        <v>2.89</v>
      </c>
      <c r="K16" s="1" t="e">
        <f t="shared" si="2"/>
        <v>#DIV/0!</v>
      </c>
      <c r="V16" s="9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1"/>
      <c r="B17" s="5">
        <v>2</v>
      </c>
      <c r="C17" s="1">
        <f>11.35*0.04606</f>
        <v>0.522781</v>
      </c>
      <c r="D17" s="1">
        <f t="shared" si="0"/>
        <v>1.91284687086945</v>
      </c>
      <c r="E17" s="1">
        <v>7</v>
      </c>
      <c r="F17" s="1">
        <f t="shared" si="1"/>
        <v>133.899280960861</v>
      </c>
      <c r="G17" s="1"/>
      <c r="H17" s="1"/>
      <c r="I17" s="6" t="e">
        <f t="shared" si="3"/>
        <v>#DIV/0!</v>
      </c>
      <c r="J17" s="6">
        <v>3.36</v>
      </c>
      <c r="K17" s="1" t="e">
        <f t="shared" si="2"/>
        <v>#DIV/0!</v>
      </c>
      <c r="V17" s="9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1"/>
      <c r="B18" s="5">
        <v>3</v>
      </c>
      <c r="C18" s="1">
        <f>11.35*0.04234</f>
        <v>0.480559</v>
      </c>
      <c r="D18" s="1">
        <f t="shared" si="0"/>
        <v>2.08090994029869</v>
      </c>
      <c r="E18" s="1">
        <v>7</v>
      </c>
      <c r="F18" s="1">
        <f t="shared" si="1"/>
        <v>145.663695820909</v>
      </c>
      <c r="G18" s="1"/>
      <c r="H18" s="1"/>
      <c r="I18" s="6" t="e">
        <f t="shared" si="3"/>
        <v>#DIV/0!</v>
      </c>
      <c r="J18" s="6">
        <v>3.55</v>
      </c>
      <c r="K18" s="1" t="e">
        <f t="shared" si="2"/>
        <v>#DIV/0!</v>
      </c>
      <c r="V18" s="9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1"/>
      <c r="B19" s="5">
        <v>4</v>
      </c>
      <c r="C19" s="1">
        <f>11.35*0.04197</f>
        <v>0.4763595</v>
      </c>
      <c r="D19" s="1">
        <f t="shared" si="0"/>
        <v>2.09925486948408</v>
      </c>
      <c r="E19" s="1">
        <v>7</v>
      </c>
      <c r="F19" s="1">
        <f t="shared" si="1"/>
        <v>146.947840863885</v>
      </c>
      <c r="G19" s="1"/>
      <c r="H19" s="1"/>
      <c r="I19" s="6" t="e">
        <f t="shared" si="3"/>
        <v>#DIV/0!</v>
      </c>
      <c r="J19" s="6">
        <v>3.29</v>
      </c>
      <c r="K19" s="1" t="e">
        <f t="shared" si="2"/>
        <v>#DIV/0!</v>
      </c>
      <c r="V19" s="9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1"/>
      <c r="B20" s="5">
        <v>8</v>
      </c>
      <c r="C20" s="1">
        <f>11.35*0.04675</f>
        <v>0.5306125</v>
      </c>
      <c r="D20" s="1">
        <f t="shared" si="0"/>
        <v>1.88461447855073</v>
      </c>
      <c r="E20" s="1">
        <v>7</v>
      </c>
      <c r="F20" s="1">
        <f t="shared" si="1"/>
        <v>131.923013498551</v>
      </c>
      <c r="G20" s="1"/>
      <c r="H20" s="1"/>
      <c r="I20" s="6" t="e">
        <f t="shared" si="3"/>
        <v>#DIV/0!</v>
      </c>
      <c r="J20" s="6">
        <v>2.61</v>
      </c>
      <c r="K20" s="1" t="e">
        <f t="shared" si="2"/>
        <v>#DIV/0!</v>
      </c>
      <c r="V20" s="9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1"/>
      <c r="B21" s="1">
        <v>0.5</v>
      </c>
      <c r="C21" s="1">
        <f>11.35*0.1614</f>
        <v>1.83189</v>
      </c>
      <c r="D21" s="1">
        <f t="shared" si="0"/>
        <v>0.545884305280339</v>
      </c>
      <c r="E21" s="1">
        <v>10</v>
      </c>
      <c r="F21" s="1">
        <f t="shared" si="1"/>
        <v>54.5884305280339</v>
      </c>
      <c r="G21" s="1"/>
      <c r="H21" s="1"/>
      <c r="I21" s="6" t="e">
        <f t="shared" si="3"/>
        <v>#DIV/0!</v>
      </c>
      <c r="J21" s="6">
        <v>2.09</v>
      </c>
      <c r="K21" s="1" t="e">
        <f t="shared" si="2"/>
        <v>#DIV/0!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1"/>
      <c r="B22" s="5">
        <v>1</v>
      </c>
      <c r="C22" s="1">
        <f>11.35*0.07102</f>
        <v>0.806077</v>
      </c>
      <c r="D22" s="1">
        <f t="shared" si="0"/>
        <v>1.2405762724901</v>
      </c>
      <c r="E22" s="1">
        <v>10</v>
      </c>
      <c r="F22" s="1">
        <f t="shared" si="1"/>
        <v>124.05762724901</v>
      </c>
      <c r="G22" s="1"/>
      <c r="H22" s="1"/>
      <c r="I22" s="6" t="e">
        <f t="shared" si="3"/>
        <v>#DIV/0!</v>
      </c>
      <c r="J22" s="7">
        <v>3.51</v>
      </c>
      <c r="K22" s="1" t="e">
        <f t="shared" si="2"/>
        <v>#DIV/0!</v>
      </c>
      <c r="V22" s="9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1"/>
      <c r="B23" s="5">
        <v>2</v>
      </c>
      <c r="C23" s="1">
        <f>11.35*0.04606</f>
        <v>0.522781</v>
      </c>
      <c r="D23" s="1">
        <f t="shared" si="0"/>
        <v>1.91284687086945</v>
      </c>
      <c r="E23" s="1">
        <v>10</v>
      </c>
      <c r="F23" s="1">
        <f t="shared" si="1"/>
        <v>191.284687086945</v>
      </c>
      <c r="G23" s="1"/>
      <c r="H23" s="1"/>
      <c r="I23" s="6" t="e">
        <f t="shared" si="3"/>
        <v>#DIV/0!</v>
      </c>
      <c r="J23" s="6">
        <v>5.05</v>
      </c>
      <c r="K23" s="1" t="e">
        <f t="shared" si="2"/>
        <v>#DIV/0!</v>
      </c>
      <c r="V23" s="9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1"/>
      <c r="B24" s="5">
        <v>3</v>
      </c>
      <c r="C24" s="1">
        <f>11.35*0.04234</f>
        <v>0.480559</v>
      </c>
      <c r="D24" s="1">
        <f t="shared" si="0"/>
        <v>2.08090994029869</v>
      </c>
      <c r="E24" s="1">
        <v>10</v>
      </c>
      <c r="F24" s="1">
        <f t="shared" si="1"/>
        <v>208.090994029869</v>
      </c>
      <c r="G24" s="1"/>
      <c r="H24" s="1"/>
      <c r="I24" s="6" t="e">
        <f t="shared" si="3"/>
        <v>#DIV/0!</v>
      </c>
      <c r="J24" s="6">
        <v>5.41</v>
      </c>
      <c r="K24" s="1" t="e">
        <f t="shared" si="2"/>
        <v>#DIV/0!</v>
      </c>
      <c r="V24" s="9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1"/>
      <c r="B25" s="5">
        <v>4</v>
      </c>
      <c r="C25" s="1">
        <f>11.35*0.04197</f>
        <v>0.4763595</v>
      </c>
      <c r="D25" s="1">
        <f t="shared" si="0"/>
        <v>2.09925486948408</v>
      </c>
      <c r="E25" s="1">
        <v>10</v>
      </c>
      <c r="F25" s="1">
        <f t="shared" si="1"/>
        <v>209.925486948408</v>
      </c>
      <c r="G25" s="1"/>
      <c r="H25" s="1"/>
      <c r="I25" s="6" t="e">
        <f t="shared" si="3"/>
        <v>#DIV/0!</v>
      </c>
      <c r="J25" s="6">
        <v>5.38</v>
      </c>
      <c r="K25" s="1" t="e">
        <f t="shared" si="2"/>
        <v>#DIV/0!</v>
      </c>
      <c r="V25" s="9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1"/>
      <c r="B26" s="5">
        <v>8</v>
      </c>
      <c r="C26" s="1">
        <f>11.35*0.04675</f>
        <v>0.5306125</v>
      </c>
      <c r="D26" s="1">
        <f t="shared" si="0"/>
        <v>1.88461447855073</v>
      </c>
      <c r="E26" s="1">
        <v>10</v>
      </c>
      <c r="F26" s="1">
        <f t="shared" si="1"/>
        <v>188.461447855073</v>
      </c>
      <c r="G26" s="1"/>
      <c r="H26" s="1"/>
      <c r="I26" s="6" t="e">
        <f t="shared" si="3"/>
        <v>#DIV/0!</v>
      </c>
      <c r="J26" s="6">
        <v>4.61</v>
      </c>
      <c r="K26" s="1" t="e">
        <f t="shared" si="2"/>
        <v>#DIV/0!</v>
      </c>
      <c r="V26" s="9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1"/>
      <c r="B27" s="1">
        <v>0.5</v>
      </c>
      <c r="C27" s="1">
        <f>11.35*0.1614</f>
        <v>1.83189</v>
      </c>
      <c r="D27" s="1">
        <f t="shared" si="0"/>
        <v>0.545884305280339</v>
      </c>
      <c r="E27" s="1">
        <v>15</v>
      </c>
      <c r="F27" s="1">
        <f t="shared" si="1"/>
        <v>81.8826457920508</v>
      </c>
      <c r="G27" s="1"/>
      <c r="H27" s="1"/>
      <c r="I27" s="6" t="e">
        <f t="shared" si="3"/>
        <v>#DIV/0!</v>
      </c>
      <c r="J27" s="6">
        <v>2.36</v>
      </c>
      <c r="K27" s="1" t="e">
        <f t="shared" si="2"/>
        <v>#DIV/0!</v>
      </c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1"/>
      <c r="B28" s="5">
        <v>1</v>
      </c>
      <c r="C28" s="1">
        <f>11.35*0.07102</f>
        <v>0.806077</v>
      </c>
      <c r="D28" s="1">
        <f t="shared" si="0"/>
        <v>1.2405762724901</v>
      </c>
      <c r="E28" s="1">
        <v>15</v>
      </c>
      <c r="F28" s="1">
        <f t="shared" si="1"/>
        <v>186.086440873515</v>
      </c>
      <c r="G28" s="1"/>
      <c r="H28" s="1"/>
      <c r="I28" s="6" t="e">
        <f t="shared" si="3"/>
        <v>#DIV/0!</v>
      </c>
      <c r="J28" s="6">
        <v>4.43</v>
      </c>
      <c r="K28" s="1" t="e">
        <f t="shared" si="2"/>
        <v>#DIV/0!</v>
      </c>
      <c r="V28" s="9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1"/>
      <c r="B29" s="5">
        <v>2</v>
      </c>
      <c r="C29" s="1">
        <f>11.35*0.04606</f>
        <v>0.522781</v>
      </c>
      <c r="D29" s="1">
        <f t="shared" si="0"/>
        <v>1.91284687086945</v>
      </c>
      <c r="E29" s="1">
        <v>15</v>
      </c>
      <c r="F29" s="1">
        <f t="shared" si="1"/>
        <v>286.927030630417</v>
      </c>
      <c r="G29" s="1"/>
      <c r="H29" s="1"/>
      <c r="I29" s="6" t="e">
        <f t="shared" si="3"/>
        <v>#DIV/0!</v>
      </c>
      <c r="J29" s="6">
        <v>7.39</v>
      </c>
      <c r="K29" s="1" t="e">
        <f t="shared" si="2"/>
        <v>#DIV/0!</v>
      </c>
      <c r="V29" s="9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1"/>
      <c r="B30" s="5">
        <v>3</v>
      </c>
      <c r="C30" s="1">
        <f>11.35*0.04234</f>
        <v>0.480559</v>
      </c>
      <c r="D30" s="1">
        <f t="shared" si="0"/>
        <v>2.08090994029869</v>
      </c>
      <c r="E30" s="1">
        <v>15</v>
      </c>
      <c r="F30" s="1">
        <f t="shared" si="1"/>
        <v>312.136491044804</v>
      </c>
      <c r="G30" s="1"/>
      <c r="H30" s="1"/>
      <c r="I30" s="6" t="e">
        <f t="shared" si="3"/>
        <v>#DIV/0!</v>
      </c>
      <c r="J30" s="6">
        <v>8.17</v>
      </c>
      <c r="K30" s="1" t="e">
        <f t="shared" si="2"/>
        <v>#DIV/0!</v>
      </c>
      <c r="V30" s="9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1"/>
      <c r="B31" s="5">
        <v>4</v>
      </c>
      <c r="C31" s="1">
        <f>11.35*0.04197</f>
        <v>0.4763595</v>
      </c>
      <c r="D31" s="1">
        <f t="shared" si="0"/>
        <v>2.09925486948408</v>
      </c>
      <c r="E31" s="1">
        <v>15</v>
      </c>
      <c r="F31" s="1">
        <f t="shared" si="1"/>
        <v>314.888230422611</v>
      </c>
      <c r="G31" s="1"/>
      <c r="H31" s="1"/>
      <c r="I31" s="6" t="e">
        <f t="shared" si="3"/>
        <v>#DIV/0!</v>
      </c>
      <c r="J31" s="6">
        <v>9.45</v>
      </c>
      <c r="K31" s="1" t="e">
        <f t="shared" si="2"/>
        <v>#DIV/0!</v>
      </c>
      <c r="V31" s="9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1"/>
      <c r="B32" s="5">
        <v>8</v>
      </c>
      <c r="C32" s="1">
        <f>11.35*0.04675</f>
        <v>0.5306125</v>
      </c>
      <c r="D32" s="1">
        <f t="shared" si="0"/>
        <v>1.88461447855073</v>
      </c>
      <c r="E32" s="1">
        <v>15</v>
      </c>
      <c r="F32" s="1">
        <f t="shared" si="1"/>
        <v>282.69217178261</v>
      </c>
      <c r="G32" s="1"/>
      <c r="H32" s="1"/>
      <c r="I32" s="6" t="e">
        <f t="shared" si="3"/>
        <v>#DIV/0!</v>
      </c>
      <c r="J32" s="6">
        <v>11</v>
      </c>
      <c r="K32" s="1" t="e">
        <f t="shared" si="2"/>
        <v>#DIV/0!</v>
      </c>
      <c r="V32" s="9"/>
      <c r="W32" s="8"/>
      <c r="X32" s="8"/>
      <c r="Y32" s="8"/>
      <c r="Z32" s="8"/>
      <c r="AA32" s="8"/>
      <c r="AB32" s="8"/>
      <c r="AC32" s="8"/>
      <c r="AD32" s="8"/>
      <c r="AE32" s="8"/>
    </row>
  </sheetData>
  <mergeCells count="3">
    <mergeCell ref="B1:L1"/>
    <mergeCell ref="V1:AE1"/>
    <mergeCell ref="A1:A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H26" sqref="H26"/>
    </sheetView>
  </sheetViews>
  <sheetFormatPr defaultColWidth="9" defaultRowHeight="15"/>
  <cols>
    <col min="9" max="9" width="12.625"/>
  </cols>
  <sheetData>
    <row r="1" spans="1:1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1">
      <c r="A2" s="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1">
      <c r="A3" s="1"/>
      <c r="B3" s="1">
        <v>0.5</v>
      </c>
      <c r="C3" s="1">
        <f>11.35*0.1614</f>
        <v>1.83189</v>
      </c>
      <c r="D3" s="1">
        <f t="shared" ref="D3:D32" si="0">1/C3</f>
        <v>0.545884305280339</v>
      </c>
      <c r="E3" s="1">
        <v>2</v>
      </c>
      <c r="F3" s="1">
        <f t="shared" ref="F3:F32" si="1">D3*E3*10</f>
        <v>10.9176861056068</v>
      </c>
      <c r="G3" s="1">
        <v>632522</v>
      </c>
      <c r="H3" s="1">
        <v>460655</v>
      </c>
      <c r="I3" s="6">
        <f>G3/H3</f>
        <v>1.37309266153629</v>
      </c>
      <c r="J3" s="6">
        <v>1.38</v>
      </c>
      <c r="K3" s="1">
        <f t="shared" ref="K3:K32" si="2">ABS(I3-J3)/J3</f>
        <v>0.00500531772732556</v>
      </c>
    </row>
    <row r="4" spans="1:11">
      <c r="A4" s="1"/>
      <c r="B4" s="5">
        <v>1</v>
      </c>
      <c r="C4" s="1">
        <f>11.35*0.07102</f>
        <v>0.806077</v>
      </c>
      <c r="D4" s="1">
        <f t="shared" si="0"/>
        <v>1.2405762724901</v>
      </c>
      <c r="E4" s="1">
        <v>2</v>
      </c>
      <c r="F4" s="1">
        <f t="shared" si="1"/>
        <v>24.8115254498019</v>
      </c>
      <c r="G4" s="1">
        <v>765016</v>
      </c>
      <c r="H4" s="1">
        <v>430342</v>
      </c>
      <c r="I4" s="6">
        <f t="shared" ref="I4:I32" si="3">G4/H4</f>
        <v>1.77769309061165</v>
      </c>
      <c r="J4" s="6">
        <v>1.67</v>
      </c>
      <c r="K4" s="1">
        <f t="shared" si="2"/>
        <v>0.0644868806057803</v>
      </c>
    </row>
    <row r="5" spans="1:11">
      <c r="A5" s="1"/>
      <c r="B5" s="5">
        <v>2</v>
      </c>
      <c r="C5" s="1">
        <f>11.35*0.04606</f>
        <v>0.522781</v>
      </c>
      <c r="D5" s="1">
        <f t="shared" si="0"/>
        <v>1.91284687086945</v>
      </c>
      <c r="E5" s="1">
        <v>2</v>
      </c>
      <c r="F5" s="1">
        <f t="shared" si="1"/>
        <v>38.2569374173889</v>
      </c>
      <c r="G5" s="1">
        <v>847195</v>
      </c>
      <c r="H5" s="1">
        <v>417059</v>
      </c>
      <c r="I5" s="6">
        <f t="shared" si="3"/>
        <v>2.03135527587224</v>
      </c>
      <c r="J5" s="6">
        <v>1.77</v>
      </c>
      <c r="K5" s="1">
        <f t="shared" si="2"/>
        <v>0.147658347950417</v>
      </c>
    </row>
    <row r="6" spans="1:11">
      <c r="A6" s="1"/>
      <c r="B6" s="5">
        <v>3</v>
      </c>
      <c r="C6" s="1">
        <f>11.35*0.04234</f>
        <v>0.480559</v>
      </c>
      <c r="D6" s="1">
        <f t="shared" si="0"/>
        <v>2.08090994029869</v>
      </c>
      <c r="E6" s="1">
        <v>2</v>
      </c>
      <c r="F6" s="1">
        <f t="shared" si="1"/>
        <v>41.6181988059739</v>
      </c>
      <c r="G6" s="1">
        <v>840892</v>
      </c>
      <c r="H6" s="1">
        <v>414635</v>
      </c>
      <c r="I6" s="6">
        <f t="shared" si="3"/>
        <v>2.02802947170403</v>
      </c>
      <c r="J6" s="6">
        <v>1.68</v>
      </c>
      <c r="K6" s="1">
        <f t="shared" si="2"/>
        <v>0.207160399823827</v>
      </c>
    </row>
    <row r="7" spans="1:11">
      <c r="A7" s="1"/>
      <c r="B7" s="5">
        <v>4</v>
      </c>
      <c r="C7" s="1">
        <f>11.35*0.04197</f>
        <v>0.4763595</v>
      </c>
      <c r="D7" s="1">
        <f t="shared" si="0"/>
        <v>2.09925486948408</v>
      </c>
      <c r="E7" s="1">
        <v>2</v>
      </c>
      <c r="F7" s="1">
        <f t="shared" si="1"/>
        <v>41.9850973896815</v>
      </c>
      <c r="G7" s="1">
        <v>809827</v>
      </c>
      <c r="H7" s="1">
        <v>407076</v>
      </c>
      <c r="I7" s="6">
        <f t="shared" si="3"/>
        <v>1.98937544831923</v>
      </c>
      <c r="J7" s="6">
        <v>1.57</v>
      </c>
      <c r="K7" s="1">
        <f t="shared" si="2"/>
        <v>0.267118119948556</v>
      </c>
    </row>
    <row r="8" spans="1:11">
      <c r="A8" s="1"/>
      <c r="B8" s="5">
        <v>8</v>
      </c>
      <c r="C8" s="1">
        <f>11.35*0.04675</f>
        <v>0.5306125</v>
      </c>
      <c r="D8" s="1">
        <f t="shared" si="0"/>
        <v>1.88461447855073</v>
      </c>
      <c r="E8" s="1">
        <v>2</v>
      </c>
      <c r="F8" s="1">
        <f t="shared" si="1"/>
        <v>37.6922895710146</v>
      </c>
      <c r="G8" s="1">
        <v>725388</v>
      </c>
      <c r="H8" s="1">
        <v>392235</v>
      </c>
      <c r="I8" s="6">
        <f t="shared" si="3"/>
        <v>1.84937091284562</v>
      </c>
      <c r="J8" s="7">
        <v>1.3</v>
      </c>
      <c r="K8" s="1">
        <f t="shared" si="2"/>
        <v>0.422593009881243</v>
      </c>
    </row>
    <row r="9" spans="1:11">
      <c r="A9" s="1"/>
      <c r="B9" s="1">
        <v>0.5</v>
      </c>
      <c r="C9" s="1">
        <f>11.35*0.1614</f>
        <v>1.83189</v>
      </c>
      <c r="D9" s="1">
        <f t="shared" si="0"/>
        <v>0.545884305280339</v>
      </c>
      <c r="E9" s="1">
        <v>4</v>
      </c>
      <c r="F9" s="1">
        <f t="shared" si="1"/>
        <v>21.8353722112136</v>
      </c>
      <c r="G9" s="1">
        <v>112766</v>
      </c>
      <c r="H9" s="1">
        <v>70720</v>
      </c>
      <c r="I9" s="6">
        <f t="shared" si="3"/>
        <v>1.59454185520362</v>
      </c>
      <c r="J9" s="6">
        <v>1.61</v>
      </c>
      <c r="K9" s="1">
        <f t="shared" si="2"/>
        <v>0.00960133217166471</v>
      </c>
    </row>
    <row r="10" spans="1:11">
      <c r="A10" s="1"/>
      <c r="B10" s="5">
        <v>1</v>
      </c>
      <c r="C10" s="1">
        <f>11.35*0.07102</f>
        <v>0.806077</v>
      </c>
      <c r="D10" s="1">
        <f t="shared" si="0"/>
        <v>1.2405762724901</v>
      </c>
      <c r="E10" s="1">
        <v>4</v>
      </c>
      <c r="F10" s="1">
        <f t="shared" si="1"/>
        <v>49.6230508996039</v>
      </c>
      <c r="G10" s="1">
        <v>146307</v>
      </c>
      <c r="H10" s="1">
        <v>62032</v>
      </c>
      <c r="I10" s="6">
        <f t="shared" si="3"/>
        <v>2.35857299458344</v>
      </c>
      <c r="J10" s="6">
        <v>2.19</v>
      </c>
      <c r="K10" s="1">
        <f t="shared" si="2"/>
        <v>0.076973970129425</v>
      </c>
    </row>
    <row r="11" spans="1:11">
      <c r="A11" s="1"/>
      <c r="B11" s="5">
        <v>2</v>
      </c>
      <c r="C11" s="1">
        <f>11.35*0.04606</f>
        <v>0.522781</v>
      </c>
      <c r="D11" s="1">
        <f t="shared" si="0"/>
        <v>1.91284687086945</v>
      </c>
      <c r="E11" s="1">
        <v>4</v>
      </c>
      <c r="F11" s="1">
        <f t="shared" si="1"/>
        <v>76.5138748347779</v>
      </c>
      <c r="G11" s="1">
        <v>174993</v>
      </c>
      <c r="H11" s="1">
        <v>58458</v>
      </c>
      <c r="I11" s="6">
        <f t="shared" si="3"/>
        <v>2.99348250025659</v>
      </c>
      <c r="J11" s="6">
        <v>2.54</v>
      </c>
      <c r="K11" s="1">
        <f t="shared" si="2"/>
        <v>0.178536417423856</v>
      </c>
    </row>
    <row r="12" spans="1:11">
      <c r="A12" s="1"/>
      <c r="B12" s="5">
        <v>3</v>
      </c>
      <c r="C12" s="1">
        <f>11.35*0.04234</f>
        <v>0.480559</v>
      </c>
      <c r="D12" s="1">
        <f t="shared" si="0"/>
        <v>2.08090994029869</v>
      </c>
      <c r="E12" s="1">
        <v>4</v>
      </c>
      <c r="F12" s="1">
        <f t="shared" si="1"/>
        <v>83.2363976119478</v>
      </c>
      <c r="G12" s="1">
        <v>178741</v>
      </c>
      <c r="H12" s="1">
        <v>57451</v>
      </c>
      <c r="I12" s="6">
        <f t="shared" si="3"/>
        <v>3.11119040573706</v>
      </c>
      <c r="J12" s="6">
        <v>2.44</v>
      </c>
      <c r="K12" s="1">
        <f t="shared" si="2"/>
        <v>0.27507803513814</v>
      </c>
    </row>
    <row r="13" spans="1:11">
      <c r="A13" s="1"/>
      <c r="B13" s="5">
        <v>4</v>
      </c>
      <c r="C13" s="1">
        <f>11.35*0.04197</f>
        <v>0.4763595</v>
      </c>
      <c r="D13" s="1">
        <f t="shared" si="0"/>
        <v>2.09925486948408</v>
      </c>
      <c r="E13" s="1">
        <v>4</v>
      </c>
      <c r="F13" s="1">
        <f t="shared" si="1"/>
        <v>83.9701947793631</v>
      </c>
      <c r="G13" s="1">
        <v>173093</v>
      </c>
      <c r="H13" s="1">
        <v>55472</v>
      </c>
      <c r="I13" s="6">
        <f t="shared" si="3"/>
        <v>3.12036703201615</v>
      </c>
      <c r="J13" s="6">
        <v>2.27</v>
      </c>
      <c r="K13" s="1">
        <f t="shared" si="2"/>
        <v>0.374611027319891</v>
      </c>
    </row>
    <row r="14" spans="1:11">
      <c r="A14" s="1"/>
      <c r="B14" s="5">
        <v>8</v>
      </c>
      <c r="C14" s="1">
        <f>11.35*0.04675</f>
        <v>0.5306125</v>
      </c>
      <c r="D14" s="1">
        <f t="shared" si="0"/>
        <v>1.88461447855073</v>
      </c>
      <c r="E14" s="1">
        <v>4</v>
      </c>
      <c r="F14" s="1">
        <f t="shared" si="1"/>
        <v>75.3845791420293</v>
      </c>
      <c r="G14" s="1">
        <v>162690</v>
      </c>
      <c r="H14" s="1">
        <v>51864</v>
      </c>
      <c r="I14" s="6">
        <f t="shared" si="3"/>
        <v>3.13685793614068</v>
      </c>
      <c r="J14" s="6">
        <v>1.74</v>
      </c>
      <c r="K14" s="1">
        <f t="shared" si="2"/>
        <v>0.802791917322227</v>
      </c>
    </row>
    <row r="15" spans="1:11">
      <c r="A15" s="1"/>
      <c r="B15" s="1">
        <v>0.5</v>
      </c>
      <c r="C15" s="1">
        <f>11.35*0.1614</f>
        <v>1.83189</v>
      </c>
      <c r="D15" s="1">
        <f t="shared" si="0"/>
        <v>0.545884305280339</v>
      </c>
      <c r="E15" s="1">
        <v>7</v>
      </c>
      <c r="F15" s="1">
        <f t="shared" si="1"/>
        <v>38.2119013696237</v>
      </c>
      <c r="G15" s="1">
        <v>7743</v>
      </c>
      <c r="H15" s="1">
        <v>4160</v>
      </c>
      <c r="I15" s="6">
        <f t="shared" si="3"/>
        <v>1.86129807692308</v>
      </c>
      <c r="J15" s="6">
        <v>1.88</v>
      </c>
      <c r="K15" s="1">
        <f t="shared" si="2"/>
        <v>0.0099478314238952</v>
      </c>
    </row>
    <row r="16" spans="1:11">
      <c r="A16" s="1"/>
      <c r="B16" s="5">
        <v>1</v>
      </c>
      <c r="C16" s="1">
        <f>11.35*0.07102</f>
        <v>0.806077</v>
      </c>
      <c r="D16" s="1">
        <f t="shared" si="0"/>
        <v>1.2405762724901</v>
      </c>
      <c r="E16" s="1">
        <v>7</v>
      </c>
      <c r="F16" s="1">
        <f t="shared" si="1"/>
        <v>86.8403390743068</v>
      </c>
      <c r="G16" s="1">
        <v>10562</v>
      </c>
      <c r="H16" s="1">
        <v>3308</v>
      </c>
      <c r="I16" s="6">
        <f t="shared" si="3"/>
        <v>3.19286577992745</v>
      </c>
      <c r="J16" s="7">
        <v>2.89</v>
      </c>
      <c r="K16" s="1">
        <f t="shared" si="2"/>
        <v>0.104797847725761</v>
      </c>
    </row>
    <row r="17" spans="1:11">
      <c r="A17" s="1"/>
      <c r="B17" s="5">
        <v>2</v>
      </c>
      <c r="C17" s="1">
        <f>11.35*0.04606</f>
        <v>0.522781</v>
      </c>
      <c r="D17" s="1">
        <f t="shared" si="0"/>
        <v>1.91284687086945</v>
      </c>
      <c r="E17" s="1">
        <v>7</v>
      </c>
      <c r="F17" s="1">
        <f t="shared" si="1"/>
        <v>133.899280960861</v>
      </c>
      <c r="G17" s="1">
        <v>13617</v>
      </c>
      <c r="H17" s="1">
        <v>3004</v>
      </c>
      <c r="I17" s="6">
        <f t="shared" si="3"/>
        <v>4.53295605858855</v>
      </c>
      <c r="J17" s="6">
        <v>3.36</v>
      </c>
      <c r="K17" s="1">
        <f t="shared" si="2"/>
        <v>0.349094065056116</v>
      </c>
    </row>
    <row r="18" spans="1:11">
      <c r="A18" s="1"/>
      <c r="B18" s="5">
        <v>3</v>
      </c>
      <c r="C18" s="1">
        <f>11.35*0.04234</f>
        <v>0.480559</v>
      </c>
      <c r="D18" s="1">
        <f t="shared" si="0"/>
        <v>2.08090994029869</v>
      </c>
      <c r="E18" s="1">
        <v>7</v>
      </c>
      <c r="F18" s="1">
        <f t="shared" si="1"/>
        <v>145.663695820909</v>
      </c>
      <c r="G18" s="1">
        <v>14731</v>
      </c>
      <c r="H18" s="1">
        <v>2950</v>
      </c>
      <c r="I18" s="6">
        <f t="shared" si="3"/>
        <v>4.9935593220339</v>
      </c>
      <c r="J18" s="6">
        <v>3.55</v>
      </c>
      <c r="K18" s="1">
        <f t="shared" si="2"/>
        <v>0.406636428741943</v>
      </c>
    </row>
    <row r="19" spans="1:11">
      <c r="A19" s="1"/>
      <c r="B19" s="5">
        <v>4</v>
      </c>
      <c r="C19" s="1">
        <f>11.35*0.04197</f>
        <v>0.4763595</v>
      </c>
      <c r="D19" s="1">
        <f t="shared" si="0"/>
        <v>2.09925486948408</v>
      </c>
      <c r="E19" s="1">
        <v>7</v>
      </c>
      <c r="F19" s="1">
        <f t="shared" si="1"/>
        <v>146.947840863885</v>
      </c>
      <c r="G19" s="1">
        <v>14736</v>
      </c>
      <c r="H19" s="1">
        <v>2699</v>
      </c>
      <c r="I19" s="6">
        <f t="shared" si="3"/>
        <v>5.45979992589848</v>
      </c>
      <c r="J19" s="6">
        <v>3.29</v>
      </c>
      <c r="K19" s="1">
        <f t="shared" si="2"/>
        <v>0.659513655288292</v>
      </c>
    </row>
    <row r="20" spans="1:11">
      <c r="A20" s="1"/>
      <c r="B20" s="5">
        <v>8</v>
      </c>
      <c r="C20" s="1">
        <f>11.35*0.04675</f>
        <v>0.5306125</v>
      </c>
      <c r="D20" s="1">
        <f t="shared" si="0"/>
        <v>1.88461447855073</v>
      </c>
      <c r="E20" s="1">
        <v>7</v>
      </c>
      <c r="F20" s="1">
        <f t="shared" si="1"/>
        <v>131.923013498551</v>
      </c>
      <c r="G20" s="1">
        <v>15975</v>
      </c>
      <c r="H20" s="1">
        <v>2391</v>
      </c>
      <c r="I20" s="6">
        <f t="shared" si="3"/>
        <v>6.68130489335006</v>
      </c>
      <c r="J20" s="6">
        <v>2.61</v>
      </c>
      <c r="K20" s="1">
        <f t="shared" si="2"/>
        <v>1.55988693231803</v>
      </c>
    </row>
    <row r="21" spans="1:11">
      <c r="A21" s="1"/>
      <c r="B21" s="1">
        <v>0.5</v>
      </c>
      <c r="C21" s="1">
        <f>11.35*0.1614</f>
        <v>1.83189</v>
      </c>
      <c r="D21" s="1">
        <f t="shared" si="0"/>
        <v>0.545884305280339</v>
      </c>
      <c r="E21" s="1">
        <v>10</v>
      </c>
      <c r="F21" s="1">
        <f t="shared" si="1"/>
        <v>54.5884305280339</v>
      </c>
      <c r="G21" s="1">
        <v>503</v>
      </c>
      <c r="H21" s="1">
        <v>230</v>
      </c>
      <c r="I21" s="6">
        <f t="shared" si="3"/>
        <v>2.18695652173913</v>
      </c>
      <c r="J21" s="6">
        <v>2.09</v>
      </c>
      <c r="K21" s="1">
        <f t="shared" si="2"/>
        <v>0.0463906802579572</v>
      </c>
    </row>
    <row r="22" spans="1:11">
      <c r="A22" s="1"/>
      <c r="B22" s="5">
        <v>1</v>
      </c>
      <c r="C22" s="1">
        <f>11.35*0.07102</f>
        <v>0.806077</v>
      </c>
      <c r="D22" s="1">
        <f t="shared" si="0"/>
        <v>1.2405762724901</v>
      </c>
      <c r="E22" s="1">
        <v>10</v>
      </c>
      <c r="F22" s="1">
        <f t="shared" si="1"/>
        <v>124.05762724901</v>
      </c>
      <c r="G22" s="1">
        <v>752</v>
      </c>
      <c r="H22" s="1">
        <v>201</v>
      </c>
      <c r="I22" s="6">
        <f t="shared" si="3"/>
        <v>3.74129353233831</v>
      </c>
      <c r="J22" s="7">
        <v>3.51</v>
      </c>
      <c r="K22" s="1">
        <f t="shared" si="2"/>
        <v>0.0658955932587774</v>
      </c>
    </row>
    <row r="23" spans="1:11">
      <c r="A23" s="1"/>
      <c r="B23" s="5">
        <v>2</v>
      </c>
      <c r="C23" s="1">
        <f>11.35*0.04606</f>
        <v>0.522781</v>
      </c>
      <c r="D23" s="1">
        <f t="shared" si="0"/>
        <v>1.91284687086945</v>
      </c>
      <c r="E23" s="1">
        <v>10</v>
      </c>
      <c r="F23" s="1">
        <f t="shared" si="1"/>
        <v>191.284687086945</v>
      </c>
      <c r="G23" s="1">
        <v>980</v>
      </c>
      <c r="H23" s="1">
        <v>166</v>
      </c>
      <c r="I23" s="6">
        <f t="shared" si="3"/>
        <v>5.90361445783132</v>
      </c>
      <c r="J23" s="6">
        <v>5.05</v>
      </c>
      <c r="K23" s="1">
        <f t="shared" si="2"/>
        <v>0.169032565907193</v>
      </c>
    </row>
    <row r="24" spans="1:11">
      <c r="A24" s="1"/>
      <c r="B24" s="5">
        <v>3</v>
      </c>
      <c r="C24" s="1">
        <f>11.35*0.04234</f>
        <v>0.480559</v>
      </c>
      <c r="D24" s="1">
        <f t="shared" si="0"/>
        <v>2.08090994029869</v>
      </c>
      <c r="E24" s="1">
        <v>10</v>
      </c>
      <c r="F24" s="1">
        <f t="shared" si="1"/>
        <v>208.090994029869</v>
      </c>
      <c r="G24" s="1">
        <v>1093</v>
      </c>
      <c r="H24" s="1">
        <v>136</v>
      </c>
      <c r="I24" s="6">
        <f t="shared" si="3"/>
        <v>8.03676470588235</v>
      </c>
      <c r="J24" s="6">
        <v>5.41</v>
      </c>
      <c r="K24" s="1">
        <f t="shared" si="2"/>
        <v>0.485538762639991</v>
      </c>
    </row>
    <row r="25" spans="1:11">
      <c r="A25" s="1"/>
      <c r="B25" s="5">
        <v>4</v>
      </c>
      <c r="C25" s="1">
        <f>11.35*0.04197</f>
        <v>0.4763595</v>
      </c>
      <c r="D25" s="1">
        <f t="shared" si="0"/>
        <v>2.09925486948408</v>
      </c>
      <c r="E25" s="1">
        <v>10</v>
      </c>
      <c r="F25" s="1">
        <f t="shared" si="1"/>
        <v>209.925486948408</v>
      </c>
      <c r="G25" s="1">
        <v>1086</v>
      </c>
      <c r="H25" s="1">
        <v>131</v>
      </c>
      <c r="I25" s="6">
        <f t="shared" si="3"/>
        <v>8.29007633587786</v>
      </c>
      <c r="J25" s="6">
        <v>5.38</v>
      </c>
      <c r="K25" s="1">
        <f t="shared" si="2"/>
        <v>0.540906382133432</v>
      </c>
    </row>
    <row r="26" spans="1:11">
      <c r="A26" s="1"/>
      <c r="B26" s="5">
        <v>8</v>
      </c>
      <c r="C26" s="1">
        <f>11.35*0.04675</f>
        <v>0.5306125</v>
      </c>
      <c r="D26" s="1">
        <f t="shared" si="0"/>
        <v>1.88461447855073</v>
      </c>
      <c r="E26" s="1">
        <v>10</v>
      </c>
      <c r="F26" s="1">
        <f t="shared" si="1"/>
        <v>188.461447855073</v>
      </c>
      <c r="G26" s="1">
        <v>1532</v>
      </c>
      <c r="H26" s="1">
        <v>115</v>
      </c>
      <c r="I26" s="6">
        <f t="shared" si="3"/>
        <v>13.3217391304348</v>
      </c>
      <c r="J26" s="6">
        <v>4.61</v>
      </c>
      <c r="K26" s="1">
        <f t="shared" si="2"/>
        <v>1.88974818447609</v>
      </c>
    </row>
    <row r="27" spans="1:11">
      <c r="A27" s="1"/>
      <c r="B27" s="1">
        <v>0.5</v>
      </c>
      <c r="C27" s="1">
        <f>11.35*0.1614</f>
        <v>1.83189</v>
      </c>
      <c r="D27" s="1">
        <f t="shared" si="0"/>
        <v>0.545884305280339</v>
      </c>
      <c r="E27" s="1">
        <v>15</v>
      </c>
      <c r="F27" s="1">
        <f t="shared" si="1"/>
        <v>81.8826457920508</v>
      </c>
      <c r="G27" s="1"/>
      <c r="H27" s="1"/>
      <c r="I27" s="6" t="e">
        <f t="shared" si="3"/>
        <v>#DIV/0!</v>
      </c>
      <c r="J27" s="6">
        <v>2.36</v>
      </c>
      <c r="K27" s="1" t="e">
        <f t="shared" si="2"/>
        <v>#DIV/0!</v>
      </c>
    </row>
    <row r="28" spans="1:11">
      <c r="A28" s="1"/>
      <c r="B28" s="5">
        <v>1</v>
      </c>
      <c r="C28" s="1">
        <f>11.35*0.07102</f>
        <v>0.806077</v>
      </c>
      <c r="D28" s="1">
        <f t="shared" si="0"/>
        <v>1.2405762724901</v>
      </c>
      <c r="E28" s="1">
        <v>15</v>
      </c>
      <c r="F28" s="1">
        <f t="shared" si="1"/>
        <v>186.086440873515</v>
      </c>
      <c r="G28" s="1"/>
      <c r="H28" s="1"/>
      <c r="I28" s="6" t="e">
        <f t="shared" si="3"/>
        <v>#DIV/0!</v>
      </c>
      <c r="J28" s="6">
        <v>4.43</v>
      </c>
      <c r="K28" s="1" t="e">
        <f t="shared" si="2"/>
        <v>#DIV/0!</v>
      </c>
    </row>
    <row r="29" spans="1:11">
      <c r="A29" s="1"/>
      <c r="B29" s="5">
        <v>2</v>
      </c>
      <c r="C29" s="1">
        <f>11.35*0.04606</f>
        <v>0.522781</v>
      </c>
      <c r="D29" s="1">
        <f t="shared" si="0"/>
        <v>1.91284687086945</v>
      </c>
      <c r="E29" s="1">
        <v>15</v>
      </c>
      <c r="F29" s="1">
        <f t="shared" si="1"/>
        <v>286.927030630417</v>
      </c>
      <c r="G29" s="1"/>
      <c r="H29" s="1"/>
      <c r="I29" s="6" t="e">
        <f t="shared" si="3"/>
        <v>#DIV/0!</v>
      </c>
      <c r="J29" s="6">
        <v>7.39</v>
      </c>
      <c r="K29" s="1" t="e">
        <f t="shared" si="2"/>
        <v>#DIV/0!</v>
      </c>
    </row>
    <row r="30" spans="1:11">
      <c r="A30" s="1"/>
      <c r="B30" s="5">
        <v>3</v>
      </c>
      <c r="C30" s="1">
        <f>11.35*0.04234</f>
        <v>0.480559</v>
      </c>
      <c r="D30" s="1">
        <f t="shared" si="0"/>
        <v>2.08090994029869</v>
      </c>
      <c r="E30" s="1">
        <v>15</v>
      </c>
      <c r="F30" s="1">
        <f t="shared" si="1"/>
        <v>312.136491044804</v>
      </c>
      <c r="G30" s="1"/>
      <c r="H30" s="1"/>
      <c r="I30" s="6" t="e">
        <f t="shared" si="3"/>
        <v>#DIV/0!</v>
      </c>
      <c r="J30" s="6">
        <v>8.17</v>
      </c>
      <c r="K30" s="1" t="e">
        <f t="shared" si="2"/>
        <v>#DIV/0!</v>
      </c>
    </row>
    <row r="31" spans="1:11">
      <c r="A31" s="1"/>
      <c r="B31" s="5">
        <v>4</v>
      </c>
      <c r="C31" s="1">
        <f>11.35*0.04197</f>
        <v>0.4763595</v>
      </c>
      <c r="D31" s="1">
        <f t="shared" si="0"/>
        <v>2.09925486948408</v>
      </c>
      <c r="E31" s="1">
        <v>15</v>
      </c>
      <c r="F31" s="1">
        <f t="shared" si="1"/>
        <v>314.888230422611</v>
      </c>
      <c r="G31" s="1"/>
      <c r="H31" s="1"/>
      <c r="I31" s="6" t="e">
        <f t="shared" si="3"/>
        <v>#DIV/0!</v>
      </c>
      <c r="J31" s="6">
        <v>9.45</v>
      </c>
      <c r="K31" s="1" t="e">
        <f t="shared" si="2"/>
        <v>#DIV/0!</v>
      </c>
    </row>
    <row r="32" spans="1:11">
      <c r="A32" s="1"/>
      <c r="B32" s="5">
        <v>8</v>
      </c>
      <c r="C32" s="1">
        <f>11.35*0.04675</f>
        <v>0.5306125</v>
      </c>
      <c r="D32" s="1">
        <f t="shared" si="0"/>
        <v>1.88461447855073</v>
      </c>
      <c r="E32" s="1">
        <v>15</v>
      </c>
      <c r="F32" s="1">
        <f t="shared" si="1"/>
        <v>282.69217178261</v>
      </c>
      <c r="G32" s="1"/>
      <c r="H32" s="1"/>
      <c r="I32" s="6" t="e">
        <f t="shared" si="3"/>
        <v>#DIV/0!</v>
      </c>
      <c r="J32" s="6">
        <v>11</v>
      </c>
      <c r="K32" s="1" t="e">
        <f t="shared" si="2"/>
        <v>#DIV/0!</v>
      </c>
    </row>
  </sheetData>
  <mergeCells count="2">
    <mergeCell ref="B1:L1"/>
    <mergeCell ref="A1:A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0430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2022-02-13T14:04:00Z</dcterms:created>
  <dcterms:modified xsi:type="dcterms:W3CDTF">2022-04-30T21:00:42Z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