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\Course 8-Google Data Analytics Capstone Complete a Case Study\Week 1\Case Study 2\Fitabase Data 4.12.16-5.12.16\Usable_Files\Excel\Main Files\"/>
    </mc:Choice>
  </mc:AlternateContent>
  <bookViews>
    <workbookView xWindow="0" yWindow="0" windowWidth="23040" windowHeight="9192" firstSheet="1" activeTab="2"/>
  </bookViews>
  <sheets>
    <sheet name="weightLogInfo_merged" sheetId="1" state="hidden" r:id="rId1"/>
    <sheet name="Sheet1" sheetId="3" r:id="rId2"/>
    <sheet name="weightLogInfo" sheetId="2" r:id="rId3"/>
  </sheets>
  <definedNames>
    <definedName name="_xlnm._FilterDatabase" localSheetId="2" hidden="1">weightLogInfo!$A$1:$J$68</definedName>
    <definedName name="_xlnm._FilterDatabase" localSheetId="0" hidden="1">weightLogInfo_merged!$A$1:$J$68</definedName>
  </definedNames>
  <calcPr calcId="162913"/>
  <pivotCaches>
    <pivotCache cacheId="1" r:id="rId4"/>
  </pivotCaches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M7" i="1" l="1"/>
  <c r="M6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  <c r="D3" i="1"/>
  <c r="D6" i="1"/>
  <c r="D8" i="1"/>
  <c r="D11" i="1"/>
  <c r="D12" i="1"/>
  <c r="D13" i="1"/>
  <c r="D15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<sst xmlns="http://schemas.openxmlformats.org/spreadsheetml/2006/main" count="248" uniqueCount="54">
  <si>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</si>
  <si>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</si>
  <si>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</si>
  <si>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</si>
  <si>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</si>
  <si>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</si>
  <si>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</si>
  <si>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</si>
  <si>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4/13/2016 1:08:52 AM</t>
  </si>
  <si>
    <t>4/21/2016 11:59:59 PM</t>
  </si>
  <si>
    <t>4/17/2016 11:59:59 PM</t>
  </si>
  <si>
    <t>4/18/2016 11:59:59 PM</t>
  </si>
  <si>
    <t>4/25/2016 11:59:59 PM</t>
  </si>
  <si>
    <t>4/17/2016 9:17:55 AM</t>
  </si>
  <si>
    <t>4/13/2016 11:59:59 PM</t>
  </si>
  <si>
    <t>4/14/2016 11:59:59 PM</t>
  </si>
  <si>
    <t>4/15/2016 11:59:59 PM</t>
  </si>
  <si>
    <t>4/16/2016 11:59:59 PM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</si>
  <si>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</si>
  <si>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</si>
  <si>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</si>
  <si>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</si>
  <si>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</si>
  <si>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</si>
  <si>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</si>
  <si>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</si>
  <si>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</si>
  <si>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</si>
  <si>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</si>
  <si>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</si>
  <si>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</si>
  <si>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</si>
  <si>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</si>
  <si>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</si>
  <si>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</si>
  <si>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</si>
  <si>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</si>
  <si>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</si>
  <si>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</si>
  <si>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</si>
  <si>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</si>
  <si>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</si>
  <si>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Time</t>
  </si>
  <si>
    <t>Date&amp;Time</t>
  </si>
  <si>
    <t>Unique ID's</t>
  </si>
  <si>
    <t>Null Values/Missing Values</t>
  </si>
  <si>
    <t>-</t>
  </si>
  <si>
    <t>Days of Week</t>
  </si>
  <si>
    <t>Grand Total</t>
  </si>
  <si>
    <t>BMI Status</t>
  </si>
  <si>
    <t>Healthy</t>
  </si>
  <si>
    <t>Obese</t>
  </si>
  <si>
    <t>Over Weight</t>
  </si>
  <si>
    <t>Average of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</si>
</sst>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10409]hh:mm:ss\ AM/PM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118"/>
      <name val="Nunito Sans"/>
    </font>
    <font>
      <sz val="10"/>
      <color rgb="FF000118"/>
      <name val="Nunito Sans"/>
    </font>
    <font>
      <b/>
      <sz val="11"/>
      <color theme="1"/>
      <name val="Calibri"/>
      <scheme val="minor"/>
    </font>
    <font>
      <sz val="8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22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18" fillId="0" borderId="0" xfId="0" applyNumberFormat="1" applyFont="1"/>
    <xf numFmtId="0" fontId="16" fillId="0" borderId="0" xfId="0" applyFont="1"/>
    <xf numFmtId="165" fontId="0" fillId="0" borderId="0" xfId="0" applyNumberFormat="1"/>
    <xf numFmtId="165" fontId="18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/>
    <xf numFmtId="22" fontId="0" fillId="0" borderId="0" xfId="0" applyNumberFormat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165" fontId="19" fillId="0" borderId="0" xfId="0" applyNumberFormat="1" applyFont="1" applyAlignment="1">
      <alignment horizontal="center"/>
    </xf>
    <xf numFmtId="0" fontId="20" fillId="0" borderId="0" xfId="0" applyNumberFormat="1" applyFont="1" applyAlignment="1">
      <alignment vertical="center" wrapText="1"/>
    </xf>
    <xf numFmtId="0" fontId="0" fillId="0" borderId="0" xfId="0" pivotButton="1"/>
    <xf numFmtId="0" fontId="21" fillId="0" borderId="0" xfId="0" applyFon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numFmt numFmtId="0" formatCode="General"/>
    </dxf>
    <dxf>
      <numFmt numFmtId="0" formatCode="General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118"/>
        <name val="Nunito Sans"/>
        <scheme val="none"/>
      </font>
      <numFmt numFmtId="165" formatCode="[$-10409]hh:mm:ss\ AM/PM;@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readingOrder="0"/>
    </dxf>
    <dxf>
      <numFmt numFmtId="1" formatCode="0"/>
    </dxf>
    <dxf>
      <numFmt numFmtId="1" formatCode="0"/>
    </dxf>
    <dxf>
      <numFmt numFmtId="171" formatCode="0.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" formatCode="0"/>
    </dxf>
    <dxf>
      <numFmt numFmtId="1" formatCode="0"/>
    </dxf>
    <dxf>
      <numFmt numFmtId="171" formatCode="0.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" formatCode="0"/>
    </dxf>
    <dxf>
      <numFmt numFmtId="171" formatCode="0.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" formatCode="0"/>
    </dxf>
    <dxf>
      <numFmt numFmtId="171" formatCode="0.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" formatCode="0"/>
    </dxf>
    <dxf>
      <numFmt numFmtId="171" formatCode="0.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[weightLogInfo.xlsx]Sheet1!PivotTable1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ID wise BMI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5462668816039986E-17"/>
              <c:y val="-0.2464515893846602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48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Healthy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Sheet1!$A$5:$A$13</c:f>
              <c:strCache>
                <c:ptCount val="8"/>
                <c:pt idx="0">
                  <c:v>1503960366</c:v>
                </c:pt>
                <c:pt idx="1">
                  <c:v>1927972279</c:v>
                </c:pt>
                <c:pt idx="2">
                  <c:v>2873212765</c:v>
                </c:pt>
                <c:pt idx="3">
                  <c:v>4319703577</c:v>
                </c:pt>
                <c:pt idx="4">
                  <c:v>4558609924</c:v>
                </c:pt>
                <c:pt idx="5">
                  <c:v>5577150313</c:v>
                </c:pt>
                <c:pt idx="6">
                  <c:v>6962181067</c:v>
                </c:pt>
                <c:pt idx="7">
                  <c:v>8877689391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8"/>
                <c:pt idx="0">
                  <c:v>22.649999618530298</c:v>
                </c:pt>
                <c:pt idx="2">
                  <c:v>21.570000648498549</c:v>
                </c:pt>
                <c:pt idx="6">
                  <c:v>24.027999750773112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0-4BCD-A122-309F15AF258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Obese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3F0-4BCD-A122-309F15AF258F}"/>
              </c:ext>
            </c:extLst>
          </c:dPt>
          <c:dLbls>
            <c:dLbl>
              <c:idx val="1"/>
              <c:layout>
                <c:manualLayout>
                  <c:x val="-2.5462668816039986E-17"/>
                  <c:y val="-0.24645158938466025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48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F0-4BCD-A122-309F15AF2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Sheet1!$A$5:$A$13</c:f>
              <c:strCache>
                <c:ptCount val="8"/>
                <c:pt idx="0">
                  <c:v>1503960366</c:v>
                </c:pt>
                <c:pt idx="1">
                  <c:v>1927972279</c:v>
                </c:pt>
                <c:pt idx="2">
                  <c:v>2873212765</c:v>
                </c:pt>
                <c:pt idx="3">
                  <c:v>4319703577</c:v>
                </c:pt>
                <c:pt idx="4">
                  <c:v>4558609924</c:v>
                </c:pt>
                <c:pt idx="5">
                  <c:v>5577150313</c:v>
                </c:pt>
                <c:pt idx="6">
                  <c:v>6962181067</c:v>
                </c:pt>
                <c:pt idx="7">
                  <c:v>8877689391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8"/>
                <c:pt idx="1">
                  <c:v>47.540000915527301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4BCD-A122-309F15AF258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Over Weight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Sheet1!$A$5:$A$13</c:f>
              <c:strCache>
                <c:ptCount val="8"/>
                <c:pt idx="0">
                  <c:v>1503960366</c:v>
                </c:pt>
                <c:pt idx="1">
                  <c:v>1927972279</c:v>
                </c:pt>
                <c:pt idx="2">
                  <c:v>2873212765</c:v>
                </c:pt>
                <c:pt idx="3">
                  <c:v>4319703577</c:v>
                </c:pt>
                <c:pt idx="4">
                  <c:v>4558609924</c:v>
                </c:pt>
                <c:pt idx="5">
                  <c:v>5577150313</c:v>
                </c:pt>
                <c:pt idx="6">
                  <c:v>6962181067</c:v>
                </c:pt>
                <c:pt idx="7">
                  <c:v>8877689391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8"/>
                <c:pt idx="3">
                  <c:v>27.414999961853049</c:v>
                </c:pt>
                <c:pt idx="4">
                  <c:v>27.213999938964843</c:v>
                </c:pt>
                <c:pt idx="5">
                  <c:v>28</c:v>
                </c:pt>
                <c:pt idx="7">
                  <c:v>25.487083355585739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0-4BCD-A122-309F15AF25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8836816"/>
        <c:axId val="668837144"/>
      </c:barChart>
      <c:catAx>
        <c:axId val="668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7144"/>
        <c:crosses val="autoZero"/>
        <c:auto val="1"/>
        <c:lblAlgn val="ctr"/>
        <c:lblOffset val="100"/>
        <c:noMultiLvlLbl val="0"/>
      </c:catAx>
      <c:valAx>
        <c:axId val="66883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2</xdr:row>
      <xdr:rowOff>171450</xdr:rowOff>
    </xdr:from>
    <xdr:to>
      <xdr:col>9</xdr:col>
      <xdr:colOff>472440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77.941661574077" createdVersion="6" refreshedVersion="6" minRefreshableVersion="3" recordCount="67">
  <cacheSource type="worksheet">
    <worksheetSource name="weightLog"/>
  </cacheSource>
  <cacheFields count="12">
    <cacheField name="Id" numFmtId="0">
      <sharedItems containsSemiMixedTypes="0" containsString="0" containsNumber="1" containsInteger="1" minValue="1503960366" maxValue="8877689391" count="8">
        <n v="1927972279"/>
        <n v="2873212765"/>
        <n v="4319703577"/>
        <n v="4558609924"/>
        <n v="5577150313"/>
        <n v="6962181067"/>
        <n v="8877689391"/>
        <n v="1503960366"/>
      </sharedItems>
    </cacheField>
    <cacheField name="Date&amp;Time" numFmtId="0">
      <sharedItems containsDate="1" containsMixedTypes="1" minDate="2016-01-05T08:47:49" maxDate="2016-12-05T23:59:59"/>
    </cacheField>
    <cacheField name="Date" numFmtId="14">
      <sharedItems containsSemiMixedTypes="0" containsNonDate="0" containsDate="1" containsString="0" minDate="2016-01-05T08:47:49" maxDate="2016-12-05T23:59:59"/>
    </cacheField>
    <cacheField name="Time" numFmtId="0">
      <sharedItems containsDate="1" containsMixedTypes="1" minDate="1899-12-30T06:39:44" maxDate="1899-12-30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  <cacheField name="IsManualReport" numFmtId="0">
      <sharedItems/>
    </cacheField>
    <cacheField name="LogId" numFmtId="1">
      <sharedItems containsSemiMixedTypes="0" containsString="0" containsNumber="1" containsInteger="1" minValue="1460443631000" maxValue="1463097599000"/>
    </cacheField>
    <cacheField name="Days of Week" numFmtId="0">
      <sharedItems/>
    </cacheField>
    <cacheField name="BMI Status" numFmtId="0">
      <sharedItems count="3">
        <s v="Obese"/>
        <s v="Healthy"/>
        <s v="Over We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s v="4/13/2016 1:08:52 AM"/>
    <d v="2016-04-13T00:00:00"/>
    <s v="1:08:52 AM"/>
    <n v="133.5"/>
    <n v="294.31712001697503"/>
    <m/>
    <n v="47.540000915527301"/>
    <b v="0"/>
    <n v="1460509732000"/>
    <s v="Wednesday"/>
    <x v="0"/>
  </r>
  <r>
    <x v="1"/>
    <s v="4/21/2016 11:59:59 PM"/>
    <d v="2016-04-21T00:00:00"/>
    <s v="1:59:59 PM"/>
    <n v="56.700000762939503"/>
    <n v="125.00210434088901"/>
    <m/>
    <n v="21.450000762939499"/>
    <b v="1"/>
    <n v="1461283199000"/>
    <s v="Thursday"/>
    <x v="1"/>
  </r>
  <r>
    <x v="2"/>
    <s v="4/17/2016 11:59:59 PM"/>
    <d v="2016-04-17T00:00:00"/>
    <s v="1:59:59 PM"/>
    <n v="72.400001525878906"/>
    <n v="159.614681185927"/>
    <n v="25"/>
    <n v="27.450000762939499"/>
    <b v="1"/>
    <n v="1460937599000"/>
    <s v="Sunday"/>
    <x v="2"/>
  </r>
  <r>
    <x v="3"/>
    <s v="4/18/2016 11:59:59 PM"/>
    <d v="2016-04-18T00:00:00"/>
    <s v="1:59:59 PM"/>
    <n v="69.699996948242202"/>
    <n v="153.662190014971"/>
    <m/>
    <n v="27.25"/>
    <b v="1"/>
    <n v="1461023999000"/>
    <s v="Monday"/>
    <x v="2"/>
  </r>
  <r>
    <x v="3"/>
    <s v="4/25/2016 11:59:59 PM"/>
    <d v="2016-04-25T00:00:00"/>
    <s v="1:59:59 PM"/>
    <n v="70.300003051757798"/>
    <n v="154.98497704402899"/>
    <m/>
    <n v="27.459999084472699"/>
    <b v="1"/>
    <n v="1461628799000"/>
    <s v="Monday"/>
    <x v="2"/>
  </r>
  <r>
    <x v="4"/>
    <s v="4/17/2016 9:17:55 AM"/>
    <d v="2016-04-17T00:00:00"/>
    <s v="9:17:55 AM"/>
    <n v="90.699996948242202"/>
    <n v="199.959265073821"/>
    <m/>
    <n v="28"/>
    <b v="0"/>
    <n v="1460884675000"/>
    <s v="Sunday"/>
    <x v="2"/>
  </r>
  <r>
    <x v="5"/>
    <s v="4/13/2016 11:59:59 PM"/>
    <d v="2016-04-13T00:00:00"/>
    <s v="1:59:59 PM"/>
    <n v="62.099998474121101"/>
    <n v="136.90706145289801"/>
    <m/>
    <n v="24.2399997711182"/>
    <b v="1"/>
    <n v="1460591999000"/>
    <s v="Wednesday"/>
    <x v="1"/>
  </r>
  <r>
    <x v="5"/>
    <s v="4/14/2016 11:59:59 PM"/>
    <d v="2016-04-14T00:00:00"/>
    <s v="1:59:59 PM"/>
    <n v="61.700000762939503"/>
    <n v="136.025217450139"/>
    <m/>
    <n v="24.100000381469702"/>
    <b v="1"/>
    <n v="1460678399000"/>
    <s v="Thursday"/>
    <x v="1"/>
  </r>
  <r>
    <x v="5"/>
    <s v="4/15/2016 11:59:59 PM"/>
    <d v="2016-04-15T00:00:00"/>
    <s v="1:59:59 PM"/>
    <n v="61.5"/>
    <n v="135.584291243775"/>
    <m/>
    <n v="24"/>
    <b v="1"/>
    <n v="1460764799000"/>
    <s v="Friday"/>
    <x v="1"/>
  </r>
  <r>
    <x v="5"/>
    <s v="4/16/2016 11:59:59 PM"/>
    <d v="2016-04-16T00:00:00"/>
    <s v="1:59:59 PM"/>
    <n v="62"/>
    <n v="136.68660255469999"/>
    <m/>
    <n v="24.209999084472699"/>
    <b v="1"/>
    <n v="1460851199000"/>
    <s v="Saturday"/>
    <x v="1"/>
  </r>
  <r>
    <x v="5"/>
    <s v="4/17/2016 11:59:59 PM"/>
    <d v="2016-04-17T00:00:00"/>
    <s v="1:59:59 PM"/>
    <n v="61.400001525878899"/>
    <n v="135.36383234557701"/>
    <m/>
    <n v="23.959999084472699"/>
    <b v="1"/>
    <n v="1460937599000"/>
    <s v="Sunday"/>
    <x v="1"/>
  </r>
  <r>
    <x v="5"/>
    <s v="4/18/2016 11:59:59 PM"/>
    <d v="2016-04-18T00:00:00"/>
    <s v="1:59:59 PM"/>
    <n v="61.200000762939503"/>
    <n v="134.92290613921401"/>
    <m/>
    <n v="23.889999389648398"/>
    <b v="1"/>
    <n v="1461023999000"/>
    <s v="Monday"/>
    <x v="1"/>
  </r>
  <r>
    <x v="5"/>
    <s v="4/19/2016 11:59:59 PM"/>
    <d v="2016-04-19T00:00:00"/>
    <s v="1:59:59 PM"/>
    <n v="61.400001525878899"/>
    <n v="135.36383234557701"/>
    <m/>
    <n v="23.959999084472699"/>
    <b v="1"/>
    <n v="1461110399000"/>
    <s v="Tuesday"/>
    <x v="1"/>
  </r>
  <r>
    <x v="5"/>
    <s v="4/20/2016 11:59:59 PM"/>
    <d v="2016-04-20T00:00:00"/>
    <s v="1:59:59 PM"/>
    <n v="61.700000762939503"/>
    <n v="136.025217450139"/>
    <m/>
    <n v="24.100000381469702"/>
    <b v="1"/>
    <n v="1461196799000"/>
    <s v="Wednesday"/>
    <x v="1"/>
  </r>
  <r>
    <x v="5"/>
    <s v="4/21/2016 11:59:59 PM"/>
    <d v="2016-04-21T00:00:00"/>
    <s v="1:59:59 PM"/>
    <n v="61.400001525878899"/>
    <n v="135.36383234557701"/>
    <m/>
    <n v="23.959999084472699"/>
    <b v="1"/>
    <n v="1461283199000"/>
    <s v="Thursday"/>
    <x v="1"/>
  </r>
  <r>
    <x v="5"/>
    <s v="4/22/2016 11:59:59 PM"/>
    <d v="2016-04-22T00:00:00"/>
    <s v="1:59:59 PM"/>
    <n v="61.400001525878899"/>
    <n v="135.36383234557701"/>
    <m/>
    <n v="23.959999084472699"/>
    <b v="1"/>
    <n v="1461369599000"/>
    <s v="Friday"/>
    <x v="1"/>
  </r>
  <r>
    <x v="5"/>
    <s v="4/23/2016 11:59:59 PM"/>
    <d v="2016-04-23T00:00:00"/>
    <s v="1:59:59 PM"/>
    <n v="61.5"/>
    <n v="135.584291243775"/>
    <m/>
    <n v="24"/>
    <b v="1"/>
    <n v="1461455999000"/>
    <s v="Saturday"/>
    <x v="1"/>
  </r>
  <r>
    <x v="5"/>
    <s v="4/24/2016 11:59:59 PM"/>
    <d v="2016-04-24T00:00:00"/>
    <s v="1:59:59 PM"/>
    <n v="61.5"/>
    <n v="135.584291243775"/>
    <m/>
    <n v="24"/>
    <b v="1"/>
    <n v="1461542399000"/>
    <s v="Sunday"/>
    <x v="1"/>
  </r>
  <r>
    <x v="5"/>
    <s v="4/25/2016 11:59:59 PM"/>
    <d v="2016-04-25T00:00:00"/>
    <s v="1:59:59 PM"/>
    <n v="61.700000762939503"/>
    <n v="136.025217450139"/>
    <m/>
    <n v="24.100000381469702"/>
    <b v="1"/>
    <n v="1461628799000"/>
    <s v="Monday"/>
    <x v="1"/>
  </r>
  <r>
    <x v="5"/>
    <s v="4/27/2016 11:59:59 PM"/>
    <d v="2016-04-27T00:00:00"/>
    <s v="1:59:59 PM"/>
    <n v="61.200000762939503"/>
    <n v="134.92290613921401"/>
    <m/>
    <n v="23.889999389648398"/>
    <b v="1"/>
    <n v="1461801599000"/>
    <s v="Wednesday"/>
    <x v="1"/>
  </r>
  <r>
    <x v="5"/>
    <s v="4/28/2016 11:59:59 PM"/>
    <d v="2016-04-28T00:00:00"/>
    <s v="1:59:59 PM"/>
    <n v="61.200000762939503"/>
    <n v="134.92290613921401"/>
    <m/>
    <n v="23.889999389648398"/>
    <b v="1"/>
    <n v="1461887999000"/>
    <s v="Thursday"/>
    <x v="1"/>
  </r>
  <r>
    <x v="5"/>
    <s v="4/29/2016 11:59:59 PM"/>
    <d v="2016-04-29T00:00:00"/>
    <s v="1:59:59 PM"/>
    <n v="61.400001525878899"/>
    <n v="135.36383234557701"/>
    <m/>
    <n v="23.959999084472699"/>
    <b v="1"/>
    <n v="1461974399000"/>
    <s v="Friday"/>
    <x v="1"/>
  </r>
  <r>
    <x v="5"/>
    <s v="4/30/2016 11:59:59 PM"/>
    <d v="2016-04-30T00:00:00"/>
    <s v="1:59:59 PM"/>
    <n v="61"/>
    <n v="134.48197993285001"/>
    <m/>
    <n v="23.819999694824201"/>
    <b v="1"/>
    <n v="1462060799000"/>
    <s v="Saturday"/>
    <x v="1"/>
  </r>
  <r>
    <x v="6"/>
    <s v="4/13/2016 6:55:00 AM"/>
    <d v="2016-04-13T00:00:00"/>
    <s v="6:55:00 AM"/>
    <n v="84.900001525878906"/>
    <n v="187.17246395905201"/>
    <m/>
    <n v="25.409999847412099"/>
    <b v="0"/>
    <n v="1460530500000"/>
    <s v="Wednesday"/>
    <x v="2"/>
  </r>
  <r>
    <x v="6"/>
    <s v="4/14/2016 6:48:43 AM"/>
    <d v="2016-04-14T00:00:00"/>
    <s v="6:48:43 AM"/>
    <n v="84.5"/>
    <n v="186.29061154632501"/>
    <m/>
    <n v="25.309999465942401"/>
    <b v="0"/>
    <n v="1460616523000"/>
    <s v="Thursday"/>
    <x v="2"/>
  </r>
  <r>
    <x v="6"/>
    <s v="4/16/2016 1:39:25 PM"/>
    <d v="2016-04-16T00:00:00"/>
    <s v="1:39:25 PM"/>
    <n v="85.5"/>
    <n v="188.49523416817499"/>
    <m/>
    <n v="25.590000152587901"/>
    <b v="0"/>
    <n v="1460813965000"/>
    <s v="Saturday"/>
    <x v="2"/>
  </r>
  <r>
    <x v="6"/>
    <s v="4/18/2016 6:51:14 AM"/>
    <d v="2016-04-18T00:00:00"/>
    <s v="6:51:14 AM"/>
    <n v="85.800003051757798"/>
    <n v="189.156627682704"/>
    <m/>
    <n v="25.680000305175799"/>
    <b v="0"/>
    <n v="1460962274000"/>
    <s v="Monday"/>
    <x v="2"/>
  </r>
  <r>
    <x v="6"/>
    <s v="4/19/2016 6:39:31 AM"/>
    <d v="2016-04-19T00:00:00"/>
    <s v="6:39:31 AM"/>
    <n v="85.300003051757798"/>
    <n v="188.05431637177901"/>
    <m/>
    <n v="25.530000686645501"/>
    <b v="0"/>
    <n v="1461047971000"/>
    <s v="Tuesday"/>
    <x v="2"/>
  </r>
  <r>
    <x v="6"/>
    <s v="4/20/2016 6:44:54 AM"/>
    <d v="2016-04-20T00:00:00"/>
    <s v="6:44:54 AM"/>
    <n v="84.900001525878906"/>
    <n v="187.17246395905201"/>
    <m/>
    <n v="25.409999847412099"/>
    <b v="0"/>
    <n v="1461134694000"/>
    <s v="Wednesday"/>
    <x v="2"/>
  </r>
  <r>
    <x v="6"/>
    <s v="4/21/2016 6:50:27 AM"/>
    <d v="2016-04-21T00:00:00"/>
    <s v="6:50:27 AM"/>
    <n v="84.5"/>
    <n v="186.29061154632501"/>
    <m/>
    <n v="25.290000915527301"/>
    <b v="0"/>
    <n v="1461221427000"/>
    <s v="Thursday"/>
    <x v="2"/>
  </r>
  <r>
    <x v="6"/>
    <s v="4/23/2016 7:22:28 AM"/>
    <d v="2016-04-23T00:00:00"/>
    <s v="7:22:28 AM"/>
    <n v="85.5"/>
    <n v="188.49523416817499"/>
    <m/>
    <n v="25.590000152587901"/>
    <b v="0"/>
    <n v="1461396148000"/>
    <s v="Saturday"/>
    <x v="2"/>
  </r>
  <r>
    <x v="6"/>
    <s v="4/24/2016 7:38:05 AM"/>
    <d v="2016-04-24T00:00:00"/>
    <s v="7:38:05 AM"/>
    <n v="85.5"/>
    <n v="188.49523416817499"/>
    <m/>
    <n v="25.590000152587901"/>
    <b v="0"/>
    <n v="1461483485000"/>
    <s v="Sunday"/>
    <x v="2"/>
  </r>
  <r>
    <x v="6"/>
    <s v="4/25/2016 6:40:16 AM"/>
    <d v="2016-04-25T00:00:00"/>
    <s v="6:40:16 AM"/>
    <n v="85.400001525878906"/>
    <n v="188.274775269977"/>
    <m/>
    <n v="25.559999465942401"/>
    <b v="0"/>
    <n v="1461566416000"/>
    <s v="Monday"/>
    <x v="2"/>
  </r>
  <r>
    <x v="6"/>
    <s v="4/26/2016 6:50:27 AM"/>
    <d v="2016-04-26T00:00:00"/>
    <s v="6:50:27 AM"/>
    <n v="85.099998474121094"/>
    <n v="187.61338175544799"/>
    <m/>
    <n v="25.4899997711182"/>
    <b v="0"/>
    <n v="1461653427000"/>
    <s v="Tuesday"/>
    <x v="2"/>
  </r>
  <r>
    <x v="6"/>
    <s v="4/27/2016 6:51:05 AM"/>
    <d v="2016-04-27T00:00:00"/>
    <s v="6:51:05 AM"/>
    <n v="85.400001525878906"/>
    <n v="188.274775269977"/>
    <m/>
    <n v="25.559999465942401"/>
    <b v="0"/>
    <n v="1461739865000"/>
    <s v="Wednesday"/>
    <x v="2"/>
  </r>
  <r>
    <x v="6"/>
    <s v="4/28/2016 6:50:03 AM"/>
    <d v="2016-04-28T00:00:00"/>
    <s v="6:50:03 AM"/>
    <n v="85.099998474121094"/>
    <n v="187.61338175544799"/>
    <m/>
    <n v="25.4899997711182"/>
    <b v="0"/>
    <n v="1461826203000"/>
    <s v="Thursday"/>
    <x v="2"/>
  </r>
  <r>
    <x v="6"/>
    <s v="4/29/2016 6:49:55 AM"/>
    <d v="2016-04-29T00:00:00"/>
    <s v="6:49:55 AM"/>
    <n v="84.900001525878906"/>
    <n v="187.17246395905201"/>
    <m/>
    <n v="25.409999847412099"/>
    <b v="0"/>
    <n v="1461912595000"/>
    <s v="Friday"/>
    <x v="2"/>
  </r>
  <r>
    <x v="6"/>
    <s v="4/30/2016 7:49:03 AM"/>
    <d v="2016-04-30T00:00:00"/>
    <s v="7:49:03 AM"/>
    <n v="85.5"/>
    <n v="188.49523416817499"/>
    <m/>
    <n v="25.590000152587901"/>
    <b v="0"/>
    <n v="1462002543000"/>
    <s v="Saturday"/>
    <x v="2"/>
  </r>
  <r>
    <x v="7"/>
    <d v="2016-02-05T23:59:59"/>
    <d v="2016-02-05T23:59:59"/>
    <d v="1899-12-30T23:59:59"/>
    <n v="52.599998474121101"/>
    <n v="115.963146545323"/>
    <n v="22"/>
    <n v="22.649999618530298"/>
    <b v="1"/>
    <n v="1462233599000"/>
    <s v="Friday"/>
    <x v="1"/>
  </r>
  <r>
    <x v="7"/>
    <d v="2016-03-05T23:59:59"/>
    <d v="2016-03-05T23:59:59"/>
    <d v="1899-12-30T23:59:59"/>
    <n v="52.599998474121101"/>
    <n v="115.963146545323"/>
    <m/>
    <n v="22.649999618530298"/>
    <b v="1"/>
    <n v="1462319999000"/>
    <s v="Saturday"/>
    <x v="1"/>
  </r>
  <r>
    <x v="1"/>
    <d v="2016-12-05T23:59:59"/>
    <d v="2016-12-05T23:59:59"/>
    <d v="1899-12-30T23:59:59"/>
    <n v="57.299999237060497"/>
    <n v="126.324874550011"/>
    <m/>
    <n v="21.690000534057599"/>
    <b v="1"/>
    <n v="1463097599000"/>
    <s v="Monday"/>
    <x v="1"/>
  </r>
  <r>
    <x v="2"/>
    <d v="2016-04-05T23:59:59"/>
    <d v="2016-04-05T23:59:59"/>
    <d v="1899-12-30T23:59:59"/>
    <n v="72.300003051757798"/>
    <n v="159.39422228772901"/>
    <m/>
    <n v="27.379999160766602"/>
    <b v="1"/>
    <n v="1462406399000"/>
    <s v="Tuesday"/>
    <x v="2"/>
  </r>
  <r>
    <x v="3"/>
    <d v="2016-01-05T23:59:59"/>
    <d v="2016-01-05T23:59:59"/>
    <d v="1899-12-30T23:59:59"/>
    <n v="69.900001525878906"/>
    <n v="154.10312463130199"/>
    <m/>
    <n v="27.319999694824201"/>
    <b v="1"/>
    <n v="1462147199000"/>
    <s v="Tuesday"/>
    <x v="2"/>
  </r>
  <r>
    <x v="3"/>
    <d v="2016-02-05T23:59:59"/>
    <d v="2016-02-05T23:59:59"/>
    <d v="1899-12-30T23:59:59"/>
    <n v="69.199996948242202"/>
    <n v="152.55987870404601"/>
    <m/>
    <n v="27.040000915527301"/>
    <b v="1"/>
    <n v="1462233599000"/>
    <s v="Friday"/>
    <x v="2"/>
  </r>
  <r>
    <x v="3"/>
    <d v="2016-09-05T23:59:59"/>
    <d v="2016-09-05T23:59:59"/>
    <d v="1899-12-30T23:59:59"/>
    <n v="69.099998474121094"/>
    <n v="152.339419805848"/>
    <m/>
    <n v="27"/>
    <b v="1"/>
    <n v="1462838399000"/>
    <s v="Monday"/>
    <x v="2"/>
  </r>
  <r>
    <x v="5"/>
    <d v="2016-12-04T23:59:59"/>
    <d v="2016-12-04T23:59:59"/>
    <d v="1899-12-30T23:59:59"/>
    <n v="62.5"/>
    <n v="137.78891386562501"/>
    <m/>
    <n v="24.389999389648398"/>
    <b v="1"/>
    <n v="1460505599000"/>
    <s v="Sunday"/>
    <x v="1"/>
  </r>
  <r>
    <x v="5"/>
    <d v="2016-01-05T23:59:59"/>
    <d v="2016-01-05T23:59:59"/>
    <d v="1899-12-30T23:59:59"/>
    <n v="61.700000762939503"/>
    <n v="136.025217450139"/>
    <m/>
    <n v="24.100000381469702"/>
    <b v="1"/>
    <n v="1462147199000"/>
    <s v="Tuesday"/>
    <x v="1"/>
  </r>
  <r>
    <x v="5"/>
    <d v="2016-02-05T23:59:59"/>
    <d v="2016-02-05T23:59:59"/>
    <d v="1899-12-30T23:59:59"/>
    <n v="61.5"/>
    <n v="135.584291243775"/>
    <m/>
    <n v="24"/>
    <b v="1"/>
    <n v="1462233599000"/>
    <s v="Friday"/>
    <x v="1"/>
  </r>
  <r>
    <x v="5"/>
    <d v="2016-03-05T23:59:59"/>
    <d v="2016-03-05T23:59:59"/>
    <d v="1899-12-30T23:59:59"/>
    <n v="61"/>
    <n v="134.48197993285001"/>
    <m/>
    <n v="23.819999694824201"/>
    <b v="1"/>
    <n v="1462319999000"/>
    <s v="Saturday"/>
    <x v="1"/>
  </r>
  <r>
    <x v="5"/>
    <d v="2016-04-05T23:59:59"/>
    <d v="2016-04-05T23:59:59"/>
    <d v="1899-12-30T23:59:59"/>
    <n v="61.099998474121101"/>
    <n v="134.702438831048"/>
    <m/>
    <n v="23.850000381469702"/>
    <b v="1"/>
    <n v="1462406399000"/>
    <s v="Tuesday"/>
    <x v="1"/>
  </r>
  <r>
    <x v="5"/>
    <d v="2016-05-05T23:59:59"/>
    <d v="2016-05-05T23:59:59"/>
    <d v="1899-12-30T23:59:59"/>
    <n v="61.299999237060497"/>
    <n v="135.143365037411"/>
    <m/>
    <n v="23.930000305175799"/>
    <b v="1"/>
    <n v="1462492799000"/>
    <s v="Thursday"/>
    <x v="1"/>
  </r>
  <r>
    <x v="5"/>
    <d v="2016-06-05T23:59:59"/>
    <d v="2016-06-05T23:59:59"/>
    <d v="1899-12-30T23:59:59"/>
    <n v="61.5"/>
    <n v="135.584291243775"/>
    <m/>
    <n v="24"/>
    <b v="1"/>
    <n v="1462579199000"/>
    <s v="Sunday"/>
    <x v="1"/>
  </r>
  <r>
    <x v="5"/>
    <d v="2016-07-05T23:59:59"/>
    <d v="2016-07-05T23:59:59"/>
    <d v="1899-12-30T23:59:59"/>
    <n v="61.200000762939503"/>
    <n v="134.92290613921401"/>
    <m/>
    <n v="23.889999389648398"/>
    <b v="1"/>
    <n v="1462665599000"/>
    <s v="Tuesday"/>
    <x v="1"/>
  </r>
  <r>
    <x v="5"/>
    <d v="2016-08-05T23:59:59"/>
    <d v="2016-08-05T23:59:59"/>
    <d v="1899-12-30T23:59:59"/>
    <n v="61.200000762939503"/>
    <n v="134.92290613921401"/>
    <m/>
    <n v="23.889999389648398"/>
    <b v="1"/>
    <n v="1462751999000"/>
    <s v="Friday"/>
    <x v="1"/>
  </r>
  <r>
    <x v="5"/>
    <d v="2016-09-05T23:59:59"/>
    <d v="2016-09-05T23:59:59"/>
    <d v="1899-12-30T23:59:59"/>
    <n v="62.400001525878899"/>
    <n v="137.56845496742699"/>
    <m/>
    <n v="24.350000381469702"/>
    <b v="1"/>
    <n v="1462838399000"/>
    <s v="Monday"/>
    <x v="1"/>
  </r>
  <r>
    <x v="5"/>
    <d v="2016-10-05T23:59:59"/>
    <d v="2016-10-05T23:59:59"/>
    <d v="1899-12-30T23:59:59"/>
    <n v="62.099998474121101"/>
    <n v="136.90706145289801"/>
    <m/>
    <n v="24.2399997711182"/>
    <b v="1"/>
    <n v="1462924799000"/>
    <s v="Wednesday"/>
    <x v="1"/>
  </r>
  <r>
    <x v="5"/>
    <d v="2016-11-05T23:59:59"/>
    <d v="2016-11-05T23:59:59"/>
    <d v="1899-12-30T23:59:59"/>
    <n v="61.900001525878899"/>
    <n v="136.466143656502"/>
    <m/>
    <n v="24.170000076293899"/>
    <b v="1"/>
    <n v="1463011199000"/>
    <s v="Saturday"/>
    <x v="1"/>
  </r>
  <r>
    <x v="5"/>
    <d v="2016-12-05T23:59:59"/>
    <d v="2016-12-05T23:59:59"/>
    <d v="1899-12-30T23:59:59"/>
    <n v="61.900001525878899"/>
    <n v="136.466143656502"/>
    <m/>
    <n v="24.170000076293899"/>
    <b v="1"/>
    <n v="1463097599000"/>
    <s v="Monday"/>
    <x v="1"/>
  </r>
  <r>
    <x v="6"/>
    <d v="2016-12-04T06:47:11"/>
    <d v="2016-12-04T06:47:11"/>
    <d v="1899-12-30T06:47:11"/>
    <n v="85.800003051757798"/>
    <n v="189.156627682704"/>
    <m/>
    <n v="25.680000305175799"/>
    <b v="0"/>
    <n v="1460443631000"/>
    <s v="Sunday"/>
    <x v="2"/>
  </r>
  <r>
    <x v="6"/>
    <d v="2016-01-05T08:47:49"/>
    <d v="2016-01-05T08:47:49"/>
    <d v="1899-12-30T08:47:49"/>
    <n v="85.300003051757798"/>
    <n v="188.05431637177901"/>
    <m/>
    <n v="25.530000686645501"/>
    <b v="0"/>
    <n v="1462092469000"/>
    <s v="Tuesday"/>
    <x v="2"/>
  </r>
  <r>
    <x v="6"/>
    <d v="2016-03-05T06:49:41"/>
    <d v="2016-03-05T06:49:41"/>
    <d v="1899-12-30T06:49:41"/>
    <n v="84.900001525878906"/>
    <n v="187.17246395905201"/>
    <m/>
    <n v="25.409999847412099"/>
    <b v="0"/>
    <n v="1462258181000"/>
    <s v="Saturday"/>
    <x v="2"/>
  </r>
  <r>
    <x v="6"/>
    <d v="2016-04-05T06:48:22"/>
    <d v="2016-04-05T06:48:22"/>
    <d v="1899-12-30T06:48:22"/>
    <n v="84.400001525878906"/>
    <n v="186.07015264812699"/>
    <m/>
    <n v="25.2600002288818"/>
    <b v="0"/>
    <n v="1462344502000"/>
    <s v="Tuesday"/>
    <x v="2"/>
  </r>
  <r>
    <x v="6"/>
    <d v="2016-06-05T06:43:35"/>
    <d v="2016-06-05T06:43:35"/>
    <d v="1899-12-30T06:43:35"/>
    <n v="85"/>
    <n v="187.39292285725"/>
    <m/>
    <n v="25.440000534057599"/>
    <b v="0"/>
    <n v="1462517015000"/>
    <s v="Sunday"/>
    <x v="2"/>
  </r>
  <r>
    <x v="6"/>
    <d v="2016-08-05T07:35:53"/>
    <d v="2016-08-05T07:35:53"/>
    <d v="1899-12-30T07:35:53"/>
    <n v="85.400001525878906"/>
    <n v="188.274775269977"/>
    <m/>
    <n v="25.559999465942401"/>
    <b v="0"/>
    <n v="1462692953000"/>
    <s v="Friday"/>
    <x v="2"/>
  </r>
  <r>
    <x v="6"/>
    <d v="2016-09-05T06:39:44"/>
    <d v="2016-09-05T06:39:44"/>
    <d v="1899-12-30T06:39:44"/>
    <n v="85.5"/>
    <n v="188.49523416817499"/>
    <m/>
    <n v="25.610000610351602"/>
    <b v="0"/>
    <n v="1462775984000"/>
    <s v="Monday"/>
    <x v="2"/>
  </r>
  <r>
    <x v="6"/>
    <d v="2016-11-05T06:51:47"/>
    <d v="2016-11-05T06:51:47"/>
    <d v="1899-12-30T06:51:47"/>
    <n v="85.400001525878906"/>
    <n v="188.274775269977"/>
    <m/>
    <n v="25.559999465942401"/>
    <b v="0"/>
    <n v="1462949507000"/>
    <s v="Saturday"/>
    <x v="2"/>
  </r>
  <r>
    <x v="6"/>
    <d v="2016-12-05T06:42:53"/>
    <d v="2016-12-05T06:42:53"/>
    <d v="1899-12-30T06:42:53"/>
    <n v="84"/>
    <n v="185.18830023539999"/>
    <m/>
    <n v="25.139999389648398"/>
    <b v="0"/>
    <n v="1463035373000"/>
    <s v="Monday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 chartFormat="2">
  <location ref="A3:D13" firstHeaderRow="1" firstDataRow="2" firstDataCol="1"/>
  <pivotFields count="12">
    <pivotField axis="axisRow" compact="0" outline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" outline="0" showAll="0"/>
    <pivotField compact="0" outline="0" showAll="0"/>
    <pivotField axis="axisCol" compact="0" outline="0" showAll="0" defaultSubtotal="0">
      <items count="3">
        <item x="1"/>
        <item x="0"/>
        <item x="2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1"/>
  </colFields>
  <colItems count="3">
    <i>
      <x/>
    </i>
    <i>
      <x v="1"/>
    </i>
    <i>
      <x v="2"/>
    </i>
  </colItems>
  <dataFields count="1">
    <dataField name="Average of BMI" fld="7" subtotal="average" baseField="0" baseItem="0"/>
  </dataFields>
  <formats count="57">
    <format dxfId="64">
      <pivotArea outline="0" collapsedLevelsAreSubtotals="1" fieldPosition="0">
        <references count="2">
          <reference field="0" count="1" selected="0">
            <x v="0"/>
          </reference>
          <reference field="11" count="1" selected="0">
            <x v="0"/>
          </reference>
        </references>
      </pivotArea>
    </format>
    <format dxfId="63">
      <pivotArea outline="0" collapsedLevelsAreSubtotals="1" fieldPosition="0">
        <references count="2">
          <reference field="0" count="1" selected="0">
            <x v="0"/>
          </reference>
          <reference field="11" count="1" selected="0">
            <x v="0"/>
          </reference>
        </references>
      </pivotArea>
    </format>
    <format dxfId="62">
      <pivotArea outline="0" collapsedLevelsAreSubtotals="1" fieldPosition="0">
        <references count="2">
          <reference field="0" count="1" selected="0">
            <x v="0"/>
          </reference>
          <reference field="11" count="1" selected="0">
            <x v="0"/>
          </reference>
        </references>
      </pivotArea>
    </format>
    <format dxfId="61">
      <pivotArea outline="0" collapsedLevelsAreSubtotals="1" fieldPosition="0">
        <references count="2">
          <reference field="0" count="1" selected="0">
            <x v="0"/>
          </reference>
          <reference field="11" count="1" selected="0">
            <x v="0"/>
          </reference>
        </references>
      </pivotArea>
    </format>
    <format dxfId="60">
      <pivotArea outline="0" collapsedLevelsAreSubtotals="1" fieldPosition="0">
        <references count="2">
          <reference field="0" count="1" selected="0">
            <x v="0"/>
          </reference>
          <reference field="11" count="1" selected="0">
            <x v="0"/>
          </reference>
        </references>
      </pivotArea>
    </format>
    <format dxfId="59">
      <pivotArea outline="0" collapsedLevelsAreSubtotals="1" fieldPosition="0">
        <references count="2">
          <reference field="0" count="1" selected="0">
            <x v="0"/>
          </reference>
          <reference field="11" count="1" selected="0">
            <x v="0"/>
          </reference>
        </references>
      </pivotArea>
    </format>
    <format dxfId="58">
      <pivotArea outline="0" collapsedLevelsAreSubtotals="1" fieldPosition="0">
        <references count="2">
          <reference field="0" count="1" selected="0">
            <x v="0"/>
          </reference>
          <reference field="11" count="1" selected="0">
            <x v="0"/>
          </reference>
        </references>
      </pivotArea>
    </format>
    <format dxfId="57">
      <pivotArea outline="0" collapsedLevelsAreSubtotals="1" fieldPosition="0">
        <references count="2">
          <reference field="0" count="1" selected="0">
            <x v="0"/>
          </reference>
          <reference field="11" count="1" selected="0">
            <x v="0"/>
          </reference>
        </references>
      </pivotArea>
    </format>
    <format dxfId="56">
      <pivotArea outline="0" collapsedLevelsAreSubtotals="1" fieldPosition="0">
        <references count="2">
          <reference field="0" count="6" selected="0">
            <x v="2"/>
            <x v="3"/>
            <x v="4"/>
            <x v="5"/>
            <x v="6"/>
            <x v="7"/>
          </reference>
          <reference field="11" count="1" selected="0">
            <x v="0"/>
          </reference>
        </references>
      </pivotArea>
    </format>
    <format dxfId="55">
      <pivotArea outline="0" collapsedLevelsAreSubtotals="1" fieldPosition="0">
        <references count="2">
          <reference field="0" count="6" selected="0">
            <x v="2"/>
            <x v="3"/>
            <x v="4"/>
            <x v="5"/>
            <x v="6"/>
            <x v="7"/>
          </reference>
          <reference field="11" count="1" selected="0">
            <x v="0"/>
          </reference>
        </references>
      </pivotArea>
    </format>
    <format dxfId="54">
      <pivotArea outline="0" collapsedLevelsAreSubtotals="1" fieldPosition="0">
        <references count="2">
          <reference field="0" count="6" selected="0">
            <x v="2"/>
            <x v="3"/>
            <x v="4"/>
            <x v="5"/>
            <x v="6"/>
            <x v="7"/>
          </reference>
          <reference field="11" count="1" selected="0">
            <x v="0"/>
          </reference>
        </references>
      </pivotArea>
    </format>
    <format dxfId="53">
      <pivotArea outline="0" collapsedLevelsAreSubtotals="1" fieldPosition="0">
        <references count="2">
          <reference field="0" count="6" selected="0">
            <x v="2"/>
            <x v="3"/>
            <x v="4"/>
            <x v="5"/>
            <x v="6"/>
            <x v="7"/>
          </reference>
          <reference field="11" count="1" selected="0">
            <x v="0"/>
          </reference>
        </references>
      </pivotArea>
    </format>
    <format dxfId="52">
      <pivotArea outline="0" collapsedLevelsAreSubtotals="1" fieldPosition="0">
        <references count="2">
          <reference field="0" count="6" selected="0">
            <x v="2"/>
            <x v="3"/>
            <x v="4"/>
            <x v="5"/>
            <x v="6"/>
            <x v="7"/>
          </reference>
          <reference field="11" count="1" selected="0">
            <x v="0"/>
          </reference>
        </references>
      </pivotArea>
    </format>
    <format dxfId="51">
      <pivotArea outline="0" collapsedLevelsAreSubtotals="1" fieldPosition="0">
        <references count="2">
          <reference field="0" count="6" selected="0">
            <x v="2"/>
            <x v="3"/>
            <x v="4"/>
            <x v="5"/>
            <x v="6"/>
            <x v="7"/>
          </reference>
          <reference field="11" count="1" selected="0">
            <x v="0"/>
          </reference>
        </references>
      </pivotArea>
    </format>
    <format dxfId="50">
      <pivotArea outline="0" collapsedLevelsAreSubtotals="1" fieldPosition="0">
        <references count="2">
          <reference field="0" count="6" selected="0">
            <x v="2"/>
            <x v="3"/>
            <x v="4"/>
            <x v="5"/>
            <x v="6"/>
            <x v="7"/>
          </reference>
          <reference field="11" count="1" selected="0">
            <x v="0"/>
          </reference>
        </references>
      </pivotArea>
    </format>
    <format dxfId="49">
      <pivotArea outline="0" collapsedLevelsAreSubtotals="1" fieldPosition="0">
        <references count="2">
          <reference field="0" count="6" selected="0">
            <x v="2"/>
            <x v="3"/>
            <x v="4"/>
            <x v="5"/>
            <x v="6"/>
            <x v="7"/>
          </reference>
          <reference field="11" count="1" selected="0">
            <x v="0"/>
          </reference>
        </references>
      </pivotArea>
    </format>
    <format dxfId="48">
      <pivotArea field="11" grandRow="1" outline="0" collapsedLevelsAreSubtotals="1" axis="axisCol" fieldPosition="0">
        <references count="1">
          <reference field="11" count="1" selected="0">
            <x v="0"/>
          </reference>
        </references>
      </pivotArea>
    </format>
    <format dxfId="47">
      <pivotArea field="11" grandRow="1" outline="0" collapsedLevelsAreSubtotals="1" axis="axisCol" fieldPosition="0">
        <references count="1">
          <reference field="11" count="1" selected="0">
            <x v="0"/>
          </reference>
        </references>
      </pivotArea>
    </format>
    <format dxfId="46">
      <pivotArea field="11" grandRow="1" outline="0" collapsedLevelsAreSubtotals="1" axis="axisCol" fieldPosition="0">
        <references count="1">
          <reference field="11" count="1" selected="0">
            <x v="0"/>
          </reference>
        </references>
      </pivotArea>
    </format>
    <format dxfId="45">
      <pivotArea field="11" grandRow="1" outline="0" collapsedLevelsAreSubtotals="1" axis="axisCol" fieldPosition="0">
        <references count="1">
          <reference field="11" count="1" selected="0">
            <x v="0"/>
          </reference>
        </references>
      </pivotArea>
    </format>
    <format dxfId="44">
      <pivotArea field="11" grandRow="1" outline="0" collapsedLevelsAreSubtotals="1" axis="axisCol" fieldPosition="0">
        <references count="1">
          <reference field="11" count="1" selected="0">
            <x v="0"/>
          </reference>
        </references>
      </pivotArea>
    </format>
    <format dxfId="43">
      <pivotArea field="11" grandRow="1" outline="0" collapsedLevelsAreSubtotals="1" axis="axisCol" fieldPosition="0">
        <references count="1">
          <reference field="11" count="1" selected="0">
            <x v="0"/>
          </reference>
        </references>
      </pivotArea>
    </format>
    <format dxfId="42">
      <pivotArea field="11" grandRow="1" outline="0" collapsedLevelsAreSubtotals="1" axis="axisCol" fieldPosition="0">
        <references count="1">
          <reference field="11" count="1" selected="0">
            <x v="0"/>
          </reference>
        </references>
      </pivotArea>
    </format>
    <format dxfId="41">
      <pivotArea field="11" grandRow="1" outline="0" collapsedLevelsAreSubtotals="1" axis="axisCol" fieldPosition="0">
        <references count="1">
          <reference field="11" count="1" selected="0">
            <x v="0"/>
          </reference>
        </references>
      </pivotArea>
    </format>
    <format dxfId="40">
      <pivotArea outline="0" collapsedLevelsAreSubtotals="1" fieldPosition="0">
        <references count="2">
          <reference field="0" count="7" selected="0">
            <x v="1"/>
            <x v="2"/>
            <x v="3"/>
            <x v="4"/>
            <x v="5"/>
            <x v="6"/>
            <x v="7"/>
          </reference>
          <reference field="11" count="1" selected="0">
            <x v="1"/>
          </reference>
        </references>
      </pivotArea>
    </format>
    <format dxfId="39">
      <pivotArea field="11" grandRow="1" outline="0" collapsedLevelsAreSubtotals="1" axis="axisCol" fieldPosition="0">
        <references count="1">
          <reference field="11" count="1" selected="0">
            <x v="1"/>
          </reference>
        </references>
      </pivotArea>
    </format>
    <format dxfId="38">
      <pivotArea outline="0" collapsedLevelsAreSubtotals="1" fieldPosition="0">
        <references count="2">
          <reference field="0" count="7" selected="0">
            <x v="1"/>
            <x v="2"/>
            <x v="3"/>
            <x v="4"/>
            <x v="5"/>
            <x v="6"/>
            <x v="7"/>
          </reference>
          <reference field="11" count="1" selected="0">
            <x v="1"/>
          </reference>
        </references>
      </pivotArea>
    </format>
    <format dxfId="37">
      <pivotArea field="11" grandRow="1" outline="0" collapsedLevelsAreSubtotals="1" axis="axisCol" fieldPosition="0">
        <references count="1">
          <reference field="11" count="1" selected="0">
            <x v="1"/>
          </reference>
        </references>
      </pivotArea>
    </format>
    <format dxfId="36">
      <pivotArea outline="0" collapsedLevelsAreSubtotals="1" fieldPosition="0">
        <references count="2">
          <reference field="0" count="7" selected="0">
            <x v="1"/>
            <x v="2"/>
            <x v="3"/>
            <x v="4"/>
            <x v="5"/>
            <x v="6"/>
            <x v="7"/>
          </reference>
          <reference field="11" count="1" selected="0">
            <x v="1"/>
          </reference>
        </references>
      </pivotArea>
    </format>
    <format dxfId="35">
      <pivotArea field="11" grandRow="1" outline="0" collapsedLevelsAreSubtotals="1" axis="axisCol" fieldPosition="0">
        <references count="1">
          <reference field="11" count="1" selected="0">
            <x v="1"/>
          </reference>
        </references>
      </pivotArea>
    </format>
    <format dxfId="34">
      <pivotArea outline="0" collapsedLevelsAreSubtotals="1" fieldPosition="0">
        <references count="2">
          <reference field="0" count="7" selected="0">
            <x v="1"/>
            <x v="2"/>
            <x v="3"/>
            <x v="4"/>
            <x v="5"/>
            <x v="6"/>
            <x v="7"/>
          </reference>
          <reference field="11" count="1" selected="0">
            <x v="1"/>
          </reference>
        </references>
      </pivotArea>
    </format>
    <format dxfId="33">
      <pivotArea field="11" grandRow="1" outline="0" collapsedLevelsAreSubtotals="1" axis="axisCol" fieldPosition="0">
        <references count="1">
          <reference field="11" count="1" selected="0">
            <x v="1"/>
          </reference>
        </references>
      </pivotArea>
    </format>
    <format dxfId="32">
      <pivotArea outline="0" collapsedLevelsAreSubtotals="1" fieldPosition="0">
        <references count="2">
          <reference field="0" count="7" selected="0">
            <x v="1"/>
            <x v="2"/>
            <x v="3"/>
            <x v="4"/>
            <x v="5"/>
            <x v="6"/>
            <x v="7"/>
          </reference>
          <reference field="11" count="1" selected="0">
            <x v="1"/>
          </reference>
        </references>
      </pivotArea>
    </format>
    <format dxfId="31">
      <pivotArea field="11" grandRow="1" outline="0" collapsedLevelsAreSubtotals="1" axis="axisCol" fieldPosition="0">
        <references count="1">
          <reference field="11" count="1" selected="0">
            <x v="1"/>
          </reference>
        </references>
      </pivotArea>
    </format>
    <format dxfId="30">
      <pivotArea outline="0" collapsedLevelsAreSubtotals="1" fieldPosition="0">
        <references count="2">
          <reference field="0" count="7" selected="0">
            <x v="1"/>
            <x v="2"/>
            <x v="3"/>
            <x v="4"/>
            <x v="5"/>
            <x v="6"/>
            <x v="7"/>
          </reference>
          <reference field="11" count="1" selected="0">
            <x v="1"/>
          </reference>
        </references>
      </pivotArea>
    </format>
    <format dxfId="29">
      <pivotArea field="11" grandRow="1" outline="0" collapsedLevelsAreSubtotals="1" axis="axisCol" fieldPosition="0">
        <references count="1">
          <reference field="11" count="1" selected="0">
            <x v="1"/>
          </reference>
        </references>
      </pivotArea>
    </format>
    <format dxfId="28">
      <pivotArea outline="0" collapsedLevelsAreSubtotals="1" fieldPosition="0">
        <references count="2">
          <reference field="0" count="7" selected="0">
            <x v="1"/>
            <x v="2"/>
            <x v="3"/>
            <x v="4"/>
            <x v="5"/>
            <x v="6"/>
            <x v="7"/>
          </reference>
          <reference field="11" count="1" selected="0">
            <x v="1"/>
          </reference>
        </references>
      </pivotArea>
    </format>
    <format dxfId="27">
      <pivotArea field="11" grandRow="1" outline="0" collapsedLevelsAreSubtotals="1" axis="axisCol" fieldPosition="0">
        <references count="1">
          <reference field="11" count="1" selected="0">
            <x v="1"/>
          </reference>
        </references>
      </pivotArea>
    </format>
    <format dxfId="26">
      <pivotArea outline="0" collapsedLevelsAreSubtotals="1" fieldPosition="0">
        <references count="2">
          <reference field="0" count="7" selected="0">
            <x v="1"/>
            <x v="2"/>
            <x v="3"/>
            <x v="4"/>
            <x v="5"/>
            <x v="6"/>
            <x v="7"/>
          </reference>
          <reference field="11" count="1" selected="0">
            <x v="1"/>
          </reference>
        </references>
      </pivotArea>
    </format>
    <format dxfId="25">
      <pivotArea field="11" grandRow="1" outline="0" collapsedLevelsAreSubtotals="1" axis="axisCol" fieldPosition="0">
        <references count="1">
          <reference field="11" count="1" selected="0">
            <x v="1"/>
          </reference>
        </references>
      </pivotArea>
    </format>
    <format dxfId="24">
      <pivotArea outline="0" collapsedLevelsAreSubtotals="1" fieldPosition="0">
        <references count="2">
          <reference field="0" count="5" selected="0">
            <x v="3"/>
            <x v="4"/>
            <x v="5"/>
            <x v="6"/>
            <x v="7"/>
          </reference>
          <reference field="11" count="1" selected="0">
            <x v="2"/>
          </reference>
        </references>
      </pivotArea>
    </format>
    <format dxfId="23">
      <pivotArea field="11" grandRow="1" outline="0" collapsedLevelsAreSubtotals="1" axis="axisCol" fieldPosition="0">
        <references count="1">
          <reference field="11" count="1" selected="0">
            <x v="2"/>
          </reference>
        </references>
      </pivotArea>
    </format>
    <format dxfId="22">
      <pivotArea outline="0" collapsedLevelsAreSubtotals="1" fieldPosition="0">
        <references count="2">
          <reference field="0" count="5" selected="0">
            <x v="3"/>
            <x v="4"/>
            <x v="5"/>
            <x v="6"/>
            <x v="7"/>
          </reference>
          <reference field="11" count="1" selected="0">
            <x v="2"/>
          </reference>
        </references>
      </pivotArea>
    </format>
    <format dxfId="21">
      <pivotArea field="11" grandRow="1" outline="0" collapsedLevelsAreSubtotals="1" axis="axisCol" fieldPosition="0">
        <references count="1">
          <reference field="11" count="1" selected="0">
            <x v="2"/>
          </reference>
        </references>
      </pivotArea>
    </format>
    <format dxfId="20">
      <pivotArea outline="0" collapsedLevelsAreSubtotals="1" fieldPosition="0">
        <references count="2">
          <reference field="0" count="5" selected="0">
            <x v="3"/>
            <x v="4"/>
            <x v="5"/>
            <x v="6"/>
            <x v="7"/>
          </reference>
          <reference field="11" count="1" selected="0">
            <x v="2"/>
          </reference>
        </references>
      </pivotArea>
    </format>
    <format dxfId="19">
      <pivotArea field="11" grandRow="1" outline="0" collapsedLevelsAreSubtotals="1" axis="axisCol" fieldPosition="0">
        <references count="1">
          <reference field="11" count="1" selected="0">
            <x v="2"/>
          </reference>
        </references>
      </pivotArea>
    </format>
    <format dxfId="18">
      <pivotArea outline="0" collapsedLevelsAreSubtotals="1" fieldPosition="0">
        <references count="2">
          <reference field="0" count="5" selected="0">
            <x v="3"/>
            <x v="4"/>
            <x v="5"/>
            <x v="6"/>
            <x v="7"/>
          </reference>
          <reference field="11" count="1" selected="0">
            <x v="2"/>
          </reference>
        </references>
      </pivotArea>
    </format>
    <format dxfId="17">
      <pivotArea field="11" grandRow="1" outline="0" collapsedLevelsAreSubtotals="1" axis="axisCol" fieldPosition="0">
        <references count="1">
          <reference field="11" count="1" selected="0">
            <x v="2"/>
          </reference>
        </references>
      </pivotArea>
    </format>
    <format dxfId="16">
      <pivotArea outline="0" collapsedLevelsAreSubtotals="1" fieldPosition="0">
        <references count="2">
          <reference field="0" count="5" selected="0">
            <x v="3"/>
            <x v="4"/>
            <x v="5"/>
            <x v="6"/>
            <x v="7"/>
          </reference>
          <reference field="11" count="1" selected="0">
            <x v="2"/>
          </reference>
        </references>
      </pivotArea>
    </format>
    <format dxfId="15">
      <pivotArea field="11" grandRow="1" outline="0" collapsedLevelsAreSubtotals="1" axis="axisCol" fieldPosition="0">
        <references count="1">
          <reference field="11" count="1" selected="0">
            <x v="2"/>
          </reference>
        </references>
      </pivotArea>
    </format>
    <format dxfId="14">
      <pivotArea outline="0" collapsedLevelsAreSubtotals="1" fieldPosition="0">
        <references count="2">
          <reference field="0" count="5" selected="0">
            <x v="3"/>
            <x v="4"/>
            <x v="5"/>
            <x v="6"/>
            <x v="7"/>
          </reference>
          <reference field="11" count="1" selected="0">
            <x v="2"/>
          </reference>
        </references>
      </pivotArea>
    </format>
    <format dxfId="13">
      <pivotArea field="11" grandRow="1" outline="0" collapsedLevelsAreSubtotals="1" axis="axisCol" fieldPosition="0">
        <references count="1">
          <reference field="11" count="1" selected="0">
            <x v="2"/>
          </reference>
        </references>
      </pivotArea>
    </format>
    <format dxfId="12">
      <pivotArea outline="0" collapsedLevelsAreSubtotals="1" fieldPosition="0">
        <references count="2">
          <reference field="0" count="5" selected="0">
            <x v="3"/>
            <x v="4"/>
            <x v="5"/>
            <x v="6"/>
            <x v="7"/>
          </reference>
          <reference field="11" count="1" selected="0">
            <x v="2"/>
          </reference>
        </references>
      </pivotArea>
    </format>
    <format dxfId="11">
      <pivotArea field="11" grandRow="1" outline="0" collapsedLevelsAreSubtotals="1" axis="axisCol" fieldPosition="0">
        <references count="1">
          <reference field="11" count="1" selected="0">
            <x v="2"/>
          </reference>
        </references>
      </pivotArea>
    </format>
    <format dxfId="10">
      <pivotArea outline="0" collapsedLevelsAreSubtotals="1" fieldPosition="0">
        <references count="2">
          <reference field="0" count="5" selected="0">
            <x v="3"/>
            <x v="4"/>
            <x v="5"/>
            <x v="6"/>
            <x v="7"/>
          </reference>
          <reference field="11" count="1" selected="0">
            <x v="2"/>
          </reference>
        </references>
      </pivotArea>
    </format>
    <format dxfId="9">
      <pivotArea field="11" grandRow="1" outline="0" collapsedLevelsAreSubtotals="1" axis="axisCol" fieldPosition="0">
        <references count="1">
          <reference field="11" count="1" selected="0">
            <x v="2"/>
          </reference>
        </references>
      </pivotArea>
    </format>
    <format dxfId="8">
      <pivotArea outline="0" collapsedLevelsAreSubtotals="1" fieldPosition="0"/>
    </format>
  </formats>
  <chartFormats count="7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weightLog" displayName="weightLog" ref="A1:L68" totalsRowShown="0" headerRowDxfId="7">
  <autoFilter ref="A1:L68"/>
  <tableColumns count="12">
    <tableColumn id="1" name="Id" dataDxfId="6"/>
    <tableColumn id="2" name="Date&amp;Time" dataDxfId="5"/>
    <tableColumn id="3" name="Date" dataDxfId="4"/>
    <tableColumn id="4" name="Time" dataDxfId="3"/>
    <tableColumn id="5" name="WeightKg"/>
    <tableColumn id="6" name="WeightPounds"/>
    <tableColumn id="7" name="Fat"/>
    <tableColumn id="8" name="BMI"/>
    <tableColumn id="9" name="IsManualReport"/>
    <tableColumn id="10" name="LogId" dataDxfId="2"/>
    <tableColumn id="11" name="Days of Week" dataDxfId="1"/>
    <tableColumn id="12" name="BMI Status" dataDxfId="0">
      <calculatedColumnFormula>IF(AND(weightLog[[#This Row],[BMI]]&gt;=18.5,weightLog[[#This Row],[BMI]]&lt;=24.9),"Healthy",IF(weightLog[[#This Row],[BMI]]&lt;18.5,"Under Weight",IF(AND(weightLog[[#This Row],[BMI]]&gt;=25,weightLog[[#This Row],[BMI]]&lt;=29.9),"Over Weight","Obese")))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D6" sqref="D6"/>
    </sheetView>
  </sheetViews>
  <sheetFormatPr defaultRowHeight="14.4"/>
  <cols>
    <col min="1" max="1" width="11" bestFit="1" customWidth="1"/>
    <col min="2" max="2" width="12.109375" customWidth="1"/>
    <col min="3" max="3" width="12.109375" style="3" customWidth="1"/>
    <col min="4" max="4" width="12.109375" style="6" customWidth="1"/>
    <col min="5" max="5" width="12.109375" customWidth="1"/>
    <col min="6" max="6" width="12.6640625" bestFit="1" customWidth="1"/>
    <col min="9" max="9" width="14.109375" bestFit="1" customWidth="1"/>
    <col min="10" max="10" width="18" style="2" customWidth="1"/>
    <col min="12" max="12" width="22.88671875" bestFit="1" customWidth="1"/>
    <col min="13" max="13" width="3.6640625" bestFit="1" customWidth="1"/>
  </cols>
  <sheetData>
    <row r="1" spans="1:13">
      <c r="A1" t="s">
        <v>0</v>
      </c>
      <c r="B1" t="s">
        <v>1</v>
      </c>
      <c r="C1" s="3" t="s">
        <v>1</v>
      </c>
      <c r="D1" s="6" t="s">
        <v>42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2" t="s">
        <v>7</v>
      </c>
    </row>
    <row r="2" spans="1:13">
      <c r="A2">
        <v>1503960366</v>
      </c>
      <c r="B2" s="1">
        <v>42405.999988425923</v>
      </c>
      <c r="C2" s="3">
        <v>42405.999988425923</v>
      </c>
      <c r="D2" s="7">
        <f>MOD(B2,1)</f>
        <v>0.99998842592322035</v>
      </c>
      <c r="E2">
        <v>52.599998474121101</v>
      </c>
      <c r="F2">
        <v>115.963146545323</v>
      </c>
      <c r="G2">
        <v>22</v>
      </c>
      <c r="H2">
        <v>22.649999618530298</v>
      </c>
      <c r="I2" t="b">
        <v>1</v>
      </c>
      <c r="J2" s="2">
        <v>1462233599000</v>
      </c>
    </row>
    <row r="3" spans="1:13">
      <c r="A3">
        <v>1503960366</v>
      </c>
      <c r="B3" s="1">
        <v>42434.999988425923</v>
      </c>
      <c r="C3" s="3">
        <v>42434.999988425923</v>
      </c>
      <c r="D3" s="7">
        <f t="shared" ref="D3:D66" si="0">MOD(B3,1)</f>
        <v>0.99998842592322035</v>
      </c>
      <c r="E3">
        <v>52.599998474121101</v>
      </c>
      <c r="F3">
        <v>115.963146545323</v>
      </c>
      <c r="G3" t="s">
        <v>46</v>
      </c>
      <c r="H3">
        <v>22.649999618530298</v>
      </c>
      <c r="I3" t="b">
        <v>1</v>
      </c>
      <c r="J3" s="2">
        <v>1462319999000</v>
      </c>
    </row>
    <row r="4" spans="1:13">
      <c r="A4">
        <v>1927972279</v>
      </c>
      <c r="B4" t="s">
        <v>8</v>
      </c>
      <c r="C4" s="3" t="s">
        <v>46</v>
      </c>
      <c r="D4" s="4" t="s">
        <v>46</v>
      </c>
      <c r="E4">
        <v>133.5</v>
      </c>
      <c r="F4">
        <v>294.31712001697503</v>
      </c>
      <c r="G4" t="s">
        <v>46</v>
      </c>
      <c r="H4">
        <v>47.540000915527301</v>
      </c>
      <c r="I4" t="b">
        <v>0</v>
      </c>
      <c r="J4" s="2">
        <v>1460509732000</v>
      </c>
    </row>
    <row r="5" spans="1:13">
      <c r="A5">
        <v>2873212765</v>
      </c>
      <c r="B5" t="s">
        <v>9</v>
      </c>
      <c r="C5" s="3" t="s">
        <v>46</v>
      </c>
      <c r="D5" s="4" t="s">
        <v>46</v>
      </c>
      <c r="E5">
        <v>56.700000762939503</v>
      </c>
      <c r="F5">
        <v>125.00210434088901</v>
      </c>
      <c r="G5" t="s">
        <v>46</v>
      </c>
      <c r="H5">
        <v>21.450000762939499</v>
      </c>
      <c r="I5" t="b">
        <v>1</v>
      </c>
      <c r="J5" s="2">
        <v>1461283199000</v>
      </c>
    </row>
    <row r="6" spans="1:13">
      <c r="A6">
        <v>2873212765</v>
      </c>
      <c r="B6" s="1">
        <v>42709.999988425923</v>
      </c>
      <c r="C6" s="3">
        <v>42709.999988425923</v>
      </c>
      <c r="D6" s="7">
        <f t="shared" si="0"/>
        <v>0.99998842592322035</v>
      </c>
      <c r="E6">
        <v>57.299999237060497</v>
      </c>
      <c r="F6">
        <v>126.324874550011</v>
      </c>
      <c r="G6" t="s">
        <v>46</v>
      </c>
      <c r="H6">
        <v>21.690000534057599</v>
      </c>
      <c r="I6" t="b">
        <v>1</v>
      </c>
      <c r="J6" s="2">
        <v>1463097599000</v>
      </c>
      <c r="L6" s="16" t="s">
        <v>44</v>
      </c>
      <c r="M6" s="17">
        <f>SUMPRODUCT(1/COUNTIF(A2:A68,A2:A68))</f>
        <v>8.0000000000000036</v>
      </c>
    </row>
    <row r="7" spans="1:13">
      <c r="A7">
        <v>4319703577</v>
      </c>
      <c r="B7" t="s">
        <v>10</v>
      </c>
      <c r="C7" s="3" t="s">
        <v>46</v>
      </c>
      <c r="D7" s="4" t="s">
        <v>46</v>
      </c>
      <c r="E7">
        <v>72.400001525878906</v>
      </c>
      <c r="F7">
        <v>159.614681185927</v>
      </c>
      <c r="G7">
        <v>25</v>
      </c>
      <c r="H7">
        <v>27.450000762939499</v>
      </c>
      <c r="I7" t="b">
        <v>1</v>
      </c>
      <c r="J7" s="2">
        <v>1460937599000</v>
      </c>
      <c r="L7" s="16" t="s">
        <v>45</v>
      </c>
      <c r="M7" s="17" t="str">
        <f>IF(COUNTIF(A1:J68,"")&gt;1,"YES","NO")</f>
        <v>NO</v>
      </c>
    </row>
    <row r="8" spans="1:13">
      <c r="A8">
        <v>4319703577</v>
      </c>
      <c r="B8" s="1">
        <v>42465.999988425923</v>
      </c>
      <c r="C8" s="3">
        <v>42465.999988425923</v>
      </c>
      <c r="D8" s="7">
        <f t="shared" si="0"/>
        <v>0.99998842592322035</v>
      </c>
      <c r="E8">
        <v>72.300003051757798</v>
      </c>
      <c r="F8">
        <v>159.39422228772901</v>
      </c>
      <c r="G8" t="s">
        <v>46</v>
      </c>
      <c r="H8">
        <v>27.379999160766602</v>
      </c>
      <c r="I8" t="b">
        <v>1</v>
      </c>
      <c r="J8" s="2">
        <v>1462406399000</v>
      </c>
    </row>
    <row r="9" spans="1:13">
      <c r="A9">
        <v>4558609924</v>
      </c>
      <c r="B9" t="s">
        <v>11</v>
      </c>
      <c r="C9" s="3" t="s">
        <v>46</v>
      </c>
      <c r="D9" s="4" t="s">
        <v>46</v>
      </c>
      <c r="E9">
        <v>69.699996948242202</v>
      </c>
      <c r="F9">
        <v>153.662190014971</v>
      </c>
      <c r="G9" t="s">
        <v>46</v>
      </c>
      <c r="H9">
        <v>27.25</v>
      </c>
      <c r="I9" t="b">
        <v>1</v>
      </c>
      <c r="J9" s="2">
        <v>1461023999000</v>
      </c>
    </row>
    <row r="10" spans="1:13">
      <c r="A10">
        <v>4558609924</v>
      </c>
      <c r="B10" t="s">
        <v>12</v>
      </c>
      <c r="C10" s="3" t="s">
        <v>46</v>
      </c>
      <c r="D10" s="4" t="s">
        <v>46</v>
      </c>
      <c r="E10">
        <v>70.300003051757798</v>
      </c>
      <c r="F10">
        <v>154.98497704402899</v>
      </c>
      <c r="G10" t="s">
        <v>46</v>
      </c>
      <c r="H10">
        <v>27.459999084472699</v>
      </c>
      <c r="I10" t="b">
        <v>1</v>
      </c>
      <c r="J10" s="2">
        <v>1461628799000</v>
      </c>
    </row>
    <row r="11" spans="1:13">
      <c r="A11">
        <v>4558609924</v>
      </c>
      <c r="B11" s="1">
        <v>42374.999988425923</v>
      </c>
      <c r="C11" s="3">
        <v>42374.999988425923</v>
      </c>
      <c r="D11" s="7">
        <f t="shared" si="0"/>
        <v>0.99998842592322035</v>
      </c>
      <c r="E11">
        <v>69.900001525878906</v>
      </c>
      <c r="F11">
        <v>154.10312463130199</v>
      </c>
      <c r="G11" t="s">
        <v>46</v>
      </c>
      <c r="H11">
        <v>27.319999694824201</v>
      </c>
      <c r="I11" t="b">
        <v>1</v>
      </c>
      <c r="J11" s="2">
        <v>1462147199000</v>
      </c>
    </row>
    <row r="12" spans="1:13">
      <c r="A12">
        <v>4558609924</v>
      </c>
      <c r="B12" s="1">
        <v>42405.999988425923</v>
      </c>
      <c r="C12" s="3">
        <v>42405.999988425923</v>
      </c>
      <c r="D12" s="7">
        <f t="shared" si="0"/>
        <v>0.99998842592322035</v>
      </c>
      <c r="E12">
        <v>69.199996948242202</v>
      </c>
      <c r="F12">
        <v>152.55987870404601</v>
      </c>
      <c r="G12" t="s">
        <v>46</v>
      </c>
      <c r="H12">
        <v>27.040000915527301</v>
      </c>
      <c r="I12" t="b">
        <v>1</v>
      </c>
      <c r="J12" s="2">
        <v>1462233599000</v>
      </c>
    </row>
    <row r="13" spans="1:13">
      <c r="A13">
        <v>4558609924</v>
      </c>
      <c r="B13" s="1">
        <v>42618.999988425923</v>
      </c>
      <c r="C13" s="3">
        <v>42618.999988425923</v>
      </c>
      <c r="D13" s="7">
        <f t="shared" si="0"/>
        <v>0.99998842592322035</v>
      </c>
      <c r="E13">
        <v>69.099998474121094</v>
      </c>
      <c r="F13">
        <v>152.339419805848</v>
      </c>
      <c r="G13" t="s">
        <v>46</v>
      </c>
      <c r="H13">
        <v>27</v>
      </c>
      <c r="I13" t="b">
        <v>1</v>
      </c>
      <c r="J13" s="2">
        <v>1462838399000</v>
      </c>
    </row>
    <row r="14" spans="1:13">
      <c r="A14">
        <v>5577150313</v>
      </c>
      <c r="B14" t="s">
        <v>13</v>
      </c>
      <c r="C14" s="3" t="s">
        <v>46</v>
      </c>
      <c r="D14" s="4" t="s">
        <v>46</v>
      </c>
      <c r="E14">
        <v>90.699996948242202</v>
      </c>
      <c r="F14">
        <v>199.959265073821</v>
      </c>
      <c r="G14" t="s">
        <v>46</v>
      </c>
      <c r="H14">
        <v>28</v>
      </c>
      <c r="I14" t="b">
        <v>0</v>
      </c>
      <c r="J14" s="2">
        <v>1460884675000</v>
      </c>
    </row>
    <row r="15" spans="1:13">
      <c r="A15">
        <v>6962181067</v>
      </c>
      <c r="B15" s="1">
        <v>42708.999988425923</v>
      </c>
      <c r="C15" s="3">
        <v>42708.999988425923</v>
      </c>
      <c r="D15" s="7">
        <f t="shared" si="0"/>
        <v>0.99998842592322035</v>
      </c>
      <c r="E15">
        <v>62.5</v>
      </c>
      <c r="F15">
        <v>137.78891386562501</v>
      </c>
      <c r="G15" t="s">
        <v>46</v>
      </c>
      <c r="H15">
        <v>24.389999389648398</v>
      </c>
      <c r="I15" t="b">
        <v>1</v>
      </c>
      <c r="J15" s="2">
        <v>1460505599000</v>
      </c>
    </row>
    <row r="16" spans="1:13">
      <c r="A16">
        <v>6962181067</v>
      </c>
      <c r="B16" t="s">
        <v>14</v>
      </c>
      <c r="C16" s="3" t="s">
        <v>46</v>
      </c>
      <c r="D16" s="4" t="s">
        <v>46</v>
      </c>
      <c r="E16">
        <v>62.099998474121101</v>
      </c>
      <c r="F16">
        <v>136.90706145289801</v>
      </c>
      <c r="G16" t="s">
        <v>46</v>
      </c>
      <c r="H16">
        <v>24.2399997711182</v>
      </c>
      <c r="I16" t="b">
        <v>1</v>
      </c>
      <c r="J16" s="2">
        <v>1460591999000</v>
      </c>
    </row>
    <row r="17" spans="1:10">
      <c r="A17">
        <v>6962181067</v>
      </c>
      <c r="B17" t="s">
        <v>15</v>
      </c>
      <c r="C17" s="3" t="s">
        <v>46</v>
      </c>
      <c r="D17" s="4" t="s">
        <v>46</v>
      </c>
      <c r="E17">
        <v>61.700000762939503</v>
      </c>
      <c r="F17">
        <v>136.025217450139</v>
      </c>
      <c r="G17" t="s">
        <v>46</v>
      </c>
      <c r="H17">
        <v>24.100000381469702</v>
      </c>
      <c r="I17" t="b">
        <v>1</v>
      </c>
      <c r="J17" s="2">
        <v>1460678399000</v>
      </c>
    </row>
    <row r="18" spans="1:10">
      <c r="A18">
        <v>6962181067</v>
      </c>
      <c r="B18" t="s">
        <v>16</v>
      </c>
      <c r="C18" s="3" t="s">
        <v>46</v>
      </c>
      <c r="D18" s="4" t="s">
        <v>46</v>
      </c>
      <c r="E18">
        <v>61.5</v>
      </c>
      <c r="F18">
        <v>135.584291243775</v>
      </c>
      <c r="G18" t="s">
        <v>46</v>
      </c>
      <c r="H18">
        <v>24</v>
      </c>
      <c r="I18" t="b">
        <v>1</v>
      </c>
      <c r="J18" s="2">
        <v>1460764799000</v>
      </c>
    </row>
    <row r="19" spans="1:10">
      <c r="A19">
        <v>6962181067</v>
      </c>
      <c r="B19" t="s">
        <v>17</v>
      </c>
      <c r="C19" s="3" t="s">
        <v>46</v>
      </c>
      <c r="D19" s="4" t="s">
        <v>46</v>
      </c>
      <c r="E19">
        <v>62</v>
      </c>
      <c r="F19">
        <v>136.68660255469999</v>
      </c>
      <c r="G19" t="s">
        <v>46</v>
      </c>
      <c r="H19">
        <v>24.209999084472699</v>
      </c>
      <c r="I19" t="b">
        <v>1</v>
      </c>
      <c r="J19" s="2">
        <v>1460851199000</v>
      </c>
    </row>
    <row r="20" spans="1:10">
      <c r="A20">
        <v>6962181067</v>
      </c>
      <c r="B20" t="s">
        <v>10</v>
      </c>
      <c r="C20" s="3" t="s">
        <v>46</v>
      </c>
      <c r="D20" s="4" t="s">
        <v>46</v>
      </c>
      <c r="E20">
        <v>61.400001525878899</v>
      </c>
      <c r="F20">
        <v>135.36383234557701</v>
      </c>
      <c r="G20" t="s">
        <v>46</v>
      </c>
      <c r="H20">
        <v>23.959999084472699</v>
      </c>
      <c r="I20" t="b">
        <v>1</v>
      </c>
      <c r="J20" s="2">
        <v>1460937599000</v>
      </c>
    </row>
    <row r="21" spans="1:10">
      <c r="A21">
        <v>6962181067</v>
      </c>
      <c r="B21" t="s">
        <v>11</v>
      </c>
      <c r="C21" s="3" t="s">
        <v>46</v>
      </c>
      <c r="D21" s="4" t="s">
        <v>46</v>
      </c>
      <c r="E21">
        <v>61.200000762939503</v>
      </c>
      <c r="F21">
        <v>134.92290613921401</v>
      </c>
      <c r="G21" t="s">
        <v>46</v>
      </c>
      <c r="H21">
        <v>23.889999389648398</v>
      </c>
      <c r="I21" t="b">
        <v>1</v>
      </c>
      <c r="J21" s="2">
        <v>1461023999000</v>
      </c>
    </row>
    <row r="22" spans="1:10">
      <c r="A22">
        <v>6962181067</v>
      </c>
      <c r="B22" t="s">
        <v>18</v>
      </c>
      <c r="C22" s="3" t="s">
        <v>46</v>
      </c>
      <c r="D22" s="4" t="s">
        <v>46</v>
      </c>
      <c r="E22">
        <v>61.400001525878899</v>
      </c>
      <c r="F22">
        <v>135.36383234557701</v>
      </c>
      <c r="G22" t="s">
        <v>46</v>
      </c>
      <c r="H22">
        <v>23.959999084472699</v>
      </c>
      <c r="I22" t="b">
        <v>1</v>
      </c>
      <c r="J22" s="2">
        <v>1461110399000</v>
      </c>
    </row>
    <row r="23" spans="1:10">
      <c r="A23">
        <v>6962181067</v>
      </c>
      <c r="B23" t="s">
        <v>19</v>
      </c>
      <c r="C23" s="3" t="s">
        <v>46</v>
      </c>
      <c r="D23" s="4" t="s">
        <v>46</v>
      </c>
      <c r="E23">
        <v>61.700000762939503</v>
      </c>
      <c r="F23">
        <v>136.025217450139</v>
      </c>
      <c r="G23" t="s">
        <v>46</v>
      </c>
      <c r="H23">
        <v>24.100000381469702</v>
      </c>
      <c r="I23" t="b">
        <v>1</v>
      </c>
      <c r="J23" s="2">
        <v>1461196799000</v>
      </c>
    </row>
    <row r="24" spans="1:10">
      <c r="A24">
        <v>6962181067</v>
      </c>
      <c r="B24" t="s">
        <v>9</v>
      </c>
      <c r="C24" s="3" t="s">
        <v>46</v>
      </c>
      <c r="D24" s="4" t="s">
        <v>46</v>
      </c>
      <c r="E24">
        <v>61.400001525878899</v>
      </c>
      <c r="F24">
        <v>135.36383234557701</v>
      </c>
      <c r="G24" t="s">
        <v>46</v>
      </c>
      <c r="H24">
        <v>23.959999084472699</v>
      </c>
      <c r="I24" t="b">
        <v>1</v>
      </c>
      <c r="J24" s="2">
        <v>1461283199000</v>
      </c>
    </row>
    <row r="25" spans="1:10">
      <c r="A25">
        <v>6962181067</v>
      </c>
      <c r="B25" t="s">
        <v>20</v>
      </c>
      <c r="C25" s="3" t="s">
        <v>46</v>
      </c>
      <c r="D25" s="4" t="s">
        <v>46</v>
      </c>
      <c r="E25">
        <v>61.400001525878899</v>
      </c>
      <c r="F25">
        <v>135.36383234557701</v>
      </c>
      <c r="G25" t="s">
        <v>46</v>
      </c>
      <c r="H25">
        <v>23.959999084472699</v>
      </c>
      <c r="I25" t="b">
        <v>1</v>
      </c>
      <c r="J25" s="2">
        <v>1461369599000</v>
      </c>
    </row>
    <row r="26" spans="1:10">
      <c r="A26">
        <v>6962181067</v>
      </c>
      <c r="B26" t="s">
        <v>21</v>
      </c>
      <c r="C26" s="3" t="s">
        <v>46</v>
      </c>
      <c r="D26" s="4" t="s">
        <v>46</v>
      </c>
      <c r="E26">
        <v>61.5</v>
      </c>
      <c r="F26">
        <v>135.584291243775</v>
      </c>
      <c r="G26" t="s">
        <v>46</v>
      </c>
      <c r="H26">
        <v>24</v>
      </c>
      <c r="I26" t="b">
        <v>1</v>
      </c>
      <c r="J26" s="2">
        <v>1461455999000</v>
      </c>
    </row>
    <row r="27" spans="1:10">
      <c r="A27">
        <v>6962181067</v>
      </c>
      <c r="B27" t="s">
        <v>22</v>
      </c>
      <c r="C27" s="3" t="s">
        <v>46</v>
      </c>
      <c r="D27" s="4" t="s">
        <v>46</v>
      </c>
      <c r="E27">
        <v>61.5</v>
      </c>
      <c r="F27">
        <v>135.584291243775</v>
      </c>
      <c r="G27" t="s">
        <v>46</v>
      </c>
      <c r="H27">
        <v>24</v>
      </c>
      <c r="I27" t="b">
        <v>1</v>
      </c>
      <c r="J27" s="2">
        <v>1461542399000</v>
      </c>
    </row>
    <row r="28" spans="1:10">
      <c r="A28">
        <v>6962181067</v>
      </c>
      <c r="B28" t="s">
        <v>12</v>
      </c>
      <c r="C28" s="3" t="s">
        <v>46</v>
      </c>
      <c r="D28" s="4" t="s">
        <v>46</v>
      </c>
      <c r="E28">
        <v>61.700000762939503</v>
      </c>
      <c r="F28">
        <v>136.025217450139</v>
      </c>
      <c r="G28" t="s">
        <v>46</v>
      </c>
      <c r="H28">
        <v>24.100000381469702</v>
      </c>
      <c r="I28" t="b">
        <v>1</v>
      </c>
      <c r="J28" s="2">
        <v>1461628799000</v>
      </c>
    </row>
    <row r="29" spans="1:10">
      <c r="A29">
        <v>6962181067</v>
      </c>
      <c r="B29" t="s">
        <v>23</v>
      </c>
      <c r="C29" s="3" t="s">
        <v>46</v>
      </c>
      <c r="D29" s="4" t="s">
        <v>46</v>
      </c>
      <c r="E29">
        <v>61.200000762939503</v>
      </c>
      <c r="F29">
        <v>134.92290613921401</v>
      </c>
      <c r="G29" t="s">
        <v>46</v>
      </c>
      <c r="H29">
        <v>23.889999389648398</v>
      </c>
      <c r="I29" t="b">
        <v>1</v>
      </c>
      <c r="J29" s="2">
        <v>1461801599000</v>
      </c>
    </row>
    <row r="30" spans="1:10">
      <c r="A30">
        <v>6962181067</v>
      </c>
      <c r="B30" t="s">
        <v>24</v>
      </c>
      <c r="C30" s="3" t="s">
        <v>46</v>
      </c>
      <c r="D30" s="4" t="s">
        <v>46</v>
      </c>
      <c r="E30">
        <v>61.200000762939503</v>
      </c>
      <c r="F30">
        <v>134.92290613921401</v>
      </c>
      <c r="G30" t="s">
        <v>46</v>
      </c>
      <c r="H30">
        <v>23.889999389648398</v>
      </c>
      <c r="I30" t="b">
        <v>1</v>
      </c>
      <c r="J30" s="2">
        <v>1461887999000</v>
      </c>
    </row>
    <row r="31" spans="1:10">
      <c r="A31">
        <v>6962181067</v>
      </c>
      <c r="B31" t="s">
        <v>25</v>
      </c>
      <c r="C31" s="3" t="s">
        <v>46</v>
      </c>
      <c r="D31" s="4" t="s">
        <v>46</v>
      </c>
      <c r="E31">
        <v>61.400001525878899</v>
      </c>
      <c r="F31">
        <v>135.36383234557701</v>
      </c>
      <c r="G31" t="s">
        <v>46</v>
      </c>
      <c r="H31">
        <v>23.959999084472699</v>
      </c>
      <c r="I31" t="b">
        <v>1</v>
      </c>
      <c r="J31" s="2">
        <v>1461974399000</v>
      </c>
    </row>
    <row r="32" spans="1:10">
      <c r="A32">
        <v>6962181067</v>
      </c>
      <c r="B32" t="s">
        <v>26</v>
      </c>
      <c r="C32" s="3" t="s">
        <v>46</v>
      </c>
      <c r="D32" s="4" t="s">
        <v>46</v>
      </c>
      <c r="E32">
        <v>61</v>
      </c>
      <c r="F32">
        <v>134.48197993285001</v>
      </c>
      <c r="G32" t="s">
        <v>46</v>
      </c>
      <c r="H32">
        <v>23.819999694824201</v>
      </c>
      <c r="I32" t="b">
        <v>1</v>
      </c>
      <c r="J32" s="2">
        <v>1462060799000</v>
      </c>
    </row>
    <row r="33" spans="1:10">
      <c r="A33">
        <v>6962181067</v>
      </c>
      <c r="B33" s="1">
        <v>42374.999988425923</v>
      </c>
      <c r="C33" s="3">
        <v>42374.999988425923</v>
      </c>
      <c r="D33" s="7">
        <f t="shared" si="0"/>
        <v>0.99998842592322035</v>
      </c>
      <c r="E33">
        <v>61.700000762939503</v>
      </c>
      <c r="F33">
        <v>136.025217450139</v>
      </c>
      <c r="G33" t="s">
        <v>46</v>
      </c>
      <c r="H33">
        <v>24.100000381469702</v>
      </c>
      <c r="I33" t="b">
        <v>1</v>
      </c>
      <c r="J33" s="2">
        <v>1462147199000</v>
      </c>
    </row>
    <row r="34" spans="1:10">
      <c r="A34">
        <v>6962181067</v>
      </c>
      <c r="B34" s="1">
        <v>42405.999988425923</v>
      </c>
      <c r="C34" s="3">
        <v>42405.999988425923</v>
      </c>
      <c r="D34" s="7">
        <f t="shared" si="0"/>
        <v>0.99998842592322035</v>
      </c>
      <c r="E34">
        <v>61.5</v>
      </c>
      <c r="F34">
        <v>135.584291243775</v>
      </c>
      <c r="G34" t="s">
        <v>46</v>
      </c>
      <c r="H34">
        <v>24</v>
      </c>
      <c r="I34" t="b">
        <v>1</v>
      </c>
      <c r="J34" s="2">
        <v>1462233599000</v>
      </c>
    </row>
    <row r="35" spans="1:10">
      <c r="A35">
        <v>6962181067</v>
      </c>
      <c r="B35" s="1">
        <v>42434.999988425923</v>
      </c>
      <c r="C35" s="3">
        <v>42434.999988425923</v>
      </c>
      <c r="D35" s="7">
        <f t="shared" si="0"/>
        <v>0.99998842592322035</v>
      </c>
      <c r="E35">
        <v>61</v>
      </c>
      <c r="F35">
        <v>134.48197993285001</v>
      </c>
      <c r="G35" t="s">
        <v>46</v>
      </c>
      <c r="H35">
        <v>23.819999694824201</v>
      </c>
      <c r="I35" t="b">
        <v>1</v>
      </c>
      <c r="J35" s="2">
        <v>1462319999000</v>
      </c>
    </row>
    <row r="36" spans="1:10">
      <c r="A36">
        <v>6962181067</v>
      </c>
      <c r="B36" s="1">
        <v>42465.999988425923</v>
      </c>
      <c r="C36" s="3">
        <v>42465.999988425923</v>
      </c>
      <c r="D36" s="7">
        <f t="shared" si="0"/>
        <v>0.99998842592322035</v>
      </c>
      <c r="E36">
        <v>61.099998474121101</v>
      </c>
      <c r="F36">
        <v>134.702438831048</v>
      </c>
      <c r="G36" t="s">
        <v>46</v>
      </c>
      <c r="H36">
        <v>23.850000381469702</v>
      </c>
      <c r="I36" t="b">
        <v>1</v>
      </c>
      <c r="J36" s="2">
        <v>1462406399000</v>
      </c>
    </row>
    <row r="37" spans="1:10">
      <c r="A37">
        <v>6962181067</v>
      </c>
      <c r="B37" s="1">
        <v>42495.999988425923</v>
      </c>
      <c r="C37" s="3">
        <v>42495.999988425923</v>
      </c>
      <c r="D37" s="7">
        <f t="shared" si="0"/>
        <v>0.99998842592322035</v>
      </c>
      <c r="E37">
        <v>61.299999237060497</v>
      </c>
      <c r="F37">
        <v>135.143365037411</v>
      </c>
      <c r="G37" t="s">
        <v>46</v>
      </c>
      <c r="H37">
        <v>23.930000305175799</v>
      </c>
      <c r="I37" t="b">
        <v>1</v>
      </c>
      <c r="J37" s="2">
        <v>1462492799000</v>
      </c>
    </row>
    <row r="38" spans="1:10">
      <c r="A38">
        <v>6962181067</v>
      </c>
      <c r="B38" s="1">
        <v>42526.999988425923</v>
      </c>
      <c r="C38" s="3">
        <v>42526.999988425923</v>
      </c>
      <c r="D38" s="7">
        <f t="shared" si="0"/>
        <v>0.99998842592322035</v>
      </c>
      <c r="E38">
        <v>61.5</v>
      </c>
      <c r="F38">
        <v>135.584291243775</v>
      </c>
      <c r="G38" t="s">
        <v>46</v>
      </c>
      <c r="H38">
        <v>24</v>
      </c>
      <c r="I38" t="b">
        <v>1</v>
      </c>
      <c r="J38" s="2">
        <v>1462579199000</v>
      </c>
    </row>
    <row r="39" spans="1:10">
      <c r="A39">
        <v>6962181067</v>
      </c>
      <c r="B39" s="1">
        <v>42556.999988425923</v>
      </c>
      <c r="C39" s="3">
        <v>42556.999988425923</v>
      </c>
      <c r="D39" s="7">
        <f t="shared" si="0"/>
        <v>0.99998842592322035</v>
      </c>
      <c r="E39">
        <v>61.200000762939503</v>
      </c>
      <c r="F39">
        <v>134.92290613921401</v>
      </c>
      <c r="G39" t="s">
        <v>46</v>
      </c>
      <c r="H39">
        <v>23.889999389648398</v>
      </c>
      <c r="I39" t="b">
        <v>1</v>
      </c>
      <c r="J39" s="2">
        <v>1462665599000</v>
      </c>
    </row>
    <row r="40" spans="1:10">
      <c r="A40">
        <v>6962181067</v>
      </c>
      <c r="B40" s="1">
        <v>42587.999988425923</v>
      </c>
      <c r="C40" s="3">
        <v>42587.999988425923</v>
      </c>
      <c r="D40" s="7">
        <f t="shared" si="0"/>
        <v>0.99998842592322035</v>
      </c>
      <c r="E40">
        <v>61.200000762939503</v>
      </c>
      <c r="F40">
        <v>134.92290613921401</v>
      </c>
      <c r="G40" t="s">
        <v>46</v>
      </c>
      <c r="H40">
        <v>23.889999389648398</v>
      </c>
      <c r="I40" t="b">
        <v>1</v>
      </c>
      <c r="J40" s="2">
        <v>1462751999000</v>
      </c>
    </row>
    <row r="41" spans="1:10">
      <c r="A41">
        <v>6962181067</v>
      </c>
      <c r="B41" s="1">
        <v>42618.999988425923</v>
      </c>
      <c r="C41" s="3">
        <v>42618.999988425923</v>
      </c>
      <c r="D41" s="7">
        <f t="shared" si="0"/>
        <v>0.99998842592322035</v>
      </c>
      <c r="E41">
        <v>62.400001525878899</v>
      </c>
      <c r="F41">
        <v>137.56845496742699</v>
      </c>
      <c r="G41" t="s">
        <v>46</v>
      </c>
      <c r="H41">
        <v>24.350000381469702</v>
      </c>
      <c r="I41" t="b">
        <v>1</v>
      </c>
      <c r="J41" s="2">
        <v>1462838399000</v>
      </c>
    </row>
    <row r="42" spans="1:10">
      <c r="A42">
        <v>6962181067</v>
      </c>
      <c r="B42" s="1">
        <v>42648.999988425923</v>
      </c>
      <c r="C42" s="3">
        <v>42648.999988425923</v>
      </c>
      <c r="D42" s="7">
        <f t="shared" si="0"/>
        <v>0.99998842592322035</v>
      </c>
      <c r="E42">
        <v>62.099998474121101</v>
      </c>
      <c r="F42">
        <v>136.90706145289801</v>
      </c>
      <c r="G42" t="s">
        <v>46</v>
      </c>
      <c r="H42">
        <v>24.2399997711182</v>
      </c>
      <c r="I42" t="b">
        <v>1</v>
      </c>
      <c r="J42" s="2">
        <v>1462924799000</v>
      </c>
    </row>
    <row r="43" spans="1:10">
      <c r="A43">
        <v>6962181067</v>
      </c>
      <c r="B43" s="1">
        <v>42679.999988425923</v>
      </c>
      <c r="C43" s="3">
        <v>42679.999988425923</v>
      </c>
      <c r="D43" s="7">
        <f t="shared" si="0"/>
        <v>0.99998842592322035</v>
      </c>
      <c r="E43">
        <v>61.900001525878899</v>
      </c>
      <c r="F43">
        <v>136.466143656502</v>
      </c>
      <c r="G43" t="s">
        <v>46</v>
      </c>
      <c r="H43">
        <v>24.170000076293899</v>
      </c>
      <c r="I43" t="b">
        <v>1</v>
      </c>
      <c r="J43" s="2">
        <v>1463011199000</v>
      </c>
    </row>
    <row r="44" spans="1:10">
      <c r="A44">
        <v>6962181067</v>
      </c>
      <c r="B44" s="1">
        <v>42709.999988425923</v>
      </c>
      <c r="C44" s="3">
        <v>42709.999988425923</v>
      </c>
      <c r="D44" s="7">
        <f t="shared" si="0"/>
        <v>0.99998842592322035</v>
      </c>
      <c r="E44">
        <v>61.900001525878899</v>
      </c>
      <c r="F44">
        <v>136.466143656502</v>
      </c>
      <c r="G44" t="s">
        <v>46</v>
      </c>
      <c r="H44">
        <v>24.170000076293899</v>
      </c>
      <c r="I44" t="b">
        <v>1</v>
      </c>
      <c r="J44" s="2">
        <v>1463097599000</v>
      </c>
    </row>
    <row r="45" spans="1:10">
      <c r="A45">
        <v>8877689391</v>
      </c>
      <c r="B45" s="1">
        <v>42708.282766203702</v>
      </c>
      <c r="C45" s="3">
        <v>42708.282766203702</v>
      </c>
      <c r="D45" s="7">
        <f t="shared" si="0"/>
        <v>0.28276620370161254</v>
      </c>
      <c r="E45">
        <v>85.800003051757798</v>
      </c>
      <c r="F45">
        <v>189.156627682704</v>
      </c>
      <c r="G45" t="s">
        <v>46</v>
      </c>
      <c r="H45">
        <v>25.680000305175799</v>
      </c>
      <c r="I45" t="b">
        <v>0</v>
      </c>
      <c r="J45" s="2">
        <v>1460443631000</v>
      </c>
    </row>
    <row r="46" spans="1:10">
      <c r="A46">
        <v>8877689391</v>
      </c>
      <c r="B46" t="s">
        <v>27</v>
      </c>
      <c r="C46" s="3" t="s">
        <v>46</v>
      </c>
      <c r="D46" s="4" t="s">
        <v>46</v>
      </c>
      <c r="E46">
        <v>84.900001525878906</v>
      </c>
      <c r="F46">
        <v>187.17246395905201</v>
      </c>
      <c r="G46" t="s">
        <v>46</v>
      </c>
      <c r="H46">
        <v>25.409999847412099</v>
      </c>
      <c r="I46" t="b">
        <v>0</v>
      </c>
      <c r="J46" s="2">
        <v>1460530500000</v>
      </c>
    </row>
    <row r="47" spans="1:10">
      <c r="A47">
        <v>8877689391</v>
      </c>
      <c r="B47" t="s">
        <v>28</v>
      </c>
      <c r="C47" s="3" t="s">
        <v>46</v>
      </c>
      <c r="D47" s="4" t="s">
        <v>46</v>
      </c>
      <c r="E47">
        <v>84.5</v>
      </c>
      <c r="F47">
        <v>186.29061154632501</v>
      </c>
      <c r="G47" t="s">
        <v>46</v>
      </c>
      <c r="H47">
        <v>25.309999465942401</v>
      </c>
      <c r="I47" t="b">
        <v>0</v>
      </c>
      <c r="J47" s="2">
        <v>1460616523000</v>
      </c>
    </row>
    <row r="48" spans="1:10">
      <c r="A48">
        <v>8877689391</v>
      </c>
      <c r="B48" t="s">
        <v>29</v>
      </c>
      <c r="C48" s="3" t="s">
        <v>46</v>
      </c>
      <c r="D48" s="4" t="s">
        <v>46</v>
      </c>
      <c r="E48">
        <v>85.5</v>
      </c>
      <c r="F48">
        <v>188.49523416817499</v>
      </c>
      <c r="G48" t="s">
        <v>46</v>
      </c>
      <c r="H48">
        <v>25.590000152587901</v>
      </c>
      <c r="I48" t="b">
        <v>0</v>
      </c>
      <c r="J48" s="2">
        <v>1460813965000</v>
      </c>
    </row>
    <row r="49" spans="1:10">
      <c r="A49">
        <v>8877689391</v>
      </c>
      <c r="B49" t="s">
        <v>30</v>
      </c>
      <c r="C49" s="3" t="s">
        <v>46</v>
      </c>
      <c r="D49" s="4" t="s">
        <v>46</v>
      </c>
      <c r="E49">
        <v>85.800003051757798</v>
      </c>
      <c r="F49">
        <v>189.156627682704</v>
      </c>
      <c r="G49" t="s">
        <v>46</v>
      </c>
      <c r="H49">
        <v>25.680000305175799</v>
      </c>
      <c r="I49" t="b">
        <v>0</v>
      </c>
      <c r="J49" s="2">
        <v>1460962274000</v>
      </c>
    </row>
    <row r="50" spans="1:10">
      <c r="A50">
        <v>8877689391</v>
      </c>
      <c r="B50" t="s">
        <v>31</v>
      </c>
      <c r="C50" s="3" t="s">
        <v>46</v>
      </c>
      <c r="D50" s="4" t="s">
        <v>46</v>
      </c>
      <c r="E50">
        <v>85.300003051757798</v>
      </c>
      <c r="F50">
        <v>188.05431637177901</v>
      </c>
      <c r="G50" t="s">
        <v>46</v>
      </c>
      <c r="H50">
        <v>25.530000686645501</v>
      </c>
      <c r="I50" t="b">
        <v>0</v>
      </c>
      <c r="J50" s="2">
        <v>1461047971000</v>
      </c>
    </row>
    <row r="51" spans="1:10">
      <c r="A51">
        <v>8877689391</v>
      </c>
      <c r="B51" t="s">
        <v>32</v>
      </c>
      <c r="C51" s="3" t="s">
        <v>46</v>
      </c>
      <c r="D51" s="4" t="s">
        <v>46</v>
      </c>
      <c r="E51">
        <v>84.900001525878906</v>
      </c>
      <c r="F51">
        <v>187.17246395905201</v>
      </c>
      <c r="G51" t="s">
        <v>46</v>
      </c>
      <c r="H51">
        <v>25.409999847412099</v>
      </c>
      <c r="I51" t="b">
        <v>0</v>
      </c>
      <c r="J51" s="2">
        <v>1461134694000</v>
      </c>
    </row>
    <row r="52" spans="1:10">
      <c r="A52">
        <v>8877689391</v>
      </c>
      <c r="B52" t="s">
        <v>33</v>
      </c>
      <c r="C52" s="3" t="s">
        <v>46</v>
      </c>
      <c r="D52" s="4" t="s">
        <v>46</v>
      </c>
      <c r="E52">
        <v>84.5</v>
      </c>
      <c r="F52">
        <v>186.29061154632501</v>
      </c>
      <c r="G52" t="s">
        <v>46</v>
      </c>
      <c r="H52">
        <v>25.290000915527301</v>
      </c>
      <c r="I52" t="b">
        <v>0</v>
      </c>
      <c r="J52" s="2">
        <v>1461221427000</v>
      </c>
    </row>
    <row r="53" spans="1:10">
      <c r="A53">
        <v>8877689391</v>
      </c>
      <c r="B53" t="s">
        <v>34</v>
      </c>
      <c r="C53" s="3" t="s">
        <v>46</v>
      </c>
      <c r="D53" s="4" t="s">
        <v>46</v>
      </c>
      <c r="E53">
        <v>85.5</v>
      </c>
      <c r="F53">
        <v>188.49523416817499</v>
      </c>
      <c r="G53" t="s">
        <v>46</v>
      </c>
      <c r="H53">
        <v>25.590000152587901</v>
      </c>
      <c r="I53" t="b">
        <v>0</v>
      </c>
      <c r="J53" s="2">
        <v>1461396148000</v>
      </c>
    </row>
    <row r="54" spans="1:10">
      <c r="A54">
        <v>8877689391</v>
      </c>
      <c r="B54" t="s">
        <v>35</v>
      </c>
      <c r="C54" s="3" t="s">
        <v>46</v>
      </c>
      <c r="D54" s="4" t="s">
        <v>46</v>
      </c>
      <c r="E54">
        <v>85.5</v>
      </c>
      <c r="F54">
        <v>188.49523416817499</v>
      </c>
      <c r="G54" t="s">
        <v>46</v>
      </c>
      <c r="H54">
        <v>25.590000152587901</v>
      </c>
      <c r="I54" t="b">
        <v>0</v>
      </c>
      <c r="J54" s="2">
        <v>1461483485000</v>
      </c>
    </row>
    <row r="55" spans="1:10">
      <c r="A55">
        <v>8877689391</v>
      </c>
      <c r="B55" t="s">
        <v>36</v>
      </c>
      <c r="C55" s="3" t="s">
        <v>46</v>
      </c>
      <c r="D55" s="4" t="s">
        <v>46</v>
      </c>
      <c r="E55">
        <v>85.400001525878906</v>
      </c>
      <c r="F55">
        <v>188.274775269977</v>
      </c>
      <c r="G55" t="s">
        <v>46</v>
      </c>
      <c r="H55">
        <v>25.559999465942401</v>
      </c>
      <c r="I55" t="b">
        <v>0</v>
      </c>
      <c r="J55" s="2">
        <v>1461566416000</v>
      </c>
    </row>
    <row r="56" spans="1:10">
      <c r="A56">
        <v>8877689391</v>
      </c>
      <c r="B56" t="s">
        <v>37</v>
      </c>
      <c r="C56" s="3" t="s">
        <v>46</v>
      </c>
      <c r="D56" s="4" t="s">
        <v>46</v>
      </c>
      <c r="E56">
        <v>85.099998474121094</v>
      </c>
      <c r="F56">
        <v>187.61338175544799</v>
      </c>
      <c r="G56" t="s">
        <v>46</v>
      </c>
      <c r="H56">
        <v>25.4899997711182</v>
      </c>
      <c r="I56" t="b">
        <v>0</v>
      </c>
      <c r="J56" s="2">
        <v>1461653427000</v>
      </c>
    </row>
    <row r="57" spans="1:10">
      <c r="A57">
        <v>8877689391</v>
      </c>
      <c r="B57" t="s">
        <v>38</v>
      </c>
      <c r="C57" s="3" t="s">
        <v>46</v>
      </c>
      <c r="D57" s="4" t="s">
        <v>46</v>
      </c>
      <c r="E57">
        <v>85.400001525878906</v>
      </c>
      <c r="F57">
        <v>188.274775269977</v>
      </c>
      <c r="G57" t="s">
        <v>46</v>
      </c>
      <c r="H57">
        <v>25.559999465942401</v>
      </c>
      <c r="I57" t="b">
        <v>0</v>
      </c>
      <c r="J57" s="2">
        <v>1461739865000</v>
      </c>
    </row>
    <row r="58" spans="1:10">
      <c r="A58">
        <v>8877689391</v>
      </c>
      <c r="B58" t="s">
        <v>39</v>
      </c>
      <c r="C58" s="3" t="s">
        <v>46</v>
      </c>
      <c r="D58" s="4" t="s">
        <v>46</v>
      </c>
      <c r="E58">
        <v>85.099998474121094</v>
      </c>
      <c r="F58">
        <v>187.61338175544799</v>
      </c>
      <c r="G58" t="s">
        <v>46</v>
      </c>
      <c r="H58">
        <v>25.4899997711182</v>
      </c>
      <c r="I58" t="b">
        <v>0</v>
      </c>
      <c r="J58" s="2">
        <v>1461826203000</v>
      </c>
    </row>
    <row r="59" spans="1:10">
      <c r="A59">
        <v>8877689391</v>
      </c>
      <c r="B59" t="s">
        <v>40</v>
      </c>
      <c r="C59" s="3" t="s">
        <v>46</v>
      </c>
      <c r="D59" s="4" t="s">
        <v>46</v>
      </c>
      <c r="E59">
        <v>84.900001525878906</v>
      </c>
      <c r="F59">
        <v>187.17246395905201</v>
      </c>
      <c r="G59" t="s">
        <v>46</v>
      </c>
      <c r="H59">
        <v>25.409999847412099</v>
      </c>
      <c r="I59" t="b">
        <v>0</v>
      </c>
      <c r="J59" s="2">
        <v>1461912595000</v>
      </c>
    </row>
    <row r="60" spans="1:10">
      <c r="A60">
        <v>8877689391</v>
      </c>
      <c r="B60" t="s">
        <v>41</v>
      </c>
      <c r="C60" s="3" t="s">
        <v>46</v>
      </c>
      <c r="D60" s="4" t="s">
        <v>46</v>
      </c>
      <c r="E60">
        <v>85.5</v>
      </c>
      <c r="F60">
        <v>188.49523416817499</v>
      </c>
      <c r="G60" t="s">
        <v>46</v>
      </c>
      <c r="H60">
        <v>25.590000152587901</v>
      </c>
      <c r="I60" t="b">
        <v>0</v>
      </c>
      <c r="J60" s="2">
        <v>1462002543000</v>
      </c>
    </row>
    <row r="61" spans="1:10">
      <c r="A61">
        <v>8877689391</v>
      </c>
      <c r="B61" s="1">
        <v>42374.366539351853</v>
      </c>
      <c r="C61" s="3">
        <v>42374.366539351853</v>
      </c>
      <c r="D61" s="7">
        <f t="shared" si="0"/>
        <v>0.36653935185313458</v>
      </c>
      <c r="E61">
        <v>85.300003051757798</v>
      </c>
      <c r="F61">
        <v>188.05431637177901</v>
      </c>
      <c r="G61" t="s">
        <v>46</v>
      </c>
      <c r="H61">
        <v>25.530000686645501</v>
      </c>
      <c r="I61" t="b">
        <v>0</v>
      </c>
      <c r="J61" s="2">
        <v>1462092469000</v>
      </c>
    </row>
    <row r="62" spans="1:10">
      <c r="A62">
        <v>8877689391</v>
      </c>
      <c r="B62" s="1">
        <v>42434.284502314818</v>
      </c>
      <c r="C62" s="3">
        <v>42434.284502314818</v>
      </c>
      <c r="D62" s="7">
        <f t="shared" si="0"/>
        <v>0.28450231481838273</v>
      </c>
      <c r="E62">
        <v>84.900001525878906</v>
      </c>
      <c r="F62">
        <v>187.17246395905201</v>
      </c>
      <c r="G62" t="s">
        <v>46</v>
      </c>
      <c r="H62">
        <v>25.409999847412099</v>
      </c>
      <c r="I62" t="b">
        <v>0</v>
      </c>
      <c r="J62" s="2">
        <v>1462258181000</v>
      </c>
    </row>
    <row r="63" spans="1:10">
      <c r="A63">
        <v>8877689391</v>
      </c>
      <c r="B63" s="1">
        <v>42465.283587962964</v>
      </c>
      <c r="C63" s="3">
        <v>42465.283587962964</v>
      </c>
      <c r="D63" s="7">
        <f t="shared" si="0"/>
        <v>0.28358796296379296</v>
      </c>
      <c r="E63">
        <v>84.400001525878906</v>
      </c>
      <c r="F63">
        <v>186.07015264812699</v>
      </c>
      <c r="G63" t="s">
        <v>46</v>
      </c>
      <c r="H63">
        <v>25.2600002288818</v>
      </c>
      <c r="I63" t="b">
        <v>0</v>
      </c>
      <c r="J63" s="2">
        <v>1462344502000</v>
      </c>
    </row>
    <row r="64" spans="1:10">
      <c r="A64">
        <v>8877689391</v>
      </c>
      <c r="B64" s="1">
        <v>42526.280266203707</v>
      </c>
      <c r="C64" s="3">
        <v>42526.280266203707</v>
      </c>
      <c r="D64" s="7">
        <f t="shared" si="0"/>
        <v>0.28026620370656019</v>
      </c>
      <c r="E64">
        <v>85</v>
      </c>
      <c r="F64">
        <v>187.39292285725</v>
      </c>
      <c r="G64" t="s">
        <v>46</v>
      </c>
      <c r="H64">
        <v>25.440000534057599</v>
      </c>
      <c r="I64" t="b">
        <v>0</v>
      </c>
      <c r="J64" s="2">
        <v>1462517015000</v>
      </c>
    </row>
    <row r="65" spans="1:10">
      <c r="A65">
        <v>8877689391</v>
      </c>
      <c r="B65" s="1">
        <v>42587.31658564815</v>
      </c>
      <c r="C65" s="3">
        <v>42587.31658564815</v>
      </c>
      <c r="D65" s="7">
        <f t="shared" si="0"/>
        <v>0.31658564815006685</v>
      </c>
      <c r="E65">
        <v>85.400001525878906</v>
      </c>
      <c r="F65">
        <v>188.274775269977</v>
      </c>
      <c r="G65" t="s">
        <v>46</v>
      </c>
      <c r="H65">
        <v>25.559999465942401</v>
      </c>
      <c r="I65" t="b">
        <v>0</v>
      </c>
      <c r="J65" s="2">
        <v>1462692953000</v>
      </c>
    </row>
    <row r="66" spans="1:10">
      <c r="A66">
        <v>8877689391</v>
      </c>
      <c r="B66" s="1">
        <v>42618.277592592596</v>
      </c>
      <c r="C66" s="3">
        <v>42618.277592592596</v>
      </c>
      <c r="D66" s="7">
        <f t="shared" si="0"/>
        <v>0.27759259259619284</v>
      </c>
      <c r="E66">
        <v>85.5</v>
      </c>
      <c r="F66">
        <v>188.49523416817499</v>
      </c>
      <c r="G66" t="s">
        <v>46</v>
      </c>
      <c r="H66">
        <v>25.610000610351602</v>
      </c>
      <c r="I66" t="b">
        <v>0</v>
      </c>
      <c r="J66" s="2">
        <v>1462775984000</v>
      </c>
    </row>
    <row r="67" spans="1:10">
      <c r="A67">
        <v>8877689391</v>
      </c>
      <c r="B67" s="1">
        <v>42679.285960648151</v>
      </c>
      <c r="C67" s="3">
        <v>42679.285960648151</v>
      </c>
      <c r="D67" s="7">
        <f t="shared" ref="D67:D68" si="1">MOD(B67,1)</f>
        <v>0.28596064815064892</v>
      </c>
      <c r="E67">
        <v>85.400001525878906</v>
      </c>
      <c r="F67">
        <v>188.274775269977</v>
      </c>
      <c r="G67" t="s">
        <v>46</v>
      </c>
      <c r="H67">
        <v>25.559999465942401</v>
      </c>
      <c r="I67" t="b">
        <v>0</v>
      </c>
      <c r="J67" s="2">
        <v>1462949507000</v>
      </c>
    </row>
    <row r="68" spans="1:10">
      <c r="A68">
        <v>8877689391</v>
      </c>
      <c r="B68" s="1">
        <v>42709.279780092591</v>
      </c>
      <c r="C68" s="3">
        <v>42709.279780092591</v>
      </c>
      <c r="D68" s="7">
        <f t="shared" si="1"/>
        <v>0.27978009259095415</v>
      </c>
      <c r="E68">
        <v>84</v>
      </c>
      <c r="F68">
        <v>185.18830023539999</v>
      </c>
      <c r="G68" t="s">
        <v>46</v>
      </c>
      <c r="H68">
        <v>25.139999389648398</v>
      </c>
      <c r="I68" t="b">
        <v>0</v>
      </c>
      <c r="J68" s="2">
        <v>1463035373000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F6" sqref="F6"/>
    </sheetView>
  </sheetViews>
  <sheetFormatPr defaultRowHeight="14.4"/>
  <cols>
    <col min="1" max="1" width="14.109375" bestFit="1" customWidth="1"/>
    <col min="2" max="2" width="12.33203125" bestFit="1" customWidth="1"/>
    <col min="3" max="3" width="6.21875" bestFit="1" customWidth="1"/>
    <col min="4" max="4" width="11.44140625" bestFit="1" customWidth="1"/>
    <col min="5" max="5" width="12" bestFit="1" customWidth="1"/>
    <col min="6" max="8" width="14.6640625" bestFit="1" customWidth="1"/>
    <col min="9" max="9" width="10.77734375" bestFit="1" customWidth="1"/>
    <col min="10" max="10" width="12" bestFit="1" customWidth="1"/>
  </cols>
  <sheetData>
    <row r="3" spans="1:4">
      <c r="A3" s="20" t="s">
        <v>53</v>
      </c>
      <c r="B3" s="20" t="s">
        <v>49</v>
      </c>
    </row>
    <row r="4" spans="1:4">
      <c r="A4" s="20" t="s">
        <v>0</v>
      </c>
      <c r="B4" t="s">
        <v>50</v>
      </c>
      <c r="C4" t="s">
        <v>51</v>
      </c>
      <c r="D4" t="s">
        <v>52</v>
      </c>
    </row>
    <row r="5" spans="1:4">
      <c r="A5">
        <v>1503960366</v>
      </c>
      <c r="B5" s="22">
        <v>22.649999618530298</v>
      </c>
      <c r="C5" s="23"/>
      <c r="D5" s="23"/>
    </row>
    <row r="6" spans="1:4">
      <c r="A6">
        <v>1927972279</v>
      </c>
      <c r="B6" s="23"/>
      <c r="C6" s="22">
        <v>47.540000915527301</v>
      </c>
      <c r="D6" s="23"/>
    </row>
    <row r="7" spans="1:4">
      <c r="A7">
        <v>2873212765</v>
      </c>
      <c r="B7" s="22">
        <v>21.570000648498549</v>
      </c>
      <c r="C7" s="22"/>
      <c r="D7" s="23"/>
    </row>
    <row r="8" spans="1:4">
      <c r="A8">
        <v>4319703577</v>
      </c>
      <c r="B8" s="22"/>
      <c r="C8" s="22"/>
      <c r="D8" s="22">
        <v>27.414999961853049</v>
      </c>
    </row>
    <row r="9" spans="1:4">
      <c r="A9">
        <v>4558609924</v>
      </c>
      <c r="B9" s="22"/>
      <c r="C9" s="22"/>
      <c r="D9" s="22">
        <v>27.213999938964843</v>
      </c>
    </row>
    <row r="10" spans="1:4">
      <c r="A10">
        <v>5577150313</v>
      </c>
      <c r="B10" s="22"/>
      <c r="C10" s="22"/>
      <c r="D10" s="22">
        <v>28</v>
      </c>
    </row>
    <row r="11" spans="1:4">
      <c r="A11">
        <v>6962181067</v>
      </c>
      <c r="B11" s="22">
        <v>24.027999750773112</v>
      </c>
      <c r="C11" s="22"/>
      <c r="D11" s="22"/>
    </row>
    <row r="12" spans="1:4">
      <c r="A12">
        <v>8877689391</v>
      </c>
      <c r="B12" s="22"/>
      <c r="C12" s="22"/>
      <c r="D12" s="22">
        <v>25.487083355585739</v>
      </c>
    </row>
    <row r="13" spans="1:4">
      <c r="A13" t="s">
        <v>48</v>
      </c>
      <c r="B13" s="22">
        <v>23.802352736977976</v>
      </c>
      <c r="C13" s="22">
        <v>47.540000915527301</v>
      </c>
      <c r="D13" s="22">
        <v>25.955937504768372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zoomScale="80" zoomScaleNormal="80" workbookViewId="0">
      <selection activeCell="K2" sqref="K2"/>
    </sheetView>
  </sheetViews>
  <sheetFormatPr defaultRowHeight="14.4"/>
  <cols>
    <col min="1" max="1" width="16.109375" style="11" customWidth="1"/>
    <col min="2" max="2" width="29.44140625" style="11" customWidth="1"/>
    <col min="3" max="3" width="11.33203125" style="11" customWidth="1"/>
    <col min="4" max="4" width="17.33203125" style="9" customWidth="1"/>
    <col min="5" max="5" width="12" bestFit="1" customWidth="1"/>
    <col min="6" max="6" width="15.6640625" customWidth="1"/>
    <col min="9" max="9" width="16.6640625" customWidth="1"/>
    <col min="10" max="10" width="14.109375" bestFit="1" customWidth="1"/>
    <col min="11" max="11" width="11.109375" bestFit="1" customWidth="1"/>
    <col min="12" max="12" width="12.88671875" bestFit="1" customWidth="1"/>
  </cols>
  <sheetData>
    <row r="1" spans="1:12" s="5" customFormat="1" ht="28.8">
      <c r="A1" s="13" t="s">
        <v>0</v>
      </c>
      <c r="B1" s="13" t="s">
        <v>43</v>
      </c>
      <c r="C1" s="12" t="s">
        <v>1</v>
      </c>
      <c r="D1" s="13" t="s">
        <v>42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14" t="s">
        <v>7</v>
      </c>
      <c r="K1" s="19" t="s">
        <v>47</v>
      </c>
      <c r="L1" s="5" t="s">
        <v>49</v>
      </c>
    </row>
    <row r="2" spans="1:12">
      <c r="A2" s="11">
        <v>1927972279</v>
      </c>
      <c r="B2" s="11" t="s">
        <v>8</v>
      </c>
      <c r="C2" s="8">
        <v>42473</v>
      </c>
      <c r="D2" s="10" t="str">
        <f>RIGHT(B2,10)</f>
        <v>1:08:52 AM</v>
      </c>
      <c r="E2">
        <v>133.5</v>
      </c>
      <c r="F2">
        <v>294.31712001697503</v>
      </c>
      <c r="H2">
        <v>47.540000915527301</v>
      </c>
      <c r="I2" t="b">
        <v>0</v>
      </c>
      <c r="J2" s="2">
        <v>1460509732000</v>
      </c>
      <c r="K2" t="str">
        <f>TEXT(weightLog[[#This Row],[Date]],"dddd")</f>
        <v>Wednesday</v>
      </c>
      <c r="L2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Obese</v>
      </c>
    </row>
    <row r="3" spans="1:12">
      <c r="A3" s="11">
        <v>2873212765</v>
      </c>
      <c r="B3" s="11" t="s">
        <v>9</v>
      </c>
      <c r="C3" s="8">
        <v>42481</v>
      </c>
      <c r="D3" s="10" t="str">
        <f t="shared" ref="D3:D39" si="0">RIGHT(B3,10)</f>
        <v>1:59:59 PM</v>
      </c>
      <c r="E3">
        <v>56.700000762939503</v>
      </c>
      <c r="F3">
        <v>125.00210434088901</v>
      </c>
      <c r="H3">
        <v>21.450000762939499</v>
      </c>
      <c r="I3" t="b">
        <v>1</v>
      </c>
      <c r="J3" s="2">
        <v>1461283199000</v>
      </c>
      <c r="K3" t="str">
        <f>TEXT(weightLog[[#This Row],[Date]],"dddd")</f>
        <v>Thursday</v>
      </c>
      <c r="L3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4" spans="1:12">
      <c r="A4" s="11">
        <v>4319703577</v>
      </c>
      <c r="B4" s="11" t="s">
        <v>10</v>
      </c>
      <c r="C4" s="8">
        <v>42477</v>
      </c>
      <c r="D4" s="10" t="str">
        <f t="shared" si="0"/>
        <v>1:59:59 PM</v>
      </c>
      <c r="E4">
        <v>72.400001525878906</v>
      </c>
      <c r="F4">
        <v>159.614681185927</v>
      </c>
      <c r="G4">
        <v>25</v>
      </c>
      <c r="H4">
        <v>27.450000762939499</v>
      </c>
      <c r="I4" t="b">
        <v>1</v>
      </c>
      <c r="J4" s="2">
        <v>1460937599000</v>
      </c>
      <c r="K4" t="str">
        <f>TEXT(weightLog[[#This Row],[Date]],"dddd")</f>
        <v>Sunday</v>
      </c>
      <c r="L4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5" spans="1:12">
      <c r="A5" s="11">
        <v>4558609924</v>
      </c>
      <c r="B5" s="11" t="s">
        <v>11</v>
      </c>
      <c r="C5" s="8">
        <v>42478</v>
      </c>
      <c r="D5" s="10" t="str">
        <f t="shared" si="0"/>
        <v>1:59:59 PM</v>
      </c>
      <c r="E5">
        <v>69.699996948242202</v>
      </c>
      <c r="F5">
        <v>153.662190014971</v>
      </c>
      <c r="H5">
        <v>27.25</v>
      </c>
      <c r="I5" t="b">
        <v>1</v>
      </c>
      <c r="J5" s="2">
        <v>1461023999000</v>
      </c>
      <c r="K5" t="str">
        <f>TEXT(weightLog[[#This Row],[Date]],"dddd")</f>
        <v>Monday</v>
      </c>
      <c r="L5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6" spans="1:12">
      <c r="A6" s="11">
        <v>4558609924</v>
      </c>
      <c r="B6" s="11" t="s">
        <v>12</v>
      </c>
      <c r="C6" s="8">
        <v>42485</v>
      </c>
      <c r="D6" s="10" t="str">
        <f t="shared" si="0"/>
        <v>1:59:59 PM</v>
      </c>
      <c r="E6">
        <v>70.300003051757798</v>
      </c>
      <c r="F6">
        <v>154.98497704402899</v>
      </c>
      <c r="H6">
        <v>27.459999084472699</v>
      </c>
      <c r="I6" t="b">
        <v>1</v>
      </c>
      <c r="J6" s="2">
        <v>1461628799000</v>
      </c>
      <c r="K6" t="str">
        <f>TEXT(weightLog[[#This Row],[Date]],"dddd")</f>
        <v>Monday</v>
      </c>
      <c r="L6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7" spans="1:12">
      <c r="A7" s="11">
        <v>5577150313</v>
      </c>
      <c r="B7" s="11" t="s">
        <v>13</v>
      </c>
      <c r="C7" s="8">
        <v>42477</v>
      </c>
      <c r="D7" s="10" t="str">
        <f t="shared" si="0"/>
        <v>9:17:55 AM</v>
      </c>
      <c r="E7">
        <v>90.699996948242202</v>
      </c>
      <c r="F7">
        <v>199.959265073821</v>
      </c>
      <c r="H7">
        <v>28</v>
      </c>
      <c r="I7" t="b">
        <v>0</v>
      </c>
      <c r="J7" s="2">
        <v>1460884675000</v>
      </c>
      <c r="K7" t="str">
        <f>TEXT(weightLog[[#This Row],[Date]],"dddd")</f>
        <v>Sunday</v>
      </c>
      <c r="L7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8" spans="1:12">
      <c r="A8" s="11">
        <v>6962181067</v>
      </c>
      <c r="B8" s="11" t="s">
        <v>14</v>
      </c>
      <c r="C8" s="8">
        <v>42473</v>
      </c>
      <c r="D8" s="10" t="str">
        <f t="shared" si="0"/>
        <v>1:59:59 PM</v>
      </c>
      <c r="E8">
        <v>62.099998474121101</v>
      </c>
      <c r="F8">
        <v>136.90706145289801</v>
      </c>
      <c r="H8">
        <v>24.2399997711182</v>
      </c>
      <c r="I8" t="b">
        <v>1</v>
      </c>
      <c r="J8" s="2">
        <v>1460591999000</v>
      </c>
      <c r="K8" t="str">
        <f>TEXT(weightLog[[#This Row],[Date]],"dddd")</f>
        <v>Wednesday</v>
      </c>
      <c r="L8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9" spans="1:12">
      <c r="A9" s="11">
        <v>6962181067</v>
      </c>
      <c r="B9" s="11" t="s">
        <v>15</v>
      </c>
      <c r="C9" s="8">
        <v>42474</v>
      </c>
      <c r="D9" s="10" t="str">
        <f t="shared" si="0"/>
        <v>1:59:59 PM</v>
      </c>
      <c r="E9">
        <v>61.700000762939503</v>
      </c>
      <c r="F9">
        <v>136.025217450139</v>
      </c>
      <c r="H9">
        <v>24.100000381469702</v>
      </c>
      <c r="I9" t="b">
        <v>1</v>
      </c>
      <c r="J9" s="2">
        <v>1460678399000</v>
      </c>
      <c r="K9" t="str">
        <f>TEXT(weightLog[[#This Row],[Date]],"dddd")</f>
        <v>Thursday</v>
      </c>
      <c r="L9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0" spans="1:12">
      <c r="A10" s="11">
        <v>6962181067</v>
      </c>
      <c r="B10" s="11" t="s">
        <v>16</v>
      </c>
      <c r="C10" s="8">
        <v>42475</v>
      </c>
      <c r="D10" s="10" t="str">
        <f t="shared" si="0"/>
        <v>1:59:59 PM</v>
      </c>
      <c r="E10">
        <v>61.5</v>
      </c>
      <c r="F10">
        <v>135.584291243775</v>
      </c>
      <c r="H10">
        <v>24</v>
      </c>
      <c r="I10" t="b">
        <v>1</v>
      </c>
      <c r="J10" s="2">
        <v>1460764799000</v>
      </c>
      <c r="K10" t="str">
        <f>TEXT(weightLog[[#This Row],[Date]],"dddd")</f>
        <v>Friday</v>
      </c>
      <c r="L10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1" spans="1:12">
      <c r="A11" s="11">
        <v>6962181067</v>
      </c>
      <c r="B11" s="11" t="s">
        <v>17</v>
      </c>
      <c r="C11" s="8">
        <v>42476</v>
      </c>
      <c r="D11" s="10" t="str">
        <f t="shared" si="0"/>
        <v>1:59:59 PM</v>
      </c>
      <c r="E11">
        <v>62</v>
      </c>
      <c r="F11">
        <v>136.68660255469999</v>
      </c>
      <c r="H11">
        <v>24.209999084472699</v>
      </c>
      <c r="I11" t="b">
        <v>1</v>
      </c>
      <c r="J11" s="2">
        <v>1460851199000</v>
      </c>
      <c r="K11" t="str">
        <f>TEXT(weightLog[[#This Row],[Date]],"dddd")</f>
        <v>Saturday</v>
      </c>
      <c r="L11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2" spans="1:12">
      <c r="A12" s="11">
        <v>6962181067</v>
      </c>
      <c r="B12" s="11" t="s">
        <v>10</v>
      </c>
      <c r="C12" s="8">
        <v>42477</v>
      </c>
      <c r="D12" s="10" t="str">
        <f t="shared" si="0"/>
        <v>1:59:59 PM</v>
      </c>
      <c r="E12">
        <v>61.400001525878899</v>
      </c>
      <c r="F12">
        <v>135.36383234557701</v>
      </c>
      <c r="H12">
        <v>23.959999084472699</v>
      </c>
      <c r="I12" t="b">
        <v>1</v>
      </c>
      <c r="J12" s="2">
        <v>1460937599000</v>
      </c>
      <c r="K12" t="str">
        <f>TEXT(weightLog[[#This Row],[Date]],"dddd")</f>
        <v>Sunday</v>
      </c>
      <c r="L12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3" spans="1:12">
      <c r="A13" s="11">
        <v>6962181067</v>
      </c>
      <c r="B13" s="11" t="s">
        <v>11</v>
      </c>
      <c r="C13" s="8">
        <v>42478</v>
      </c>
      <c r="D13" s="10" t="str">
        <f t="shared" si="0"/>
        <v>1:59:59 PM</v>
      </c>
      <c r="E13">
        <v>61.200000762939503</v>
      </c>
      <c r="F13">
        <v>134.92290613921401</v>
      </c>
      <c r="H13">
        <v>23.889999389648398</v>
      </c>
      <c r="I13" t="b">
        <v>1</v>
      </c>
      <c r="J13" s="2">
        <v>1461023999000</v>
      </c>
      <c r="K13" t="str">
        <f>TEXT(weightLog[[#This Row],[Date]],"dddd")</f>
        <v>Monday</v>
      </c>
      <c r="L13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4" spans="1:12">
      <c r="A14" s="11">
        <v>6962181067</v>
      </c>
      <c r="B14" s="11" t="s">
        <v>18</v>
      </c>
      <c r="C14" s="8">
        <v>42479</v>
      </c>
      <c r="D14" s="10" t="str">
        <f t="shared" si="0"/>
        <v>1:59:59 PM</v>
      </c>
      <c r="E14">
        <v>61.400001525878899</v>
      </c>
      <c r="F14">
        <v>135.36383234557701</v>
      </c>
      <c r="H14">
        <v>23.959999084472699</v>
      </c>
      <c r="I14" t="b">
        <v>1</v>
      </c>
      <c r="J14" s="2">
        <v>1461110399000</v>
      </c>
      <c r="K14" t="str">
        <f>TEXT(weightLog[[#This Row],[Date]],"dddd")</f>
        <v>Tuesday</v>
      </c>
      <c r="L14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5" spans="1:12">
      <c r="A15" s="11">
        <v>6962181067</v>
      </c>
      <c r="B15" s="11" t="s">
        <v>19</v>
      </c>
      <c r="C15" s="8">
        <v>42480</v>
      </c>
      <c r="D15" s="10" t="str">
        <f t="shared" si="0"/>
        <v>1:59:59 PM</v>
      </c>
      <c r="E15">
        <v>61.700000762939503</v>
      </c>
      <c r="F15">
        <v>136.025217450139</v>
      </c>
      <c r="H15">
        <v>24.100000381469702</v>
      </c>
      <c r="I15" t="b">
        <v>1</v>
      </c>
      <c r="J15" s="2">
        <v>1461196799000</v>
      </c>
      <c r="K15" t="str">
        <f>TEXT(weightLog[[#This Row],[Date]],"dddd")</f>
        <v>Wednesday</v>
      </c>
      <c r="L15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6" spans="1:12">
      <c r="A16" s="11">
        <v>6962181067</v>
      </c>
      <c r="B16" s="11" t="s">
        <v>9</v>
      </c>
      <c r="C16" s="8">
        <v>42481</v>
      </c>
      <c r="D16" s="10" t="str">
        <f t="shared" si="0"/>
        <v>1:59:59 PM</v>
      </c>
      <c r="E16">
        <v>61.400001525878899</v>
      </c>
      <c r="F16">
        <v>135.36383234557701</v>
      </c>
      <c r="H16">
        <v>23.959999084472699</v>
      </c>
      <c r="I16" t="b">
        <v>1</v>
      </c>
      <c r="J16" s="2">
        <v>1461283199000</v>
      </c>
      <c r="K16" t="str">
        <f>TEXT(weightLog[[#This Row],[Date]],"dddd")</f>
        <v>Thursday</v>
      </c>
      <c r="L16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7" spans="1:12">
      <c r="A17" s="11">
        <v>6962181067</v>
      </c>
      <c r="B17" s="11" t="s">
        <v>20</v>
      </c>
      <c r="C17" s="8">
        <v>42482</v>
      </c>
      <c r="D17" s="10" t="str">
        <f t="shared" si="0"/>
        <v>1:59:59 PM</v>
      </c>
      <c r="E17">
        <v>61.400001525878899</v>
      </c>
      <c r="F17">
        <v>135.36383234557701</v>
      </c>
      <c r="H17">
        <v>23.959999084472699</v>
      </c>
      <c r="I17" t="b">
        <v>1</v>
      </c>
      <c r="J17" s="2">
        <v>1461369599000</v>
      </c>
      <c r="K17" t="str">
        <f>TEXT(weightLog[[#This Row],[Date]],"dddd")</f>
        <v>Friday</v>
      </c>
      <c r="L17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8" spans="1:12">
      <c r="A18" s="11">
        <v>6962181067</v>
      </c>
      <c r="B18" s="11" t="s">
        <v>21</v>
      </c>
      <c r="C18" s="8">
        <v>42483</v>
      </c>
      <c r="D18" s="10" t="str">
        <f t="shared" si="0"/>
        <v>1:59:59 PM</v>
      </c>
      <c r="E18">
        <v>61.5</v>
      </c>
      <c r="F18">
        <v>135.584291243775</v>
      </c>
      <c r="H18">
        <v>24</v>
      </c>
      <c r="I18" t="b">
        <v>1</v>
      </c>
      <c r="J18" s="2">
        <v>1461455999000</v>
      </c>
      <c r="K18" t="str">
        <f>TEXT(weightLog[[#This Row],[Date]],"dddd")</f>
        <v>Saturday</v>
      </c>
      <c r="L18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19" spans="1:12">
      <c r="A19" s="11">
        <v>6962181067</v>
      </c>
      <c r="B19" s="11" t="s">
        <v>22</v>
      </c>
      <c r="C19" s="8">
        <v>42484</v>
      </c>
      <c r="D19" s="10" t="str">
        <f t="shared" si="0"/>
        <v>1:59:59 PM</v>
      </c>
      <c r="E19">
        <v>61.5</v>
      </c>
      <c r="F19">
        <v>135.584291243775</v>
      </c>
      <c r="H19">
        <v>24</v>
      </c>
      <c r="I19" t="b">
        <v>1</v>
      </c>
      <c r="J19" s="2">
        <v>1461542399000</v>
      </c>
      <c r="K19" t="str">
        <f>TEXT(weightLog[[#This Row],[Date]],"dddd")</f>
        <v>Sunday</v>
      </c>
      <c r="L19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20" spans="1:12">
      <c r="A20" s="11">
        <v>6962181067</v>
      </c>
      <c r="B20" s="11" t="s">
        <v>12</v>
      </c>
      <c r="C20" s="8">
        <v>42485</v>
      </c>
      <c r="D20" s="10" t="str">
        <f t="shared" si="0"/>
        <v>1:59:59 PM</v>
      </c>
      <c r="E20">
        <v>61.700000762939503</v>
      </c>
      <c r="F20">
        <v>136.025217450139</v>
      </c>
      <c r="H20">
        <v>24.100000381469702</v>
      </c>
      <c r="I20" t="b">
        <v>1</v>
      </c>
      <c r="J20" s="2">
        <v>1461628799000</v>
      </c>
      <c r="K20" t="str">
        <f>TEXT(weightLog[[#This Row],[Date]],"dddd")</f>
        <v>Monday</v>
      </c>
      <c r="L20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21" spans="1:12">
      <c r="A21" s="11">
        <v>6962181067</v>
      </c>
      <c r="B21" s="11" t="s">
        <v>23</v>
      </c>
      <c r="C21" s="8">
        <v>42487</v>
      </c>
      <c r="D21" s="10" t="str">
        <f t="shared" si="0"/>
        <v>1:59:59 PM</v>
      </c>
      <c r="E21">
        <v>61.200000762939503</v>
      </c>
      <c r="F21">
        <v>134.92290613921401</v>
      </c>
      <c r="H21">
        <v>23.889999389648398</v>
      </c>
      <c r="I21" t="b">
        <v>1</v>
      </c>
      <c r="J21" s="2">
        <v>1461801599000</v>
      </c>
      <c r="K21" t="str">
        <f>TEXT(weightLog[[#This Row],[Date]],"dddd")</f>
        <v>Wednesday</v>
      </c>
      <c r="L21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22" spans="1:12">
      <c r="A22" s="11">
        <v>6962181067</v>
      </c>
      <c r="B22" s="11" t="s">
        <v>24</v>
      </c>
      <c r="C22" s="8">
        <v>42488</v>
      </c>
      <c r="D22" s="10" t="str">
        <f t="shared" si="0"/>
        <v>1:59:59 PM</v>
      </c>
      <c r="E22">
        <v>61.200000762939503</v>
      </c>
      <c r="F22">
        <v>134.92290613921401</v>
      </c>
      <c r="H22">
        <v>23.889999389648398</v>
      </c>
      <c r="I22" t="b">
        <v>1</v>
      </c>
      <c r="J22" s="2">
        <v>1461887999000</v>
      </c>
      <c r="K22" t="str">
        <f>TEXT(weightLog[[#This Row],[Date]],"dddd")</f>
        <v>Thursday</v>
      </c>
      <c r="L22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23" spans="1:12">
      <c r="A23" s="11">
        <v>6962181067</v>
      </c>
      <c r="B23" s="11" t="s">
        <v>25</v>
      </c>
      <c r="C23" s="8">
        <v>42489</v>
      </c>
      <c r="D23" s="10" t="str">
        <f t="shared" si="0"/>
        <v>1:59:59 PM</v>
      </c>
      <c r="E23">
        <v>61.400001525878899</v>
      </c>
      <c r="F23">
        <v>135.36383234557701</v>
      </c>
      <c r="H23">
        <v>23.959999084472699</v>
      </c>
      <c r="I23" t="b">
        <v>1</v>
      </c>
      <c r="J23" s="2">
        <v>1461974399000</v>
      </c>
      <c r="K23" t="str">
        <f>TEXT(weightLog[[#This Row],[Date]],"dddd")</f>
        <v>Friday</v>
      </c>
      <c r="L23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24" spans="1:12">
      <c r="A24" s="11">
        <v>6962181067</v>
      </c>
      <c r="B24" s="11" t="s">
        <v>26</v>
      </c>
      <c r="C24" s="8">
        <v>42490</v>
      </c>
      <c r="D24" s="10" t="str">
        <f t="shared" si="0"/>
        <v>1:59:59 PM</v>
      </c>
      <c r="E24">
        <v>61</v>
      </c>
      <c r="F24">
        <v>134.48197993285001</v>
      </c>
      <c r="H24">
        <v>23.819999694824201</v>
      </c>
      <c r="I24" t="b">
        <v>1</v>
      </c>
      <c r="J24" s="2">
        <v>1462060799000</v>
      </c>
      <c r="K24" t="str">
        <f>TEXT(weightLog[[#This Row],[Date]],"dddd")</f>
        <v>Saturday</v>
      </c>
      <c r="L24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25" spans="1:12">
      <c r="A25" s="11">
        <v>8877689391</v>
      </c>
      <c r="B25" s="11" t="s">
        <v>27</v>
      </c>
      <c r="C25" s="8">
        <v>42473</v>
      </c>
      <c r="D25" s="10" t="str">
        <f t="shared" si="0"/>
        <v>6:55:00 AM</v>
      </c>
      <c r="E25">
        <v>84.900001525878906</v>
      </c>
      <c r="F25">
        <v>187.17246395905201</v>
      </c>
      <c r="H25">
        <v>25.409999847412099</v>
      </c>
      <c r="I25" t="b">
        <v>0</v>
      </c>
      <c r="J25" s="2">
        <v>1460530500000</v>
      </c>
      <c r="K25" t="str">
        <f>TEXT(weightLog[[#This Row],[Date]],"dddd")</f>
        <v>Wednesday</v>
      </c>
      <c r="L25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26" spans="1:12">
      <c r="A26" s="11">
        <v>8877689391</v>
      </c>
      <c r="B26" s="11" t="s">
        <v>28</v>
      </c>
      <c r="C26" s="8">
        <v>42474</v>
      </c>
      <c r="D26" s="10" t="str">
        <f t="shared" si="0"/>
        <v>6:48:43 AM</v>
      </c>
      <c r="E26">
        <v>84.5</v>
      </c>
      <c r="F26">
        <v>186.29061154632501</v>
      </c>
      <c r="H26">
        <v>25.309999465942401</v>
      </c>
      <c r="I26" t="b">
        <v>0</v>
      </c>
      <c r="J26" s="2">
        <v>1460616523000</v>
      </c>
      <c r="K26" t="str">
        <f>TEXT(weightLog[[#This Row],[Date]],"dddd")</f>
        <v>Thursday</v>
      </c>
      <c r="L26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27" spans="1:12">
      <c r="A27" s="11">
        <v>8877689391</v>
      </c>
      <c r="B27" s="11" t="s">
        <v>29</v>
      </c>
      <c r="C27" s="8">
        <v>42476</v>
      </c>
      <c r="D27" s="10" t="str">
        <f t="shared" si="0"/>
        <v>1:39:25 PM</v>
      </c>
      <c r="E27">
        <v>85.5</v>
      </c>
      <c r="F27">
        <v>188.49523416817499</v>
      </c>
      <c r="H27">
        <v>25.590000152587901</v>
      </c>
      <c r="I27" t="b">
        <v>0</v>
      </c>
      <c r="J27" s="2">
        <v>1460813965000</v>
      </c>
      <c r="K27" t="str">
        <f>TEXT(weightLog[[#This Row],[Date]],"dddd")</f>
        <v>Saturday</v>
      </c>
      <c r="L27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28" spans="1:12">
      <c r="A28" s="11">
        <v>8877689391</v>
      </c>
      <c r="B28" s="11" t="s">
        <v>30</v>
      </c>
      <c r="C28" s="8">
        <v>42478</v>
      </c>
      <c r="D28" s="10" t="str">
        <f t="shared" si="0"/>
        <v>6:51:14 AM</v>
      </c>
      <c r="E28">
        <v>85.800003051757798</v>
      </c>
      <c r="F28">
        <v>189.156627682704</v>
      </c>
      <c r="H28">
        <v>25.680000305175799</v>
      </c>
      <c r="I28" t="b">
        <v>0</v>
      </c>
      <c r="J28" s="2">
        <v>1460962274000</v>
      </c>
      <c r="K28" t="str">
        <f>TEXT(weightLog[[#This Row],[Date]],"dddd")</f>
        <v>Monday</v>
      </c>
      <c r="L28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29" spans="1:12">
      <c r="A29" s="11">
        <v>8877689391</v>
      </c>
      <c r="B29" s="11" t="s">
        <v>31</v>
      </c>
      <c r="C29" s="8">
        <v>42479</v>
      </c>
      <c r="D29" s="10" t="str">
        <f t="shared" si="0"/>
        <v>6:39:31 AM</v>
      </c>
      <c r="E29">
        <v>85.300003051757798</v>
      </c>
      <c r="F29">
        <v>188.05431637177901</v>
      </c>
      <c r="H29">
        <v>25.530000686645501</v>
      </c>
      <c r="I29" t="b">
        <v>0</v>
      </c>
      <c r="J29" s="2">
        <v>1461047971000</v>
      </c>
      <c r="K29" t="str">
        <f>TEXT(weightLog[[#This Row],[Date]],"dddd")</f>
        <v>Tuesday</v>
      </c>
      <c r="L29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0" spans="1:12">
      <c r="A30" s="11">
        <v>8877689391</v>
      </c>
      <c r="B30" s="11" t="s">
        <v>32</v>
      </c>
      <c r="C30" s="8">
        <v>42480</v>
      </c>
      <c r="D30" s="10" t="str">
        <f t="shared" si="0"/>
        <v>6:44:54 AM</v>
      </c>
      <c r="E30">
        <v>84.900001525878906</v>
      </c>
      <c r="F30">
        <v>187.17246395905201</v>
      </c>
      <c r="H30">
        <v>25.409999847412099</v>
      </c>
      <c r="I30" t="b">
        <v>0</v>
      </c>
      <c r="J30" s="2">
        <v>1461134694000</v>
      </c>
      <c r="K30" t="str">
        <f>TEXT(weightLog[[#This Row],[Date]],"dddd")</f>
        <v>Wednesday</v>
      </c>
      <c r="L30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1" spans="1:12">
      <c r="A31" s="11">
        <v>8877689391</v>
      </c>
      <c r="B31" s="11" t="s">
        <v>33</v>
      </c>
      <c r="C31" s="8">
        <v>42481</v>
      </c>
      <c r="D31" s="10" t="str">
        <f t="shared" si="0"/>
        <v>6:50:27 AM</v>
      </c>
      <c r="E31">
        <v>84.5</v>
      </c>
      <c r="F31">
        <v>186.29061154632501</v>
      </c>
      <c r="H31">
        <v>25.290000915527301</v>
      </c>
      <c r="I31" t="b">
        <v>0</v>
      </c>
      <c r="J31" s="2">
        <v>1461221427000</v>
      </c>
      <c r="K31" t="str">
        <f>TEXT(weightLog[[#This Row],[Date]],"dddd")</f>
        <v>Thursday</v>
      </c>
      <c r="L31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2" spans="1:12">
      <c r="A32" s="11">
        <v>8877689391</v>
      </c>
      <c r="B32" s="11" t="s">
        <v>34</v>
      </c>
      <c r="C32" s="8">
        <v>42483</v>
      </c>
      <c r="D32" s="10" t="str">
        <f t="shared" si="0"/>
        <v>7:22:28 AM</v>
      </c>
      <c r="E32">
        <v>85.5</v>
      </c>
      <c r="F32">
        <v>188.49523416817499</v>
      </c>
      <c r="H32">
        <v>25.590000152587901</v>
      </c>
      <c r="I32" t="b">
        <v>0</v>
      </c>
      <c r="J32" s="2">
        <v>1461396148000</v>
      </c>
      <c r="K32" t="str">
        <f>TEXT(weightLog[[#This Row],[Date]],"dddd")</f>
        <v>Saturday</v>
      </c>
      <c r="L32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3" spans="1:12">
      <c r="A33" s="11">
        <v>8877689391</v>
      </c>
      <c r="B33" s="11" t="s">
        <v>35</v>
      </c>
      <c r="C33" s="8">
        <v>42484</v>
      </c>
      <c r="D33" s="10" t="str">
        <f t="shared" si="0"/>
        <v>7:38:05 AM</v>
      </c>
      <c r="E33">
        <v>85.5</v>
      </c>
      <c r="F33">
        <v>188.49523416817499</v>
      </c>
      <c r="H33">
        <v>25.590000152587901</v>
      </c>
      <c r="I33" t="b">
        <v>0</v>
      </c>
      <c r="J33" s="2">
        <v>1461483485000</v>
      </c>
      <c r="K33" t="str">
        <f>TEXT(weightLog[[#This Row],[Date]],"dddd")</f>
        <v>Sunday</v>
      </c>
      <c r="L33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4" spans="1:12">
      <c r="A34" s="11">
        <v>8877689391</v>
      </c>
      <c r="B34" s="11" t="s">
        <v>36</v>
      </c>
      <c r="C34" s="8">
        <v>42485</v>
      </c>
      <c r="D34" s="10" t="str">
        <f t="shared" si="0"/>
        <v>6:40:16 AM</v>
      </c>
      <c r="E34">
        <v>85.400001525878906</v>
      </c>
      <c r="F34">
        <v>188.274775269977</v>
      </c>
      <c r="H34">
        <v>25.559999465942401</v>
      </c>
      <c r="I34" t="b">
        <v>0</v>
      </c>
      <c r="J34" s="2">
        <v>1461566416000</v>
      </c>
      <c r="K34" t="str">
        <f>TEXT(weightLog[[#This Row],[Date]],"dddd")</f>
        <v>Monday</v>
      </c>
      <c r="L34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5" spans="1:12">
      <c r="A35" s="11">
        <v>8877689391</v>
      </c>
      <c r="B35" s="11" t="s">
        <v>37</v>
      </c>
      <c r="C35" s="8">
        <v>42486</v>
      </c>
      <c r="D35" s="10" t="str">
        <f t="shared" si="0"/>
        <v>6:50:27 AM</v>
      </c>
      <c r="E35">
        <v>85.099998474121094</v>
      </c>
      <c r="F35">
        <v>187.61338175544799</v>
      </c>
      <c r="H35">
        <v>25.4899997711182</v>
      </c>
      <c r="I35" t="b">
        <v>0</v>
      </c>
      <c r="J35" s="2">
        <v>1461653427000</v>
      </c>
      <c r="K35" t="str">
        <f>TEXT(weightLog[[#This Row],[Date]],"dddd")</f>
        <v>Tuesday</v>
      </c>
      <c r="L35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6" spans="1:12">
      <c r="A36" s="11">
        <v>8877689391</v>
      </c>
      <c r="B36" s="11" t="s">
        <v>38</v>
      </c>
      <c r="C36" s="8">
        <v>42487</v>
      </c>
      <c r="D36" s="10" t="str">
        <f t="shared" si="0"/>
        <v>6:51:05 AM</v>
      </c>
      <c r="E36">
        <v>85.400001525878906</v>
      </c>
      <c r="F36">
        <v>188.274775269977</v>
      </c>
      <c r="H36">
        <v>25.559999465942401</v>
      </c>
      <c r="I36" t="b">
        <v>0</v>
      </c>
      <c r="J36" s="2">
        <v>1461739865000</v>
      </c>
      <c r="K36" t="str">
        <f>TEXT(weightLog[[#This Row],[Date]],"dddd")</f>
        <v>Wednesday</v>
      </c>
      <c r="L36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7" spans="1:12">
      <c r="A37" s="11">
        <v>8877689391</v>
      </c>
      <c r="B37" s="11" t="s">
        <v>39</v>
      </c>
      <c r="C37" s="8">
        <v>42488</v>
      </c>
      <c r="D37" s="10" t="str">
        <f t="shared" si="0"/>
        <v>6:50:03 AM</v>
      </c>
      <c r="E37">
        <v>85.099998474121094</v>
      </c>
      <c r="F37">
        <v>187.61338175544799</v>
      </c>
      <c r="H37">
        <v>25.4899997711182</v>
      </c>
      <c r="I37" t="b">
        <v>0</v>
      </c>
      <c r="J37" s="2">
        <v>1461826203000</v>
      </c>
      <c r="K37" t="str">
        <f>TEXT(weightLog[[#This Row],[Date]],"dddd")</f>
        <v>Thursday</v>
      </c>
      <c r="L37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8" spans="1:12">
      <c r="A38" s="11">
        <v>8877689391</v>
      </c>
      <c r="B38" s="11" t="s">
        <v>40</v>
      </c>
      <c r="C38" s="8">
        <v>42489</v>
      </c>
      <c r="D38" s="10" t="str">
        <f t="shared" si="0"/>
        <v>6:49:55 AM</v>
      </c>
      <c r="E38">
        <v>84.900001525878906</v>
      </c>
      <c r="F38">
        <v>187.17246395905201</v>
      </c>
      <c r="H38">
        <v>25.409999847412099</v>
      </c>
      <c r="I38" t="b">
        <v>0</v>
      </c>
      <c r="J38" s="2">
        <v>1461912595000</v>
      </c>
      <c r="K38" t="str">
        <f>TEXT(weightLog[[#This Row],[Date]],"dddd")</f>
        <v>Friday</v>
      </c>
      <c r="L38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39" spans="1:12">
      <c r="A39" s="11">
        <v>8877689391</v>
      </c>
      <c r="B39" s="11" t="s">
        <v>41</v>
      </c>
      <c r="C39" s="8">
        <v>42490</v>
      </c>
      <c r="D39" s="10" t="str">
        <f t="shared" si="0"/>
        <v>7:49:03 AM</v>
      </c>
      <c r="E39">
        <v>85.5</v>
      </c>
      <c r="F39">
        <v>188.49523416817499</v>
      </c>
      <c r="H39">
        <v>25.590000152587901</v>
      </c>
      <c r="I39" t="b">
        <v>0</v>
      </c>
      <c r="J39" s="2">
        <v>1462002543000</v>
      </c>
      <c r="K39" t="str">
        <f>TEXT(weightLog[[#This Row],[Date]],"dddd")</f>
        <v>Saturday</v>
      </c>
      <c r="L39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40" spans="1:12">
      <c r="A40" s="11">
        <v>1503960366</v>
      </c>
      <c r="B40" s="15">
        <v>42405.999988425923</v>
      </c>
      <c r="C40" s="8">
        <v>42405.999988425923</v>
      </c>
      <c r="D40" s="18">
        <v>0.99998842592322035</v>
      </c>
      <c r="E40">
        <v>52.599998474121101</v>
      </c>
      <c r="F40">
        <v>115.963146545323</v>
      </c>
      <c r="G40">
        <v>22</v>
      </c>
      <c r="H40">
        <v>22.649999618530298</v>
      </c>
      <c r="I40" t="b">
        <v>1</v>
      </c>
      <c r="J40" s="2">
        <v>1462233599000</v>
      </c>
      <c r="K40" t="str">
        <f>TEXT(weightLog[[#This Row],[Date]],"dddd")</f>
        <v>Friday</v>
      </c>
      <c r="L40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41" spans="1:12">
      <c r="A41" s="11">
        <v>1503960366</v>
      </c>
      <c r="B41" s="15">
        <v>42434.999988425923</v>
      </c>
      <c r="C41" s="8">
        <v>42434.999988425923</v>
      </c>
      <c r="D41" s="18">
        <v>0.99998842592322035</v>
      </c>
      <c r="E41">
        <v>52.599998474121101</v>
      </c>
      <c r="F41">
        <v>115.963146545323</v>
      </c>
      <c r="H41">
        <v>22.649999618530298</v>
      </c>
      <c r="I41" t="b">
        <v>1</v>
      </c>
      <c r="J41" s="2">
        <v>1462319999000</v>
      </c>
      <c r="K41" t="str">
        <f>TEXT(weightLog[[#This Row],[Date]],"dddd")</f>
        <v>Saturday</v>
      </c>
      <c r="L41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42" spans="1:12">
      <c r="A42" s="11">
        <v>2873212765</v>
      </c>
      <c r="B42" s="15">
        <v>42709.999988425923</v>
      </c>
      <c r="C42" s="8">
        <v>42709.999988425923</v>
      </c>
      <c r="D42" s="18">
        <v>0.99998842592322035</v>
      </c>
      <c r="E42">
        <v>57.299999237060497</v>
      </c>
      <c r="F42">
        <v>126.324874550011</v>
      </c>
      <c r="H42">
        <v>21.690000534057599</v>
      </c>
      <c r="I42" t="b">
        <v>1</v>
      </c>
      <c r="J42" s="2">
        <v>1463097599000</v>
      </c>
      <c r="K42" t="str">
        <f>TEXT(weightLog[[#This Row],[Date]],"dddd")</f>
        <v>Monday</v>
      </c>
      <c r="L42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43" spans="1:12">
      <c r="A43" s="11">
        <v>4319703577</v>
      </c>
      <c r="B43" s="15">
        <v>42465.999988425923</v>
      </c>
      <c r="C43" s="8">
        <v>42465.999988425923</v>
      </c>
      <c r="D43" s="18">
        <v>0.99998842592322035</v>
      </c>
      <c r="E43">
        <v>72.300003051757798</v>
      </c>
      <c r="F43">
        <v>159.39422228772901</v>
      </c>
      <c r="H43">
        <v>27.379999160766602</v>
      </c>
      <c r="I43" t="b">
        <v>1</v>
      </c>
      <c r="J43" s="2">
        <v>1462406399000</v>
      </c>
      <c r="K43" t="str">
        <f>TEXT(weightLog[[#This Row],[Date]],"dddd")</f>
        <v>Tuesday</v>
      </c>
      <c r="L43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44" spans="1:12">
      <c r="A44" s="11">
        <v>4558609924</v>
      </c>
      <c r="B44" s="15">
        <v>42374.999988425923</v>
      </c>
      <c r="C44" s="8">
        <v>42374.999988425923</v>
      </c>
      <c r="D44" s="18">
        <v>0.99998842592322035</v>
      </c>
      <c r="E44">
        <v>69.900001525878906</v>
      </c>
      <c r="F44">
        <v>154.10312463130199</v>
      </c>
      <c r="H44">
        <v>27.319999694824201</v>
      </c>
      <c r="I44" t="b">
        <v>1</v>
      </c>
      <c r="J44" s="2">
        <v>1462147199000</v>
      </c>
      <c r="K44" t="str">
        <f>TEXT(weightLog[[#This Row],[Date]],"dddd")</f>
        <v>Tuesday</v>
      </c>
      <c r="L44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45" spans="1:12">
      <c r="A45" s="11">
        <v>4558609924</v>
      </c>
      <c r="B45" s="15">
        <v>42405.999988425923</v>
      </c>
      <c r="C45" s="8">
        <v>42405.999988425923</v>
      </c>
      <c r="D45" s="18">
        <v>0.99998842592322035</v>
      </c>
      <c r="E45">
        <v>69.199996948242202</v>
      </c>
      <c r="F45">
        <v>152.55987870404601</v>
      </c>
      <c r="H45">
        <v>27.040000915527301</v>
      </c>
      <c r="I45" t="b">
        <v>1</v>
      </c>
      <c r="J45" s="2">
        <v>1462233599000</v>
      </c>
      <c r="K45" t="str">
        <f>TEXT(weightLog[[#This Row],[Date]],"dddd")</f>
        <v>Friday</v>
      </c>
      <c r="L45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46" spans="1:12">
      <c r="A46" s="11">
        <v>4558609924</v>
      </c>
      <c r="B46" s="15">
        <v>42618.999988425923</v>
      </c>
      <c r="C46" s="8">
        <v>42618.999988425923</v>
      </c>
      <c r="D46" s="18">
        <v>0.99998842592322035</v>
      </c>
      <c r="E46">
        <v>69.099998474121094</v>
      </c>
      <c r="F46">
        <v>152.339419805848</v>
      </c>
      <c r="H46">
        <v>27</v>
      </c>
      <c r="I46" t="b">
        <v>1</v>
      </c>
      <c r="J46" s="2">
        <v>1462838399000</v>
      </c>
      <c r="K46" t="str">
        <f>TEXT(weightLog[[#This Row],[Date]],"dddd")</f>
        <v>Monday</v>
      </c>
      <c r="L46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47" spans="1:12">
      <c r="A47" s="11">
        <v>6962181067</v>
      </c>
      <c r="B47" s="15">
        <v>42708.999988425923</v>
      </c>
      <c r="C47" s="8">
        <v>42708.999988425923</v>
      </c>
      <c r="D47" s="18">
        <v>0.99998842592322035</v>
      </c>
      <c r="E47">
        <v>62.5</v>
      </c>
      <c r="F47">
        <v>137.78891386562501</v>
      </c>
      <c r="H47">
        <v>24.389999389648398</v>
      </c>
      <c r="I47" t="b">
        <v>1</v>
      </c>
      <c r="J47" s="2">
        <v>1460505599000</v>
      </c>
      <c r="K47" t="str">
        <f>TEXT(weightLog[[#This Row],[Date]],"dddd")</f>
        <v>Sunday</v>
      </c>
      <c r="L47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48" spans="1:12">
      <c r="A48" s="11">
        <v>6962181067</v>
      </c>
      <c r="B48" s="15">
        <v>42374.999988425923</v>
      </c>
      <c r="C48" s="8">
        <v>42374.999988425923</v>
      </c>
      <c r="D48" s="18">
        <v>0.99998842592322035</v>
      </c>
      <c r="E48">
        <v>61.700000762939503</v>
      </c>
      <c r="F48">
        <v>136.025217450139</v>
      </c>
      <c r="H48">
        <v>24.100000381469702</v>
      </c>
      <c r="I48" t="b">
        <v>1</v>
      </c>
      <c r="J48" s="2">
        <v>1462147199000</v>
      </c>
      <c r="K48" t="str">
        <f>TEXT(weightLog[[#This Row],[Date]],"dddd")</f>
        <v>Tuesday</v>
      </c>
      <c r="L48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49" spans="1:12">
      <c r="A49" s="11">
        <v>6962181067</v>
      </c>
      <c r="B49" s="15">
        <v>42405.999988425923</v>
      </c>
      <c r="C49" s="8">
        <v>42405.999988425923</v>
      </c>
      <c r="D49" s="18">
        <v>0.99998842592322035</v>
      </c>
      <c r="E49">
        <v>61.5</v>
      </c>
      <c r="F49">
        <v>135.584291243775</v>
      </c>
      <c r="H49">
        <v>24</v>
      </c>
      <c r="I49" t="b">
        <v>1</v>
      </c>
      <c r="J49" s="2">
        <v>1462233599000</v>
      </c>
      <c r="K49" t="str">
        <f>TEXT(weightLog[[#This Row],[Date]],"dddd")</f>
        <v>Friday</v>
      </c>
      <c r="L49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0" spans="1:12">
      <c r="A50" s="11">
        <v>6962181067</v>
      </c>
      <c r="B50" s="15">
        <v>42434.999988425923</v>
      </c>
      <c r="C50" s="8">
        <v>42434.999988425923</v>
      </c>
      <c r="D50" s="18">
        <v>0.99998842592322035</v>
      </c>
      <c r="E50">
        <v>61</v>
      </c>
      <c r="F50">
        <v>134.48197993285001</v>
      </c>
      <c r="H50">
        <v>23.819999694824201</v>
      </c>
      <c r="I50" t="b">
        <v>1</v>
      </c>
      <c r="J50" s="2">
        <v>1462319999000</v>
      </c>
      <c r="K50" t="str">
        <f>TEXT(weightLog[[#This Row],[Date]],"dddd")</f>
        <v>Saturday</v>
      </c>
      <c r="L50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1" spans="1:12">
      <c r="A51" s="11">
        <v>6962181067</v>
      </c>
      <c r="B51" s="15">
        <v>42465.999988425923</v>
      </c>
      <c r="C51" s="8">
        <v>42465.999988425923</v>
      </c>
      <c r="D51" s="18">
        <v>0.99998842592322035</v>
      </c>
      <c r="E51">
        <v>61.099998474121101</v>
      </c>
      <c r="F51">
        <v>134.702438831048</v>
      </c>
      <c r="H51">
        <v>23.850000381469702</v>
      </c>
      <c r="I51" t="b">
        <v>1</v>
      </c>
      <c r="J51" s="2">
        <v>1462406399000</v>
      </c>
      <c r="K51" t="str">
        <f>TEXT(weightLog[[#This Row],[Date]],"dddd")</f>
        <v>Tuesday</v>
      </c>
      <c r="L51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2" spans="1:12">
      <c r="A52" s="11">
        <v>6962181067</v>
      </c>
      <c r="B52" s="15">
        <v>42495.999988425923</v>
      </c>
      <c r="C52" s="8">
        <v>42495.999988425923</v>
      </c>
      <c r="D52" s="18">
        <v>0.99998842592322035</v>
      </c>
      <c r="E52">
        <v>61.299999237060497</v>
      </c>
      <c r="F52">
        <v>135.143365037411</v>
      </c>
      <c r="H52">
        <v>23.930000305175799</v>
      </c>
      <c r="I52" t="b">
        <v>1</v>
      </c>
      <c r="J52" s="2">
        <v>1462492799000</v>
      </c>
      <c r="K52" t="str">
        <f>TEXT(weightLog[[#This Row],[Date]],"dddd")</f>
        <v>Thursday</v>
      </c>
      <c r="L52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3" spans="1:12">
      <c r="A53" s="11">
        <v>6962181067</v>
      </c>
      <c r="B53" s="15">
        <v>42526.999988425923</v>
      </c>
      <c r="C53" s="8">
        <v>42526.999988425923</v>
      </c>
      <c r="D53" s="18">
        <v>0.99998842592322035</v>
      </c>
      <c r="E53">
        <v>61.5</v>
      </c>
      <c r="F53">
        <v>135.584291243775</v>
      </c>
      <c r="H53">
        <v>24</v>
      </c>
      <c r="I53" t="b">
        <v>1</v>
      </c>
      <c r="J53" s="2">
        <v>1462579199000</v>
      </c>
      <c r="K53" t="str">
        <f>TEXT(weightLog[[#This Row],[Date]],"dddd")</f>
        <v>Sunday</v>
      </c>
      <c r="L53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4" spans="1:12">
      <c r="A54" s="11">
        <v>6962181067</v>
      </c>
      <c r="B54" s="15">
        <v>42556.999988425923</v>
      </c>
      <c r="C54" s="8">
        <v>42556.999988425923</v>
      </c>
      <c r="D54" s="18">
        <v>0.99998842592322035</v>
      </c>
      <c r="E54">
        <v>61.200000762939503</v>
      </c>
      <c r="F54">
        <v>134.92290613921401</v>
      </c>
      <c r="H54">
        <v>23.889999389648398</v>
      </c>
      <c r="I54" t="b">
        <v>1</v>
      </c>
      <c r="J54" s="2">
        <v>1462665599000</v>
      </c>
      <c r="K54" t="str">
        <f>TEXT(weightLog[[#This Row],[Date]],"dddd")</f>
        <v>Tuesday</v>
      </c>
      <c r="L54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5" spans="1:12">
      <c r="A55" s="11">
        <v>6962181067</v>
      </c>
      <c r="B55" s="15">
        <v>42587.999988425923</v>
      </c>
      <c r="C55" s="8">
        <v>42587.999988425923</v>
      </c>
      <c r="D55" s="18">
        <v>0.99998842592322035</v>
      </c>
      <c r="E55">
        <v>61.200000762939503</v>
      </c>
      <c r="F55">
        <v>134.92290613921401</v>
      </c>
      <c r="H55">
        <v>23.889999389648398</v>
      </c>
      <c r="I55" t="b">
        <v>1</v>
      </c>
      <c r="J55" s="2">
        <v>1462751999000</v>
      </c>
      <c r="K55" t="str">
        <f>TEXT(weightLog[[#This Row],[Date]],"dddd")</f>
        <v>Friday</v>
      </c>
      <c r="L55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6" spans="1:12">
      <c r="A56" s="11">
        <v>6962181067</v>
      </c>
      <c r="B56" s="15">
        <v>42618.999988425923</v>
      </c>
      <c r="C56" s="8">
        <v>42618.999988425923</v>
      </c>
      <c r="D56" s="18">
        <v>0.99998842592322035</v>
      </c>
      <c r="E56">
        <v>62.400001525878899</v>
      </c>
      <c r="F56">
        <v>137.56845496742699</v>
      </c>
      <c r="H56">
        <v>24.350000381469702</v>
      </c>
      <c r="I56" t="b">
        <v>1</v>
      </c>
      <c r="J56" s="2">
        <v>1462838399000</v>
      </c>
      <c r="K56" t="str">
        <f>TEXT(weightLog[[#This Row],[Date]],"dddd")</f>
        <v>Monday</v>
      </c>
      <c r="L56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7" spans="1:12">
      <c r="A57" s="11">
        <v>6962181067</v>
      </c>
      <c r="B57" s="15">
        <v>42648.999988425923</v>
      </c>
      <c r="C57" s="8">
        <v>42648.999988425923</v>
      </c>
      <c r="D57" s="18">
        <v>0.99998842592322035</v>
      </c>
      <c r="E57">
        <v>62.099998474121101</v>
      </c>
      <c r="F57">
        <v>136.90706145289801</v>
      </c>
      <c r="H57">
        <v>24.2399997711182</v>
      </c>
      <c r="I57" t="b">
        <v>1</v>
      </c>
      <c r="J57" s="2">
        <v>1462924799000</v>
      </c>
      <c r="K57" t="str">
        <f>TEXT(weightLog[[#This Row],[Date]],"dddd")</f>
        <v>Wednesday</v>
      </c>
      <c r="L57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8" spans="1:12">
      <c r="A58" s="11">
        <v>6962181067</v>
      </c>
      <c r="B58" s="15">
        <v>42679.999988425923</v>
      </c>
      <c r="C58" s="8">
        <v>42679.999988425923</v>
      </c>
      <c r="D58" s="18">
        <v>0.99998842592322035</v>
      </c>
      <c r="E58">
        <v>61.900001525878899</v>
      </c>
      <c r="F58">
        <v>136.466143656502</v>
      </c>
      <c r="H58">
        <v>24.170000076293899</v>
      </c>
      <c r="I58" t="b">
        <v>1</v>
      </c>
      <c r="J58" s="2">
        <v>1463011199000</v>
      </c>
      <c r="K58" t="str">
        <f>TEXT(weightLog[[#This Row],[Date]],"dddd")</f>
        <v>Saturday</v>
      </c>
      <c r="L58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59" spans="1:12">
      <c r="A59" s="11">
        <v>6962181067</v>
      </c>
      <c r="B59" s="15">
        <v>42709.999988425923</v>
      </c>
      <c r="C59" s="8">
        <v>42709.999988425923</v>
      </c>
      <c r="D59" s="18">
        <v>0.99998842592322035</v>
      </c>
      <c r="E59">
        <v>61.900001525878899</v>
      </c>
      <c r="F59">
        <v>136.466143656502</v>
      </c>
      <c r="H59">
        <v>24.170000076293899</v>
      </c>
      <c r="I59" t="b">
        <v>1</v>
      </c>
      <c r="J59" s="2">
        <v>1463097599000</v>
      </c>
      <c r="K59" t="str">
        <f>TEXT(weightLog[[#This Row],[Date]],"dddd")</f>
        <v>Monday</v>
      </c>
      <c r="L59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Healthy</v>
      </c>
    </row>
    <row r="60" spans="1:12">
      <c r="A60" s="11">
        <v>8877689391</v>
      </c>
      <c r="B60" s="15">
        <v>42708.282766203702</v>
      </c>
      <c r="C60" s="8">
        <v>42708.282766203702</v>
      </c>
      <c r="D60" s="18">
        <v>0.28276620370161254</v>
      </c>
      <c r="E60">
        <v>85.800003051757798</v>
      </c>
      <c r="F60">
        <v>189.156627682704</v>
      </c>
      <c r="H60">
        <v>25.680000305175799</v>
      </c>
      <c r="I60" t="b">
        <v>0</v>
      </c>
      <c r="J60" s="2">
        <v>1460443631000</v>
      </c>
      <c r="K60" t="str">
        <f>TEXT(weightLog[[#This Row],[Date]],"dddd")</f>
        <v>Sunday</v>
      </c>
      <c r="L60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61" spans="1:12">
      <c r="A61" s="11">
        <v>8877689391</v>
      </c>
      <c r="B61" s="15">
        <v>42374.366539351853</v>
      </c>
      <c r="C61" s="8">
        <v>42374.366539351853</v>
      </c>
      <c r="D61" s="18">
        <v>0.36653935185313458</v>
      </c>
      <c r="E61">
        <v>85.300003051757798</v>
      </c>
      <c r="F61">
        <v>188.05431637177901</v>
      </c>
      <c r="H61">
        <v>25.530000686645501</v>
      </c>
      <c r="I61" t="b">
        <v>0</v>
      </c>
      <c r="J61" s="2">
        <v>1462092469000</v>
      </c>
      <c r="K61" t="str">
        <f>TEXT(weightLog[[#This Row],[Date]],"dddd")</f>
        <v>Tuesday</v>
      </c>
      <c r="L61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62" spans="1:12">
      <c r="A62" s="11">
        <v>8877689391</v>
      </c>
      <c r="B62" s="15">
        <v>42434.284502314818</v>
      </c>
      <c r="C62" s="8">
        <v>42434.284502314818</v>
      </c>
      <c r="D62" s="18">
        <v>0.28450231481838273</v>
      </c>
      <c r="E62">
        <v>84.900001525878906</v>
      </c>
      <c r="F62">
        <v>187.17246395905201</v>
      </c>
      <c r="H62">
        <v>25.409999847412099</v>
      </c>
      <c r="I62" t="b">
        <v>0</v>
      </c>
      <c r="J62" s="2">
        <v>1462258181000</v>
      </c>
      <c r="K62" t="str">
        <f>TEXT(weightLog[[#This Row],[Date]],"dddd")</f>
        <v>Saturday</v>
      </c>
      <c r="L62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63" spans="1:12">
      <c r="A63" s="11">
        <v>8877689391</v>
      </c>
      <c r="B63" s="15">
        <v>42465.283587962964</v>
      </c>
      <c r="C63" s="8">
        <v>42465.283587962964</v>
      </c>
      <c r="D63" s="18">
        <v>0.28358796296379296</v>
      </c>
      <c r="E63">
        <v>84.400001525878906</v>
      </c>
      <c r="F63">
        <v>186.07015264812699</v>
      </c>
      <c r="H63">
        <v>25.2600002288818</v>
      </c>
      <c r="I63" t="b">
        <v>0</v>
      </c>
      <c r="J63" s="2">
        <v>1462344502000</v>
      </c>
      <c r="K63" t="str">
        <f>TEXT(weightLog[[#This Row],[Date]],"dddd")</f>
        <v>Tuesday</v>
      </c>
      <c r="L63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64" spans="1:12">
      <c r="A64" s="11">
        <v>8877689391</v>
      </c>
      <c r="B64" s="15">
        <v>42526.280266203707</v>
      </c>
      <c r="C64" s="8">
        <v>42526.280266203707</v>
      </c>
      <c r="D64" s="18">
        <v>0.28026620370656019</v>
      </c>
      <c r="E64">
        <v>85</v>
      </c>
      <c r="F64">
        <v>187.39292285725</v>
      </c>
      <c r="H64">
        <v>25.440000534057599</v>
      </c>
      <c r="I64" t="b">
        <v>0</v>
      </c>
      <c r="J64" s="2">
        <v>1462517015000</v>
      </c>
      <c r="K64" t="str">
        <f>TEXT(weightLog[[#This Row],[Date]],"dddd")</f>
        <v>Sunday</v>
      </c>
      <c r="L64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65" spans="1:12">
      <c r="A65" s="11">
        <v>8877689391</v>
      </c>
      <c r="B65" s="15">
        <v>42587.31658564815</v>
      </c>
      <c r="C65" s="8">
        <v>42587.31658564815</v>
      </c>
      <c r="D65" s="18">
        <v>0.31658564815006685</v>
      </c>
      <c r="E65">
        <v>85.400001525878906</v>
      </c>
      <c r="F65">
        <v>188.274775269977</v>
      </c>
      <c r="H65">
        <v>25.559999465942401</v>
      </c>
      <c r="I65" t="b">
        <v>0</v>
      </c>
      <c r="J65" s="2">
        <v>1462692953000</v>
      </c>
      <c r="K65" t="str">
        <f>TEXT(weightLog[[#This Row],[Date]],"dddd")</f>
        <v>Friday</v>
      </c>
      <c r="L65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66" spans="1:12">
      <c r="A66" s="11">
        <v>8877689391</v>
      </c>
      <c r="B66" s="15">
        <v>42618.277592592596</v>
      </c>
      <c r="C66" s="8">
        <v>42618.277592592596</v>
      </c>
      <c r="D66" s="18">
        <v>0.27759259259619284</v>
      </c>
      <c r="E66">
        <v>85.5</v>
      </c>
      <c r="F66">
        <v>188.49523416817499</v>
      </c>
      <c r="H66">
        <v>25.610000610351602</v>
      </c>
      <c r="I66" t="b">
        <v>0</v>
      </c>
      <c r="J66" s="2">
        <v>1462775984000</v>
      </c>
      <c r="K66" t="str">
        <f>TEXT(weightLog[[#This Row],[Date]],"dddd")</f>
        <v>Monday</v>
      </c>
      <c r="L66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67" spans="1:12">
      <c r="A67" s="11">
        <v>8877689391</v>
      </c>
      <c r="B67" s="15">
        <v>42679.285960648151</v>
      </c>
      <c r="C67" s="8">
        <v>42679.285960648151</v>
      </c>
      <c r="D67" s="18">
        <v>0.28596064815064892</v>
      </c>
      <c r="E67">
        <v>85.400001525878906</v>
      </c>
      <c r="F67">
        <v>188.274775269977</v>
      </c>
      <c r="H67">
        <v>25.559999465942401</v>
      </c>
      <c r="I67" t="b">
        <v>0</v>
      </c>
      <c r="J67" s="2">
        <v>1462949507000</v>
      </c>
      <c r="K67" t="str">
        <f>TEXT(weightLog[[#This Row],[Date]],"dddd")</f>
        <v>Saturday</v>
      </c>
      <c r="L67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  <row r="68" spans="1:12">
      <c r="A68" s="11">
        <v>8877689391</v>
      </c>
      <c r="B68" s="15">
        <v>42709.279780092591</v>
      </c>
      <c r="C68" s="8">
        <v>42709.279780092591</v>
      </c>
      <c r="D68" s="18">
        <v>0.27978009259095415</v>
      </c>
      <c r="E68">
        <v>84</v>
      </c>
      <c r="F68">
        <v>185.18830023539999</v>
      </c>
      <c r="H68">
        <v>25.139999389648398</v>
      </c>
      <c r="I68" t="b">
        <v>0</v>
      </c>
      <c r="J68" s="2">
        <v>1463035373000</v>
      </c>
      <c r="K68" t="str">
        <f>TEXT(weightLog[[#This Row],[Date]],"dddd")</f>
        <v>Monday</v>
      </c>
      <c r="L68" s="21" t="str">
        <f>IF(AND(weightLog[[#This Row],[BMI]]&gt;=18.5,weightLog[[#This Row],[BMI]]&lt;=24.9),"Healthy",IF(weightLog[[#This Row],[BMI]]&lt;18.5,"Under Weight",IF(AND(weightLog[[#This Row],[BMI]]&gt;=25,weightLog[[#This Row],[BMI]]&lt;=29.9),"Over Weight","Obese")))</f>
        <v>Over Weight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weightLogInfo_merged</vt:lpstr>
      <vt:lpstr>Sheet1</vt:lpstr>
      <vt:lpstr>weightLogInfo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2023-02-20T07:04:39Z</cp:lastPrinted>
  <dcterms:created xsi:type="dcterms:W3CDTF">2023-02-20T07:05:03Z</dcterms:created>
  <dcterms:modified xsi:type="dcterms:W3CDTF">2023-02-27T19:36:29Z</dcterms:modified>
</cp:coreProperties>
</file>