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\Google DA\Course 8-Google Data Analytics Capstone Complete a Case Study\Week 1\Case Study 1\CSV_XLS_13-2-23_CS1_Week1_Course8\"/>
    </mc:Choice>
  </mc:AlternateContent>
  <xr:revisionPtr revIDLastSave="0" documentId="13_ncr:1_{DC1C1B97-D764-44C7-AE4A-EA078809C1DE}" xr6:coauthVersionLast="47" xr6:coauthVersionMax="47" xr10:uidLastSave="{00000000-0000-0000-0000-000000000000}"/>
  <bookViews>
    <workbookView xWindow="-108" yWindow="-108" windowWidth="23256" windowHeight="12576" firstSheet="1" activeTab="1" xr2:uid="{63818CAB-96BE-4CED-88DD-8C1DD7A4DB9C}"/>
  </bookViews>
  <sheets>
    <sheet name="2020" sheetId="1" state="hidden" r:id="rId1"/>
    <sheet name="2021_i" sheetId="5" r:id="rId2"/>
    <sheet name="2021_ii" sheetId="6" r:id="rId3"/>
    <sheet name="2021" sheetId="2" state="hidden" r:id="rId4"/>
    <sheet name="2022" sheetId="3" state="hidden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8" i="6" l="1"/>
  <c r="Y88" i="6" s="1"/>
  <c r="O80" i="6"/>
  <c r="Y80" i="6" s="1"/>
  <c r="O72" i="6"/>
  <c r="Y72" i="6" s="1"/>
  <c r="O64" i="6"/>
  <c r="Y64" i="6" s="1"/>
  <c r="O56" i="6"/>
  <c r="Y56" i="6" s="1"/>
  <c r="O48" i="6"/>
  <c r="Y48" i="6" s="1"/>
  <c r="O40" i="6"/>
  <c r="Y40" i="6" s="1"/>
  <c r="O32" i="6"/>
  <c r="Y32" i="6" s="1"/>
  <c r="O25" i="6"/>
  <c r="Y25" i="6" s="1"/>
  <c r="O17" i="6"/>
  <c r="Y17" i="6" s="1"/>
  <c r="O9" i="6"/>
  <c r="Y9" i="6" s="1"/>
  <c r="O1" i="6"/>
  <c r="Y1" i="6" s="1"/>
  <c r="F75" i="5"/>
  <c r="AO33" i="6"/>
  <c r="AO34" i="6" s="1"/>
  <c r="AN33" i="6"/>
  <c r="AN34" i="6" s="1"/>
  <c r="AM33" i="6"/>
  <c r="AM34" i="6" s="1"/>
  <c r="AL33" i="6"/>
  <c r="AL34" i="6" s="1"/>
  <c r="AK33" i="6"/>
  <c r="AK34" i="6" s="1"/>
  <c r="AJ33" i="6"/>
  <c r="AJ34" i="6" s="1"/>
  <c r="AI33" i="6"/>
  <c r="AI34" i="6" s="1"/>
  <c r="AP32" i="6"/>
  <c r="AQ32" i="6" s="1"/>
  <c r="AP31" i="6"/>
  <c r="AQ31" i="6" s="1"/>
  <c r="AP30" i="6"/>
  <c r="AQ30" i="6" s="1"/>
  <c r="AP29" i="6"/>
  <c r="AQ29" i="6" s="1"/>
  <c r="AP28" i="6"/>
  <c r="AQ28" i="6" s="1"/>
  <c r="AP27" i="6"/>
  <c r="AQ27" i="6" s="1"/>
  <c r="AP26" i="6"/>
  <c r="AQ26" i="6" s="1"/>
  <c r="AP25" i="6"/>
  <c r="AQ25" i="6" s="1"/>
  <c r="AP24" i="6"/>
  <c r="AQ24" i="6" s="1"/>
  <c r="AP23" i="6"/>
  <c r="AQ23" i="6" s="1"/>
  <c r="AP22" i="6"/>
  <c r="AQ22" i="6" s="1"/>
  <c r="M14" i="6"/>
  <c r="L14" i="6"/>
  <c r="AP21" i="6"/>
  <c r="AQ21" i="6" s="1"/>
  <c r="M13" i="6"/>
  <c r="L13" i="6"/>
  <c r="M12" i="6"/>
  <c r="L12" i="6"/>
  <c r="M11" i="6"/>
  <c r="L11" i="6"/>
  <c r="M10" i="6"/>
  <c r="L10" i="6"/>
  <c r="M9" i="6"/>
  <c r="L9" i="6"/>
  <c r="M8" i="6"/>
  <c r="L8" i="6"/>
  <c r="AO15" i="6"/>
  <c r="AO16" i="6" s="1"/>
  <c r="AN15" i="6"/>
  <c r="AN16" i="6" s="1"/>
  <c r="AM15" i="6"/>
  <c r="AM16" i="6" s="1"/>
  <c r="AL15" i="6"/>
  <c r="AL16" i="6" s="1"/>
  <c r="AK15" i="6"/>
  <c r="AK16" i="6" s="1"/>
  <c r="AJ15" i="6"/>
  <c r="AJ16" i="6" s="1"/>
  <c r="AI15" i="6"/>
  <c r="AI16" i="6" s="1"/>
  <c r="M7" i="6"/>
  <c r="L7" i="6"/>
  <c r="AP14" i="6"/>
  <c r="AQ14" i="6" s="1"/>
  <c r="M6" i="6"/>
  <c r="L6" i="6"/>
  <c r="AP13" i="6"/>
  <c r="AQ13" i="6" s="1"/>
  <c r="M5" i="6"/>
  <c r="L5" i="6"/>
  <c r="AP12" i="6"/>
  <c r="AQ12" i="6" s="1"/>
  <c r="M4" i="6"/>
  <c r="L4" i="6"/>
  <c r="AP11" i="6"/>
  <c r="AQ11" i="6" s="1"/>
  <c r="M3" i="6"/>
  <c r="L3" i="6"/>
  <c r="AP10" i="6"/>
  <c r="AQ10" i="6" s="1"/>
  <c r="AP9" i="6"/>
  <c r="AQ9" i="6" s="1"/>
  <c r="AP8" i="6"/>
  <c r="AQ8" i="6" s="1"/>
  <c r="AP7" i="6"/>
  <c r="AQ7" i="6" s="1"/>
  <c r="AP6" i="6"/>
  <c r="AQ6" i="6" s="1"/>
  <c r="AP5" i="6"/>
  <c r="AQ5" i="6" s="1"/>
  <c r="AP4" i="6"/>
  <c r="AQ4" i="6" s="1"/>
  <c r="AP3" i="6"/>
  <c r="H100" i="5"/>
  <c r="G100" i="5"/>
  <c r="F100" i="5"/>
  <c r="E100" i="5"/>
  <c r="D100" i="5"/>
  <c r="C100" i="5"/>
  <c r="O53" i="5"/>
  <c r="O52" i="5"/>
  <c r="AM36" i="2"/>
  <c r="AL36" i="2"/>
  <c r="AK36" i="2"/>
  <c r="AJ36" i="2"/>
  <c r="AI36" i="2"/>
  <c r="AH36" i="2"/>
  <c r="AJ26" i="2"/>
  <c r="AF33" i="2"/>
  <c r="L17" i="6" l="1"/>
  <c r="AP15" i="6"/>
  <c r="M17" i="6"/>
  <c r="L19" i="6"/>
  <c r="M19" i="6"/>
  <c r="AP34" i="6"/>
  <c r="AP35" i="6" s="1"/>
  <c r="AP16" i="6"/>
  <c r="AQ3" i="6"/>
  <c r="AP17" i="6" l="1"/>
  <c r="AQ16" i="6"/>
  <c r="AL76" i="2"/>
  <c r="AL75" i="2"/>
  <c r="AR13" i="2"/>
  <c r="AR14" i="2"/>
  <c r="AK58" i="2"/>
  <c r="AL58" i="2" s="1"/>
  <c r="AK59" i="2"/>
  <c r="AL59" i="2" s="1"/>
  <c r="AK60" i="2"/>
  <c r="AL60" i="2" s="1"/>
  <c r="AK61" i="2"/>
  <c r="AL61" i="2"/>
  <c r="AK62" i="2"/>
  <c r="AL62" i="2" s="1"/>
  <c r="AK63" i="2"/>
  <c r="AL63" i="2"/>
  <c r="AK64" i="2"/>
  <c r="AL64" i="2" s="1"/>
  <c r="AK65" i="2"/>
  <c r="AL65" i="2" s="1"/>
  <c r="AK66" i="2"/>
  <c r="AL66" i="2" s="1"/>
  <c r="AK67" i="2"/>
  <c r="AL67" i="2" s="1"/>
  <c r="AK68" i="2"/>
  <c r="AL68" i="2" s="1"/>
  <c r="AK57" i="2"/>
  <c r="AL57" i="2" s="1"/>
  <c r="AL40" i="2"/>
  <c r="AL44" i="2"/>
  <c r="AL48" i="2"/>
  <c r="AK40" i="2"/>
  <c r="AK41" i="2"/>
  <c r="AL41" i="2" s="1"/>
  <c r="AK42" i="2"/>
  <c r="AL42" i="2" s="1"/>
  <c r="AK43" i="2"/>
  <c r="AL43" i="2" s="1"/>
  <c r="AK44" i="2"/>
  <c r="AK45" i="2"/>
  <c r="AL45" i="2" s="1"/>
  <c r="AK46" i="2"/>
  <c r="AL46" i="2" s="1"/>
  <c r="AK47" i="2"/>
  <c r="AL47" i="2" s="1"/>
  <c r="AK48" i="2"/>
  <c r="AK49" i="2"/>
  <c r="AL49" i="2" s="1"/>
  <c r="AK50" i="2"/>
  <c r="AL50" i="2" s="1"/>
  <c r="AK39" i="2"/>
  <c r="AK51" i="2" s="1"/>
  <c r="AL39" i="2" l="1"/>
  <c r="AJ69" i="2" l="1"/>
  <c r="AJ70" i="2" s="1"/>
  <c r="AI69" i="2"/>
  <c r="AI70" i="2" s="1"/>
  <c r="AH69" i="2"/>
  <c r="AH70" i="2" s="1"/>
  <c r="AG69" i="2"/>
  <c r="AG70" i="2" s="1"/>
  <c r="AF69" i="2"/>
  <c r="AF70" i="2" s="1"/>
  <c r="AE69" i="2"/>
  <c r="AE70" i="2" s="1"/>
  <c r="AD69" i="2"/>
  <c r="AD70" i="2" s="1"/>
  <c r="AJ51" i="2"/>
  <c r="AJ52" i="2" s="1"/>
  <c r="AI51" i="2"/>
  <c r="AI52" i="2" s="1"/>
  <c r="AH51" i="2"/>
  <c r="AH52" i="2" s="1"/>
  <c r="AG51" i="2"/>
  <c r="AG52" i="2" s="1"/>
  <c r="AF51" i="2"/>
  <c r="AF52" i="2" s="1"/>
  <c r="AE51" i="2"/>
  <c r="AE52" i="2" s="1"/>
  <c r="AD51" i="2"/>
  <c r="AD52" i="2" s="1"/>
  <c r="AK52" i="2" l="1"/>
  <c r="AK70" i="2"/>
  <c r="AK71" i="2" s="1"/>
  <c r="AF32" i="2" s="1"/>
  <c r="N89" i="3"/>
  <c r="M89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80" i="3"/>
  <c r="M80" i="3"/>
  <c r="N85" i="3"/>
  <c r="M85" i="3"/>
  <c r="N83" i="3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15" i="1"/>
  <c r="L15" i="1"/>
  <c r="M13" i="1"/>
  <c r="L13" i="1"/>
  <c r="M12" i="1"/>
  <c r="L12" i="1"/>
  <c r="M11" i="1"/>
  <c r="L11" i="1"/>
  <c r="M10" i="1"/>
  <c r="L10" i="1"/>
  <c r="M9" i="1"/>
  <c r="L9" i="1"/>
  <c r="L6" i="1"/>
  <c r="M5" i="1"/>
  <c r="L5" i="1"/>
  <c r="AK53" i="2" l="1"/>
  <c r="AF31" i="2" s="1"/>
  <c r="AL52" i="2"/>
  <c r="M63" i="2"/>
  <c r="L63" i="2"/>
  <c r="L61" i="2"/>
  <c r="M61" i="2"/>
  <c r="M83" i="3"/>
</calcChain>
</file>

<file path=xl/sharedStrings.xml><?xml version="1.0" encoding="utf-8"?>
<sst xmlns="http://schemas.openxmlformats.org/spreadsheetml/2006/main" count="1046" uniqueCount="52">
  <si>
    <t>Count of ride_id</t>
  </si>
  <si>
    <t>member_casual</t>
  </si>
  <si>
    <t>casual</t>
  </si>
  <si>
    <t>member</t>
  </si>
  <si>
    <t>Grand Total</t>
  </si>
  <si>
    <t>Apr</t>
  </si>
  <si>
    <t>May</t>
  </si>
  <si>
    <t>Column Labels</t>
  </si>
  <si>
    <t>Row Labels</t>
  </si>
  <si>
    <t>day_of_week</t>
  </si>
  <si>
    <t>Jun</t>
  </si>
  <si>
    <t>Jul</t>
  </si>
  <si>
    <t>Aug</t>
  </si>
  <si>
    <t>Sep</t>
  </si>
  <si>
    <t>Oct</t>
  </si>
  <si>
    <t>Nov</t>
  </si>
  <si>
    <t>Dec</t>
  </si>
  <si>
    <t>Count of ride_length</t>
  </si>
  <si>
    <t>Jan</t>
  </si>
  <si>
    <t>Feb</t>
  </si>
  <si>
    <t>Mar</t>
  </si>
  <si>
    <t>Casual</t>
  </si>
  <si>
    <t>Member</t>
  </si>
  <si>
    <t>Apr-Dec</t>
  </si>
  <si>
    <t>Average of ride_length</t>
  </si>
  <si>
    <t>Sun</t>
  </si>
  <si>
    <t>Mon</t>
  </si>
  <si>
    <t>Tue</t>
  </si>
  <si>
    <t>Wed</t>
  </si>
  <si>
    <t>Thu</t>
  </si>
  <si>
    <t>Fri</t>
  </si>
  <si>
    <t>Sat</t>
  </si>
  <si>
    <t>Weekly Avg. Ride length Minutes</t>
  </si>
  <si>
    <t>Average of ride_length in Mins.</t>
  </si>
  <si>
    <t>Average of ride_length in mins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</si>
  <si>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</si>
  <si>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</si>
  <si>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</si>
  <si>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</si>
  <si>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</si>
  <si>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</si>
  <si>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</si>
  <si>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</si>
  <si>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</si>
  <si>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</si>
  <si>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</si>
  <si>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Monthly Avg. Ride length Minutes</t>
  </si>
  <si>
    <t>classic_bike</t>
  </si>
  <si>
    <t>docked_bike</t>
  </si>
  <si>
    <t>electric_bike</t>
  </si>
  <si>
    <t>Count of rideable_type</t>
  </si>
  <si>
    <t>Rideable Type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</si>
</sst>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9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6" fillId="0" borderId="0" xfId="0" applyFont="1"/>
    <xf numFmtId="0" fontId="20" fillId="2" borderId="0" xfId="6" applyFont="1"/>
    <xf numFmtId="2" fontId="0" fillId="0" borderId="10" xfId="0" applyNumberFormat="1" applyBorder="1"/>
    <xf numFmtId="2" fontId="0" fillId="0" borderId="0" xfId="0" applyNumberFormat="1"/>
    <xf numFmtId="2" fontId="16" fillId="0" borderId="10" xfId="0" applyNumberFormat="1" applyFont="1" applyBorder="1"/>
    <xf numFmtId="0" fontId="16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" fontId="16" fillId="0" borderId="10" xfId="0" applyNumberFormat="1" applyFont="1" applyBorder="1" applyAlignment="1">
      <alignment horizontal="left"/>
    </xf>
    <xf numFmtId="1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right"/>
    </xf>
    <xf numFmtId="2" fontId="0" fillId="0" borderId="10" xfId="0" applyNumberFormat="1" applyBorder="1" applyAlignment="1">
      <alignment horizontal="center"/>
    </xf>
    <xf numFmtId="2" fontId="21" fillId="0" borderId="17" xfId="0" applyNumberFormat="1" applyFont="1" applyBorder="1" applyAlignment="1">
      <alignment horizontal="center"/>
    </xf>
    <xf numFmtId="2" fontId="21" fillId="0" borderId="18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2" fontId="21" fillId="0" borderId="19" xfId="0" applyNumberFormat="1" applyFont="1" applyBorder="1" applyAlignment="1">
      <alignment horizontal="center"/>
    </xf>
    <xf numFmtId="2" fontId="21" fillId="0" borderId="20" xfId="0" applyNumberFormat="1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21" fillId="0" borderId="14" xfId="0" applyNumberFormat="1" applyFont="1" applyBorder="1" applyAlignment="1">
      <alignment horizontal="center"/>
    </xf>
    <xf numFmtId="2" fontId="21" fillId="0" borderId="15" xfId="0" applyNumberFormat="1" applyFont="1" applyBorder="1" applyAlignment="1">
      <alignment horizontal="center"/>
    </xf>
    <xf numFmtId="2" fontId="21" fillId="0" borderId="16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" fontId="16" fillId="0" borderId="10" xfId="0" applyNumberFormat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2" fontId="16" fillId="0" borderId="13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2" fontId="22" fillId="0" borderId="11" xfId="0" applyNumberFormat="1" applyFont="1" applyBorder="1" applyAlignment="1">
      <alignment horizontal="center" vertical="center"/>
    </xf>
    <xf numFmtId="2" fontId="22" fillId="0" borderId="12" xfId="0" applyNumberFormat="1" applyFont="1" applyBorder="1" applyAlignment="1">
      <alignment horizontal="center" vertical="center"/>
    </xf>
    <xf numFmtId="2" fontId="22" fillId="0" borderId="13" xfId="0" applyNumberFormat="1" applyFont="1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F6EA2C15-1D90-446C-9DA0-DDA807AA7E67}"/>
    <cellStyle name="60% - Accent2 2" xfId="37" xr:uid="{E2C33393-8E44-4800-B4B8-9DE65B914BC2}"/>
    <cellStyle name="60% - Accent3 2" xfId="38" xr:uid="{4729E8ED-EDF5-44AF-9F5C-FF8DFE29BBBC}"/>
    <cellStyle name="60% - Accent4 2" xfId="39" xr:uid="{717E9E7D-0434-4247-B254-39B6AA1A80A8}"/>
    <cellStyle name="60% - Accent5 2" xfId="40" xr:uid="{FA895683-D0AA-4C4E-A9DF-BE2FF418B6D5}"/>
    <cellStyle name="60% - Accent6 2" xfId="41" xr:uid="{6E329136-866E-4E2C-855D-4C4D5C7BCF7E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1C5BDF2E-5FEE-4CF4-B16C-98FDBF7119A8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of ride_length in mins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5E-4060-86AF-89BA645542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'2021_i'!$D$74:$E$74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'2021_i'!$D$75:$E$75</c:f>
              <c:numCache>
                <c:formatCode>0.00</c:formatCode>
                <c:ptCount val="2"/>
                <c:pt idx="0">
                  <c:v>31.251295024924524</c:v>
                </c:pt>
                <c:pt idx="1">
                  <c:v>13.861472064509071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5E-4060-86AF-89BA64554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2068408"/>
        <c:axId val="1282066608"/>
      </c:barChart>
      <c:catAx>
        <c:axId val="128206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66608"/>
        <c:crosses val="autoZero"/>
        <c:auto val="1"/>
        <c:lblAlgn val="ctr"/>
        <c:lblOffset val="100"/>
        <c:noMultiLvlLbl val="0"/>
      </c:catAx>
      <c:valAx>
        <c:axId val="128206660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2820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 Avg. Ride length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'2021_i'!$B$52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'2021_i'!$C$50:$N$51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'2021_i'!$C$52:$N$52</c:f>
              <c:numCache>
                <c:formatCode>0.0</c:formatCode>
                <c:ptCount val="12"/>
                <c:pt idx="0">
                  <c:v>25.684589979944974</c:v>
                </c:pt>
                <c:pt idx="1">
                  <c:v>49.373229033001152</c:v>
                </c:pt>
                <c:pt idx="2">
                  <c:v>38.158731490406495</c:v>
                </c:pt>
                <c:pt idx="3">
                  <c:v>38.022989826819256</c:v>
                </c:pt>
                <c:pt idx="4">
                  <c:v>38.230966217232748</c:v>
                </c:pt>
                <c:pt idx="5">
                  <c:v>37.121431590325784</c:v>
                </c:pt>
                <c:pt idx="6">
                  <c:v>32.79017337923996</c:v>
                </c:pt>
                <c:pt idx="7">
                  <c:v>28.786369569625212</c:v>
                </c:pt>
                <c:pt idx="8">
                  <c:v>27.814990290105261</c:v>
                </c:pt>
                <c:pt idx="9">
                  <c:v>28.673969193729906</c:v>
                </c:pt>
                <c:pt idx="10">
                  <c:v>23.113627266690596</c:v>
                </c:pt>
                <c:pt idx="11">
                  <c:v>23.494290774039985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E-49B5-8E76-FF499C1263D8}"/>
            </c:ext>
          </c:extLst>
        </c:ser>
        <c:ser>
          <c:idx val="1"/>
          <c:order val="1"/>
          <c:tx>
            <c:strRef>
              <c:f>'2021_i'!$B$53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'2021_i'!$C$50:$N$51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'2021_i'!$C$53:$N$53</c:f>
              <c:numCache>
                <c:formatCode>0.0</c:formatCode>
                <c:ptCount val="12"/>
                <c:pt idx="0">
                  <c:v>12.872032936553271</c:v>
                </c:pt>
                <c:pt idx="1">
                  <c:v>18.02208477881047</c:v>
                </c:pt>
                <c:pt idx="2">
                  <c:v>13.969955282667634</c:v>
                </c:pt>
                <c:pt idx="3">
                  <c:v>14.688831624541089</c:v>
                </c:pt>
                <c:pt idx="4">
                  <c:v>14.638909192611383</c:v>
                </c:pt>
                <c:pt idx="5">
                  <c:v>14.677785857707402</c:v>
                </c:pt>
                <c:pt idx="6">
                  <c:v>14.239319511121906</c:v>
                </c:pt>
                <c:pt idx="7">
                  <c:v>14.100812480904724</c:v>
                </c:pt>
                <c:pt idx="8">
                  <c:v>13.734456619001984</c:v>
                </c:pt>
                <c:pt idx="9">
                  <c:v>12.502068760517444</c:v>
                </c:pt>
                <c:pt idx="10">
                  <c:v>11.304729716379223</c:v>
                </c:pt>
                <c:pt idx="11">
                  <c:v>11.004939108296693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E-49B5-8E76-FF499C1263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062648"/>
        <c:axId val="1282056168"/>
      </c:barChart>
      <c:catAx>
        <c:axId val="128206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56168"/>
        <c:crosses val="autoZero"/>
        <c:auto val="1"/>
        <c:lblAlgn val="ctr"/>
        <c:lblOffset val="100"/>
        <c:noMultiLvlLbl val="0"/>
      </c:catAx>
      <c:valAx>
        <c:axId val="128205616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820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Weekly Avg. Ride length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'2021_i'!$B$23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'2021_i'!$C$21:$I$22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'2021_i'!$C$23:$I$23</c:f>
              <c:numCache>
                <c:formatCode>0.00</c:formatCode>
                <c:ptCount val="7"/>
                <c:pt idx="0">
                  <c:v>36.905425218112491</c:v>
                </c:pt>
                <c:pt idx="1">
                  <c:v>31.183539153728777</c:v>
                </c:pt>
                <c:pt idx="2">
                  <c:v>29.124391484887152</c:v>
                </c:pt>
                <c:pt idx="3">
                  <c:v>27.795825099650216</c:v>
                </c:pt>
                <c:pt idx="4">
                  <c:v>25.937195609696186</c:v>
                </c:pt>
                <c:pt idx="5">
                  <c:v>31.831017115989436</c:v>
                </c:pt>
                <c:pt idx="6">
                  <c:v>35.981671492407393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8-49A8-98C5-A29F1B347C18}"/>
            </c:ext>
          </c:extLst>
        </c:ser>
        <c:ser>
          <c:idx val="1"/>
          <c:order val="1"/>
          <c:tx>
            <c:strRef>
              <c:f>'2021_i'!$B$24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'2021_i'!$C$21:$I$22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'2021_i'!$C$24:$I$24</c:f>
              <c:numCache>
                <c:formatCode>0.00</c:formatCode>
                <c:ptCount val="7"/>
                <c:pt idx="0">
                  <c:v>15.698785546238341</c:v>
                </c:pt>
                <c:pt idx="1">
                  <c:v>13.696840213665098</c:v>
                </c:pt>
                <c:pt idx="2">
                  <c:v>13.053002680826056</c:v>
                </c:pt>
                <c:pt idx="3">
                  <c:v>13.118552911244992</c:v>
                </c:pt>
                <c:pt idx="4">
                  <c:v>12.793152774685671</c:v>
                </c:pt>
                <c:pt idx="5">
                  <c:v>13.392702111351555</c:v>
                </c:pt>
                <c:pt idx="6">
                  <c:v>15.277268213551794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8-49A8-98C5-A29F1B347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034928"/>
        <c:axId val="1282037088"/>
      </c:barChart>
      <c:catAx>
        <c:axId val="12820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37088"/>
        <c:crosses val="autoZero"/>
        <c:auto val="1"/>
        <c:lblAlgn val="ctr"/>
        <c:lblOffset val="100"/>
        <c:noMultiLvlLbl val="0"/>
      </c:catAx>
      <c:valAx>
        <c:axId val="12820370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820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6D-4C43-B1BD-625E27B9871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6D-4C43-B1BD-625E27B9871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6D-4C43-B1BD-625E27B987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'2021_i'!$C$97:$H$99</c:f>
              <c:multiLvlStrCache>
                <c:ptCount val="6"/>
                <c:lvl>
                  <c:pt idx="0">
                    <c:v>classic_bike</c:v>
                  </c:pt>
                  <c:pt idx="1">
                    <c:v>docked_bike</c:v>
                  </c:pt>
                  <c:pt idx="2">
                    <c:v>electric_bike</c:v>
                  </c:pt>
                  <c:pt idx="3">
                    <c:v>classic_bike</c:v>
                  </c:pt>
                  <c:pt idx="4">
                    <c:v>docked_bike</c:v>
                  </c:pt>
                  <c:pt idx="5">
                    <c:v>electric_bike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  <c:lvl>
                  <c:pt idx="0">
                    <c:v>Rideable Type Usage</c:v>
                  </c:pt>
                </c:lvl>
              </c:multiLvlStrCache>
            </c:multiLvlStrRef>
          </c:cat>
          <c:val>
            <c:numRef>
              <c:f>'2021_i'!$C$100:$H$100</c:f>
              <c:numCache>
                <c:formatCode>General</c:formatCode>
                <c:ptCount val="6"/>
                <c:pt idx="0">
                  <c:v>1266657</c:v>
                </c:pt>
                <c:pt idx="1">
                  <c:v>312342</c:v>
                </c:pt>
                <c:pt idx="2">
                  <c:v>950006</c:v>
                </c:pt>
                <c:pt idx="3">
                  <c:v>1984371</c:v>
                </c:pt>
                <c:pt idx="4">
                  <c:v>1</c:v>
                </c:pt>
                <c:pt idx="5">
                  <c:v>1081686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6D-4C43-B1BD-625E27B987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928896"/>
        <c:axId val="774929976"/>
      </c:barChart>
      <c:catAx>
        <c:axId val="774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29976"/>
        <c:crosses val="autoZero"/>
        <c:auto val="1"/>
        <c:lblAlgn val="ctr"/>
        <c:lblOffset val="100"/>
        <c:noMultiLvlLbl val="0"/>
      </c:catAx>
      <c:valAx>
        <c:axId val="774929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49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of ride_length in mins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'2021'!$AH$31</c:f>
              <c:strCache>
                <c:ptCount val="1"/>
                <c:pt idx="0">
                  <c:v>Average of ride_length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87A-4038-B251-F01DF55A3E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'2021'!$AI$30:$AJ$30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'2021'!$AI$31:$AJ$31</c:f>
              <c:numCache>
                <c:formatCode>0.00</c:formatCode>
                <c:ptCount val="2"/>
                <c:pt idx="0">
                  <c:v>31.251295024924524</c:v>
                </c:pt>
                <c:pt idx="1">
                  <c:v>13.861472064509071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3-400E-9417-AA8277EF77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82068408"/>
        <c:axId val="1282066608"/>
      </c:barChart>
      <c:catAx>
        <c:axId val="1282068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66608"/>
        <c:crosses val="autoZero"/>
        <c:auto val="1"/>
        <c:lblAlgn val="ctr"/>
        <c:lblOffset val="100"/>
        <c:noMultiLvlLbl val="0"/>
      </c:catAx>
      <c:valAx>
        <c:axId val="1282066608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2820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Monthly Avg. Ride length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'2021'!$AE$13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'2021'!$AF$11:$AQ$12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'2021'!$AF$13:$AQ$13</c:f>
              <c:numCache>
                <c:formatCode>0.0</c:formatCode>
                <c:ptCount val="12"/>
                <c:pt idx="0">
                  <c:v>25.684589979944974</c:v>
                </c:pt>
                <c:pt idx="1">
                  <c:v>49.373229033001152</c:v>
                </c:pt>
                <c:pt idx="2">
                  <c:v>38.158731490406495</c:v>
                </c:pt>
                <c:pt idx="3">
                  <c:v>38.022989826819256</c:v>
                </c:pt>
                <c:pt idx="4">
                  <c:v>38.230966217232748</c:v>
                </c:pt>
                <c:pt idx="5">
                  <c:v>37.121431590325784</c:v>
                </c:pt>
                <c:pt idx="6">
                  <c:v>32.79017337923996</c:v>
                </c:pt>
                <c:pt idx="7">
                  <c:v>28.786369569625212</c:v>
                </c:pt>
                <c:pt idx="8">
                  <c:v>27.814990290105261</c:v>
                </c:pt>
                <c:pt idx="9">
                  <c:v>28.673969193729906</c:v>
                </c:pt>
                <c:pt idx="10">
                  <c:v>23.113627266690596</c:v>
                </c:pt>
                <c:pt idx="11">
                  <c:v>23.494290774039985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EB-46B7-A074-A960EAAA86E1}"/>
            </c:ext>
          </c:extLst>
        </c:ser>
        <c:ser>
          <c:idx val="1"/>
          <c:order val="1"/>
          <c:tx>
            <c:strRef>
              <c:f>'2021'!$AE$14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'2021'!$AF$11:$AQ$12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'2021'!$AF$14:$AQ$14</c:f>
              <c:numCache>
                <c:formatCode>0.0</c:formatCode>
                <c:ptCount val="12"/>
                <c:pt idx="0">
                  <c:v>12.872032936553271</c:v>
                </c:pt>
                <c:pt idx="1">
                  <c:v>18.02208477881047</c:v>
                </c:pt>
                <c:pt idx="2">
                  <c:v>13.969955282667634</c:v>
                </c:pt>
                <c:pt idx="3">
                  <c:v>14.688831624541089</c:v>
                </c:pt>
                <c:pt idx="4">
                  <c:v>14.638909192611383</c:v>
                </c:pt>
                <c:pt idx="5">
                  <c:v>14.677785857707402</c:v>
                </c:pt>
                <c:pt idx="6">
                  <c:v>14.239319511121906</c:v>
                </c:pt>
                <c:pt idx="7">
                  <c:v>14.100812480904724</c:v>
                </c:pt>
                <c:pt idx="8">
                  <c:v>13.734456619001984</c:v>
                </c:pt>
                <c:pt idx="9">
                  <c:v>12.502068760517444</c:v>
                </c:pt>
                <c:pt idx="10">
                  <c:v>11.304729716379223</c:v>
                </c:pt>
                <c:pt idx="11">
                  <c:v>11.004939108296693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EB-46B7-A074-A960EAAA86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062648"/>
        <c:axId val="1282056168"/>
      </c:barChart>
      <c:catAx>
        <c:axId val="128206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56168"/>
        <c:crosses val="autoZero"/>
        <c:auto val="1"/>
        <c:lblAlgn val="ctr"/>
        <c:lblOffset val="100"/>
        <c:noMultiLvlLbl val="0"/>
      </c:catAx>
      <c:valAx>
        <c:axId val="1282056168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282062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Weekly Avg. Ride length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'2021'!$AE$20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'2021'!$AF$18:$AL$19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'2021'!$AF$20:$AL$20</c:f>
              <c:numCache>
                <c:formatCode>0.00</c:formatCode>
                <c:ptCount val="7"/>
                <c:pt idx="0">
                  <c:v>36.905425218112491</c:v>
                </c:pt>
                <c:pt idx="1">
                  <c:v>31.183539153728777</c:v>
                </c:pt>
                <c:pt idx="2">
                  <c:v>29.124391484887152</c:v>
                </c:pt>
                <c:pt idx="3">
                  <c:v>27.795825099650216</c:v>
                </c:pt>
                <c:pt idx="4">
                  <c:v>25.937195609696186</c:v>
                </c:pt>
                <c:pt idx="5">
                  <c:v>31.831017115989436</c:v>
                </c:pt>
                <c:pt idx="6">
                  <c:v>35.981671492407393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E-4518-A5A5-78F098827965}"/>
            </c:ext>
          </c:extLst>
        </c:ser>
        <c:ser>
          <c:idx val="1"/>
          <c:order val="1"/>
          <c:tx>
            <c:strRef>
              <c:f>'2021'!$AE$21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'2021'!$AF$18:$AL$19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'2021'!$AF$21:$AL$21</c:f>
              <c:numCache>
                <c:formatCode>0.00</c:formatCode>
                <c:ptCount val="7"/>
                <c:pt idx="0">
                  <c:v>15.698785546238341</c:v>
                </c:pt>
                <c:pt idx="1">
                  <c:v>13.696840213665098</c:v>
                </c:pt>
                <c:pt idx="2">
                  <c:v>13.053002680826056</c:v>
                </c:pt>
                <c:pt idx="3">
                  <c:v>13.118552911244992</c:v>
                </c:pt>
                <c:pt idx="4">
                  <c:v>12.793152774685671</c:v>
                </c:pt>
                <c:pt idx="5">
                  <c:v>13.392702111351555</c:v>
                </c:pt>
                <c:pt idx="6">
                  <c:v>15.277268213551794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E-4518-A5A5-78F0988279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82034928"/>
        <c:axId val="1282037088"/>
      </c:barChart>
      <c:catAx>
        <c:axId val="128203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37088"/>
        <c:crosses val="autoZero"/>
        <c:auto val="1"/>
        <c:lblAlgn val="ctr"/>
        <c:lblOffset val="100"/>
        <c:noMultiLvlLbl val="0"/>
      </c:catAx>
      <c:valAx>
        <c:axId val="128203708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28203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B14-440E-82C0-C4716D2791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4-440E-82C0-C4716D27915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B14-440E-82C0-C4716D2791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'2021'!$AH$33:$AM$35</c:f>
              <c:multiLvlStrCache>
                <c:ptCount val="6"/>
                <c:lvl>
                  <c:pt idx="0">
                    <c:v>classic_bike</c:v>
                  </c:pt>
                  <c:pt idx="1">
                    <c:v>docked_bike</c:v>
                  </c:pt>
                  <c:pt idx="2">
                    <c:v>electric_bike</c:v>
                  </c:pt>
                  <c:pt idx="3">
                    <c:v>classic_bike</c:v>
                  </c:pt>
                  <c:pt idx="4">
                    <c:v>docked_bike</c:v>
                  </c:pt>
                  <c:pt idx="5">
                    <c:v>electric_bike</c:v>
                  </c:pt>
                </c:lvl>
                <c:lvl>
                  <c:pt idx="0">
                    <c:v>casual</c:v>
                  </c:pt>
                  <c:pt idx="3">
                    <c:v>member</c:v>
                  </c:pt>
                </c:lvl>
                <c:lvl>
                  <c:pt idx="0">
                    <c:v>Rideable Type Usage</c:v>
                  </c:pt>
                </c:lvl>
              </c:multiLvlStrCache>
            </c:multiLvlStrRef>
          </c:cat>
          <c:val>
            <c:numRef>
              <c:f>'2021'!$AH$36:$AM$36</c:f>
              <c:numCache>
                <c:formatCode>General</c:formatCode>
                <c:ptCount val="6"/>
                <c:pt idx="0">
                  <c:v>1266657</c:v>
                </c:pt>
                <c:pt idx="1">
                  <c:v>312342</c:v>
                </c:pt>
                <c:pt idx="2">
                  <c:v>950006</c:v>
                </c:pt>
                <c:pt idx="3">
                  <c:v>1984371</c:v>
                </c:pt>
                <c:pt idx="4">
                  <c:v>1</c:v>
                </c:pt>
                <c:pt idx="5">
                  <c:v>1081686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1-4BB4-8A42-8DFDA4F781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74928896"/>
        <c:axId val="774929976"/>
      </c:barChart>
      <c:catAx>
        <c:axId val="77492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29976"/>
        <c:crosses val="autoZero"/>
        <c:auto val="1"/>
        <c:lblAlgn val="ctr"/>
        <c:lblOffset val="100"/>
        <c:noMultiLvlLbl val="0"/>
      </c:catAx>
      <c:valAx>
        <c:axId val="7749299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749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599085</xdr:colOff>
      <xdr:row>55</xdr:row>
      <xdr:rowOff>3897</xdr:rowOff>
    </xdr:from>
    <xdr:to>
      <xdr:col>11</xdr:col>
      <xdr:colOff>361950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FB48F-757C-4AF7-B918-B0C171F9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25</xdr:row>
      <xdr:rowOff>86542</xdr:rowOff>
    </xdr:from>
    <xdr:to>
      <xdr:col>11</xdr:col>
      <xdr:colOff>419100</xdr:colOff>
      <xdr:row>47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1F4D12-0AE2-46DF-8293-C13F786E4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584199</xdr:colOff>
      <xdr:row>1</xdr:row>
      <xdr:rowOff>50800</xdr:rowOff>
    </xdr:from>
    <xdr:to>
      <xdr:col>11</xdr:col>
      <xdr:colOff>457200</xdr:colOff>
      <xdr:row>18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FF20AE-488C-453B-9AF4-73BD09927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216604</xdr:colOff>
      <xdr:row>76</xdr:row>
      <xdr:rowOff>73660</xdr:rowOff>
    </xdr:from>
    <xdr:to>
      <xdr:col>11</xdr:col>
      <xdr:colOff>282224</xdr:colOff>
      <xdr:row>94</xdr:row>
      <xdr:rowOff>159926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7FD3C3-2ABB-4530-9365-44B04314F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1363437</xdr:colOff>
      <xdr:row>25</xdr:row>
      <xdr:rowOff>161471</xdr:rowOff>
    </xdr:from>
    <xdr:to>
      <xdr:col>25</xdr:col>
      <xdr:colOff>221343</xdr:colOff>
      <xdr:row>41</xdr:row>
      <xdr:rowOff>125185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430FE-5A76-3F72-1507-CCDA92035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515164</xdr:colOff>
      <xdr:row>5</xdr:row>
      <xdr:rowOff>127976</xdr:rowOff>
    </xdr:from>
    <xdr:to>
      <xdr:col>26</xdr:col>
      <xdr:colOff>469900</xdr:colOff>
      <xdr:row>30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37F200-1A57-D3D7-5475-888C85DF2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546100</xdr:colOff>
      <xdr:row>5</xdr:row>
      <xdr:rowOff>63500</xdr:rowOff>
    </xdr:from>
    <xdr:to>
      <xdr:col>49</xdr:col>
      <xdr:colOff>152400</xdr:colOff>
      <xdr:row>25</xdr:row>
      <xdr:rowOff>177801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6F7AF9-6DE1-6670-C490-51370E99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315685</xdr:colOff>
      <xdr:row>27</xdr:row>
      <xdr:rowOff>114300</xdr:rowOff>
    </xdr:from>
    <xdr:to>
      <xdr:col>48</xdr:col>
      <xdr:colOff>673100</xdr:colOff>
      <xdr:row>46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F15549-23B5-4DE6-CE54-B490BD13E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\Google%20DA\Course%208-Google%20Data%20Analytics%20Capstone%20Complete%20a%20Case%20Study\Week%201\Case%20Study%201\CSV_XLS_13-2-23_CS1_Week1_Course8\2021.xlsx" TargetMode="External"/><Relationship Id="rId1" Type="http://schemas.openxmlformats.org/officeDocument/2006/relationships/externalLinkPath" Target="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et"/>
      <sheetName val="2021_i"/>
      <sheetName val="2021_ii"/>
      <sheetName val="2021_iii"/>
    </sheetNames>
    <sheetDataSet>
      <sheetData sheetId="0" refreshError="1"/>
      <sheetData sheetId="1" refreshError="1"/>
      <sheetData sheetId="2" refreshError="1"/>
      <sheetData sheetId="3">
        <row r="10">
          <cell r="B10">
            <v>1266657</v>
          </cell>
          <cell r="C10">
            <v>1984371</v>
          </cell>
        </row>
        <row r="11">
          <cell r="B11">
            <v>312342</v>
          </cell>
          <cell r="C11">
            <v>1</v>
          </cell>
        </row>
        <row r="12">
          <cell r="B12">
            <v>950006</v>
          </cell>
          <cell r="C12">
            <v>1081686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6E39D-7AD0-4877-AC03-537D5BE8B7D7}">
  <dimension ref="A2:M69"/>
  <sheetViews>
    <sheetView zoomScale="70" zoomScaleNormal="70" workbookViewId="0"/>
  </sheetViews>
  <sheetFormatPr defaultRowHeight="14.4" x14ac:dyDescent="0.3"/>
  <cols>
    <col min="1" max="1" width="14.21875" bestFit="1" customWidth="1"/>
  </cols>
  <sheetData>
    <row r="2" spans="1:13" x14ac:dyDescent="0.3">
      <c r="A2" t="s">
        <v>5</v>
      </c>
    </row>
    <row r="3" spans="1:13" x14ac:dyDescent="0.3">
      <c r="A3" t="s">
        <v>0</v>
      </c>
      <c r="B3" t="s">
        <v>9</v>
      </c>
    </row>
    <row r="4" spans="1:13" x14ac:dyDescent="0.3">
      <c r="A4" t="s">
        <v>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 t="s">
        <v>4</v>
      </c>
      <c r="L4" t="s">
        <v>21</v>
      </c>
      <c r="M4" t="s">
        <v>22</v>
      </c>
    </row>
    <row r="5" spans="1:13" x14ac:dyDescent="0.3">
      <c r="A5" t="s">
        <v>2</v>
      </c>
      <c r="B5">
        <v>6475</v>
      </c>
      <c r="C5">
        <v>2681</v>
      </c>
      <c r="D5">
        <v>3656</v>
      </c>
      <c r="E5">
        <v>1799</v>
      </c>
      <c r="F5">
        <v>2439</v>
      </c>
      <c r="G5">
        <v>2510</v>
      </c>
      <c r="H5">
        <v>4068</v>
      </c>
      <c r="I5">
        <v>23628</v>
      </c>
      <c r="K5" t="s">
        <v>5</v>
      </c>
      <c r="L5">
        <f>I5</f>
        <v>23628</v>
      </c>
      <c r="M5">
        <f>I6</f>
        <v>61148</v>
      </c>
    </row>
    <row r="6" spans="1:13" x14ac:dyDescent="0.3">
      <c r="A6" t="s">
        <v>3</v>
      </c>
      <c r="B6">
        <v>11440</v>
      </c>
      <c r="C6">
        <v>8064</v>
      </c>
      <c r="D6">
        <v>9157</v>
      </c>
      <c r="E6">
        <v>6919</v>
      </c>
      <c r="F6">
        <v>9264</v>
      </c>
      <c r="G6">
        <v>7462</v>
      </c>
      <c r="H6">
        <v>8842</v>
      </c>
      <c r="I6">
        <v>61148</v>
      </c>
      <c r="K6" t="s">
        <v>6</v>
      </c>
      <c r="L6">
        <f>I12</f>
        <v>86909</v>
      </c>
      <c r="M6">
        <v>113365</v>
      </c>
    </row>
    <row r="7" spans="1:13" x14ac:dyDescent="0.3">
      <c r="A7" t="s">
        <v>4</v>
      </c>
      <c r="B7">
        <v>17915</v>
      </c>
      <c r="C7">
        <v>10745</v>
      </c>
      <c r="D7">
        <v>12813</v>
      </c>
      <c r="E7">
        <v>8718</v>
      </c>
      <c r="F7">
        <v>11703</v>
      </c>
      <c r="G7">
        <v>9972</v>
      </c>
      <c r="H7">
        <v>12910</v>
      </c>
      <c r="I7">
        <v>84776</v>
      </c>
      <c r="K7" t="s">
        <v>10</v>
      </c>
      <c r="L7">
        <v>154718</v>
      </c>
      <c r="M7">
        <v>188287</v>
      </c>
    </row>
    <row r="8" spans="1:13" x14ac:dyDescent="0.3">
      <c r="K8" t="s">
        <v>11</v>
      </c>
      <c r="L8">
        <v>269296</v>
      </c>
      <c r="M8">
        <v>282184</v>
      </c>
    </row>
    <row r="9" spans="1:13" x14ac:dyDescent="0.3">
      <c r="A9" t="s">
        <v>6</v>
      </c>
      <c r="K9" t="s">
        <v>12</v>
      </c>
      <c r="L9">
        <f>I35</f>
        <v>289661</v>
      </c>
      <c r="M9">
        <f>I36</f>
        <v>332700</v>
      </c>
    </row>
    <row r="10" spans="1:13" x14ac:dyDescent="0.3">
      <c r="A10" t="s">
        <v>0</v>
      </c>
      <c r="B10" t="s">
        <v>9</v>
      </c>
      <c r="K10" t="s">
        <v>13</v>
      </c>
      <c r="L10">
        <f>I43</f>
        <v>230692</v>
      </c>
      <c r="M10">
        <f>I44</f>
        <v>302266</v>
      </c>
    </row>
    <row r="11" spans="1:13" x14ac:dyDescent="0.3">
      <c r="A11" t="s">
        <v>1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 t="s">
        <v>4</v>
      </c>
      <c r="K11" t="s">
        <v>14</v>
      </c>
      <c r="L11">
        <f>I51</f>
        <v>145012</v>
      </c>
      <c r="M11">
        <f>I52</f>
        <v>243641</v>
      </c>
    </row>
    <row r="12" spans="1:13" x14ac:dyDescent="0.3">
      <c r="A12" t="s">
        <v>2</v>
      </c>
      <c r="B12">
        <v>13210</v>
      </c>
      <c r="C12">
        <v>10543</v>
      </c>
      <c r="D12">
        <v>6175</v>
      </c>
      <c r="E12">
        <v>9201</v>
      </c>
      <c r="F12">
        <v>7404</v>
      </c>
      <c r="G12">
        <v>12765</v>
      </c>
      <c r="H12">
        <v>27611</v>
      </c>
      <c r="I12">
        <v>86909</v>
      </c>
      <c r="K12" t="s">
        <v>15</v>
      </c>
      <c r="L12">
        <f>I59</f>
        <v>88099</v>
      </c>
      <c r="M12">
        <f>I60</f>
        <v>171617</v>
      </c>
    </row>
    <row r="13" spans="1:13" x14ac:dyDescent="0.3">
      <c r="A13" t="s">
        <v>3</v>
      </c>
      <c r="B13">
        <v>13318</v>
      </c>
      <c r="C13">
        <v>13115</v>
      </c>
      <c r="D13">
        <v>11086</v>
      </c>
      <c r="E13">
        <v>15805</v>
      </c>
      <c r="F13">
        <v>13016</v>
      </c>
      <c r="G13">
        <v>19959</v>
      </c>
      <c r="H13">
        <v>27066</v>
      </c>
      <c r="I13">
        <v>113365</v>
      </c>
      <c r="K13" t="s">
        <v>16</v>
      </c>
      <c r="L13">
        <f>I67</f>
        <v>30080</v>
      </c>
      <c r="M13">
        <f>I68</f>
        <v>101493</v>
      </c>
    </row>
    <row r="14" spans="1:13" x14ac:dyDescent="0.3">
      <c r="A14" t="s">
        <v>4</v>
      </c>
      <c r="B14">
        <v>26528</v>
      </c>
      <c r="C14">
        <v>23658</v>
      </c>
      <c r="D14">
        <v>17261</v>
      </c>
      <c r="E14">
        <v>25006</v>
      </c>
      <c r="F14">
        <v>20420</v>
      </c>
      <c r="G14">
        <v>32724</v>
      </c>
      <c r="H14">
        <v>54677</v>
      </c>
      <c r="I14">
        <v>200274</v>
      </c>
    </row>
    <row r="15" spans="1:13" x14ac:dyDescent="0.3">
      <c r="L15">
        <f>SUM(L5:L14)</f>
        <v>1318095</v>
      </c>
      <c r="M15">
        <f>SUM(M5:M14)</f>
        <v>1796701</v>
      </c>
    </row>
    <row r="16" spans="1:13" x14ac:dyDescent="0.3">
      <c r="A16" t="s">
        <v>10</v>
      </c>
    </row>
    <row r="17" spans="1:9" x14ac:dyDescent="0.3">
      <c r="A17" t="s">
        <v>0</v>
      </c>
      <c r="B17" t="s">
        <v>7</v>
      </c>
    </row>
    <row r="18" spans="1:9" x14ac:dyDescent="0.3">
      <c r="A18" t="s">
        <v>8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 t="s">
        <v>4</v>
      </c>
    </row>
    <row r="19" spans="1:9" x14ac:dyDescent="0.3">
      <c r="A19" t="s">
        <v>2</v>
      </c>
      <c r="B19">
        <v>32864</v>
      </c>
      <c r="C19">
        <v>14377</v>
      </c>
      <c r="D19">
        <v>18571</v>
      </c>
      <c r="E19">
        <v>15911</v>
      </c>
      <c r="F19">
        <v>20917</v>
      </c>
      <c r="G19">
        <v>18801</v>
      </c>
      <c r="H19">
        <v>33277</v>
      </c>
      <c r="I19">
        <v>154718</v>
      </c>
    </row>
    <row r="20" spans="1:9" x14ac:dyDescent="0.3">
      <c r="A20" t="s">
        <v>3</v>
      </c>
      <c r="B20">
        <v>30169</v>
      </c>
      <c r="C20">
        <v>22586</v>
      </c>
      <c r="D20">
        <v>27399</v>
      </c>
      <c r="E20">
        <v>23778</v>
      </c>
      <c r="F20">
        <v>28306</v>
      </c>
      <c r="G20">
        <v>24645</v>
      </c>
      <c r="H20">
        <v>31404</v>
      </c>
      <c r="I20">
        <v>188287</v>
      </c>
    </row>
    <row r="21" spans="1:9" x14ac:dyDescent="0.3">
      <c r="A21" t="s">
        <v>4</v>
      </c>
      <c r="B21">
        <v>63033</v>
      </c>
      <c r="C21">
        <v>36963</v>
      </c>
      <c r="D21">
        <v>45970</v>
      </c>
      <c r="E21">
        <v>39689</v>
      </c>
      <c r="F21">
        <v>49223</v>
      </c>
      <c r="G21">
        <v>43446</v>
      </c>
      <c r="H21">
        <v>64681</v>
      </c>
      <c r="I21">
        <v>343005</v>
      </c>
    </row>
    <row r="24" spans="1:9" x14ac:dyDescent="0.3">
      <c r="A24" t="s">
        <v>11</v>
      </c>
    </row>
    <row r="25" spans="1:9" x14ac:dyDescent="0.3">
      <c r="A25" t="s">
        <v>0</v>
      </c>
      <c r="B25" t="s">
        <v>7</v>
      </c>
    </row>
    <row r="26" spans="1:9" x14ac:dyDescent="0.3">
      <c r="A26" t="s">
        <v>8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 t="s">
        <v>4</v>
      </c>
    </row>
    <row r="27" spans="1:9" x14ac:dyDescent="0.3">
      <c r="A27" t="s">
        <v>2</v>
      </c>
      <c r="B27">
        <v>43361</v>
      </c>
      <c r="C27">
        <v>27884</v>
      </c>
      <c r="D27">
        <v>26291</v>
      </c>
      <c r="E27">
        <v>30717</v>
      </c>
      <c r="F27">
        <v>37286</v>
      </c>
      <c r="G27">
        <v>49896</v>
      </c>
      <c r="H27">
        <v>53861</v>
      </c>
      <c r="I27">
        <v>269296</v>
      </c>
    </row>
    <row r="28" spans="1:9" x14ac:dyDescent="0.3">
      <c r="A28" t="s">
        <v>3</v>
      </c>
      <c r="B28">
        <v>32250</v>
      </c>
      <c r="C28">
        <v>34672</v>
      </c>
      <c r="D28">
        <v>36198</v>
      </c>
      <c r="E28">
        <v>43167</v>
      </c>
      <c r="F28">
        <v>47770</v>
      </c>
      <c r="G28">
        <v>49584</v>
      </c>
      <c r="H28">
        <v>38543</v>
      </c>
      <c r="I28">
        <v>282184</v>
      </c>
    </row>
    <row r="29" spans="1:9" x14ac:dyDescent="0.3">
      <c r="A29" t="s">
        <v>4</v>
      </c>
      <c r="B29">
        <v>75611</v>
      </c>
      <c r="C29">
        <v>62556</v>
      </c>
      <c r="D29">
        <v>62489</v>
      </c>
      <c r="E29">
        <v>73884</v>
      </c>
      <c r="F29">
        <v>85056</v>
      </c>
      <c r="G29">
        <v>99480</v>
      </c>
      <c r="H29">
        <v>92404</v>
      </c>
      <c r="I29">
        <v>551480</v>
      </c>
    </row>
    <row r="32" spans="1:9" x14ac:dyDescent="0.3">
      <c r="A32" t="s">
        <v>12</v>
      </c>
    </row>
    <row r="33" spans="1:9" x14ac:dyDescent="0.3">
      <c r="A33" t="s">
        <v>0</v>
      </c>
      <c r="B33" t="s">
        <v>7</v>
      </c>
    </row>
    <row r="34" spans="1:9" x14ac:dyDescent="0.3">
      <c r="A34" t="s">
        <v>8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 t="s">
        <v>4</v>
      </c>
    </row>
    <row r="35" spans="1:9" x14ac:dyDescent="0.3">
      <c r="A35" t="s">
        <v>2</v>
      </c>
      <c r="B35">
        <v>58719</v>
      </c>
      <c r="C35">
        <v>29092</v>
      </c>
      <c r="D35">
        <v>28358</v>
      </c>
      <c r="E35">
        <v>29508</v>
      </c>
      <c r="F35">
        <v>31100</v>
      </c>
      <c r="G35">
        <v>39259</v>
      </c>
      <c r="H35">
        <v>73625</v>
      </c>
      <c r="I35">
        <v>289661</v>
      </c>
    </row>
    <row r="36" spans="1:9" x14ac:dyDescent="0.3">
      <c r="A36" t="s">
        <v>3</v>
      </c>
      <c r="B36">
        <v>49702</v>
      </c>
      <c r="C36">
        <v>44592</v>
      </c>
      <c r="D36">
        <v>44020</v>
      </c>
      <c r="E36">
        <v>44829</v>
      </c>
      <c r="F36">
        <v>44428</v>
      </c>
      <c r="G36">
        <v>46141</v>
      </c>
      <c r="H36">
        <v>58988</v>
      </c>
      <c r="I36">
        <v>332700</v>
      </c>
    </row>
    <row r="37" spans="1:9" x14ac:dyDescent="0.3">
      <c r="A37" t="s">
        <v>4</v>
      </c>
      <c r="B37">
        <v>108421</v>
      </c>
      <c r="C37">
        <v>73684</v>
      </c>
      <c r="D37">
        <v>72378</v>
      </c>
      <c r="E37">
        <v>74337</v>
      </c>
      <c r="F37">
        <v>75528</v>
      </c>
      <c r="G37">
        <v>85400</v>
      </c>
      <c r="H37">
        <v>132613</v>
      </c>
      <c r="I37">
        <v>622361</v>
      </c>
    </row>
    <row r="40" spans="1:9" x14ac:dyDescent="0.3">
      <c r="A40" t="s">
        <v>13</v>
      </c>
    </row>
    <row r="41" spans="1:9" x14ac:dyDescent="0.3">
      <c r="A41" t="s">
        <v>0</v>
      </c>
      <c r="B41" t="s">
        <v>7</v>
      </c>
    </row>
    <row r="42" spans="1:9" x14ac:dyDescent="0.3">
      <c r="A42" t="s">
        <v>8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 t="s">
        <v>4</v>
      </c>
    </row>
    <row r="43" spans="1:9" x14ac:dyDescent="0.3">
      <c r="A43" t="s">
        <v>2</v>
      </c>
      <c r="B43">
        <v>44205</v>
      </c>
      <c r="C43">
        <v>27562</v>
      </c>
      <c r="D43">
        <v>22600</v>
      </c>
      <c r="E43">
        <v>29819</v>
      </c>
      <c r="F43">
        <v>23913</v>
      </c>
      <c r="G43">
        <v>32981</v>
      </c>
      <c r="H43">
        <v>49612</v>
      </c>
      <c r="I43">
        <v>230692</v>
      </c>
    </row>
    <row r="44" spans="1:9" x14ac:dyDescent="0.3">
      <c r="A44" t="s">
        <v>3</v>
      </c>
      <c r="B44">
        <v>38980</v>
      </c>
      <c r="C44">
        <v>38240</v>
      </c>
      <c r="D44">
        <v>45413</v>
      </c>
      <c r="E44">
        <v>54227</v>
      </c>
      <c r="F44">
        <v>41767</v>
      </c>
      <c r="G44">
        <v>43862</v>
      </c>
      <c r="H44">
        <v>39777</v>
      </c>
      <c r="I44">
        <v>302266</v>
      </c>
    </row>
    <row r="45" spans="1:9" x14ac:dyDescent="0.3">
      <c r="A45" t="s">
        <v>4</v>
      </c>
      <c r="B45">
        <v>83185</v>
      </c>
      <c r="C45">
        <v>65802</v>
      </c>
      <c r="D45">
        <v>68013</v>
      </c>
      <c r="E45">
        <v>84046</v>
      </c>
      <c r="F45">
        <v>65680</v>
      </c>
      <c r="G45">
        <v>76843</v>
      </c>
      <c r="H45">
        <v>89389</v>
      </c>
      <c r="I45">
        <v>532958</v>
      </c>
    </row>
    <row r="48" spans="1:9" x14ac:dyDescent="0.3">
      <c r="A48" t="s">
        <v>14</v>
      </c>
    </row>
    <row r="49" spans="1:9" x14ac:dyDescent="0.3">
      <c r="A49" t="s">
        <v>0</v>
      </c>
      <c r="B49" t="s">
        <v>7</v>
      </c>
    </row>
    <row r="50" spans="1:9" x14ac:dyDescent="0.3">
      <c r="A50" t="s">
        <v>8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 t="s">
        <v>4</v>
      </c>
    </row>
    <row r="51" spans="1:9" x14ac:dyDescent="0.3">
      <c r="A51" t="s">
        <v>2</v>
      </c>
      <c r="B51">
        <v>21493</v>
      </c>
      <c r="C51">
        <v>10234</v>
      </c>
      <c r="D51">
        <v>14321</v>
      </c>
      <c r="E51">
        <v>16604</v>
      </c>
      <c r="F51">
        <v>19677</v>
      </c>
      <c r="G51">
        <v>23943</v>
      </c>
      <c r="H51">
        <v>38740</v>
      </c>
      <c r="I51">
        <v>145012</v>
      </c>
    </row>
    <row r="52" spans="1:9" x14ac:dyDescent="0.3">
      <c r="A52" t="s">
        <v>3</v>
      </c>
      <c r="B52">
        <v>24944</v>
      </c>
      <c r="C52">
        <v>26142</v>
      </c>
      <c r="D52">
        <v>32882</v>
      </c>
      <c r="E52">
        <v>36188</v>
      </c>
      <c r="F52">
        <v>42017</v>
      </c>
      <c r="G52">
        <v>40487</v>
      </c>
      <c r="H52">
        <v>40981</v>
      </c>
      <c r="I52">
        <v>243641</v>
      </c>
    </row>
    <row r="53" spans="1:9" x14ac:dyDescent="0.3">
      <c r="A53" t="s">
        <v>4</v>
      </c>
      <c r="B53">
        <v>46437</v>
      </c>
      <c r="C53">
        <v>36376</v>
      </c>
      <c r="D53">
        <v>47203</v>
      </c>
      <c r="E53">
        <v>52792</v>
      </c>
      <c r="F53">
        <v>61694</v>
      </c>
      <c r="G53">
        <v>64430</v>
      </c>
      <c r="H53">
        <v>79721</v>
      </c>
      <c r="I53">
        <v>388653</v>
      </c>
    </row>
    <row r="56" spans="1:9" x14ac:dyDescent="0.3">
      <c r="A56" t="s">
        <v>15</v>
      </c>
    </row>
    <row r="57" spans="1:9" x14ac:dyDescent="0.3">
      <c r="A57" t="s">
        <v>0</v>
      </c>
      <c r="B57" t="s">
        <v>7</v>
      </c>
    </row>
    <row r="58" spans="1:9" x14ac:dyDescent="0.3">
      <c r="A58" t="s">
        <v>8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 t="s">
        <v>4</v>
      </c>
    </row>
    <row r="59" spans="1:9" x14ac:dyDescent="0.3">
      <c r="A59" t="s">
        <v>2</v>
      </c>
      <c r="B59">
        <v>15819</v>
      </c>
      <c r="C59">
        <v>10882</v>
      </c>
      <c r="D59">
        <v>8281</v>
      </c>
      <c r="E59">
        <v>8417</v>
      </c>
      <c r="F59">
        <v>10338</v>
      </c>
      <c r="G59">
        <v>13405</v>
      </c>
      <c r="H59">
        <v>20957</v>
      </c>
      <c r="I59">
        <v>88099</v>
      </c>
    </row>
    <row r="60" spans="1:9" x14ac:dyDescent="0.3">
      <c r="A60" t="s">
        <v>3</v>
      </c>
      <c r="B60">
        <v>22511</v>
      </c>
      <c r="C60">
        <v>28809</v>
      </c>
      <c r="D60">
        <v>22177</v>
      </c>
      <c r="E60">
        <v>22922</v>
      </c>
      <c r="F60">
        <v>24014</v>
      </c>
      <c r="G60">
        <v>26007</v>
      </c>
      <c r="H60">
        <v>25177</v>
      </c>
      <c r="I60">
        <v>171617</v>
      </c>
    </row>
    <row r="61" spans="1:9" x14ac:dyDescent="0.3">
      <c r="A61" t="s">
        <v>4</v>
      </c>
      <c r="B61">
        <v>38330</v>
      </c>
      <c r="C61">
        <v>39691</v>
      </c>
      <c r="D61">
        <v>30458</v>
      </c>
      <c r="E61">
        <v>31339</v>
      </c>
      <c r="F61">
        <v>34352</v>
      </c>
      <c r="G61">
        <v>39412</v>
      </c>
      <c r="H61">
        <v>46134</v>
      </c>
      <c r="I61">
        <v>259716</v>
      </c>
    </row>
    <row r="64" spans="1:9" x14ac:dyDescent="0.3">
      <c r="A64" t="s">
        <v>16</v>
      </c>
    </row>
    <row r="65" spans="1:9" x14ac:dyDescent="0.3">
      <c r="A65" t="s">
        <v>0</v>
      </c>
      <c r="B65" t="s">
        <v>7</v>
      </c>
    </row>
    <row r="66" spans="1:9" x14ac:dyDescent="0.3">
      <c r="A66" t="s">
        <v>8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 t="s">
        <v>4</v>
      </c>
    </row>
    <row r="67" spans="1:9" x14ac:dyDescent="0.3">
      <c r="A67" t="s">
        <v>2</v>
      </c>
      <c r="B67">
        <v>5116</v>
      </c>
      <c r="C67">
        <v>3542</v>
      </c>
      <c r="D67">
        <v>4055</v>
      </c>
      <c r="E67">
        <v>4615</v>
      </c>
      <c r="F67">
        <v>4720</v>
      </c>
      <c r="G67">
        <v>3460</v>
      </c>
      <c r="H67">
        <v>4572</v>
      </c>
      <c r="I67">
        <v>30080</v>
      </c>
    </row>
    <row r="68" spans="1:9" x14ac:dyDescent="0.3">
      <c r="A68" t="s">
        <v>3</v>
      </c>
      <c r="B68">
        <v>11794</v>
      </c>
      <c r="C68">
        <v>13901</v>
      </c>
      <c r="D68">
        <v>17466</v>
      </c>
      <c r="E68">
        <v>17671</v>
      </c>
      <c r="F68">
        <v>16762</v>
      </c>
      <c r="G68">
        <v>12405</v>
      </c>
      <c r="H68">
        <v>11494</v>
      </c>
      <c r="I68">
        <v>101493</v>
      </c>
    </row>
    <row r="69" spans="1:9" x14ac:dyDescent="0.3">
      <c r="A69" t="s">
        <v>4</v>
      </c>
      <c r="B69">
        <v>16910</v>
      </c>
      <c r="C69">
        <v>17443</v>
      </c>
      <c r="D69">
        <v>21521</v>
      </c>
      <c r="E69">
        <v>22286</v>
      </c>
      <c r="F69">
        <v>21482</v>
      </c>
      <c r="G69">
        <v>15865</v>
      </c>
      <c r="H69">
        <v>16066</v>
      </c>
      <c r="I69">
        <v>131573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D9C1D-2746-464D-B36C-EFA4B5A5CA13}">
  <dimension ref="B21:O100"/>
  <sheetViews>
    <sheetView tabSelected="1" zoomScale="80" zoomScaleNormal="80" workbookViewId="0"/>
  </sheetViews>
  <sheetFormatPr defaultRowHeight="14.4" x14ac:dyDescent="0.3"/>
  <cols>
    <col min="1" max="1" width="8.88671875" style="22"/>
    <col min="2" max="2" width="10.44140625" style="22" bestFit="1" customWidth="1"/>
    <col min="3" max="4" width="12" style="22" bestFit="1" customWidth="1"/>
    <col min="5" max="5" width="12.33203125" style="22" bestFit="1" customWidth="1"/>
    <col min="6" max="6" width="12" style="22" bestFit="1" customWidth="1"/>
    <col min="7" max="7" width="12.5546875" style="22" customWidth="1"/>
    <col min="8" max="8" width="12.33203125" style="22" bestFit="1" customWidth="1"/>
    <col min="9" max="9" width="11.21875" style="22" bestFit="1" customWidth="1"/>
    <col min="10" max="10" width="10.77734375" style="22" bestFit="1" customWidth="1"/>
    <col min="11" max="11" width="10.44140625" style="22" bestFit="1" customWidth="1"/>
    <col min="12" max="12" width="8.88671875" style="22"/>
    <col min="13" max="13" width="10.5546875" style="22" bestFit="1" customWidth="1"/>
    <col min="14" max="14" width="10.21875" style="22" bestFit="1" customWidth="1"/>
    <col min="15" max="15" width="11.21875" style="22" bestFit="1" customWidth="1"/>
    <col min="16" max="16384" width="8.88671875" style="22"/>
  </cols>
  <sheetData>
    <row r="21" spans="2:10" x14ac:dyDescent="0.3">
      <c r="B21" s="39" t="s">
        <v>32</v>
      </c>
      <c r="C21" s="40"/>
      <c r="D21" s="40"/>
      <c r="E21" s="40"/>
      <c r="F21" s="40"/>
      <c r="G21" s="40"/>
      <c r="H21" s="40"/>
      <c r="I21" s="40"/>
      <c r="J21" s="41"/>
    </row>
    <row r="22" spans="2:10" x14ac:dyDescent="0.3">
      <c r="B22" s="42" t="s">
        <v>8</v>
      </c>
      <c r="C22" s="42" t="s">
        <v>25</v>
      </c>
      <c r="D22" s="42" t="s">
        <v>26</v>
      </c>
      <c r="E22" s="42" t="s">
        <v>27</v>
      </c>
      <c r="F22" s="42" t="s">
        <v>28</v>
      </c>
      <c r="G22" s="42" t="s">
        <v>29</v>
      </c>
      <c r="H22" s="42" t="s">
        <v>30</v>
      </c>
      <c r="I22" s="42" t="s">
        <v>31</v>
      </c>
      <c r="J22" s="42" t="s">
        <v>4</v>
      </c>
    </row>
    <row r="23" spans="2:10" x14ac:dyDescent="0.3">
      <c r="B23" s="38" t="s">
        <v>2</v>
      </c>
      <c r="C23" s="38">
        <v>36.905425218112491</v>
      </c>
      <c r="D23" s="38">
        <v>31.183539153728777</v>
      </c>
      <c r="E23" s="38">
        <v>29.124391484887152</v>
      </c>
      <c r="F23" s="38">
        <v>27.795825099650216</v>
      </c>
      <c r="G23" s="38">
        <v>25.937195609696186</v>
      </c>
      <c r="H23" s="38">
        <v>31.831017115989436</v>
      </c>
      <c r="I23" s="38">
        <v>35.981671492407393</v>
      </c>
      <c r="J23" s="38">
        <v>31.251295024924524</v>
      </c>
    </row>
    <row r="24" spans="2:10" x14ac:dyDescent="0.3">
      <c r="B24" s="38" t="s">
        <v>3</v>
      </c>
      <c r="C24" s="38">
        <v>15.698785546238341</v>
      </c>
      <c r="D24" s="38">
        <v>13.696840213665098</v>
      </c>
      <c r="E24" s="38">
        <v>13.053002680826056</v>
      </c>
      <c r="F24" s="38">
        <v>13.118552911244992</v>
      </c>
      <c r="G24" s="38">
        <v>12.793152774685671</v>
      </c>
      <c r="H24" s="38">
        <v>13.392702111351555</v>
      </c>
      <c r="I24" s="38">
        <v>15.277268213551794</v>
      </c>
      <c r="J24" s="38">
        <v>13.861472064509071</v>
      </c>
    </row>
    <row r="50" spans="2:15" x14ac:dyDescent="0.3">
      <c r="B50" s="43" t="s">
        <v>46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spans="2:15" x14ac:dyDescent="0.3">
      <c r="B51" s="42" t="s">
        <v>8</v>
      </c>
      <c r="C51" s="42" t="s">
        <v>35</v>
      </c>
      <c r="D51" s="42" t="s">
        <v>36</v>
      </c>
      <c r="E51" s="42" t="s">
        <v>37</v>
      </c>
      <c r="F51" s="42" t="s">
        <v>38</v>
      </c>
      <c r="G51" s="42" t="s">
        <v>6</v>
      </c>
      <c r="H51" s="42" t="s">
        <v>39</v>
      </c>
      <c r="I51" s="42" t="s">
        <v>40</v>
      </c>
      <c r="J51" s="42" t="s">
        <v>41</v>
      </c>
      <c r="K51" s="42" t="s">
        <v>42</v>
      </c>
      <c r="L51" s="42" t="s">
        <v>43</v>
      </c>
      <c r="M51" s="42" t="s">
        <v>44</v>
      </c>
      <c r="N51" s="42" t="s">
        <v>45</v>
      </c>
      <c r="O51" s="42" t="s">
        <v>4</v>
      </c>
    </row>
    <row r="52" spans="2:15" x14ac:dyDescent="0.3">
      <c r="B52" s="42" t="s">
        <v>21</v>
      </c>
      <c r="C52" s="44">
        <v>25.684589979944974</v>
      </c>
      <c r="D52" s="44">
        <v>49.373229033001152</v>
      </c>
      <c r="E52" s="44">
        <v>38.158731490406495</v>
      </c>
      <c r="F52" s="44">
        <v>38.022989826819256</v>
      </c>
      <c r="G52" s="44">
        <v>38.230966217232748</v>
      </c>
      <c r="H52" s="44">
        <v>37.121431590325784</v>
      </c>
      <c r="I52" s="44">
        <v>32.79017337923996</v>
      </c>
      <c r="J52" s="44">
        <v>28.786369569625212</v>
      </c>
      <c r="K52" s="44">
        <v>27.814990290105261</v>
      </c>
      <c r="L52" s="44">
        <v>28.673969193729906</v>
      </c>
      <c r="M52" s="44">
        <v>23.113627266690596</v>
      </c>
      <c r="N52" s="44">
        <v>23.494290774039985</v>
      </c>
      <c r="O52" s="44">
        <f>375.016/12</f>
        <v>31.251333333333335</v>
      </c>
    </row>
    <row r="53" spans="2:15" x14ac:dyDescent="0.3">
      <c r="B53" s="42" t="s">
        <v>22</v>
      </c>
      <c r="C53" s="44">
        <v>12.872032936553271</v>
      </c>
      <c r="D53" s="44">
        <v>18.02208477881047</v>
      </c>
      <c r="E53" s="44">
        <v>13.969955282667634</v>
      </c>
      <c r="F53" s="44">
        <v>14.688831624541089</v>
      </c>
      <c r="G53" s="44">
        <v>14.638909192611383</v>
      </c>
      <c r="H53" s="44">
        <v>14.677785857707402</v>
      </c>
      <c r="I53" s="44">
        <v>14.239319511121906</v>
      </c>
      <c r="J53" s="44">
        <v>14.100812480904724</v>
      </c>
      <c r="K53" s="44">
        <v>13.734456619001984</v>
      </c>
      <c r="L53" s="44">
        <v>12.502068760517444</v>
      </c>
      <c r="M53" s="44">
        <v>11.304729716379223</v>
      </c>
      <c r="N53" s="44">
        <v>11.004939108296693</v>
      </c>
      <c r="O53" s="44">
        <f>166.338/12</f>
        <v>13.861499999999999</v>
      </c>
    </row>
    <row r="73" spans="4:6" ht="18" x14ac:dyDescent="0.3">
      <c r="D73" s="47" t="s">
        <v>24</v>
      </c>
      <c r="E73" s="48"/>
      <c r="F73" s="49"/>
    </row>
    <row r="74" spans="4:6" ht="18.600000000000001" customHeight="1" x14ac:dyDescent="0.3">
      <c r="D74" s="37" t="s">
        <v>21</v>
      </c>
      <c r="E74" s="37" t="s">
        <v>22</v>
      </c>
      <c r="F74" s="37" t="s">
        <v>4</v>
      </c>
    </row>
    <row r="75" spans="4:6" ht="21" customHeight="1" x14ac:dyDescent="0.3">
      <c r="D75" s="38">
        <v>31.251295024924524</v>
      </c>
      <c r="E75" s="38">
        <v>13.861472064509071</v>
      </c>
      <c r="F75" s="38">
        <f>D75+E75</f>
        <v>45.112767089433596</v>
      </c>
    </row>
    <row r="97" spans="3:9" x14ac:dyDescent="0.3">
      <c r="C97" s="35" t="s">
        <v>51</v>
      </c>
      <c r="D97" s="35"/>
      <c r="E97" s="35"/>
      <c r="F97" s="35"/>
      <c r="G97" s="35"/>
      <c r="H97" s="35"/>
      <c r="I97" s="25"/>
    </row>
    <row r="98" spans="3:9" x14ac:dyDescent="0.3">
      <c r="C98" s="35" t="s">
        <v>21</v>
      </c>
      <c r="D98" s="35"/>
      <c r="E98" s="35"/>
      <c r="F98" s="35" t="s">
        <v>22</v>
      </c>
      <c r="G98" s="35"/>
      <c r="H98" s="35"/>
      <c r="I98" s="45" t="s">
        <v>4</v>
      </c>
    </row>
    <row r="99" spans="3:9" s="10" customFormat="1" x14ac:dyDescent="0.3">
      <c r="C99" s="25" t="s">
        <v>47</v>
      </c>
      <c r="D99" s="25" t="s">
        <v>48</v>
      </c>
      <c r="E99" s="25" t="s">
        <v>49</v>
      </c>
      <c r="F99" s="25" t="s">
        <v>47</v>
      </c>
      <c r="G99" s="25" t="s">
        <v>48</v>
      </c>
      <c r="H99" s="25" t="s">
        <v>49</v>
      </c>
      <c r="I99" s="46"/>
    </row>
    <row r="100" spans="3:9" x14ac:dyDescent="0.3">
      <c r="C100" s="11">
        <f>'[1]2021_iii'!$B$10</f>
        <v>1266657</v>
      </c>
      <c r="D100" s="11">
        <f>'[1]2021_iii'!$B$11</f>
        <v>312342</v>
      </c>
      <c r="E100" s="11">
        <f>'[1]2021_iii'!$B$12</f>
        <v>950006</v>
      </c>
      <c r="F100" s="11">
        <f>'[1]2021_iii'!$C$10</f>
        <v>1984371</v>
      </c>
      <c r="G100" s="11">
        <f>'[1]2021_iii'!$C$11</f>
        <v>1</v>
      </c>
      <c r="H100" s="11">
        <f>'[1]2021_iii'!$C$12</f>
        <v>1081686</v>
      </c>
      <c r="I100" s="11">
        <v>11093292</v>
      </c>
    </row>
  </sheetData>
  <mergeCells count="7">
    <mergeCell ref="C97:H97"/>
    <mergeCell ref="C98:E98"/>
    <mergeCell ref="F98:H98"/>
    <mergeCell ref="I98:I99"/>
    <mergeCell ref="D73:F73"/>
    <mergeCell ref="B50:O50"/>
    <mergeCell ref="B21:J2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87AAF-674E-4F74-AEA1-8F8A9C65B6C6}">
  <dimension ref="A1:AQ93"/>
  <sheetViews>
    <sheetView zoomScale="60" zoomScaleNormal="60" workbookViewId="0"/>
  </sheetViews>
  <sheetFormatPr defaultRowHeight="14.4" x14ac:dyDescent="0.3"/>
  <cols>
    <col min="1" max="1" width="19" style="5" bestFit="1" customWidth="1"/>
    <col min="9" max="9" width="15.33203125" bestFit="1" customWidth="1"/>
    <col min="10" max="10" width="3.21875" customWidth="1"/>
    <col min="11" max="11" width="10.88671875" style="5" bestFit="1" customWidth="1"/>
    <col min="12" max="12" width="9" bestFit="1" customWidth="1"/>
    <col min="13" max="13" width="10.6640625" bestFit="1" customWidth="1"/>
    <col min="14" max="14" width="3.21875" customWidth="1"/>
    <col min="15" max="15" width="21.109375" style="5" bestFit="1" customWidth="1"/>
    <col min="23" max="23" width="13.44140625" bestFit="1" customWidth="1"/>
    <col min="25" max="25" width="27.88671875" style="5" bestFit="1" customWidth="1"/>
    <col min="26" max="26" width="16" bestFit="1" customWidth="1"/>
    <col min="27" max="27" width="13.44140625" bestFit="1" customWidth="1"/>
    <col min="28" max="28" width="13.21875" bestFit="1" customWidth="1"/>
    <col min="29" max="29" width="13.109375" bestFit="1" customWidth="1"/>
    <col min="30" max="30" width="13.44140625" bestFit="1" customWidth="1"/>
    <col min="31" max="31" width="13.21875" style="5" bestFit="1" customWidth="1"/>
    <col min="34" max="34" width="8.88671875" style="5"/>
  </cols>
  <sheetData>
    <row r="1" spans="1:43" x14ac:dyDescent="0.3">
      <c r="A1" s="5" t="s">
        <v>18</v>
      </c>
      <c r="O1" s="5" t="str">
        <f>A1</f>
        <v>Jan</v>
      </c>
      <c r="Y1" s="5" t="str">
        <f>O1</f>
        <v>Jan</v>
      </c>
      <c r="AI1" s="5" t="s">
        <v>21</v>
      </c>
    </row>
    <row r="2" spans="1:43" x14ac:dyDescent="0.3">
      <c r="A2" s="5" t="s">
        <v>17</v>
      </c>
      <c r="B2" t="s">
        <v>7</v>
      </c>
      <c r="L2" s="5" t="s">
        <v>21</v>
      </c>
      <c r="M2" s="5" t="s">
        <v>22</v>
      </c>
      <c r="O2" s="5" t="s">
        <v>24</v>
      </c>
      <c r="P2" t="s">
        <v>7</v>
      </c>
      <c r="Z2" t="s">
        <v>7</v>
      </c>
      <c r="AI2" s="5">
        <v>1</v>
      </c>
      <c r="AJ2" s="5">
        <v>2</v>
      </c>
      <c r="AK2" s="5">
        <v>3</v>
      </c>
      <c r="AL2" s="5">
        <v>4</v>
      </c>
      <c r="AM2" s="5">
        <v>5</v>
      </c>
      <c r="AN2" s="5">
        <v>6</v>
      </c>
      <c r="AO2" s="5">
        <v>7</v>
      </c>
    </row>
    <row r="3" spans="1:43" s="5" customFormat="1" x14ac:dyDescent="0.3">
      <c r="A3" s="5" t="s">
        <v>8</v>
      </c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 t="s">
        <v>4</v>
      </c>
      <c r="K3" s="5" t="s">
        <v>18</v>
      </c>
      <c r="L3">
        <f>I4</f>
        <v>18117</v>
      </c>
      <c r="M3">
        <f>I5</f>
        <v>78717</v>
      </c>
      <c r="O3" s="5" t="s">
        <v>8</v>
      </c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 t="s">
        <v>4</v>
      </c>
      <c r="Z3" s="36" t="s">
        <v>2</v>
      </c>
      <c r="AA3" s="36"/>
      <c r="AB3" s="36"/>
      <c r="AC3" s="36" t="s">
        <v>3</v>
      </c>
      <c r="AD3" s="36"/>
      <c r="AF3" s="5" t="s">
        <v>4</v>
      </c>
      <c r="AH3" s="5" t="s">
        <v>18</v>
      </c>
      <c r="AI3" s="53">
        <v>29.216032355679719</v>
      </c>
      <c r="AJ3" s="53">
        <v>20.497381864623225</v>
      </c>
      <c r="AK3" s="53">
        <v>22.348343960325902</v>
      </c>
      <c r="AL3" s="53">
        <v>25.656884750079584</v>
      </c>
      <c r="AM3" s="53">
        <v>21.653123225440115</v>
      </c>
      <c r="AN3" s="53">
        <v>22.950293634014539</v>
      </c>
      <c r="AO3" s="53">
        <v>31.749912565575855</v>
      </c>
      <c r="AP3" s="53">
        <f>SUM(AI3:AO3)</f>
        <v>174.07197235573892</v>
      </c>
      <c r="AQ3" s="53">
        <f>AP3/7</f>
        <v>24.867424622248418</v>
      </c>
    </row>
    <row r="4" spans="1:43" x14ac:dyDescent="0.3">
      <c r="A4" s="5" t="s">
        <v>2</v>
      </c>
      <c r="B4">
        <v>2864</v>
      </c>
      <c r="C4">
        <v>2088</v>
      </c>
      <c r="D4">
        <v>1882</v>
      </c>
      <c r="E4">
        <v>2094</v>
      </c>
      <c r="F4">
        <v>2348</v>
      </c>
      <c r="G4">
        <v>2838</v>
      </c>
      <c r="H4">
        <v>4003</v>
      </c>
      <c r="I4">
        <v>18117</v>
      </c>
      <c r="K4" s="5" t="s">
        <v>19</v>
      </c>
      <c r="L4">
        <f>I12</f>
        <v>10131</v>
      </c>
      <c r="M4">
        <f>I13</f>
        <v>39491</v>
      </c>
      <c r="O4" s="52" t="s">
        <v>2</v>
      </c>
      <c r="P4">
        <v>29.216032355679719</v>
      </c>
      <c r="Q4">
        <v>20.497381864623225</v>
      </c>
      <c r="R4">
        <v>22.348343960325902</v>
      </c>
      <c r="S4">
        <v>25.656884750079584</v>
      </c>
      <c r="T4">
        <v>21.653123225440115</v>
      </c>
      <c r="U4">
        <v>22.950293634014539</v>
      </c>
      <c r="V4">
        <v>31.749912565575855</v>
      </c>
      <c r="W4">
        <v>25.684589979945017</v>
      </c>
      <c r="Z4" t="s">
        <v>47</v>
      </c>
      <c r="AA4" t="s">
        <v>48</v>
      </c>
      <c r="AB4" t="s">
        <v>49</v>
      </c>
      <c r="AC4" t="s">
        <v>47</v>
      </c>
      <c r="AD4" t="s">
        <v>48</v>
      </c>
      <c r="AE4" s="5" t="s">
        <v>49</v>
      </c>
      <c r="AH4" s="5" t="s">
        <v>19</v>
      </c>
      <c r="AI4" s="53">
        <v>43.752668102416827</v>
      </c>
      <c r="AJ4" s="53">
        <v>36.953133903133924</v>
      </c>
      <c r="AK4" s="53">
        <v>49.336080767957618</v>
      </c>
      <c r="AL4" s="53">
        <v>34.03572276639953</v>
      </c>
      <c r="AM4" s="53">
        <v>20.984660908509269</v>
      </c>
      <c r="AN4" s="53">
        <v>63.172326203208648</v>
      </c>
      <c r="AO4" s="53">
        <v>61.222314681970225</v>
      </c>
      <c r="AP4" s="53">
        <f t="shared" ref="AP4:AP14" si="0">SUM(AI4:AO4)</f>
        <v>309.45690733359606</v>
      </c>
      <c r="AQ4" s="53">
        <f t="shared" ref="AQ4:AQ16" si="1">AP4/7</f>
        <v>44.208129619085149</v>
      </c>
    </row>
    <row r="5" spans="1:43" x14ac:dyDescent="0.3">
      <c r="A5" s="5" t="s">
        <v>3</v>
      </c>
      <c r="B5">
        <v>8872</v>
      </c>
      <c r="C5">
        <v>11135</v>
      </c>
      <c r="D5">
        <v>10569</v>
      </c>
      <c r="E5">
        <v>11208</v>
      </c>
      <c r="F5">
        <v>11968</v>
      </c>
      <c r="G5">
        <v>12645</v>
      </c>
      <c r="H5">
        <v>12320</v>
      </c>
      <c r="I5">
        <v>78717</v>
      </c>
      <c r="K5" s="5" t="s">
        <v>20</v>
      </c>
      <c r="L5" s="53">
        <f>I20</f>
        <v>84033</v>
      </c>
      <c r="M5" s="53">
        <f>I21</f>
        <v>144463</v>
      </c>
      <c r="O5" s="52" t="s">
        <v>3</v>
      </c>
      <c r="P5">
        <v>13.359635181845467</v>
      </c>
      <c r="Q5">
        <v>13.21925160904061</v>
      </c>
      <c r="R5">
        <v>12.038234459267716</v>
      </c>
      <c r="S5">
        <v>13.451669938139423</v>
      </c>
      <c r="T5">
        <v>12.253166778074855</v>
      </c>
      <c r="U5">
        <v>12.324266508501344</v>
      </c>
      <c r="V5">
        <v>13.558449675324633</v>
      </c>
      <c r="W5">
        <v>12.872032936553389</v>
      </c>
      <c r="Y5" s="5" t="s">
        <v>50</v>
      </c>
      <c r="Z5">
        <v>8259</v>
      </c>
      <c r="AA5">
        <v>2105</v>
      </c>
      <c r="AB5">
        <v>7753</v>
      </c>
      <c r="AC5">
        <v>53441</v>
      </c>
      <c r="AD5">
        <v>1</v>
      </c>
      <c r="AE5" s="5">
        <v>25275</v>
      </c>
      <c r="AF5">
        <v>96834</v>
      </c>
      <c r="AH5" s="5" t="s">
        <v>20</v>
      </c>
      <c r="AI5" s="53">
        <v>41.365298120170721</v>
      </c>
      <c r="AJ5" s="53">
        <v>44.13793716986369</v>
      </c>
      <c r="AK5" s="53">
        <v>36.012829335117253</v>
      </c>
      <c r="AL5" s="53">
        <v>28.737973282299546</v>
      </c>
      <c r="AM5" s="53">
        <v>30.336728620019517</v>
      </c>
      <c r="AN5" s="53">
        <v>29.19618104667607</v>
      </c>
      <c r="AO5" s="53">
        <v>42.29938886373882</v>
      </c>
      <c r="AP5" s="53">
        <f t="shared" si="0"/>
        <v>252.08633643788562</v>
      </c>
      <c r="AQ5" s="53">
        <f t="shared" si="1"/>
        <v>36.012333776840805</v>
      </c>
    </row>
    <row r="6" spans="1:43" x14ac:dyDescent="0.3">
      <c r="A6" s="5" t="s">
        <v>4</v>
      </c>
      <c r="B6">
        <v>11736</v>
      </c>
      <c r="C6">
        <v>13223</v>
      </c>
      <c r="D6">
        <v>12451</v>
      </c>
      <c r="E6">
        <v>13302</v>
      </c>
      <c r="F6">
        <v>14316</v>
      </c>
      <c r="G6">
        <v>15483</v>
      </c>
      <c r="H6">
        <v>16323</v>
      </c>
      <c r="I6">
        <v>96834</v>
      </c>
      <c r="K6" s="5" t="s">
        <v>5</v>
      </c>
      <c r="L6" s="53">
        <f>I28</f>
        <v>136601</v>
      </c>
      <c r="M6" s="53">
        <f>I29</f>
        <v>200629</v>
      </c>
      <c r="O6" s="52" t="s">
        <v>4</v>
      </c>
      <c r="P6">
        <v>17.229158145875893</v>
      </c>
      <c r="Q6">
        <v>14.368516977992886</v>
      </c>
      <c r="R6">
        <v>13.596633469868566</v>
      </c>
      <c r="S6">
        <v>15.373014083095297</v>
      </c>
      <c r="T6">
        <v>13.79487519791372</v>
      </c>
      <c r="U6">
        <v>14.271994014941116</v>
      </c>
      <c r="V6">
        <v>18.019665502664964</v>
      </c>
      <c r="W6">
        <v>15.269177492753959</v>
      </c>
      <c r="AH6" s="5" t="s">
        <v>5</v>
      </c>
      <c r="AI6" s="53">
        <v>42.270982827962101</v>
      </c>
      <c r="AJ6" s="53">
        <v>37.215517779164053</v>
      </c>
      <c r="AK6" s="53">
        <v>39.530570414356234</v>
      </c>
      <c r="AL6" s="53">
        <v>38.157191504739608</v>
      </c>
      <c r="AM6" s="53">
        <v>24.991233468286115</v>
      </c>
      <c r="AN6" s="53">
        <v>41.161120560571504</v>
      </c>
      <c r="AO6" s="53">
        <v>36.673096388728524</v>
      </c>
      <c r="AP6" s="53">
        <f t="shared" si="0"/>
        <v>259.99971294380811</v>
      </c>
      <c r="AQ6" s="53">
        <f t="shared" si="1"/>
        <v>37.142816134829729</v>
      </c>
    </row>
    <row r="7" spans="1:43" x14ac:dyDescent="0.3">
      <c r="K7" s="5" t="s">
        <v>6</v>
      </c>
      <c r="L7" s="53">
        <f>I35</f>
        <v>256916</v>
      </c>
      <c r="M7" s="53">
        <f>I36</f>
        <v>274717</v>
      </c>
      <c r="AH7" s="5" t="s">
        <v>6</v>
      </c>
      <c r="AI7" s="53">
        <v>46.36573890846288</v>
      </c>
      <c r="AJ7" s="53">
        <v>37.684220872916967</v>
      </c>
      <c r="AK7" s="53">
        <v>30.416298248444832</v>
      </c>
      <c r="AL7" s="53">
        <v>31.12639842277186</v>
      </c>
      <c r="AM7" s="53">
        <v>32.330310192885662</v>
      </c>
      <c r="AN7" s="53">
        <v>34.572929880486988</v>
      </c>
      <c r="AO7" s="53">
        <v>39.290032717268907</v>
      </c>
      <c r="AP7" s="53">
        <f t="shared" si="0"/>
        <v>251.78592924323809</v>
      </c>
      <c r="AQ7" s="53">
        <f t="shared" si="1"/>
        <v>35.969418463319727</v>
      </c>
    </row>
    <row r="8" spans="1:43" x14ac:dyDescent="0.3">
      <c r="K8" s="5" t="s">
        <v>10</v>
      </c>
      <c r="L8" s="53">
        <f>I43</f>
        <v>370681</v>
      </c>
      <c r="M8" s="53">
        <f>I44</f>
        <v>358914</v>
      </c>
      <c r="AH8" s="5" t="s">
        <v>10</v>
      </c>
      <c r="AI8" s="53">
        <v>42.120518995667339</v>
      </c>
      <c r="AJ8" s="53">
        <v>30.683607460828707</v>
      </c>
      <c r="AK8" s="53">
        <v>33.343439838024246</v>
      </c>
      <c r="AL8" s="53">
        <v>34.423067888425173</v>
      </c>
      <c r="AM8" s="53">
        <v>34.923022138528893</v>
      </c>
      <c r="AN8" s="53">
        <v>36.402942365387744</v>
      </c>
      <c r="AO8" s="53">
        <v>41.389273295480315</v>
      </c>
      <c r="AP8" s="53">
        <f t="shared" si="0"/>
        <v>253.2858719823424</v>
      </c>
      <c r="AQ8" s="53">
        <f t="shared" si="1"/>
        <v>36.183695997477486</v>
      </c>
    </row>
    <row r="9" spans="1:43" x14ac:dyDescent="0.3">
      <c r="A9" s="50" t="s">
        <v>19</v>
      </c>
      <c r="B9" s="3"/>
      <c r="C9" s="3"/>
      <c r="D9" s="3"/>
      <c r="E9" s="3"/>
      <c r="F9" s="3"/>
      <c r="G9" s="3"/>
      <c r="H9" s="3"/>
      <c r="I9" s="3"/>
      <c r="J9" s="3"/>
      <c r="K9" s="5" t="s">
        <v>11</v>
      </c>
      <c r="L9" s="53">
        <f>I51</f>
        <v>442056</v>
      </c>
      <c r="M9" s="53">
        <f>I52</f>
        <v>380354</v>
      </c>
      <c r="N9" s="3"/>
      <c r="O9" s="5" t="str">
        <f>A9</f>
        <v>Feb</v>
      </c>
      <c r="Y9" s="5" t="str">
        <f>O9</f>
        <v>Feb</v>
      </c>
      <c r="AH9" s="5" t="s">
        <v>11</v>
      </c>
      <c r="AI9" s="53">
        <v>36.797787623307876</v>
      </c>
      <c r="AJ9" s="53">
        <v>36.671297982724859</v>
      </c>
      <c r="AK9" s="53">
        <v>28.082404980581703</v>
      </c>
      <c r="AL9" s="53">
        <v>28.60922874778004</v>
      </c>
      <c r="AM9" s="53">
        <v>30.566188767312951</v>
      </c>
      <c r="AN9" s="53">
        <v>30.700456452867751</v>
      </c>
      <c r="AO9" s="53">
        <v>34.903651983815948</v>
      </c>
      <c r="AP9" s="53">
        <f t="shared" si="0"/>
        <v>226.33101653839111</v>
      </c>
      <c r="AQ9" s="53">
        <f t="shared" si="1"/>
        <v>32.333002362627305</v>
      </c>
    </row>
    <row r="10" spans="1:43" x14ac:dyDescent="0.3">
      <c r="A10" s="50" t="s">
        <v>17</v>
      </c>
      <c r="B10" s="3" t="s">
        <v>7</v>
      </c>
      <c r="C10" s="3"/>
      <c r="D10" s="3"/>
      <c r="E10" s="3"/>
      <c r="F10" s="3"/>
      <c r="G10" s="3"/>
      <c r="H10" s="3"/>
      <c r="I10" s="3"/>
      <c r="J10" s="3"/>
      <c r="K10" s="5" t="s">
        <v>12</v>
      </c>
      <c r="L10" s="53">
        <f>I59</f>
        <v>412671</v>
      </c>
      <c r="M10" s="53">
        <f>I60</f>
        <v>391681</v>
      </c>
      <c r="N10" s="3"/>
      <c r="O10" s="5" t="s">
        <v>34</v>
      </c>
      <c r="P10" t="s">
        <v>7</v>
      </c>
      <c r="Z10" t="s">
        <v>7</v>
      </c>
      <c r="AH10" s="5" t="s">
        <v>12</v>
      </c>
      <c r="AI10" s="53">
        <v>32.743171981359104</v>
      </c>
      <c r="AJ10" s="53">
        <v>28.304877861165537</v>
      </c>
      <c r="AK10" s="53">
        <v>25.706952076992394</v>
      </c>
      <c r="AL10" s="53">
        <v>25.535364929462524</v>
      </c>
      <c r="AM10" s="53">
        <v>26.398341208689825</v>
      </c>
      <c r="AN10" s="53">
        <v>27.293333675313104</v>
      </c>
      <c r="AO10" s="53">
        <v>30.670716399246587</v>
      </c>
      <c r="AP10" s="53">
        <f t="shared" si="0"/>
        <v>196.65275813222911</v>
      </c>
      <c r="AQ10" s="53">
        <f t="shared" si="1"/>
        <v>28.093251161747016</v>
      </c>
    </row>
    <row r="11" spans="1:43" s="5" customFormat="1" x14ac:dyDescent="0.3">
      <c r="A11" s="50" t="s">
        <v>8</v>
      </c>
      <c r="B11" s="50">
        <v>1</v>
      </c>
      <c r="C11" s="50">
        <v>2</v>
      </c>
      <c r="D11" s="50">
        <v>3</v>
      </c>
      <c r="E11" s="50">
        <v>4</v>
      </c>
      <c r="F11" s="50">
        <v>5</v>
      </c>
      <c r="G11" s="50">
        <v>6</v>
      </c>
      <c r="H11" s="50">
        <v>7</v>
      </c>
      <c r="I11" s="50" t="s">
        <v>4</v>
      </c>
      <c r="J11" s="50"/>
      <c r="K11" s="5" t="s">
        <v>13</v>
      </c>
      <c r="L11" s="53">
        <f>I67</f>
        <v>363890</v>
      </c>
      <c r="M11" s="53">
        <f>I68</f>
        <v>392257</v>
      </c>
      <c r="N11" s="50"/>
      <c r="O11" s="5" t="s">
        <v>8</v>
      </c>
      <c r="P11" s="5">
        <v>1</v>
      </c>
      <c r="Q11" s="5">
        <v>2</v>
      </c>
      <c r="R11" s="5">
        <v>3</v>
      </c>
      <c r="S11" s="5">
        <v>4</v>
      </c>
      <c r="T11" s="5">
        <v>5</v>
      </c>
      <c r="U11" s="5">
        <v>6</v>
      </c>
      <c r="V11" s="5">
        <v>7</v>
      </c>
      <c r="W11" s="5" t="s">
        <v>4</v>
      </c>
      <c r="Z11" s="36" t="s">
        <v>2</v>
      </c>
      <c r="AA11" s="36"/>
      <c r="AB11" s="36"/>
      <c r="AC11" s="36" t="s">
        <v>3</v>
      </c>
      <c r="AD11" s="36"/>
      <c r="AE11" s="5" t="s">
        <v>4</v>
      </c>
      <c r="AH11" s="5" t="s">
        <v>13</v>
      </c>
      <c r="AI11" s="53">
        <v>33.383926343435853</v>
      </c>
      <c r="AJ11" s="53">
        <v>29.71340100198724</v>
      </c>
      <c r="AK11" s="53">
        <v>22.420782791779214</v>
      </c>
      <c r="AL11" s="53">
        <v>23.412867144240881</v>
      </c>
      <c r="AM11" s="53">
        <v>23.736396492475301</v>
      </c>
      <c r="AN11" s="53">
        <v>26.166481971330402</v>
      </c>
      <c r="AO11" s="53">
        <v>30.425768704737337</v>
      </c>
      <c r="AP11" s="53">
        <f t="shared" si="0"/>
        <v>189.25962444998623</v>
      </c>
      <c r="AQ11" s="53">
        <f t="shared" si="1"/>
        <v>27.037089207140891</v>
      </c>
    </row>
    <row r="12" spans="1:43" x14ac:dyDescent="0.3">
      <c r="A12" s="51" t="s">
        <v>2</v>
      </c>
      <c r="B12" s="3">
        <v>1393</v>
      </c>
      <c r="C12" s="3">
        <v>585</v>
      </c>
      <c r="D12" s="3">
        <v>1007</v>
      </c>
      <c r="E12" s="3">
        <v>1123</v>
      </c>
      <c r="F12" s="3">
        <v>1042</v>
      </c>
      <c r="G12" s="3">
        <v>1496</v>
      </c>
      <c r="H12" s="3">
        <v>3485</v>
      </c>
      <c r="I12" s="3">
        <v>10131</v>
      </c>
      <c r="J12" s="3"/>
      <c r="K12" s="5" t="s">
        <v>14</v>
      </c>
      <c r="L12" s="53">
        <f>I75</f>
        <v>257242</v>
      </c>
      <c r="M12" s="53">
        <f>I76</f>
        <v>373984</v>
      </c>
      <c r="N12" s="3"/>
      <c r="O12" s="5" t="s">
        <v>2</v>
      </c>
      <c r="P12">
        <v>43.752668102416827</v>
      </c>
      <c r="Q12">
        <v>36.953133903133924</v>
      </c>
      <c r="R12">
        <v>49.336080767957618</v>
      </c>
      <c r="S12">
        <v>34.03572276639953</v>
      </c>
      <c r="T12">
        <v>20.984660908509269</v>
      </c>
      <c r="U12">
        <v>63.172326203208648</v>
      </c>
      <c r="V12">
        <v>61.222314681970225</v>
      </c>
      <c r="W12">
        <v>49.373229033001081</v>
      </c>
      <c r="Z12" t="s">
        <v>47</v>
      </c>
      <c r="AA12" t="s">
        <v>48</v>
      </c>
      <c r="AB12" t="s">
        <v>49</v>
      </c>
      <c r="AC12" t="s">
        <v>47</v>
      </c>
      <c r="AD12" t="s">
        <v>49</v>
      </c>
      <c r="AH12" s="5" t="s">
        <v>14</v>
      </c>
      <c r="AI12" s="53">
        <v>36.552503704266492</v>
      </c>
      <c r="AJ12" s="53">
        <v>26.087708597859692</v>
      </c>
      <c r="AK12" s="53">
        <v>22.319928981119173</v>
      </c>
      <c r="AL12" s="53">
        <v>22.579584745026587</v>
      </c>
      <c r="AM12" s="53">
        <v>22.439275531073203</v>
      </c>
      <c r="AN12" s="53">
        <v>27.157324631302114</v>
      </c>
      <c r="AO12" s="53">
        <v>31.329197816631183</v>
      </c>
      <c r="AP12" s="53">
        <f t="shared" si="0"/>
        <v>188.46552400727847</v>
      </c>
      <c r="AQ12" s="53">
        <f t="shared" si="1"/>
        <v>26.923646286754067</v>
      </c>
    </row>
    <row r="13" spans="1:43" x14ac:dyDescent="0.3">
      <c r="A13" s="51" t="s">
        <v>3</v>
      </c>
      <c r="B13" s="3">
        <v>3991</v>
      </c>
      <c r="C13" s="3">
        <v>4005</v>
      </c>
      <c r="D13" s="3">
        <v>5728</v>
      </c>
      <c r="E13" s="3">
        <v>6613</v>
      </c>
      <c r="F13" s="3">
        <v>6031</v>
      </c>
      <c r="G13" s="3">
        <v>6594</v>
      </c>
      <c r="H13" s="3">
        <v>6529</v>
      </c>
      <c r="I13" s="3">
        <v>39491</v>
      </c>
      <c r="J13" s="3"/>
      <c r="K13" s="5" t="s">
        <v>15</v>
      </c>
      <c r="L13" s="53">
        <f>I83</f>
        <v>106929</v>
      </c>
      <c r="M13" s="53">
        <f>I84</f>
        <v>253049</v>
      </c>
      <c r="N13" s="3"/>
      <c r="O13" s="5" t="s">
        <v>3</v>
      </c>
      <c r="P13">
        <v>21.291434895180835</v>
      </c>
      <c r="Q13">
        <v>19.70286724927178</v>
      </c>
      <c r="R13">
        <v>17.399188198324033</v>
      </c>
      <c r="S13">
        <v>17.433814708402664</v>
      </c>
      <c r="T13">
        <v>15.561465760238773</v>
      </c>
      <c r="U13">
        <v>17.162033666969911</v>
      </c>
      <c r="V13">
        <v>19.276463981212029</v>
      </c>
      <c r="W13">
        <v>18.022084778810594</v>
      </c>
      <c r="Y13" s="5" t="s">
        <v>50</v>
      </c>
      <c r="Z13">
        <v>5695</v>
      </c>
      <c r="AA13">
        <v>1271</v>
      </c>
      <c r="AB13">
        <v>3165</v>
      </c>
      <c r="AC13">
        <v>29317</v>
      </c>
      <c r="AD13">
        <v>10174</v>
      </c>
      <c r="AE13" s="5">
        <v>49622</v>
      </c>
      <c r="AH13" s="5" t="s">
        <v>15</v>
      </c>
      <c r="AI13" s="53">
        <v>28.682436279566556</v>
      </c>
      <c r="AJ13" s="53">
        <v>22.396488501475339</v>
      </c>
      <c r="AK13" s="53">
        <v>17.589876489662778</v>
      </c>
      <c r="AL13" s="53">
        <v>18.09260131950991</v>
      </c>
      <c r="AM13" s="53">
        <v>20.517627174172031</v>
      </c>
      <c r="AN13" s="53">
        <v>21.316307637072292</v>
      </c>
      <c r="AO13" s="53">
        <v>29.157704341341763</v>
      </c>
      <c r="AP13" s="53">
        <f t="shared" si="0"/>
        <v>157.75304174280069</v>
      </c>
      <c r="AQ13" s="53">
        <f t="shared" si="1"/>
        <v>22.536148820400097</v>
      </c>
    </row>
    <row r="14" spans="1:43" x14ac:dyDescent="0.3">
      <c r="A14" s="51" t="s">
        <v>4</v>
      </c>
      <c r="B14" s="3">
        <v>5384</v>
      </c>
      <c r="C14" s="3">
        <v>4590</v>
      </c>
      <c r="D14" s="3">
        <v>6735</v>
      </c>
      <c r="E14" s="3">
        <v>7736</v>
      </c>
      <c r="F14" s="3">
        <v>7073</v>
      </c>
      <c r="G14" s="3">
        <v>8090</v>
      </c>
      <c r="H14" s="3">
        <v>10014</v>
      </c>
      <c r="I14" s="3">
        <v>49622</v>
      </c>
      <c r="J14" s="3"/>
      <c r="K14" s="5" t="s">
        <v>16</v>
      </c>
      <c r="L14" s="53">
        <f>I91</f>
        <v>69738</v>
      </c>
      <c r="M14" s="53">
        <f>I92</f>
        <v>177802</v>
      </c>
      <c r="N14" s="3"/>
      <c r="O14" s="5" t="s">
        <v>4</v>
      </c>
      <c r="P14">
        <v>27.102820084200172</v>
      </c>
      <c r="Q14">
        <v>21.901430646332646</v>
      </c>
      <c r="R14">
        <v>22.174310814154957</v>
      </c>
      <c r="S14">
        <v>19.843838331609795</v>
      </c>
      <c r="T14">
        <v>16.360415193929963</v>
      </c>
      <c r="U14">
        <v>25.670241038319023</v>
      </c>
      <c r="V14">
        <v>33.874156181346031</v>
      </c>
      <c r="W14">
        <v>24.422843362487271</v>
      </c>
      <c r="AH14" s="5" t="s">
        <v>16</v>
      </c>
      <c r="AI14">
        <v>29.614037375054345</v>
      </c>
      <c r="AJ14">
        <v>23.856896849002048</v>
      </c>
      <c r="AK14">
        <v>22.385189934284416</v>
      </c>
      <c r="AL14">
        <v>23.183015695067326</v>
      </c>
      <c r="AM14">
        <v>22.369439588961288</v>
      </c>
      <c r="AN14">
        <v>21.88250733364206</v>
      </c>
      <c r="AO14">
        <v>22.669000150353352</v>
      </c>
      <c r="AP14">
        <f t="shared" si="0"/>
        <v>165.96008692636482</v>
      </c>
      <c r="AQ14">
        <f t="shared" si="1"/>
        <v>23.708583846623547</v>
      </c>
    </row>
    <row r="15" spans="1:43" x14ac:dyDescent="0.3">
      <c r="A15" s="50"/>
      <c r="B15" s="3"/>
      <c r="C15" s="3"/>
      <c r="D15" s="3"/>
      <c r="E15" s="3"/>
      <c r="F15" s="3"/>
      <c r="G15" s="3"/>
      <c r="H15" s="3"/>
      <c r="I15" s="3"/>
      <c r="J15" s="3"/>
      <c r="N15" s="3"/>
      <c r="AI15">
        <f>SUM(AI3:AI14)</f>
        <v>442.86510261734986</v>
      </c>
      <c r="AJ15">
        <f t="shared" ref="AJ15:AO15" si="2">SUM(AJ3:AJ14)</f>
        <v>374.20246984474534</v>
      </c>
      <c r="AK15">
        <f t="shared" si="2"/>
        <v>349.49269781864581</v>
      </c>
      <c r="AL15">
        <f t="shared" si="2"/>
        <v>333.54990119580259</v>
      </c>
      <c r="AM15">
        <f t="shared" si="2"/>
        <v>311.24634731635422</v>
      </c>
      <c r="AN15">
        <f t="shared" si="2"/>
        <v>381.97220539187322</v>
      </c>
      <c r="AO15">
        <f t="shared" si="2"/>
        <v>431.78005790888869</v>
      </c>
      <c r="AP15">
        <f>SUM(AP3:AP14)</f>
        <v>2625.1087820936596</v>
      </c>
    </row>
    <row r="16" spans="1:43" x14ac:dyDescent="0.3">
      <c r="AI16">
        <f>AI15/12</f>
        <v>36.905425218112491</v>
      </c>
      <c r="AJ16">
        <f t="shared" ref="AJ16:AO16" si="3">AJ15/12</f>
        <v>31.183539153728777</v>
      </c>
      <c r="AK16">
        <f t="shared" si="3"/>
        <v>29.124391484887152</v>
      </c>
      <c r="AL16">
        <f t="shared" si="3"/>
        <v>27.795825099650216</v>
      </c>
      <c r="AM16">
        <f t="shared" si="3"/>
        <v>25.937195609696186</v>
      </c>
      <c r="AN16">
        <f t="shared" si="3"/>
        <v>31.831017115989436</v>
      </c>
      <c r="AO16">
        <f t="shared" si="3"/>
        <v>35.981671492407393</v>
      </c>
      <c r="AP16">
        <f>SUM(AI16:AO16)</f>
        <v>218.75906517447166</v>
      </c>
      <c r="AQ16">
        <f t="shared" si="1"/>
        <v>31.251295024924524</v>
      </c>
    </row>
    <row r="17" spans="1:43" ht="18" x14ac:dyDescent="0.35">
      <c r="A17" s="51" t="s">
        <v>20</v>
      </c>
      <c r="L17">
        <f>SUM(L3:L16)</f>
        <v>2529005</v>
      </c>
      <c r="M17">
        <f>SUM(M3:M16)</f>
        <v>3066058</v>
      </c>
      <c r="O17" s="5" t="str">
        <f>A17</f>
        <v>Mar</v>
      </c>
      <c r="Y17" s="5" t="str">
        <f>O17</f>
        <v>Mar</v>
      </c>
      <c r="AP17" s="6">
        <f>AP16/7</f>
        <v>31.251295024924524</v>
      </c>
    </row>
    <row r="18" spans="1:43" x14ac:dyDescent="0.3">
      <c r="A18" s="5" t="s">
        <v>17</v>
      </c>
      <c r="B18" t="s">
        <v>7</v>
      </c>
      <c r="O18" s="5" t="s">
        <v>34</v>
      </c>
      <c r="P18" t="s">
        <v>7</v>
      </c>
      <c r="Z18" t="s">
        <v>7</v>
      </c>
    </row>
    <row r="19" spans="1:43" s="5" customFormat="1" x14ac:dyDescent="0.3">
      <c r="A19" s="5" t="s">
        <v>8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 t="s">
        <v>4</v>
      </c>
      <c r="K19" s="5" t="s">
        <v>23</v>
      </c>
      <c r="L19">
        <f>SUM(L6:L14)</f>
        <v>2416724</v>
      </c>
      <c r="M19">
        <f>SUM(M6:M14)</f>
        <v>2803387</v>
      </c>
      <c r="O19" s="5" t="s">
        <v>8</v>
      </c>
      <c r="P19" s="5">
        <v>1</v>
      </c>
      <c r="Q19" s="5">
        <v>2</v>
      </c>
      <c r="R19" s="5">
        <v>3</v>
      </c>
      <c r="S19" s="5">
        <v>4</v>
      </c>
      <c r="T19" s="5">
        <v>5</v>
      </c>
      <c r="U19" s="5">
        <v>6</v>
      </c>
      <c r="V19" s="5">
        <v>7</v>
      </c>
      <c r="W19" s="5" t="s">
        <v>4</v>
      </c>
      <c r="Z19" s="36" t="s">
        <v>2</v>
      </c>
      <c r="AA19" s="36"/>
      <c r="AB19" s="36"/>
      <c r="AC19" s="36" t="s">
        <v>3</v>
      </c>
      <c r="AD19" s="36"/>
      <c r="AE19" s="5" t="s">
        <v>4</v>
      </c>
      <c r="AI19" s="5" t="s">
        <v>22</v>
      </c>
    </row>
    <row r="20" spans="1:43" x14ac:dyDescent="0.3">
      <c r="A20" s="5" t="s">
        <v>2</v>
      </c>
      <c r="B20">
        <v>17342</v>
      </c>
      <c r="C20">
        <v>11990</v>
      </c>
      <c r="D20">
        <v>10463</v>
      </c>
      <c r="E20">
        <v>8883</v>
      </c>
      <c r="F20">
        <v>5488</v>
      </c>
      <c r="G20">
        <v>7777</v>
      </c>
      <c r="H20">
        <v>22090</v>
      </c>
      <c r="I20">
        <v>84033</v>
      </c>
      <c r="O20" s="5" t="s">
        <v>2</v>
      </c>
      <c r="P20">
        <v>41.365298120170721</v>
      </c>
      <c r="Q20">
        <v>44.13793716986369</v>
      </c>
      <c r="R20">
        <v>36.012829335117253</v>
      </c>
      <c r="S20">
        <v>28.737973282299546</v>
      </c>
      <c r="T20">
        <v>30.336728620019517</v>
      </c>
      <c r="U20">
        <v>29.19618104667607</v>
      </c>
      <c r="V20">
        <v>42.29938886373882</v>
      </c>
      <c r="W20">
        <v>38.158731490406602</v>
      </c>
      <c r="Z20" t="s">
        <v>47</v>
      </c>
      <c r="AA20" t="s">
        <v>48</v>
      </c>
      <c r="AB20" t="s">
        <v>49</v>
      </c>
      <c r="AC20" t="s">
        <v>47</v>
      </c>
      <c r="AD20" t="s">
        <v>49</v>
      </c>
      <c r="AI20" s="5">
        <v>1</v>
      </c>
      <c r="AJ20" s="5">
        <v>2</v>
      </c>
      <c r="AK20" s="5">
        <v>3</v>
      </c>
      <c r="AL20" s="5">
        <v>4</v>
      </c>
      <c r="AM20" s="5">
        <v>5</v>
      </c>
      <c r="AN20" s="5">
        <v>6</v>
      </c>
      <c r="AO20" s="5">
        <v>7</v>
      </c>
    </row>
    <row r="21" spans="1:43" x14ac:dyDescent="0.3">
      <c r="A21" s="5" t="s">
        <v>3</v>
      </c>
      <c r="B21">
        <v>18285</v>
      </c>
      <c r="C21">
        <v>22835</v>
      </c>
      <c r="D21">
        <v>23537</v>
      </c>
      <c r="E21">
        <v>22786</v>
      </c>
      <c r="F21">
        <v>15978</v>
      </c>
      <c r="G21">
        <v>17880</v>
      </c>
      <c r="H21">
        <v>23162</v>
      </c>
      <c r="I21">
        <v>144463</v>
      </c>
      <c r="O21" s="5" t="s">
        <v>3</v>
      </c>
      <c r="P21">
        <v>16.152646066903579</v>
      </c>
      <c r="Q21">
        <v>14.128286986351711</v>
      </c>
      <c r="R21">
        <v>13.480607837305829</v>
      </c>
      <c r="S21">
        <v>12.922216858304822</v>
      </c>
      <c r="T21">
        <v>12.065185463345451</v>
      </c>
      <c r="U21">
        <v>12.750383109619641</v>
      </c>
      <c r="V21">
        <v>15.874190484413971</v>
      </c>
      <c r="W21">
        <v>13.96995528266763</v>
      </c>
      <c r="Y21" s="5" t="s">
        <v>50</v>
      </c>
      <c r="Z21">
        <v>45528</v>
      </c>
      <c r="AA21">
        <v>15657</v>
      </c>
      <c r="AB21">
        <v>22848</v>
      </c>
      <c r="AC21">
        <v>107017</v>
      </c>
      <c r="AD21">
        <v>37446</v>
      </c>
      <c r="AE21" s="5">
        <v>228496</v>
      </c>
      <c r="AH21" s="5" t="s">
        <v>18</v>
      </c>
      <c r="AI21">
        <v>13.359635181845467</v>
      </c>
      <c r="AJ21">
        <v>13.21925160904061</v>
      </c>
      <c r="AK21">
        <v>12.038234459267716</v>
      </c>
      <c r="AL21">
        <v>13.451669938139423</v>
      </c>
      <c r="AM21">
        <v>12.253166778074855</v>
      </c>
      <c r="AN21">
        <v>12.324266508501344</v>
      </c>
      <c r="AO21">
        <v>13.558449675324633</v>
      </c>
      <c r="AP21">
        <f>SUM(AI21:AO21)</f>
        <v>90.204674150194052</v>
      </c>
      <c r="AQ21">
        <f>AP21/7</f>
        <v>12.886382021456294</v>
      </c>
    </row>
    <row r="22" spans="1:43" x14ac:dyDescent="0.3">
      <c r="A22" s="5" t="s">
        <v>4</v>
      </c>
      <c r="B22">
        <v>35627</v>
      </c>
      <c r="C22">
        <v>34825</v>
      </c>
      <c r="D22">
        <v>34000</v>
      </c>
      <c r="E22">
        <v>31669</v>
      </c>
      <c r="F22">
        <v>21466</v>
      </c>
      <c r="G22">
        <v>25657</v>
      </c>
      <c r="H22">
        <v>45252</v>
      </c>
      <c r="I22">
        <v>228496</v>
      </c>
      <c r="O22" s="5" t="s">
        <v>4</v>
      </c>
      <c r="P22">
        <v>28.425299164491467</v>
      </c>
      <c r="Q22">
        <v>24.460396267049624</v>
      </c>
      <c r="R22">
        <v>20.414567647058735</v>
      </c>
      <c r="S22">
        <v>17.358459376677551</v>
      </c>
      <c r="T22">
        <v>16.736490263672849</v>
      </c>
      <c r="U22">
        <v>17.735337334840402</v>
      </c>
      <c r="V22">
        <v>28.773789003800953</v>
      </c>
      <c r="W22">
        <v>22.865758408608258</v>
      </c>
      <c r="AH22" s="5" t="s">
        <v>19</v>
      </c>
      <c r="AI22">
        <v>21.291434895180835</v>
      </c>
      <c r="AJ22">
        <v>19.70286724927178</v>
      </c>
      <c r="AK22">
        <v>17.399188198324033</v>
      </c>
      <c r="AL22">
        <v>17.433814708402664</v>
      </c>
      <c r="AM22">
        <v>15.561465760238773</v>
      </c>
      <c r="AN22">
        <v>17.162033666969911</v>
      </c>
      <c r="AO22">
        <v>19.276463981212029</v>
      </c>
      <c r="AP22">
        <f t="shared" ref="AP22:AP32" si="4">SUM(AI22:AO22)</f>
        <v>127.82726845960002</v>
      </c>
      <c r="AQ22">
        <f t="shared" ref="AQ22:AQ32" si="5">AP22/7</f>
        <v>18.261038351371432</v>
      </c>
    </row>
    <row r="23" spans="1:43" x14ac:dyDescent="0.3">
      <c r="AH23" s="5" t="s">
        <v>20</v>
      </c>
      <c r="AI23">
        <v>16.152646066903579</v>
      </c>
      <c r="AJ23">
        <v>14.128286986351711</v>
      </c>
      <c r="AK23">
        <v>13.480607837305829</v>
      </c>
      <c r="AL23">
        <v>12.922216858304822</v>
      </c>
      <c r="AM23">
        <v>12.065185463345451</v>
      </c>
      <c r="AN23">
        <v>12.750383109619641</v>
      </c>
      <c r="AO23">
        <v>15.874190484413971</v>
      </c>
      <c r="AP23">
        <f t="shared" si="4"/>
        <v>97.373516806245007</v>
      </c>
      <c r="AQ23">
        <f t="shared" si="5"/>
        <v>13.910502400892144</v>
      </c>
    </row>
    <row r="24" spans="1:43" x14ac:dyDescent="0.3">
      <c r="AH24" s="5" t="s">
        <v>5</v>
      </c>
      <c r="AI24">
        <v>16.751959030621101</v>
      </c>
      <c r="AJ24">
        <v>14.439118675850109</v>
      </c>
      <c r="AK24">
        <v>14.481604864621541</v>
      </c>
      <c r="AL24">
        <v>13.435258078935348</v>
      </c>
      <c r="AM24">
        <v>13.254082104963285</v>
      </c>
      <c r="AN24">
        <v>14.269808166876262</v>
      </c>
      <c r="AO24">
        <v>16.515784471871381</v>
      </c>
      <c r="AP24">
        <f t="shared" si="4"/>
        <v>103.14761539373903</v>
      </c>
      <c r="AQ24">
        <f t="shared" si="5"/>
        <v>14.735373627677005</v>
      </c>
    </row>
    <row r="25" spans="1:43" x14ac:dyDescent="0.3">
      <c r="A25" s="5" t="s">
        <v>5</v>
      </c>
      <c r="O25" s="5" t="str">
        <f>A25</f>
        <v>Apr</v>
      </c>
      <c r="Y25" s="5" t="str">
        <f>O25</f>
        <v>Apr</v>
      </c>
      <c r="AH25" s="5" t="s">
        <v>6</v>
      </c>
      <c r="AI25" s="53">
        <v>16.896361081423329</v>
      </c>
      <c r="AJ25" s="53">
        <v>14.479372294372247</v>
      </c>
      <c r="AK25" s="53">
        <v>12.887330680072621</v>
      </c>
      <c r="AL25" s="53">
        <v>13.694688881562806</v>
      </c>
      <c r="AM25" s="53">
        <v>13.415253343044826</v>
      </c>
      <c r="AN25" s="53">
        <v>14.036797056906103</v>
      </c>
      <c r="AO25" s="53">
        <v>16.193260520398333</v>
      </c>
      <c r="AP25" s="53">
        <f t="shared" si="4"/>
        <v>101.60306385778026</v>
      </c>
      <c r="AQ25" s="53">
        <f t="shared" si="5"/>
        <v>14.514723408254323</v>
      </c>
    </row>
    <row r="26" spans="1:43" x14ac:dyDescent="0.3">
      <c r="A26" s="5" t="s">
        <v>17</v>
      </c>
      <c r="B26" t="s">
        <v>7</v>
      </c>
      <c r="O26" s="5" t="s">
        <v>34</v>
      </c>
      <c r="P26" t="s">
        <v>7</v>
      </c>
      <c r="Z26" t="s">
        <v>7</v>
      </c>
      <c r="AH26" s="5" t="s">
        <v>10</v>
      </c>
      <c r="AI26" s="53">
        <v>16.702297991627375</v>
      </c>
      <c r="AJ26" s="53">
        <v>13.560281108932339</v>
      </c>
      <c r="AK26" s="53">
        <v>14.234289783959179</v>
      </c>
      <c r="AL26" s="53">
        <v>13.959205690818612</v>
      </c>
      <c r="AM26" s="53">
        <v>14.108863459915639</v>
      </c>
      <c r="AN26" s="53">
        <v>14.552662934102147</v>
      </c>
      <c r="AO26" s="53">
        <v>16.099757769620034</v>
      </c>
      <c r="AP26" s="53">
        <f t="shared" si="4"/>
        <v>103.21735873897532</v>
      </c>
      <c r="AQ26" s="53">
        <f t="shared" si="5"/>
        <v>14.745336962710761</v>
      </c>
    </row>
    <row r="27" spans="1:43" s="5" customFormat="1" x14ac:dyDescent="0.3">
      <c r="A27" s="5" t="s">
        <v>8</v>
      </c>
      <c r="B27" s="5">
        <v>1</v>
      </c>
      <c r="C27" s="5">
        <v>2</v>
      </c>
      <c r="D27" s="5">
        <v>3</v>
      </c>
      <c r="E27" s="5">
        <v>4</v>
      </c>
      <c r="F27" s="5">
        <v>5</v>
      </c>
      <c r="G27" s="5">
        <v>6</v>
      </c>
      <c r="H27" s="5">
        <v>7</v>
      </c>
      <c r="I27" s="5" t="s">
        <v>4</v>
      </c>
      <c r="O27" s="5" t="s">
        <v>8</v>
      </c>
      <c r="P27" s="5">
        <v>1</v>
      </c>
      <c r="Q27" s="5">
        <v>2</v>
      </c>
      <c r="R27" s="5">
        <v>3</v>
      </c>
      <c r="S27" s="5">
        <v>4</v>
      </c>
      <c r="T27" s="5">
        <v>5</v>
      </c>
      <c r="U27" s="5">
        <v>6</v>
      </c>
      <c r="V27" s="5">
        <v>7</v>
      </c>
      <c r="W27" s="5" t="s">
        <v>4</v>
      </c>
      <c r="Z27" s="36" t="s">
        <v>2</v>
      </c>
      <c r="AA27" s="36"/>
      <c r="AB27" s="36"/>
      <c r="AC27" s="36" t="s">
        <v>3</v>
      </c>
      <c r="AD27" s="36"/>
      <c r="AE27" s="5" t="s">
        <v>4</v>
      </c>
      <c r="AH27" s="5" t="s">
        <v>11</v>
      </c>
      <c r="AI27" s="53">
        <v>16.05428303057737</v>
      </c>
      <c r="AJ27" s="53">
        <v>14.143157430703322</v>
      </c>
      <c r="AK27" s="53">
        <v>13.458149908685355</v>
      </c>
      <c r="AL27" s="53">
        <v>13.332061387124739</v>
      </c>
      <c r="AM27" s="53">
        <v>13.448214313430281</v>
      </c>
      <c r="AN27" s="53">
        <v>13.883181251946327</v>
      </c>
      <c r="AO27" s="53">
        <v>15.84633088651108</v>
      </c>
      <c r="AP27" s="53">
        <f t="shared" si="4"/>
        <v>100.16537820897848</v>
      </c>
      <c r="AQ27" s="53">
        <f t="shared" si="5"/>
        <v>14.309339744139782</v>
      </c>
    </row>
    <row r="28" spans="1:43" x14ac:dyDescent="0.3">
      <c r="A28" s="5" t="s">
        <v>2</v>
      </c>
      <c r="B28">
        <v>25196</v>
      </c>
      <c r="C28">
        <v>16030</v>
      </c>
      <c r="D28">
        <v>20377</v>
      </c>
      <c r="E28">
        <v>11991</v>
      </c>
      <c r="F28">
        <v>12350</v>
      </c>
      <c r="G28">
        <v>22929</v>
      </c>
      <c r="H28">
        <v>27728</v>
      </c>
      <c r="I28">
        <v>136601</v>
      </c>
      <c r="O28" s="5" t="s">
        <v>2</v>
      </c>
      <c r="P28">
        <v>42.270982827962101</v>
      </c>
      <c r="Q28">
        <v>37.215517779164053</v>
      </c>
      <c r="R28">
        <v>39.530570414356234</v>
      </c>
      <c r="S28">
        <v>38.157191504739608</v>
      </c>
      <c r="T28">
        <v>24.991233468286115</v>
      </c>
      <c r="U28">
        <v>41.161120560571504</v>
      </c>
      <c r="V28">
        <v>36.673096388728524</v>
      </c>
      <c r="W28">
        <v>38.022989826819256</v>
      </c>
      <c r="Z28" t="s">
        <v>47</v>
      </c>
      <c r="AA28" t="s">
        <v>48</v>
      </c>
      <c r="AB28" t="s">
        <v>49</v>
      </c>
      <c r="AC28" t="s">
        <v>47</v>
      </c>
      <c r="AD28" t="s">
        <v>49</v>
      </c>
      <c r="AH28" s="5" t="s">
        <v>12</v>
      </c>
      <c r="AI28" s="53">
        <v>16.11599438783038</v>
      </c>
      <c r="AJ28" s="53">
        <v>13.398183968404517</v>
      </c>
      <c r="AK28" s="53">
        <v>12.980440751861524</v>
      </c>
      <c r="AL28" s="53">
        <v>13.132007365424631</v>
      </c>
      <c r="AM28" s="53">
        <v>13.378529761360575</v>
      </c>
      <c r="AN28" s="53">
        <v>13.753909553972413</v>
      </c>
      <c r="AO28" s="53">
        <v>16.211544378237356</v>
      </c>
      <c r="AP28" s="53">
        <f t="shared" si="4"/>
        <v>98.970610167091422</v>
      </c>
      <c r="AQ28" s="53">
        <f t="shared" si="5"/>
        <v>14.138658595298775</v>
      </c>
    </row>
    <row r="29" spans="1:43" x14ac:dyDescent="0.3">
      <c r="A29" s="5" t="s">
        <v>3</v>
      </c>
      <c r="B29">
        <v>25157</v>
      </c>
      <c r="C29">
        <v>27731</v>
      </c>
      <c r="D29">
        <v>31849</v>
      </c>
      <c r="E29">
        <v>25354</v>
      </c>
      <c r="F29">
        <v>28086</v>
      </c>
      <c r="G29">
        <v>35795</v>
      </c>
      <c r="H29">
        <v>26657</v>
      </c>
      <c r="I29">
        <v>200629</v>
      </c>
      <c r="O29" s="5" t="s">
        <v>3</v>
      </c>
      <c r="P29">
        <v>16.751959030621101</v>
      </c>
      <c r="Q29">
        <v>14.439118675850109</v>
      </c>
      <c r="R29">
        <v>14.481604864621541</v>
      </c>
      <c r="S29">
        <v>13.435258078935348</v>
      </c>
      <c r="T29">
        <v>13.254082104963285</v>
      </c>
      <c r="U29">
        <v>14.269808166876262</v>
      </c>
      <c r="V29">
        <v>16.515784471871381</v>
      </c>
      <c r="W29">
        <v>14.688831624541089</v>
      </c>
      <c r="Y29" s="5" t="s">
        <v>50</v>
      </c>
      <c r="Z29">
        <v>70776</v>
      </c>
      <c r="AA29">
        <v>24714</v>
      </c>
      <c r="AB29">
        <v>41111</v>
      </c>
      <c r="AC29">
        <v>143843</v>
      </c>
      <c r="AD29">
        <v>56786</v>
      </c>
      <c r="AE29" s="5">
        <v>337230</v>
      </c>
      <c r="AH29" s="5" t="s">
        <v>13</v>
      </c>
      <c r="AI29" s="53">
        <v>15.976417029366246</v>
      </c>
      <c r="AJ29" s="53">
        <v>13.723928426189548</v>
      </c>
      <c r="AK29" s="53">
        <v>12.391341987179404</v>
      </c>
      <c r="AL29" s="53">
        <v>12.926964289962635</v>
      </c>
      <c r="AM29" s="53">
        <v>13.029683378538362</v>
      </c>
      <c r="AN29" s="53">
        <v>13.745366966423532</v>
      </c>
      <c r="AO29" s="53">
        <v>15.183750568805435</v>
      </c>
      <c r="AP29" s="53">
        <f t="shared" si="4"/>
        <v>96.977452646465167</v>
      </c>
      <c r="AQ29" s="53">
        <f t="shared" si="5"/>
        <v>13.853921806637882</v>
      </c>
    </row>
    <row r="30" spans="1:43" x14ac:dyDescent="0.3">
      <c r="A30" s="5" t="s">
        <v>4</v>
      </c>
      <c r="B30">
        <v>50353</v>
      </c>
      <c r="C30">
        <v>43761</v>
      </c>
      <c r="D30">
        <v>52226</v>
      </c>
      <c r="E30">
        <v>37345</v>
      </c>
      <c r="F30">
        <v>40436</v>
      </c>
      <c r="G30">
        <v>58724</v>
      </c>
      <c r="H30">
        <v>54385</v>
      </c>
      <c r="I30">
        <v>337230</v>
      </c>
      <c r="O30" s="5" t="s">
        <v>4</v>
      </c>
      <c r="P30">
        <v>29.521353577079282</v>
      </c>
      <c r="Q30">
        <v>22.782293594753405</v>
      </c>
      <c r="R30">
        <v>24.254950918444166</v>
      </c>
      <c r="S30">
        <v>21.373153478823426</v>
      </c>
      <c r="T30">
        <v>16.838853579318997</v>
      </c>
      <c r="U30">
        <v>24.769619178984446</v>
      </c>
      <c r="V30">
        <v>26.792918696944461</v>
      </c>
      <c r="W30">
        <v>24.14074677025588</v>
      </c>
      <c r="AH30" s="5" t="s">
        <v>14</v>
      </c>
      <c r="AI30" s="53">
        <v>14.400144376583869</v>
      </c>
      <c r="AJ30" s="53">
        <v>11.435831953211867</v>
      </c>
      <c r="AK30" s="53">
        <v>11.739181606559592</v>
      </c>
      <c r="AL30" s="53">
        <v>11.790808301285532</v>
      </c>
      <c r="AM30" s="53">
        <v>11.414949102664808</v>
      </c>
      <c r="AN30" s="53">
        <v>12.309943530224954</v>
      </c>
      <c r="AO30" s="53">
        <v>14.127546415816791</v>
      </c>
      <c r="AP30" s="53">
        <f t="shared" si="4"/>
        <v>87.218405286347405</v>
      </c>
      <c r="AQ30" s="53">
        <f t="shared" si="5"/>
        <v>12.459772183763915</v>
      </c>
    </row>
    <row r="31" spans="1:43" x14ac:dyDescent="0.3">
      <c r="AH31" s="5" t="s">
        <v>15</v>
      </c>
      <c r="AI31" s="53">
        <v>12.726446260245282</v>
      </c>
      <c r="AJ31" s="53">
        <v>11.284984241832444</v>
      </c>
      <c r="AK31" s="53">
        <v>10.78373045347923</v>
      </c>
      <c r="AL31" s="53">
        <v>10.871449864498667</v>
      </c>
      <c r="AM31" s="53">
        <v>10.643236453828536</v>
      </c>
      <c r="AN31" s="53">
        <v>10.983376506924431</v>
      </c>
      <c r="AO31" s="53">
        <v>12.575985284599884</v>
      </c>
      <c r="AP31" s="53">
        <f t="shared" si="4"/>
        <v>79.869209065408469</v>
      </c>
      <c r="AQ31" s="53">
        <f t="shared" si="5"/>
        <v>11.409887009344066</v>
      </c>
    </row>
    <row r="32" spans="1:43" x14ac:dyDescent="0.3">
      <c r="A32" s="5" t="s">
        <v>6</v>
      </c>
      <c r="O32" s="5" t="str">
        <f>A32</f>
        <v>May</v>
      </c>
      <c r="Y32" s="5" t="str">
        <f>O32</f>
        <v>May</v>
      </c>
      <c r="AH32" s="5" t="s">
        <v>16</v>
      </c>
      <c r="AI32" s="53">
        <v>11.95780722265523</v>
      </c>
      <c r="AJ32" s="53">
        <v>10.846818619820688</v>
      </c>
      <c r="AK32" s="53">
        <v>10.761931638596657</v>
      </c>
      <c r="AL32" s="53">
        <v>10.472489570480034</v>
      </c>
      <c r="AM32" s="53">
        <v>10.945203376822668</v>
      </c>
      <c r="AN32" s="53">
        <v>10.940696083751623</v>
      </c>
      <c r="AO32" s="53">
        <v>11.864154125810622</v>
      </c>
      <c r="AP32" s="53">
        <f t="shared" si="4"/>
        <v>77.789100637937537</v>
      </c>
      <c r="AQ32" s="53">
        <f t="shared" si="5"/>
        <v>11.112728662562505</v>
      </c>
    </row>
    <row r="33" spans="1:43" x14ac:dyDescent="0.3">
      <c r="A33" s="5" t="s">
        <v>17</v>
      </c>
      <c r="B33" t="s">
        <v>7</v>
      </c>
      <c r="O33" s="5" t="s">
        <v>34</v>
      </c>
      <c r="P33" t="s">
        <v>7</v>
      </c>
      <c r="Z33" t="s">
        <v>7</v>
      </c>
      <c r="AI33" s="53">
        <f t="shared" ref="AI33:AO33" si="6">SUM(AI21:AI32)</f>
        <v>188.38542655486009</v>
      </c>
      <c r="AJ33" s="53">
        <f t="shared" si="6"/>
        <v>164.36208256398118</v>
      </c>
      <c r="AK33" s="53">
        <f t="shared" si="6"/>
        <v>156.63603216991268</v>
      </c>
      <c r="AL33" s="53">
        <f t="shared" si="6"/>
        <v>157.42263493493991</v>
      </c>
      <c r="AM33" s="53">
        <f t="shared" si="6"/>
        <v>153.51783329622805</v>
      </c>
      <c r="AN33" s="53">
        <f t="shared" si="6"/>
        <v>160.71242533621867</v>
      </c>
      <c r="AO33" s="53">
        <f t="shared" si="6"/>
        <v>183.32721856262154</v>
      </c>
      <c r="AP33" s="53"/>
      <c r="AQ33" s="53"/>
    </row>
    <row r="34" spans="1:43" s="5" customFormat="1" x14ac:dyDescent="0.3">
      <c r="A34" s="5" t="s">
        <v>8</v>
      </c>
      <c r="B34" s="5">
        <v>1</v>
      </c>
      <c r="C34" s="5">
        <v>2</v>
      </c>
      <c r="D34" s="5">
        <v>3</v>
      </c>
      <c r="E34" s="5">
        <v>4</v>
      </c>
      <c r="F34" s="5">
        <v>5</v>
      </c>
      <c r="G34" s="5">
        <v>6</v>
      </c>
      <c r="H34" s="5">
        <v>7</v>
      </c>
      <c r="I34" s="5" t="s">
        <v>4</v>
      </c>
      <c r="O34" s="5" t="s">
        <v>8</v>
      </c>
      <c r="P34" s="5">
        <v>1</v>
      </c>
      <c r="Q34" s="5">
        <v>2</v>
      </c>
      <c r="R34" s="5">
        <v>3</v>
      </c>
      <c r="S34" s="5">
        <v>4</v>
      </c>
      <c r="T34" s="5">
        <v>5</v>
      </c>
      <c r="U34" s="5">
        <v>6</v>
      </c>
      <c r="V34" s="5">
        <v>7</v>
      </c>
      <c r="W34" s="5" t="s">
        <v>4</v>
      </c>
      <c r="Z34" s="36" t="s">
        <v>2</v>
      </c>
      <c r="AA34" s="36"/>
      <c r="AB34" s="36"/>
      <c r="AC34" s="36" t="s">
        <v>3</v>
      </c>
      <c r="AD34" s="36"/>
      <c r="AE34" s="5" t="s">
        <v>4</v>
      </c>
      <c r="AI34" s="53">
        <f>AI33/12</f>
        <v>15.698785546238341</v>
      </c>
      <c r="AJ34" s="53">
        <f t="shared" ref="AJ34:AO34" si="7">AJ33/12</f>
        <v>13.696840213665098</v>
      </c>
      <c r="AK34" s="53">
        <f t="shared" si="7"/>
        <v>13.053002680826056</v>
      </c>
      <c r="AL34" s="53">
        <f t="shared" si="7"/>
        <v>13.118552911244992</v>
      </c>
      <c r="AM34" s="53">
        <f t="shared" si="7"/>
        <v>12.793152774685671</v>
      </c>
      <c r="AN34" s="53">
        <f t="shared" si="7"/>
        <v>13.392702111351555</v>
      </c>
      <c r="AO34" s="53">
        <f t="shared" si="7"/>
        <v>15.277268213551794</v>
      </c>
      <c r="AP34" s="53">
        <f>SUM(AI34:AO34)</f>
        <v>97.030304451563495</v>
      </c>
      <c r="AQ34" s="53"/>
    </row>
    <row r="35" spans="1:43" ht="18" x14ac:dyDescent="0.35">
      <c r="A35" s="5" t="s">
        <v>2</v>
      </c>
      <c r="B35">
        <v>62157</v>
      </c>
      <c r="C35">
        <v>34421</v>
      </c>
      <c r="D35">
        <v>18593</v>
      </c>
      <c r="E35">
        <v>23163</v>
      </c>
      <c r="F35">
        <v>22846</v>
      </c>
      <c r="G35">
        <v>30429</v>
      </c>
      <c r="H35">
        <v>65307</v>
      </c>
      <c r="I35">
        <v>256916</v>
      </c>
      <c r="O35" s="5" t="s">
        <v>2</v>
      </c>
      <c r="P35">
        <v>46.36573890846288</v>
      </c>
      <c r="Q35">
        <v>37.684220872916967</v>
      </c>
      <c r="R35">
        <v>30.416298248444832</v>
      </c>
      <c r="S35">
        <v>31.12639842277186</v>
      </c>
      <c r="T35">
        <v>32.330310192885662</v>
      </c>
      <c r="U35">
        <v>34.572929880486988</v>
      </c>
      <c r="V35">
        <v>39.290032717268907</v>
      </c>
      <c r="W35">
        <v>38.230966217232748</v>
      </c>
      <c r="Z35" t="s">
        <v>47</v>
      </c>
      <c r="AA35" t="s">
        <v>48</v>
      </c>
      <c r="AB35" t="s">
        <v>49</v>
      </c>
      <c r="AC35" t="s">
        <v>47</v>
      </c>
      <c r="AD35" t="s">
        <v>49</v>
      </c>
      <c r="AP35" s="6">
        <f>AP34/7</f>
        <v>13.861472064509071</v>
      </c>
    </row>
    <row r="36" spans="1:43" x14ac:dyDescent="0.3">
      <c r="A36" s="5" t="s">
        <v>3</v>
      </c>
      <c r="B36">
        <v>42105</v>
      </c>
      <c r="C36">
        <v>41580</v>
      </c>
      <c r="D36">
        <v>33418</v>
      </c>
      <c r="E36">
        <v>39433</v>
      </c>
      <c r="F36">
        <v>35696</v>
      </c>
      <c r="G36">
        <v>35790</v>
      </c>
      <c r="H36">
        <v>46695</v>
      </c>
      <c r="I36">
        <v>274717</v>
      </c>
      <c r="O36" s="5" t="s">
        <v>3</v>
      </c>
      <c r="P36">
        <v>16.896361081423329</v>
      </c>
      <c r="Q36">
        <v>14.479372294372247</v>
      </c>
      <c r="R36">
        <v>12.887330680072621</v>
      </c>
      <c r="S36">
        <v>13.694688881562806</v>
      </c>
      <c r="T36">
        <v>13.415253343044826</v>
      </c>
      <c r="U36">
        <v>14.036797056906103</v>
      </c>
      <c r="V36">
        <v>16.193260520398333</v>
      </c>
      <c r="W36">
        <v>14.638909192611383</v>
      </c>
      <c r="Y36" s="5" t="s">
        <v>50</v>
      </c>
      <c r="Z36">
        <v>123950</v>
      </c>
      <c r="AA36">
        <v>43353</v>
      </c>
      <c r="AB36">
        <v>89613</v>
      </c>
      <c r="AC36">
        <v>185143</v>
      </c>
      <c r="AD36">
        <v>89574</v>
      </c>
      <c r="AE36" s="5">
        <v>531633</v>
      </c>
    </row>
    <row r="37" spans="1:43" x14ac:dyDescent="0.3">
      <c r="A37" s="5" t="s">
        <v>4</v>
      </c>
      <c r="B37">
        <v>104262</v>
      </c>
      <c r="C37">
        <v>76001</v>
      </c>
      <c r="D37">
        <v>52011</v>
      </c>
      <c r="E37">
        <v>62596</v>
      </c>
      <c r="F37">
        <v>58542</v>
      </c>
      <c r="G37">
        <v>66219</v>
      </c>
      <c r="H37">
        <v>112002</v>
      </c>
      <c r="I37">
        <v>531633</v>
      </c>
      <c r="O37" s="5" t="s">
        <v>4</v>
      </c>
      <c r="P37">
        <v>34.464872308862617</v>
      </c>
      <c r="Q37">
        <v>24.988893128599095</v>
      </c>
      <c r="R37">
        <v>19.153622310665124</v>
      </c>
      <c r="S37">
        <v>20.145112041238278</v>
      </c>
      <c r="T37">
        <v>20.796849270609105</v>
      </c>
      <c r="U37">
        <v>23.473574804814575</v>
      </c>
      <c r="V37">
        <v>29.660706654048049</v>
      </c>
      <c r="W37">
        <v>26.039963909940113</v>
      </c>
    </row>
    <row r="40" spans="1:43" x14ac:dyDescent="0.3">
      <c r="A40" s="5" t="s">
        <v>10</v>
      </c>
      <c r="O40" s="5" t="str">
        <f>A40</f>
        <v>Jun</v>
      </c>
      <c r="Y40" s="5" t="str">
        <f>O40</f>
        <v>Jun</v>
      </c>
    </row>
    <row r="41" spans="1:43" x14ac:dyDescent="0.3">
      <c r="A41" s="5" t="s">
        <v>17</v>
      </c>
      <c r="B41" t="s">
        <v>7</v>
      </c>
      <c r="O41" s="5" t="s">
        <v>34</v>
      </c>
      <c r="P41" t="s">
        <v>7</v>
      </c>
      <c r="Z41" t="s">
        <v>7</v>
      </c>
    </row>
    <row r="42" spans="1:43" s="5" customFormat="1" x14ac:dyDescent="0.3">
      <c r="A42" s="5" t="s">
        <v>8</v>
      </c>
      <c r="B42" s="5">
        <v>1</v>
      </c>
      <c r="C42" s="5">
        <v>2</v>
      </c>
      <c r="D42" s="5">
        <v>3</v>
      </c>
      <c r="E42" s="5">
        <v>4</v>
      </c>
      <c r="F42" s="5">
        <v>5</v>
      </c>
      <c r="G42" s="5">
        <v>6</v>
      </c>
      <c r="H42" s="5">
        <v>7</v>
      </c>
      <c r="I42" s="5" t="s">
        <v>4</v>
      </c>
      <c r="O42" s="5" t="s">
        <v>8</v>
      </c>
      <c r="P42" s="5">
        <v>1</v>
      </c>
      <c r="Q42" s="5">
        <v>2</v>
      </c>
      <c r="R42" s="5">
        <v>3</v>
      </c>
      <c r="S42" s="5">
        <v>4</v>
      </c>
      <c r="T42" s="5">
        <v>5</v>
      </c>
      <c r="U42" s="5">
        <v>6</v>
      </c>
      <c r="V42" s="5">
        <v>7</v>
      </c>
      <c r="W42" s="5" t="s">
        <v>4</v>
      </c>
      <c r="Z42" s="36" t="s">
        <v>2</v>
      </c>
      <c r="AA42" s="36"/>
      <c r="AB42" s="36"/>
      <c r="AC42" s="36" t="s">
        <v>3</v>
      </c>
      <c r="AD42" s="36"/>
      <c r="AE42" s="5" t="s">
        <v>4</v>
      </c>
    </row>
    <row r="43" spans="1:43" x14ac:dyDescent="0.3">
      <c r="A43" s="5" t="s">
        <v>2</v>
      </c>
      <c r="B43">
        <v>68928</v>
      </c>
      <c r="C43">
        <v>35081</v>
      </c>
      <c r="D43">
        <v>48073</v>
      </c>
      <c r="E43">
        <v>48673</v>
      </c>
      <c r="F43">
        <v>41421</v>
      </c>
      <c r="G43">
        <v>52775</v>
      </c>
      <c r="H43">
        <v>75730</v>
      </c>
      <c r="I43">
        <v>370681</v>
      </c>
      <c r="O43" s="5" t="s">
        <v>2</v>
      </c>
      <c r="P43">
        <v>42.120518995667339</v>
      </c>
      <c r="Q43">
        <v>30.683607460828707</v>
      </c>
      <c r="R43">
        <v>33.343439838024246</v>
      </c>
      <c r="S43">
        <v>34.423067888425173</v>
      </c>
      <c r="T43">
        <v>34.923022138528893</v>
      </c>
      <c r="U43">
        <v>36.402942365387744</v>
      </c>
      <c r="V43">
        <v>41.389273295480315</v>
      </c>
      <c r="W43">
        <v>37.121431590325784</v>
      </c>
      <c r="Z43" t="s">
        <v>47</v>
      </c>
      <c r="AA43" t="s">
        <v>48</v>
      </c>
      <c r="AB43" t="s">
        <v>49</v>
      </c>
      <c r="AC43" t="s">
        <v>47</v>
      </c>
      <c r="AD43" t="s">
        <v>49</v>
      </c>
    </row>
    <row r="44" spans="1:43" x14ac:dyDescent="0.3">
      <c r="A44" s="5" t="s">
        <v>3</v>
      </c>
      <c r="B44">
        <v>44829</v>
      </c>
      <c r="C44">
        <v>43862</v>
      </c>
      <c r="D44">
        <v>61547</v>
      </c>
      <c r="E44">
        <v>64853</v>
      </c>
      <c r="F44">
        <v>49375</v>
      </c>
      <c r="G44">
        <v>47867</v>
      </c>
      <c r="H44">
        <v>46581</v>
      </c>
      <c r="I44">
        <v>358914</v>
      </c>
      <c r="O44" s="5" t="s">
        <v>3</v>
      </c>
      <c r="P44">
        <v>16.702297991627375</v>
      </c>
      <c r="Q44">
        <v>13.560281108932339</v>
      </c>
      <c r="R44">
        <v>14.234289783959179</v>
      </c>
      <c r="S44">
        <v>13.959205690818612</v>
      </c>
      <c r="T44">
        <v>14.108863459915639</v>
      </c>
      <c r="U44">
        <v>14.552662934102147</v>
      </c>
      <c r="V44">
        <v>16.099757769620034</v>
      </c>
      <c r="W44">
        <v>14.677785857707402</v>
      </c>
      <c r="Y44" s="5" t="s">
        <v>50</v>
      </c>
      <c r="Z44">
        <v>188245</v>
      </c>
      <c r="AA44">
        <v>51716</v>
      </c>
      <c r="AB44">
        <v>130720</v>
      </c>
      <c r="AC44">
        <v>246775</v>
      </c>
      <c r="AD44">
        <v>112139</v>
      </c>
      <c r="AE44" s="5">
        <v>729595</v>
      </c>
    </row>
    <row r="45" spans="1:43" x14ac:dyDescent="0.3">
      <c r="A45" s="5" t="s">
        <v>4</v>
      </c>
      <c r="B45">
        <v>113757</v>
      </c>
      <c r="C45">
        <v>78943</v>
      </c>
      <c r="D45">
        <v>109620</v>
      </c>
      <c r="E45">
        <v>113526</v>
      </c>
      <c r="F45">
        <v>90796</v>
      </c>
      <c r="G45">
        <v>100642</v>
      </c>
      <c r="H45">
        <v>122311</v>
      </c>
      <c r="I45">
        <v>729595</v>
      </c>
      <c r="O45" s="5" t="s">
        <v>4</v>
      </c>
      <c r="P45">
        <v>32.103786580167025</v>
      </c>
      <c r="Q45">
        <v>21.169612040755453</v>
      </c>
      <c r="R45">
        <v>22.614459192361767</v>
      </c>
      <c r="S45">
        <v>22.732857230942177</v>
      </c>
      <c r="T45">
        <v>23.604251655726706</v>
      </c>
      <c r="U45">
        <v>26.010588024880182</v>
      </c>
      <c r="V45">
        <v>31.757997917876526</v>
      </c>
      <c r="W45">
        <v>26.080595695785668</v>
      </c>
    </row>
    <row r="48" spans="1:43" x14ac:dyDescent="0.3">
      <c r="A48" s="5" t="s">
        <v>11</v>
      </c>
      <c r="O48" s="5" t="str">
        <f>A48</f>
        <v>Jul</v>
      </c>
      <c r="Y48" s="5" t="str">
        <f>O48</f>
        <v>Jul</v>
      </c>
    </row>
    <row r="49" spans="1:31" x14ac:dyDescent="0.3">
      <c r="A49" s="5" t="s">
        <v>17</v>
      </c>
      <c r="B49" t="s">
        <v>7</v>
      </c>
      <c r="O49" s="5" t="s">
        <v>33</v>
      </c>
      <c r="P49" t="s">
        <v>7</v>
      </c>
      <c r="Z49" t="s">
        <v>7</v>
      </c>
    </row>
    <row r="50" spans="1:31" s="5" customFormat="1" x14ac:dyDescent="0.3">
      <c r="A50" s="5" t="s">
        <v>8</v>
      </c>
      <c r="B50" s="5">
        <v>1</v>
      </c>
      <c r="C50" s="5">
        <v>2</v>
      </c>
      <c r="D50" s="5">
        <v>3</v>
      </c>
      <c r="E50" s="5">
        <v>4</v>
      </c>
      <c r="F50" s="5">
        <v>5</v>
      </c>
      <c r="G50" s="5">
        <v>6</v>
      </c>
      <c r="H50" s="5">
        <v>7</v>
      </c>
      <c r="I50" s="5" t="s">
        <v>4</v>
      </c>
      <c r="O50" s="5" t="s">
        <v>8</v>
      </c>
      <c r="P50" s="5">
        <v>1</v>
      </c>
      <c r="Q50" s="5">
        <v>2</v>
      </c>
      <c r="R50" s="5">
        <v>3</v>
      </c>
      <c r="S50" s="5">
        <v>4</v>
      </c>
      <c r="T50" s="5">
        <v>5</v>
      </c>
      <c r="U50" s="5">
        <v>6</v>
      </c>
      <c r="V50" s="5">
        <v>7</v>
      </c>
      <c r="W50" s="5" t="s">
        <v>4</v>
      </c>
      <c r="Z50" s="36" t="s">
        <v>2</v>
      </c>
      <c r="AA50" s="36"/>
      <c r="AB50" s="36"/>
      <c r="AC50" s="36" t="s">
        <v>3</v>
      </c>
      <c r="AD50" s="36"/>
      <c r="AE50" s="5" t="s">
        <v>4</v>
      </c>
    </row>
    <row r="51" spans="1:31" x14ac:dyDescent="0.3">
      <c r="A51" s="5" t="s">
        <v>2</v>
      </c>
      <c r="B51">
        <v>69744</v>
      </c>
      <c r="C51">
        <v>48316</v>
      </c>
      <c r="D51">
        <v>45403</v>
      </c>
      <c r="E51">
        <v>46552</v>
      </c>
      <c r="F51">
        <v>56846</v>
      </c>
      <c r="G51">
        <v>71968</v>
      </c>
      <c r="H51">
        <v>103227</v>
      </c>
      <c r="I51">
        <v>442056</v>
      </c>
      <c r="O51" s="5" t="s">
        <v>2</v>
      </c>
      <c r="P51">
        <v>36.797787623307876</v>
      </c>
      <c r="Q51">
        <v>36.671297982724859</v>
      </c>
      <c r="R51">
        <v>28.082404980581703</v>
      </c>
      <c r="S51">
        <v>28.60922874778004</v>
      </c>
      <c r="T51">
        <v>30.566188767312951</v>
      </c>
      <c r="U51">
        <v>30.700456452867751</v>
      </c>
      <c r="V51">
        <v>34.903651983815948</v>
      </c>
      <c r="W51">
        <v>32.79017337923996</v>
      </c>
      <c r="Z51" t="s">
        <v>47</v>
      </c>
      <c r="AA51" t="s">
        <v>48</v>
      </c>
      <c r="AB51" t="s">
        <v>49</v>
      </c>
      <c r="AC51" t="s">
        <v>47</v>
      </c>
      <c r="AD51" t="s">
        <v>49</v>
      </c>
    </row>
    <row r="52" spans="1:31" x14ac:dyDescent="0.3">
      <c r="A52" s="5" t="s">
        <v>3</v>
      </c>
      <c r="B52">
        <v>39746</v>
      </c>
      <c r="C52">
        <v>46503</v>
      </c>
      <c r="D52">
        <v>52383</v>
      </c>
      <c r="E52">
        <v>53540</v>
      </c>
      <c r="F52">
        <v>64429</v>
      </c>
      <c r="G52">
        <v>64220</v>
      </c>
      <c r="H52">
        <v>59533</v>
      </c>
      <c r="I52">
        <v>380354</v>
      </c>
      <c r="O52" s="5" t="s">
        <v>3</v>
      </c>
      <c r="P52">
        <v>16.05428303057737</v>
      </c>
      <c r="Q52">
        <v>14.143157430703322</v>
      </c>
      <c r="R52">
        <v>13.458149908685355</v>
      </c>
      <c r="S52">
        <v>13.332061387124739</v>
      </c>
      <c r="T52">
        <v>13.448214313430281</v>
      </c>
      <c r="U52">
        <v>13.883181251946327</v>
      </c>
      <c r="V52">
        <v>15.84633088651108</v>
      </c>
      <c r="W52">
        <v>14.239319511121906</v>
      </c>
      <c r="Y52" s="5" t="s">
        <v>50</v>
      </c>
      <c r="Z52">
        <v>241489</v>
      </c>
      <c r="AA52">
        <v>57698</v>
      </c>
      <c r="AB52">
        <v>142869</v>
      </c>
      <c r="AC52">
        <v>265420</v>
      </c>
      <c r="AD52">
        <v>114934</v>
      </c>
      <c r="AE52" s="5">
        <v>822410</v>
      </c>
    </row>
    <row r="53" spans="1:31" x14ac:dyDescent="0.3">
      <c r="A53" s="5" t="s">
        <v>4</v>
      </c>
      <c r="B53">
        <v>109490</v>
      </c>
      <c r="C53">
        <v>94819</v>
      </c>
      <c r="D53">
        <v>97786</v>
      </c>
      <c r="E53">
        <v>100092</v>
      </c>
      <c r="F53">
        <v>121275</v>
      </c>
      <c r="G53">
        <v>136188</v>
      </c>
      <c r="H53">
        <v>162760</v>
      </c>
      <c r="I53">
        <v>822410</v>
      </c>
      <c r="O53" s="5" t="s">
        <v>4</v>
      </c>
      <c r="P53">
        <v>29.267681371205704</v>
      </c>
      <c r="Q53">
        <v>25.622603943654145</v>
      </c>
      <c r="R53">
        <v>20.248335140000354</v>
      </c>
      <c r="S53">
        <v>20.437351469980978</v>
      </c>
      <c r="T53">
        <v>21.472031058887943</v>
      </c>
      <c r="U53">
        <v>22.770202587599655</v>
      </c>
      <c r="V53">
        <v>27.933023470140235</v>
      </c>
      <c r="W53">
        <v>24.210643130149879</v>
      </c>
    </row>
    <row r="56" spans="1:31" x14ac:dyDescent="0.3">
      <c r="A56" s="5" t="s">
        <v>12</v>
      </c>
      <c r="O56" s="5" t="str">
        <f>A56</f>
        <v>Aug</v>
      </c>
      <c r="Y56" s="5" t="str">
        <f>O56</f>
        <v>Aug</v>
      </c>
    </row>
    <row r="57" spans="1:31" x14ac:dyDescent="0.3">
      <c r="A57" s="5" t="s">
        <v>17</v>
      </c>
      <c r="B57" t="s">
        <v>7</v>
      </c>
      <c r="O57" s="5" t="s">
        <v>34</v>
      </c>
      <c r="P57" t="s">
        <v>7</v>
      </c>
      <c r="Z57" t="s">
        <v>7</v>
      </c>
    </row>
    <row r="58" spans="1:31" s="5" customFormat="1" x14ac:dyDescent="0.3">
      <c r="A58" s="5" t="s">
        <v>8</v>
      </c>
      <c r="B58" s="5">
        <v>1</v>
      </c>
      <c r="C58" s="5">
        <v>2</v>
      </c>
      <c r="D58" s="5">
        <v>3</v>
      </c>
      <c r="E58" s="5">
        <v>4</v>
      </c>
      <c r="F58" s="5">
        <v>5</v>
      </c>
      <c r="G58" s="5">
        <v>6</v>
      </c>
      <c r="H58" s="5">
        <v>7</v>
      </c>
      <c r="I58" s="5" t="s">
        <v>4</v>
      </c>
      <c r="O58" s="5" t="s">
        <v>8</v>
      </c>
      <c r="P58" s="5">
        <v>1</v>
      </c>
      <c r="Q58" s="5">
        <v>2</v>
      </c>
      <c r="R58" s="5">
        <v>3</v>
      </c>
      <c r="S58" s="5">
        <v>4</v>
      </c>
      <c r="T58" s="5">
        <v>5</v>
      </c>
      <c r="U58" s="5">
        <v>6</v>
      </c>
      <c r="V58" s="5">
        <v>7</v>
      </c>
      <c r="W58" s="5" t="s">
        <v>4</v>
      </c>
      <c r="Z58" s="36" t="s">
        <v>2</v>
      </c>
      <c r="AA58" s="36"/>
      <c r="AB58" s="36"/>
      <c r="AC58" s="36" t="s">
        <v>3</v>
      </c>
      <c r="AD58" s="36"/>
      <c r="AE58" s="5" t="s">
        <v>4</v>
      </c>
    </row>
    <row r="59" spans="1:31" x14ac:dyDescent="0.3">
      <c r="A59" s="5" t="s">
        <v>2</v>
      </c>
      <c r="B59">
        <v>86333</v>
      </c>
      <c r="C59">
        <v>49834</v>
      </c>
      <c r="D59">
        <v>47312</v>
      </c>
      <c r="E59">
        <v>40026</v>
      </c>
      <c r="F59">
        <v>46982</v>
      </c>
      <c r="G59">
        <v>58483</v>
      </c>
      <c r="H59">
        <v>83701</v>
      </c>
      <c r="I59">
        <v>412671</v>
      </c>
      <c r="O59" s="5" t="s">
        <v>2</v>
      </c>
      <c r="P59">
        <v>32.743171981359104</v>
      </c>
      <c r="Q59">
        <v>28.304877861165537</v>
      </c>
      <c r="R59">
        <v>25.706952076992394</v>
      </c>
      <c r="S59">
        <v>25.535364929462524</v>
      </c>
      <c r="T59">
        <v>26.398341208689825</v>
      </c>
      <c r="U59">
        <v>27.293333675313104</v>
      </c>
      <c r="V59">
        <v>30.670716399246587</v>
      </c>
      <c r="W59">
        <v>28.786369569625212</v>
      </c>
      <c r="Z59" t="s">
        <v>47</v>
      </c>
      <c r="AA59" t="s">
        <v>48</v>
      </c>
      <c r="AB59" t="s">
        <v>49</v>
      </c>
      <c r="AC59" t="s">
        <v>47</v>
      </c>
      <c r="AD59" t="s">
        <v>49</v>
      </c>
    </row>
    <row r="60" spans="1:31" x14ac:dyDescent="0.3">
      <c r="A60" s="5" t="s">
        <v>3</v>
      </c>
      <c r="B60">
        <v>56425</v>
      </c>
      <c r="C60">
        <v>60177</v>
      </c>
      <c r="D60">
        <v>63611</v>
      </c>
      <c r="E60">
        <v>52226</v>
      </c>
      <c r="F60">
        <v>54685</v>
      </c>
      <c r="G60">
        <v>53203</v>
      </c>
      <c r="H60">
        <v>51354</v>
      </c>
      <c r="I60">
        <v>391681</v>
      </c>
      <c r="O60" s="5" t="s">
        <v>3</v>
      </c>
      <c r="P60">
        <v>16.11599438783038</v>
      </c>
      <c r="Q60">
        <v>13.398183968404517</v>
      </c>
      <c r="R60">
        <v>12.980440751861524</v>
      </c>
      <c r="S60">
        <v>13.132007365424631</v>
      </c>
      <c r="T60">
        <v>13.378529761360575</v>
      </c>
      <c r="U60">
        <v>13.753909553972413</v>
      </c>
      <c r="V60">
        <v>16.211544378237356</v>
      </c>
      <c r="W60">
        <v>14.100812480904724</v>
      </c>
      <c r="Y60" s="5" t="s">
        <v>50</v>
      </c>
      <c r="Z60">
        <v>229988</v>
      </c>
      <c r="AA60">
        <v>45065</v>
      </c>
      <c r="AB60">
        <v>137618</v>
      </c>
      <c r="AC60">
        <v>273045</v>
      </c>
      <c r="AD60">
        <v>118636</v>
      </c>
      <c r="AE60" s="5">
        <v>804352</v>
      </c>
    </row>
    <row r="61" spans="1:31" x14ac:dyDescent="0.3">
      <c r="A61" s="5" t="s">
        <v>4</v>
      </c>
      <c r="B61">
        <v>142758</v>
      </c>
      <c r="C61">
        <v>110011</v>
      </c>
      <c r="D61">
        <v>110923</v>
      </c>
      <c r="E61">
        <v>92252</v>
      </c>
      <c r="F61">
        <v>101667</v>
      </c>
      <c r="G61">
        <v>111686</v>
      </c>
      <c r="H61">
        <v>135055</v>
      </c>
      <c r="I61">
        <v>804352</v>
      </c>
      <c r="O61" s="5" t="s">
        <v>4</v>
      </c>
      <c r="P61">
        <v>26.171291626388776</v>
      </c>
      <c r="Q61">
        <v>20.150783103507962</v>
      </c>
      <c r="R61">
        <v>18.408681097097475</v>
      </c>
      <c r="S61">
        <v>18.513536111231598</v>
      </c>
      <c r="T61">
        <v>19.395199687869969</v>
      </c>
      <c r="U61">
        <v>20.843662440532771</v>
      </c>
      <c r="V61">
        <v>25.172687300235683</v>
      </c>
      <c r="W61">
        <v>21.635204798396781</v>
      </c>
    </row>
    <row r="64" spans="1:31" x14ac:dyDescent="0.3">
      <c r="A64" s="5" t="s">
        <v>13</v>
      </c>
      <c r="O64" s="5" t="str">
        <f>A64</f>
        <v>Sep</v>
      </c>
      <c r="Y64" s="5" t="str">
        <f>O64</f>
        <v>Sep</v>
      </c>
    </row>
    <row r="65" spans="1:31" x14ac:dyDescent="0.3">
      <c r="A65" s="5" t="s">
        <v>0</v>
      </c>
      <c r="B65" t="s">
        <v>7</v>
      </c>
      <c r="O65" s="5" t="s">
        <v>34</v>
      </c>
      <c r="P65" t="s">
        <v>7</v>
      </c>
      <c r="Z65" t="s">
        <v>7</v>
      </c>
    </row>
    <row r="66" spans="1:31" s="5" customFormat="1" x14ac:dyDescent="0.3">
      <c r="A66" s="5" t="s">
        <v>8</v>
      </c>
      <c r="B66" s="5">
        <v>1</v>
      </c>
      <c r="C66" s="5">
        <v>2</v>
      </c>
      <c r="D66" s="5">
        <v>3</v>
      </c>
      <c r="E66" s="5">
        <v>4</v>
      </c>
      <c r="F66" s="5">
        <v>5</v>
      </c>
      <c r="G66" s="5">
        <v>6</v>
      </c>
      <c r="H66" s="5">
        <v>7</v>
      </c>
      <c r="I66" s="5" t="s">
        <v>4</v>
      </c>
      <c r="O66" s="5" t="s">
        <v>8</v>
      </c>
      <c r="P66" s="5">
        <v>1</v>
      </c>
      <c r="Q66" s="5">
        <v>2</v>
      </c>
      <c r="R66" s="5">
        <v>3</v>
      </c>
      <c r="S66" s="5">
        <v>4</v>
      </c>
      <c r="T66" s="5">
        <v>5</v>
      </c>
      <c r="U66" s="5">
        <v>6</v>
      </c>
      <c r="V66" s="5">
        <v>7</v>
      </c>
      <c r="W66" s="5" t="s">
        <v>4</v>
      </c>
      <c r="Z66" s="36" t="s">
        <v>2</v>
      </c>
      <c r="AA66" s="36"/>
      <c r="AB66" s="36"/>
      <c r="AC66" s="36" t="s">
        <v>3</v>
      </c>
      <c r="AD66" s="36"/>
      <c r="AE66" s="5" t="s">
        <v>4</v>
      </c>
    </row>
    <row r="67" spans="1:31" x14ac:dyDescent="0.3">
      <c r="A67" s="5" t="s">
        <v>2</v>
      </c>
      <c r="B67">
        <v>68661</v>
      </c>
      <c r="C67">
        <v>43447</v>
      </c>
      <c r="D67">
        <v>31822</v>
      </c>
      <c r="E67">
        <v>45089</v>
      </c>
      <c r="F67">
        <v>50634</v>
      </c>
      <c r="G67">
        <v>49902</v>
      </c>
      <c r="H67">
        <v>74335</v>
      </c>
      <c r="I67">
        <v>363890</v>
      </c>
      <c r="O67" s="5" t="s">
        <v>2</v>
      </c>
      <c r="P67">
        <v>33.383926343435853</v>
      </c>
      <c r="Q67">
        <v>29.71340100198724</v>
      </c>
      <c r="R67">
        <v>22.420782791779214</v>
      </c>
      <c r="S67">
        <v>23.412867144240881</v>
      </c>
      <c r="T67">
        <v>23.736396492475301</v>
      </c>
      <c r="U67">
        <v>26.166481971330402</v>
      </c>
      <c r="V67">
        <v>30.425768704737337</v>
      </c>
      <c r="W67">
        <v>27.814990290105261</v>
      </c>
      <c r="Z67" t="s">
        <v>47</v>
      </c>
      <c r="AA67" t="s">
        <v>48</v>
      </c>
      <c r="AB67" t="s">
        <v>49</v>
      </c>
      <c r="AC67" t="s">
        <v>47</v>
      </c>
      <c r="AD67" t="s">
        <v>49</v>
      </c>
    </row>
    <row r="68" spans="1:31" x14ac:dyDescent="0.3">
      <c r="A68" s="5" t="s">
        <v>3</v>
      </c>
      <c r="B68">
        <v>46641</v>
      </c>
      <c r="C68">
        <v>49180</v>
      </c>
      <c r="D68">
        <v>52000</v>
      </c>
      <c r="E68">
        <v>70055</v>
      </c>
      <c r="F68">
        <v>71526</v>
      </c>
      <c r="G68">
        <v>53043</v>
      </c>
      <c r="H68">
        <v>49812</v>
      </c>
      <c r="I68">
        <v>392257</v>
      </c>
      <c r="O68" s="5" t="s">
        <v>3</v>
      </c>
      <c r="P68">
        <v>15.976417029366246</v>
      </c>
      <c r="Q68">
        <v>13.723928426189548</v>
      </c>
      <c r="R68">
        <v>12.391341987179404</v>
      </c>
      <c r="S68">
        <v>12.926964289962635</v>
      </c>
      <c r="T68">
        <v>13.029683378538362</v>
      </c>
      <c r="U68">
        <v>13.745366966423532</v>
      </c>
      <c r="V68">
        <v>15.183750568805435</v>
      </c>
      <c r="W68">
        <v>13.734456619001984</v>
      </c>
      <c r="Y68" s="5" t="s">
        <v>50</v>
      </c>
      <c r="Z68">
        <v>195466</v>
      </c>
      <c r="AA68">
        <v>35337</v>
      </c>
      <c r="AB68">
        <v>133087</v>
      </c>
      <c r="AC68">
        <v>266818</v>
      </c>
      <c r="AD68">
        <v>125439</v>
      </c>
      <c r="AE68" s="5">
        <v>756147</v>
      </c>
    </row>
    <row r="69" spans="1:31" x14ac:dyDescent="0.3">
      <c r="A69" s="5" t="s">
        <v>4</v>
      </c>
      <c r="B69">
        <v>115302</v>
      </c>
      <c r="C69">
        <v>92627</v>
      </c>
      <c r="D69">
        <v>83822</v>
      </c>
      <c r="E69">
        <v>115144</v>
      </c>
      <c r="F69">
        <v>122160</v>
      </c>
      <c r="G69">
        <v>102945</v>
      </c>
      <c r="H69">
        <v>124147</v>
      </c>
      <c r="I69">
        <v>756147</v>
      </c>
      <c r="O69" s="5" t="s">
        <v>4</v>
      </c>
      <c r="P69">
        <v>26.34238637086322</v>
      </c>
      <c r="Q69">
        <v>21.223843299829717</v>
      </c>
      <c r="R69">
        <v>16.198896868761533</v>
      </c>
      <c r="S69">
        <v>17.033117227124471</v>
      </c>
      <c r="T69">
        <v>17.467500272866275</v>
      </c>
      <c r="U69">
        <v>19.766431427785097</v>
      </c>
      <c r="V69">
        <v>24.310152480526966</v>
      </c>
      <c r="W69">
        <v>20.510606491418024</v>
      </c>
    </row>
    <row r="72" spans="1:31" x14ac:dyDescent="0.3">
      <c r="A72" s="5" t="s">
        <v>14</v>
      </c>
      <c r="O72" s="5" t="str">
        <f>A72</f>
        <v>Oct</v>
      </c>
      <c r="Y72" s="5" t="str">
        <f>O72</f>
        <v>Oct</v>
      </c>
    </row>
    <row r="73" spans="1:31" x14ac:dyDescent="0.3">
      <c r="A73" s="5" t="s">
        <v>0</v>
      </c>
      <c r="B73" t="s">
        <v>7</v>
      </c>
      <c r="O73" s="5" t="s">
        <v>34</v>
      </c>
      <c r="P73" t="s">
        <v>7</v>
      </c>
      <c r="Z73" t="s">
        <v>7</v>
      </c>
    </row>
    <row r="74" spans="1:31" s="5" customFormat="1" x14ac:dyDescent="0.3">
      <c r="A74" s="5" t="s">
        <v>8</v>
      </c>
      <c r="B74" s="5">
        <v>1</v>
      </c>
      <c r="C74" s="5">
        <v>2</v>
      </c>
      <c r="D74" s="5">
        <v>3</v>
      </c>
      <c r="E74" s="5">
        <v>4</v>
      </c>
      <c r="F74" s="5">
        <v>5</v>
      </c>
      <c r="G74" s="5">
        <v>6</v>
      </c>
      <c r="H74" s="5">
        <v>7</v>
      </c>
      <c r="I74" s="5" t="s">
        <v>4</v>
      </c>
      <c r="O74" s="5" t="s">
        <v>8</v>
      </c>
      <c r="P74" s="5">
        <v>1</v>
      </c>
      <c r="Q74" s="5">
        <v>2</v>
      </c>
      <c r="R74" s="5">
        <v>3</v>
      </c>
      <c r="S74" s="5">
        <v>4</v>
      </c>
      <c r="T74" s="5">
        <v>5</v>
      </c>
      <c r="U74" s="5">
        <v>6</v>
      </c>
      <c r="V74" s="5">
        <v>7</v>
      </c>
      <c r="W74" s="5" t="s">
        <v>4</v>
      </c>
      <c r="Z74" s="36" t="s">
        <v>2</v>
      </c>
      <c r="AA74" s="36"/>
      <c r="AB74" s="36"/>
      <c r="AC74" s="36" t="s">
        <v>3</v>
      </c>
      <c r="AD74" s="36"/>
      <c r="AE74" s="5" t="s">
        <v>4</v>
      </c>
    </row>
    <row r="75" spans="1:31" x14ac:dyDescent="0.3">
      <c r="A75" s="5" t="s">
        <v>2</v>
      </c>
      <c r="B75">
        <v>52642</v>
      </c>
      <c r="C75">
        <v>22052</v>
      </c>
      <c r="D75">
        <v>27082</v>
      </c>
      <c r="E75">
        <v>26859</v>
      </c>
      <c r="F75">
        <v>22329</v>
      </c>
      <c r="G75">
        <v>39531</v>
      </c>
      <c r="H75">
        <v>66747</v>
      </c>
      <c r="I75">
        <v>257242</v>
      </c>
      <c r="O75" s="5" t="s">
        <v>2</v>
      </c>
      <c r="P75">
        <v>36.552503704266492</v>
      </c>
      <c r="Q75">
        <v>26.087708597859692</v>
      </c>
      <c r="R75">
        <v>22.319928981119173</v>
      </c>
      <c r="S75">
        <v>22.579584745026587</v>
      </c>
      <c r="T75">
        <v>22.439275531073203</v>
      </c>
      <c r="U75">
        <v>27.157324631302114</v>
      </c>
      <c r="V75">
        <v>31.329197816631183</v>
      </c>
      <c r="W75">
        <v>28.673969193729906</v>
      </c>
      <c r="Z75" t="s">
        <v>47</v>
      </c>
      <c r="AA75" t="s">
        <v>48</v>
      </c>
      <c r="AB75" t="s">
        <v>49</v>
      </c>
      <c r="AC75" t="s">
        <v>47</v>
      </c>
      <c r="AD75" t="s">
        <v>49</v>
      </c>
    </row>
    <row r="76" spans="1:31" x14ac:dyDescent="0.3">
      <c r="A76" s="5" t="s">
        <v>3</v>
      </c>
      <c r="B76">
        <v>48138</v>
      </c>
      <c r="C76">
        <v>41663</v>
      </c>
      <c r="D76">
        <v>57564</v>
      </c>
      <c r="E76">
        <v>57726</v>
      </c>
      <c r="F76">
        <v>47121</v>
      </c>
      <c r="G76">
        <v>59796</v>
      </c>
      <c r="H76">
        <v>61976</v>
      </c>
      <c r="I76">
        <v>373984</v>
      </c>
      <c r="O76" s="5" t="s">
        <v>3</v>
      </c>
      <c r="P76">
        <v>14.400144376583869</v>
      </c>
      <c r="Q76">
        <v>11.435831953211867</v>
      </c>
      <c r="R76">
        <v>11.739181606559592</v>
      </c>
      <c r="S76">
        <v>11.790808301285532</v>
      </c>
      <c r="T76">
        <v>11.414949102664808</v>
      </c>
      <c r="U76">
        <v>12.309943530224954</v>
      </c>
      <c r="V76">
        <v>14.127546415816791</v>
      </c>
      <c r="W76">
        <v>12.502068760517444</v>
      </c>
      <c r="Y76" s="5" t="s">
        <v>50</v>
      </c>
      <c r="Z76">
        <v>105589</v>
      </c>
      <c r="AA76">
        <v>22884</v>
      </c>
      <c r="AB76">
        <v>128769</v>
      </c>
      <c r="AC76">
        <v>210550</v>
      </c>
      <c r="AD76">
        <v>163434</v>
      </c>
      <c r="AE76" s="5">
        <v>631226</v>
      </c>
    </row>
    <row r="77" spans="1:31" x14ac:dyDescent="0.3">
      <c r="A77" s="5" t="s">
        <v>4</v>
      </c>
      <c r="B77">
        <v>100780</v>
      </c>
      <c r="C77">
        <v>63715</v>
      </c>
      <c r="D77">
        <v>84646</v>
      </c>
      <c r="E77">
        <v>84585</v>
      </c>
      <c r="F77">
        <v>69450</v>
      </c>
      <c r="G77">
        <v>99327</v>
      </c>
      <c r="H77">
        <v>128723</v>
      </c>
      <c r="I77">
        <v>631226</v>
      </c>
      <c r="O77" s="5" t="s">
        <v>4</v>
      </c>
      <c r="P77">
        <v>25.971334094066307</v>
      </c>
      <c r="Q77">
        <v>16.506901305291937</v>
      </c>
      <c r="R77">
        <v>15.124430766565171</v>
      </c>
      <c r="S77">
        <v>15.21666095249334</v>
      </c>
      <c r="T77">
        <v>14.959401007919249</v>
      </c>
      <c r="U77">
        <v>18.219029904591309</v>
      </c>
      <c r="V77">
        <v>23.047153836791814</v>
      </c>
      <c r="W77">
        <v>19.092564100127092</v>
      </c>
    </row>
    <row r="80" spans="1:31" x14ac:dyDescent="0.3">
      <c r="A80" s="5" t="s">
        <v>15</v>
      </c>
      <c r="O80" s="5" t="str">
        <f>A80</f>
        <v>Nov</v>
      </c>
      <c r="Y80" s="5" t="str">
        <f>O80</f>
        <v>Nov</v>
      </c>
    </row>
    <row r="81" spans="1:31" x14ac:dyDescent="0.3">
      <c r="A81" s="5" t="s">
        <v>0</v>
      </c>
      <c r="B81" t="s">
        <v>7</v>
      </c>
      <c r="O81" s="5" t="s">
        <v>34</v>
      </c>
      <c r="P81" t="s">
        <v>7</v>
      </c>
      <c r="Z81" t="s">
        <v>7</v>
      </c>
    </row>
    <row r="82" spans="1:31" s="5" customFormat="1" x14ac:dyDescent="0.3">
      <c r="A82" s="5" t="s">
        <v>8</v>
      </c>
      <c r="B82" s="5">
        <v>1</v>
      </c>
      <c r="C82" s="5">
        <v>2</v>
      </c>
      <c r="D82" s="5">
        <v>3</v>
      </c>
      <c r="E82" s="5">
        <v>4</v>
      </c>
      <c r="F82" s="5">
        <v>5</v>
      </c>
      <c r="G82" s="5">
        <v>6</v>
      </c>
      <c r="H82" s="5">
        <v>7</v>
      </c>
      <c r="I82" s="5" t="s">
        <v>4</v>
      </c>
      <c r="O82" s="5" t="s">
        <v>8</v>
      </c>
      <c r="P82" s="5">
        <v>1</v>
      </c>
      <c r="Q82" s="5">
        <v>2</v>
      </c>
      <c r="R82" s="5">
        <v>3</v>
      </c>
      <c r="S82" s="5">
        <v>4</v>
      </c>
      <c r="T82" s="5">
        <v>5</v>
      </c>
      <c r="U82" s="5">
        <v>6</v>
      </c>
      <c r="V82" s="5">
        <v>7</v>
      </c>
      <c r="W82" s="5" t="s">
        <v>4</v>
      </c>
      <c r="Z82" s="36" t="s">
        <v>2</v>
      </c>
      <c r="AA82" s="36"/>
      <c r="AB82" s="36"/>
      <c r="AC82" s="36" t="s">
        <v>3</v>
      </c>
      <c r="AD82" s="36"/>
      <c r="AE82" s="5" t="s">
        <v>4</v>
      </c>
    </row>
    <row r="83" spans="1:31" x14ac:dyDescent="0.3">
      <c r="A83" s="5" t="s">
        <v>2</v>
      </c>
      <c r="B83">
        <v>17446</v>
      </c>
      <c r="C83">
        <v>14799</v>
      </c>
      <c r="D83">
        <v>16139</v>
      </c>
      <c r="E83">
        <v>13793</v>
      </c>
      <c r="F83">
        <v>11192</v>
      </c>
      <c r="G83">
        <v>12998</v>
      </c>
      <c r="H83">
        <v>20562</v>
      </c>
      <c r="I83">
        <v>106929</v>
      </c>
      <c r="O83" s="5" t="s">
        <v>2</v>
      </c>
      <c r="P83">
        <v>28.682436279566556</v>
      </c>
      <c r="Q83">
        <v>22.396488501475339</v>
      </c>
      <c r="R83">
        <v>17.589876489662778</v>
      </c>
      <c r="S83">
        <v>18.09260131950991</v>
      </c>
      <c r="T83">
        <v>20.517627174172031</v>
      </c>
      <c r="U83">
        <v>21.316307637072292</v>
      </c>
      <c r="V83">
        <v>29.157704341341763</v>
      </c>
      <c r="W83">
        <v>23.113627266690596</v>
      </c>
      <c r="Z83" t="s">
        <v>47</v>
      </c>
      <c r="AA83" t="s">
        <v>48</v>
      </c>
      <c r="AB83" t="s">
        <v>49</v>
      </c>
      <c r="AC83" t="s">
        <v>47</v>
      </c>
      <c r="AD83" t="s">
        <v>49</v>
      </c>
    </row>
    <row r="84" spans="1:31" x14ac:dyDescent="0.3">
      <c r="A84" s="52" t="s">
        <v>3</v>
      </c>
      <c r="B84">
        <v>26557</v>
      </c>
      <c r="C84">
        <v>45056</v>
      </c>
      <c r="D84">
        <v>51160</v>
      </c>
      <c r="E84">
        <v>39360</v>
      </c>
      <c r="F84">
        <v>31448</v>
      </c>
      <c r="G84">
        <v>30111</v>
      </c>
      <c r="H84">
        <v>29357</v>
      </c>
      <c r="I84">
        <v>253049</v>
      </c>
      <c r="O84" s="5" t="s">
        <v>3</v>
      </c>
      <c r="P84">
        <v>12.726446260245282</v>
      </c>
      <c r="Q84">
        <v>11.284984241832444</v>
      </c>
      <c r="R84">
        <v>10.78373045347923</v>
      </c>
      <c r="S84">
        <v>10.871449864498667</v>
      </c>
      <c r="T84">
        <v>10.643236453828536</v>
      </c>
      <c r="U84">
        <v>10.983376506924431</v>
      </c>
      <c r="V84">
        <v>12.575985284599884</v>
      </c>
      <c r="W84">
        <v>11.304729716379223</v>
      </c>
      <c r="Y84" s="5" t="s">
        <v>50</v>
      </c>
      <c r="Z84">
        <v>31866</v>
      </c>
      <c r="AA84">
        <v>7614</v>
      </c>
      <c r="AB84">
        <v>67449</v>
      </c>
      <c r="AC84">
        <v>122173</v>
      </c>
      <c r="AD84">
        <v>130876</v>
      </c>
      <c r="AE84" s="5">
        <v>359978</v>
      </c>
    </row>
    <row r="85" spans="1:31" x14ac:dyDescent="0.3">
      <c r="A85" s="52" t="s">
        <v>4</v>
      </c>
      <c r="B85">
        <v>44003</v>
      </c>
      <c r="C85">
        <v>59855</v>
      </c>
      <c r="D85">
        <v>67299</v>
      </c>
      <c r="E85">
        <v>53153</v>
      </c>
      <c r="F85">
        <v>42640</v>
      </c>
      <c r="G85">
        <v>43109</v>
      </c>
      <c r="H85">
        <v>49919</v>
      </c>
      <c r="I85">
        <v>359978</v>
      </c>
      <c r="O85" s="5" t="s">
        <v>4</v>
      </c>
      <c r="P85">
        <v>19.052564976630084</v>
      </c>
      <c r="Q85">
        <v>14.032276056024298</v>
      </c>
      <c r="R85">
        <v>12.415915045790678</v>
      </c>
      <c r="S85">
        <v>12.745311020387669</v>
      </c>
      <c r="T85">
        <v>13.235032442151189</v>
      </c>
      <c r="U85">
        <v>14.098907807341032</v>
      </c>
      <c r="V85">
        <v>19.406116241645051</v>
      </c>
      <c r="W85">
        <v>14.812481873892308</v>
      </c>
    </row>
    <row r="86" spans="1:31" x14ac:dyDescent="0.3">
      <c r="A86" s="52"/>
    </row>
    <row r="88" spans="1:31" x14ac:dyDescent="0.3">
      <c r="A88" s="52" t="s">
        <v>16</v>
      </c>
      <c r="O88" s="5" t="str">
        <f>A88</f>
        <v>Dec</v>
      </c>
      <c r="Y88" s="5" t="str">
        <f>O88</f>
        <v>Dec</v>
      </c>
    </row>
    <row r="89" spans="1:31" x14ac:dyDescent="0.3">
      <c r="A89" s="5" t="s">
        <v>0</v>
      </c>
      <c r="B89" t="s">
        <v>7</v>
      </c>
      <c r="O89" s="5" t="s">
        <v>34</v>
      </c>
      <c r="P89" t="s">
        <v>7</v>
      </c>
      <c r="Z89" t="s">
        <v>7</v>
      </c>
    </row>
    <row r="90" spans="1:31" s="5" customFormat="1" x14ac:dyDescent="0.3">
      <c r="A90" s="5" t="s">
        <v>8</v>
      </c>
      <c r="B90" s="5">
        <v>1</v>
      </c>
      <c r="C90" s="5">
        <v>2</v>
      </c>
      <c r="D90" s="5">
        <v>3</v>
      </c>
      <c r="E90" s="5">
        <v>4</v>
      </c>
      <c r="F90" s="5">
        <v>5</v>
      </c>
      <c r="G90" s="5">
        <v>6</v>
      </c>
      <c r="H90" s="5">
        <v>7</v>
      </c>
      <c r="I90" s="5" t="s">
        <v>4</v>
      </c>
      <c r="O90" s="5" t="s">
        <v>8</v>
      </c>
      <c r="P90" s="5">
        <v>1</v>
      </c>
      <c r="Q90" s="5">
        <v>2</v>
      </c>
      <c r="R90" s="5">
        <v>3</v>
      </c>
      <c r="S90" s="5">
        <v>4</v>
      </c>
      <c r="T90" s="5">
        <v>5</v>
      </c>
      <c r="U90" s="5">
        <v>6</v>
      </c>
      <c r="V90" s="5">
        <v>7</v>
      </c>
      <c r="W90" s="5" t="s">
        <v>4</v>
      </c>
      <c r="Z90" s="36" t="s">
        <v>2</v>
      </c>
      <c r="AA90" s="36"/>
      <c r="AB90" s="36"/>
      <c r="AC90" s="36" t="s">
        <v>3</v>
      </c>
      <c r="AD90" s="36"/>
      <c r="AE90" s="5" t="s">
        <v>4</v>
      </c>
    </row>
    <row r="91" spans="1:31" x14ac:dyDescent="0.3">
      <c r="A91" s="5" t="s">
        <v>2</v>
      </c>
      <c r="B91">
        <v>8437</v>
      </c>
      <c r="C91">
        <v>7733</v>
      </c>
      <c r="D91">
        <v>6239</v>
      </c>
      <c r="E91">
        <v>10704</v>
      </c>
      <c r="F91">
        <v>12586</v>
      </c>
      <c r="G91">
        <v>12954</v>
      </c>
      <c r="H91">
        <v>11085</v>
      </c>
      <c r="I91">
        <v>69738</v>
      </c>
      <c r="O91" s="52" t="s">
        <v>2</v>
      </c>
      <c r="P91">
        <v>29.614037375054345</v>
      </c>
      <c r="Q91">
        <v>23.856896849002048</v>
      </c>
      <c r="R91">
        <v>22.385189934284416</v>
      </c>
      <c r="S91">
        <v>23.183015695067326</v>
      </c>
      <c r="T91">
        <v>22.369439588961288</v>
      </c>
      <c r="U91">
        <v>21.88250733364206</v>
      </c>
      <c r="V91">
        <v>22.669000150353352</v>
      </c>
      <c r="W91">
        <v>23.494290774039985</v>
      </c>
      <c r="Z91" t="s">
        <v>47</v>
      </c>
      <c r="AA91" t="s">
        <v>48</v>
      </c>
      <c r="AB91" t="s">
        <v>49</v>
      </c>
      <c r="AC91" t="s">
        <v>47</v>
      </c>
      <c r="AD91" t="s">
        <v>49</v>
      </c>
    </row>
    <row r="92" spans="1:31" x14ac:dyDescent="0.3">
      <c r="A92" s="5" t="s">
        <v>3</v>
      </c>
      <c r="B92">
        <v>15396</v>
      </c>
      <c r="C92">
        <v>22485</v>
      </c>
      <c r="D92">
        <v>22147</v>
      </c>
      <c r="E92">
        <v>34038</v>
      </c>
      <c r="F92">
        <v>35181</v>
      </c>
      <c r="G92">
        <v>29484</v>
      </c>
      <c r="H92">
        <v>19071</v>
      </c>
      <c r="I92">
        <v>177802</v>
      </c>
      <c r="O92" s="52" t="s">
        <v>3</v>
      </c>
      <c r="P92">
        <v>11.95780722265523</v>
      </c>
      <c r="Q92">
        <v>10.846818619820688</v>
      </c>
      <c r="R92">
        <v>10.761931638596657</v>
      </c>
      <c r="S92">
        <v>10.472489570480034</v>
      </c>
      <c r="T92">
        <v>10.945203376822668</v>
      </c>
      <c r="U92">
        <v>10.940696083751623</v>
      </c>
      <c r="V92">
        <v>11.864154125810622</v>
      </c>
      <c r="W92">
        <v>11.004939108296693</v>
      </c>
      <c r="Y92" s="5" t="s">
        <v>50</v>
      </c>
      <c r="Z92">
        <v>19806</v>
      </c>
      <c r="AA92">
        <v>4928</v>
      </c>
      <c r="AB92">
        <v>45004</v>
      </c>
      <c r="AC92">
        <v>80829</v>
      </c>
      <c r="AD92">
        <v>96973</v>
      </c>
      <c r="AE92" s="5">
        <v>247540</v>
      </c>
    </row>
    <row r="93" spans="1:31" x14ac:dyDescent="0.3">
      <c r="A93" s="5" t="s">
        <v>4</v>
      </c>
      <c r="B93">
        <v>23833</v>
      </c>
      <c r="C93">
        <v>30218</v>
      </c>
      <c r="D93">
        <v>28386</v>
      </c>
      <c r="E93">
        <v>44742</v>
      </c>
      <c r="F93">
        <v>47767</v>
      </c>
      <c r="G93">
        <v>42438</v>
      </c>
      <c r="H93">
        <v>30156</v>
      </c>
      <c r="I93">
        <v>247540</v>
      </c>
      <c r="O93" s="52" t="s">
        <v>4</v>
      </c>
      <c r="P93">
        <v>18.208200114686846</v>
      </c>
      <c r="Q93">
        <v>14.176189688265259</v>
      </c>
      <c r="R93">
        <v>13.3166243923061</v>
      </c>
      <c r="S93">
        <v>13.513334227348059</v>
      </c>
      <c r="T93">
        <v>13.955345042951508</v>
      </c>
      <c r="U93">
        <v>14.28063253059352</v>
      </c>
      <c r="V93">
        <v>15.835891696511462</v>
      </c>
      <c r="W93">
        <v>14.523491287603495</v>
      </c>
    </row>
  </sheetData>
  <mergeCells count="24">
    <mergeCell ref="Z74:AB74"/>
    <mergeCell ref="AC74:AD74"/>
    <mergeCell ref="Z82:AB82"/>
    <mergeCell ref="AC82:AD82"/>
    <mergeCell ref="Z90:AB90"/>
    <mergeCell ref="AC90:AD90"/>
    <mergeCell ref="Z50:AB50"/>
    <mergeCell ref="AC50:AD50"/>
    <mergeCell ref="Z58:AB58"/>
    <mergeCell ref="AC58:AD58"/>
    <mergeCell ref="Z66:AB66"/>
    <mergeCell ref="AC66:AD66"/>
    <mergeCell ref="Z27:AB27"/>
    <mergeCell ref="AC27:AD27"/>
    <mergeCell ref="Z34:AB34"/>
    <mergeCell ref="AC34:AD34"/>
    <mergeCell ref="Z42:AB42"/>
    <mergeCell ref="AC42:AD42"/>
    <mergeCell ref="Z3:AB3"/>
    <mergeCell ref="AC3:AD3"/>
    <mergeCell ref="Z11:AB11"/>
    <mergeCell ref="AC11:AD11"/>
    <mergeCell ref="Z19:AB19"/>
    <mergeCell ref="AC19:AD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CA6-8FF7-48A6-A78B-8B74B48C6202}">
  <dimension ref="A1:BA93"/>
  <sheetViews>
    <sheetView zoomScale="60" zoomScaleNormal="60" workbookViewId="0">
      <selection activeCell="AM37" sqref="AM37"/>
    </sheetView>
  </sheetViews>
  <sheetFormatPr defaultRowHeight="14.4" x14ac:dyDescent="0.3"/>
  <cols>
    <col min="1" max="1" width="19" bestFit="1" customWidth="1"/>
    <col min="10" max="10" width="3.21875" customWidth="1"/>
    <col min="11" max="11" width="7.88671875" bestFit="1" customWidth="1"/>
    <col min="12" max="13" width="3.77734375" customWidth="1"/>
    <col min="14" max="14" width="3.21875" customWidth="1"/>
    <col min="15" max="15" width="21.109375" bestFit="1" customWidth="1"/>
    <col min="24" max="25" width="2.6640625" customWidth="1"/>
    <col min="26" max="26" width="10.77734375" bestFit="1" customWidth="1"/>
    <col min="31" max="31" width="14.5546875" bestFit="1" customWidth="1"/>
    <col min="32" max="32" width="17.88671875" customWidth="1"/>
    <col min="33" max="33" width="13.44140625" bestFit="1" customWidth="1"/>
    <col min="34" max="34" width="13.44140625" customWidth="1"/>
    <col min="35" max="36" width="13.44140625" bestFit="1" customWidth="1"/>
    <col min="37" max="37" width="15.77734375" bestFit="1" customWidth="1"/>
    <col min="47" max="47" width="16" bestFit="1" customWidth="1"/>
    <col min="48" max="48" width="13.44140625" bestFit="1" customWidth="1"/>
    <col min="49" max="49" width="13.21875" bestFit="1" customWidth="1"/>
    <col min="50" max="50" width="13.109375" bestFit="1" customWidth="1"/>
    <col min="51" max="51" width="13.44140625" bestFit="1" customWidth="1"/>
    <col min="52" max="52" width="13.21875" bestFit="1" customWidth="1"/>
  </cols>
  <sheetData>
    <row r="1" spans="1:53" x14ac:dyDescent="0.3">
      <c r="A1" t="s">
        <v>18</v>
      </c>
      <c r="Z1" t="s">
        <v>18</v>
      </c>
      <c r="AU1" t="s">
        <v>7</v>
      </c>
    </row>
    <row r="2" spans="1:53" x14ac:dyDescent="0.3">
      <c r="A2" t="s">
        <v>17</v>
      </c>
      <c r="B2" t="s">
        <v>7</v>
      </c>
      <c r="O2" t="s">
        <v>24</v>
      </c>
      <c r="P2" t="s">
        <v>7</v>
      </c>
      <c r="AU2" t="s">
        <v>2</v>
      </c>
      <c r="AX2" t="s">
        <v>3</v>
      </c>
      <c r="BA2" t="s">
        <v>4</v>
      </c>
    </row>
    <row r="3" spans="1:53" x14ac:dyDescent="0.3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t="s">
        <v>4</v>
      </c>
      <c r="O3" t="s">
        <v>8</v>
      </c>
      <c r="P3">
        <v>1</v>
      </c>
      <c r="Q3">
        <v>2</v>
      </c>
      <c r="R3">
        <v>3</v>
      </c>
      <c r="S3">
        <v>4</v>
      </c>
      <c r="T3">
        <v>5</v>
      </c>
      <c r="U3">
        <v>6</v>
      </c>
      <c r="V3">
        <v>7</v>
      </c>
      <c r="W3" t="s">
        <v>4</v>
      </c>
      <c r="Z3" t="s">
        <v>8</v>
      </c>
      <c r="AA3" t="s">
        <v>24</v>
      </c>
      <c r="AE3" s="34" t="s">
        <v>51</v>
      </c>
      <c r="AF3" s="34"/>
      <c r="AG3" s="34"/>
      <c r="AH3" s="34"/>
      <c r="AI3" s="34"/>
      <c r="AJ3" s="34"/>
      <c r="AK3" s="34"/>
      <c r="AU3" t="s">
        <v>47</v>
      </c>
      <c r="AV3" t="s">
        <v>48</v>
      </c>
      <c r="AW3" t="s">
        <v>49</v>
      </c>
      <c r="AX3" t="s">
        <v>47</v>
      </c>
      <c r="AY3" t="s">
        <v>48</v>
      </c>
      <c r="AZ3" t="s">
        <v>49</v>
      </c>
    </row>
    <row r="4" spans="1:53" x14ac:dyDescent="0.3">
      <c r="A4" t="s">
        <v>2</v>
      </c>
      <c r="B4">
        <v>2864</v>
      </c>
      <c r="C4">
        <v>2088</v>
      </c>
      <c r="D4">
        <v>1882</v>
      </c>
      <c r="E4">
        <v>2094</v>
      </c>
      <c r="F4">
        <v>2348</v>
      </c>
      <c r="G4">
        <v>2838</v>
      </c>
      <c r="H4">
        <v>4003</v>
      </c>
      <c r="I4">
        <v>18117</v>
      </c>
      <c r="O4" s="2" t="s">
        <v>2</v>
      </c>
      <c r="P4">
        <v>29.216032355679719</v>
      </c>
      <c r="Q4">
        <v>20.497381864623225</v>
      </c>
      <c r="R4">
        <v>22.348343960325902</v>
      </c>
      <c r="S4">
        <v>25.656884750079584</v>
      </c>
      <c r="T4">
        <v>21.653123225440115</v>
      </c>
      <c r="U4">
        <v>22.950293634014539</v>
      </c>
      <c r="V4">
        <v>31.749912565575855</v>
      </c>
      <c r="W4">
        <v>25.684589979945017</v>
      </c>
      <c r="Z4" s="2" t="s">
        <v>2</v>
      </c>
      <c r="AA4">
        <v>25.684589979944974</v>
      </c>
      <c r="AE4" s="35" t="s">
        <v>2</v>
      </c>
      <c r="AF4" s="35"/>
      <c r="AG4" s="35"/>
      <c r="AH4" s="35" t="s">
        <v>3</v>
      </c>
      <c r="AI4" s="35"/>
      <c r="AJ4" s="35"/>
      <c r="AK4" s="35" t="s">
        <v>4</v>
      </c>
      <c r="AT4" t="s">
        <v>50</v>
      </c>
      <c r="AU4">
        <v>8259</v>
      </c>
      <c r="AV4">
        <v>2105</v>
      </c>
      <c r="AW4">
        <v>7753</v>
      </c>
      <c r="AX4">
        <v>53441</v>
      </c>
      <c r="AY4">
        <v>1</v>
      </c>
      <c r="AZ4">
        <v>25275</v>
      </c>
      <c r="BA4">
        <v>96834</v>
      </c>
    </row>
    <row r="5" spans="1:53" x14ac:dyDescent="0.3">
      <c r="A5" t="s">
        <v>3</v>
      </c>
      <c r="B5">
        <v>8872</v>
      </c>
      <c r="C5">
        <v>11135</v>
      </c>
      <c r="D5">
        <v>10569</v>
      </c>
      <c r="E5">
        <v>11208</v>
      </c>
      <c r="F5">
        <v>11968</v>
      </c>
      <c r="G5">
        <v>12645</v>
      </c>
      <c r="H5">
        <v>12320</v>
      </c>
      <c r="I5">
        <v>78717</v>
      </c>
      <c r="O5" s="2" t="s">
        <v>3</v>
      </c>
      <c r="P5">
        <v>13.359635181845467</v>
      </c>
      <c r="Q5">
        <v>13.21925160904061</v>
      </c>
      <c r="R5">
        <v>12.038234459267716</v>
      </c>
      <c r="S5">
        <v>13.451669938139423</v>
      </c>
      <c r="T5">
        <v>12.253166778074855</v>
      </c>
      <c r="U5">
        <v>12.324266508501344</v>
      </c>
      <c r="V5">
        <v>13.558449675324633</v>
      </c>
      <c r="W5">
        <v>12.872032936553389</v>
      </c>
      <c r="Z5" s="2" t="s">
        <v>3</v>
      </c>
      <c r="AA5">
        <v>12.872032936553271</v>
      </c>
      <c r="AE5" s="11" t="s">
        <v>47</v>
      </c>
      <c r="AF5" s="11" t="s">
        <v>48</v>
      </c>
      <c r="AG5" s="11" t="s">
        <v>49</v>
      </c>
      <c r="AH5" s="11" t="s">
        <v>47</v>
      </c>
      <c r="AI5" s="11" t="s">
        <v>48</v>
      </c>
      <c r="AJ5" s="11" t="s">
        <v>49</v>
      </c>
      <c r="AK5" s="35"/>
    </row>
    <row r="6" spans="1:53" x14ac:dyDescent="0.3">
      <c r="A6" t="s">
        <v>4</v>
      </c>
      <c r="B6">
        <v>11736</v>
      </c>
      <c r="C6">
        <v>13223</v>
      </c>
      <c r="D6">
        <v>12451</v>
      </c>
      <c r="E6">
        <v>13302</v>
      </c>
      <c r="F6">
        <v>14316</v>
      </c>
      <c r="G6">
        <v>15483</v>
      </c>
      <c r="H6">
        <v>16323</v>
      </c>
      <c r="I6">
        <v>96834</v>
      </c>
      <c r="O6" s="2" t="s">
        <v>4</v>
      </c>
      <c r="P6">
        <v>17.229158145875893</v>
      </c>
      <c r="Q6">
        <v>14.368516977992886</v>
      </c>
      <c r="R6">
        <v>13.596633469868566</v>
      </c>
      <c r="S6">
        <v>15.373014083095297</v>
      </c>
      <c r="T6">
        <v>13.79487519791372</v>
      </c>
      <c r="U6">
        <v>14.271994014941116</v>
      </c>
      <c r="V6">
        <v>18.019665502664964</v>
      </c>
      <c r="W6">
        <v>15.269177492753959</v>
      </c>
      <c r="Z6" s="2" t="s">
        <v>4</v>
      </c>
      <c r="AA6">
        <v>15.269177492754119</v>
      </c>
      <c r="AE6" s="11">
        <v>1266657</v>
      </c>
      <c r="AF6" s="11">
        <v>312342</v>
      </c>
      <c r="AG6" s="11">
        <v>950006</v>
      </c>
      <c r="AH6" s="11">
        <v>1984371</v>
      </c>
      <c r="AI6" s="11">
        <v>1056412</v>
      </c>
      <c r="AJ6" s="11">
        <v>5523504</v>
      </c>
      <c r="AK6" s="11">
        <v>11093292</v>
      </c>
    </row>
    <row r="9" spans="1:53" x14ac:dyDescent="0.3">
      <c r="A9" s="3" t="s">
        <v>19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53" x14ac:dyDescent="0.3">
      <c r="A10" s="3" t="s">
        <v>17</v>
      </c>
      <c r="B10" s="3" t="s">
        <v>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53" x14ac:dyDescent="0.3">
      <c r="A11" s="3" t="s">
        <v>8</v>
      </c>
      <c r="B11" s="3">
        <v>1</v>
      </c>
      <c r="C11" s="3">
        <v>2</v>
      </c>
      <c r="D11" s="3">
        <v>3</v>
      </c>
      <c r="E11" s="3">
        <v>4</v>
      </c>
      <c r="F11" s="3">
        <v>5</v>
      </c>
      <c r="G11" s="3">
        <v>6</v>
      </c>
      <c r="H11" s="3">
        <v>7</v>
      </c>
      <c r="I11" s="3" t="s">
        <v>4</v>
      </c>
      <c r="J11" s="3"/>
      <c r="K11" s="3"/>
      <c r="L11" s="3"/>
      <c r="M11" s="3"/>
      <c r="N11" s="3"/>
      <c r="O11" s="1" t="s">
        <v>34</v>
      </c>
      <c r="P11" s="1" t="s">
        <v>7</v>
      </c>
      <c r="Z11" s="3" t="s">
        <v>19</v>
      </c>
      <c r="AE11" s="33" t="s">
        <v>46</v>
      </c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</row>
    <row r="12" spans="1:53" x14ac:dyDescent="0.3">
      <c r="A12" s="4" t="s">
        <v>2</v>
      </c>
      <c r="B12" s="3">
        <v>1393</v>
      </c>
      <c r="C12" s="3">
        <v>585</v>
      </c>
      <c r="D12" s="3">
        <v>1007</v>
      </c>
      <c r="E12" s="3">
        <v>1123</v>
      </c>
      <c r="F12" s="3">
        <v>1042</v>
      </c>
      <c r="G12" s="3">
        <v>1496</v>
      </c>
      <c r="H12" s="3">
        <v>3485</v>
      </c>
      <c r="I12" s="3">
        <v>10131</v>
      </c>
      <c r="J12" s="3"/>
      <c r="K12" s="3"/>
      <c r="L12" s="3"/>
      <c r="M12" s="3"/>
      <c r="N12" s="3"/>
      <c r="O12" s="1" t="s">
        <v>8</v>
      </c>
      <c r="P12">
        <v>1</v>
      </c>
      <c r="Q12">
        <v>2</v>
      </c>
      <c r="R12">
        <v>3</v>
      </c>
      <c r="S12">
        <v>4</v>
      </c>
      <c r="T12">
        <v>5</v>
      </c>
      <c r="U12">
        <v>6</v>
      </c>
      <c r="V12">
        <v>7</v>
      </c>
      <c r="W12" t="s">
        <v>4</v>
      </c>
      <c r="Z12" s="1" t="s">
        <v>8</v>
      </c>
      <c r="AA12" t="s">
        <v>34</v>
      </c>
      <c r="AE12" s="7" t="s">
        <v>8</v>
      </c>
      <c r="AF12" s="7" t="s">
        <v>35</v>
      </c>
      <c r="AG12" s="7" t="s">
        <v>36</v>
      </c>
      <c r="AH12" s="7" t="s">
        <v>37</v>
      </c>
      <c r="AI12" s="7" t="s">
        <v>38</v>
      </c>
      <c r="AJ12" s="7" t="s">
        <v>6</v>
      </c>
      <c r="AK12" s="7" t="s">
        <v>39</v>
      </c>
      <c r="AL12" s="7" t="s">
        <v>40</v>
      </c>
      <c r="AM12" s="7" t="s">
        <v>41</v>
      </c>
      <c r="AN12" s="7" t="s">
        <v>42</v>
      </c>
      <c r="AO12" s="7" t="s">
        <v>43</v>
      </c>
      <c r="AP12" s="7" t="s">
        <v>44</v>
      </c>
      <c r="AQ12" s="7" t="s">
        <v>45</v>
      </c>
      <c r="AR12" s="7" t="s">
        <v>4</v>
      </c>
      <c r="AU12" t="s">
        <v>7</v>
      </c>
    </row>
    <row r="13" spans="1:53" x14ac:dyDescent="0.3">
      <c r="A13" s="4" t="s">
        <v>3</v>
      </c>
      <c r="B13" s="3">
        <v>3991</v>
      </c>
      <c r="C13" s="3">
        <v>4005</v>
      </c>
      <c r="D13" s="3">
        <v>5728</v>
      </c>
      <c r="E13" s="3">
        <v>6613</v>
      </c>
      <c r="F13" s="3">
        <v>6031</v>
      </c>
      <c r="G13" s="3">
        <v>6594</v>
      </c>
      <c r="H13" s="3">
        <v>6529</v>
      </c>
      <c r="I13" s="3">
        <v>39491</v>
      </c>
      <c r="J13" s="3"/>
      <c r="K13" s="3"/>
      <c r="L13" s="3"/>
      <c r="M13" s="3"/>
      <c r="N13" s="3"/>
      <c r="O13" t="s">
        <v>2</v>
      </c>
      <c r="P13">
        <v>43.752668102416827</v>
      </c>
      <c r="Q13">
        <v>36.953133903133924</v>
      </c>
      <c r="R13">
        <v>49.336080767957618</v>
      </c>
      <c r="S13">
        <v>34.03572276639953</v>
      </c>
      <c r="T13">
        <v>20.984660908509269</v>
      </c>
      <c r="U13">
        <v>63.172326203208648</v>
      </c>
      <c r="V13">
        <v>61.222314681970225</v>
      </c>
      <c r="W13">
        <v>49.373229033001081</v>
      </c>
      <c r="Z13" t="s">
        <v>2</v>
      </c>
      <c r="AA13">
        <v>49.373229033001152</v>
      </c>
      <c r="AE13" s="7" t="s">
        <v>2</v>
      </c>
      <c r="AF13" s="23">
        <v>25.684589979944974</v>
      </c>
      <c r="AG13" s="23">
        <v>49.373229033001152</v>
      </c>
      <c r="AH13" s="23">
        <v>38.158731490406495</v>
      </c>
      <c r="AI13" s="23">
        <v>38.022989826819256</v>
      </c>
      <c r="AJ13" s="23">
        <v>38.230966217232748</v>
      </c>
      <c r="AK13" s="23">
        <v>37.121431590325784</v>
      </c>
      <c r="AL13" s="23">
        <v>32.79017337923996</v>
      </c>
      <c r="AM13" s="23">
        <v>28.786369569625212</v>
      </c>
      <c r="AN13" s="23">
        <v>27.814990290105261</v>
      </c>
      <c r="AO13" s="23">
        <v>28.673969193729906</v>
      </c>
      <c r="AP13" s="23">
        <v>23.113627266690596</v>
      </c>
      <c r="AQ13" s="23">
        <v>23.494290774039985</v>
      </c>
      <c r="AR13" s="24">
        <f>375.016/12</f>
        <v>31.251333333333335</v>
      </c>
      <c r="AU13" t="s">
        <v>2</v>
      </c>
      <c r="AX13" t="s">
        <v>3</v>
      </c>
      <c r="AZ13" t="s">
        <v>4</v>
      </c>
    </row>
    <row r="14" spans="1:53" x14ac:dyDescent="0.3">
      <c r="A14" s="4" t="s">
        <v>4</v>
      </c>
      <c r="B14" s="3">
        <v>5384</v>
      </c>
      <c r="C14" s="3">
        <v>4590</v>
      </c>
      <c r="D14" s="3">
        <v>6735</v>
      </c>
      <c r="E14" s="3">
        <v>7736</v>
      </c>
      <c r="F14" s="3">
        <v>7073</v>
      </c>
      <c r="G14" s="3">
        <v>8090</v>
      </c>
      <c r="H14" s="3">
        <v>10014</v>
      </c>
      <c r="I14" s="3">
        <v>49622</v>
      </c>
      <c r="J14" s="3"/>
      <c r="K14" s="3"/>
      <c r="L14" s="3"/>
      <c r="M14" s="3"/>
      <c r="N14" s="3"/>
      <c r="O14" t="s">
        <v>3</v>
      </c>
      <c r="P14">
        <v>21.291434895180835</v>
      </c>
      <c r="Q14">
        <v>19.70286724927178</v>
      </c>
      <c r="R14">
        <v>17.399188198324033</v>
      </c>
      <c r="S14">
        <v>17.433814708402664</v>
      </c>
      <c r="T14">
        <v>15.561465760238773</v>
      </c>
      <c r="U14">
        <v>17.162033666969911</v>
      </c>
      <c r="V14">
        <v>19.276463981212029</v>
      </c>
      <c r="W14">
        <v>18.022084778810594</v>
      </c>
      <c r="Z14" t="s">
        <v>3</v>
      </c>
      <c r="AA14">
        <v>18.02208477881047</v>
      </c>
      <c r="AE14" s="7" t="s">
        <v>3</v>
      </c>
      <c r="AF14" s="23">
        <v>12.872032936553271</v>
      </c>
      <c r="AG14" s="23">
        <v>18.02208477881047</v>
      </c>
      <c r="AH14" s="23">
        <v>13.969955282667634</v>
      </c>
      <c r="AI14" s="23">
        <v>14.688831624541089</v>
      </c>
      <c r="AJ14" s="23">
        <v>14.638909192611383</v>
      </c>
      <c r="AK14" s="23">
        <v>14.677785857707402</v>
      </c>
      <c r="AL14" s="23">
        <v>14.239319511121906</v>
      </c>
      <c r="AM14" s="23">
        <v>14.100812480904724</v>
      </c>
      <c r="AN14" s="23">
        <v>13.734456619001984</v>
      </c>
      <c r="AO14" s="23">
        <v>12.502068760517444</v>
      </c>
      <c r="AP14" s="23">
        <v>11.304729716379223</v>
      </c>
      <c r="AQ14" s="23">
        <v>11.004939108296693</v>
      </c>
      <c r="AR14" s="24">
        <f>166.338/12</f>
        <v>13.861499999999999</v>
      </c>
      <c r="AU14" t="s">
        <v>47</v>
      </c>
      <c r="AV14" t="s">
        <v>48</v>
      </c>
      <c r="AW14" t="s">
        <v>49</v>
      </c>
      <c r="AX14" t="s">
        <v>47</v>
      </c>
      <c r="AY14" t="s">
        <v>49</v>
      </c>
    </row>
    <row r="15" spans="1:53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t="s">
        <v>4</v>
      </c>
      <c r="P15">
        <v>27.102820084200172</v>
      </c>
      <c r="Q15">
        <v>21.901430646332646</v>
      </c>
      <c r="R15">
        <v>22.174310814154957</v>
      </c>
      <c r="S15">
        <v>19.843838331609795</v>
      </c>
      <c r="T15">
        <v>16.360415193929963</v>
      </c>
      <c r="U15">
        <v>25.670241038319023</v>
      </c>
      <c r="V15">
        <v>33.874156181346031</v>
      </c>
      <c r="W15">
        <v>24.422843362487271</v>
      </c>
      <c r="Z15" t="s">
        <v>4</v>
      </c>
      <c r="AA15">
        <v>24.422843362487278</v>
      </c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T15" t="s">
        <v>50</v>
      </c>
      <c r="AU15">
        <v>5695</v>
      </c>
      <c r="AV15">
        <v>1271</v>
      </c>
      <c r="AW15">
        <v>3165</v>
      </c>
      <c r="AX15">
        <v>29317</v>
      </c>
      <c r="AY15">
        <v>10174</v>
      </c>
      <c r="AZ15">
        <v>49622</v>
      </c>
    </row>
    <row r="16" spans="1:53" x14ac:dyDescent="0.3"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</row>
    <row r="17" spans="1:52" x14ac:dyDescent="0.3">
      <c r="A17" s="4" t="s">
        <v>20</v>
      </c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</row>
    <row r="18" spans="1:52" x14ac:dyDescent="0.3">
      <c r="A18" t="s">
        <v>17</v>
      </c>
      <c r="B18" t="s">
        <v>7</v>
      </c>
      <c r="O18" t="s">
        <v>34</v>
      </c>
      <c r="P18" t="s">
        <v>7</v>
      </c>
      <c r="Z18" s="4" t="s">
        <v>20</v>
      </c>
      <c r="AE18" s="30" t="s">
        <v>32</v>
      </c>
      <c r="AF18" s="31"/>
      <c r="AG18" s="31"/>
      <c r="AH18" s="31"/>
      <c r="AI18" s="31"/>
      <c r="AJ18" s="31"/>
      <c r="AK18" s="31"/>
      <c r="AL18" s="31"/>
      <c r="AM18" s="32"/>
      <c r="AN18" s="8"/>
      <c r="AO18" s="8"/>
      <c r="AP18" s="8"/>
      <c r="AQ18" s="8"/>
      <c r="AR18" s="8"/>
      <c r="AT18" s="1"/>
      <c r="AU18" s="1" t="s">
        <v>7</v>
      </c>
      <c r="AV18" s="1"/>
    </row>
    <row r="19" spans="1:52" x14ac:dyDescent="0.3">
      <c r="A19" t="s">
        <v>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 t="s">
        <v>4</v>
      </c>
      <c r="O19" t="s">
        <v>8</v>
      </c>
      <c r="P19">
        <v>1</v>
      </c>
      <c r="Q19">
        <v>2</v>
      </c>
      <c r="R19">
        <v>3</v>
      </c>
      <c r="S19">
        <v>4</v>
      </c>
      <c r="T19">
        <v>5</v>
      </c>
      <c r="U19">
        <v>6</v>
      </c>
      <c r="V19">
        <v>7</v>
      </c>
      <c r="W19" t="s">
        <v>4</v>
      </c>
      <c r="Z19" t="s">
        <v>8</v>
      </c>
      <c r="AA19" t="s">
        <v>34</v>
      </c>
      <c r="AE19" s="7" t="s">
        <v>8</v>
      </c>
      <c r="AF19" s="7" t="s">
        <v>25</v>
      </c>
      <c r="AG19" s="7" t="s">
        <v>26</v>
      </c>
      <c r="AH19" s="7" t="s">
        <v>27</v>
      </c>
      <c r="AI19" s="7" t="s">
        <v>28</v>
      </c>
      <c r="AJ19" s="7" t="s">
        <v>29</v>
      </c>
      <c r="AK19" s="7" t="s">
        <v>30</v>
      </c>
      <c r="AL19" s="7" t="s">
        <v>31</v>
      </c>
      <c r="AM19" s="7" t="s">
        <v>4</v>
      </c>
      <c r="AN19" s="8"/>
      <c r="AO19" s="8"/>
      <c r="AP19" s="8"/>
      <c r="AQ19" s="8"/>
      <c r="AR19" s="8"/>
      <c r="AU19" t="s">
        <v>2</v>
      </c>
      <c r="AX19" t="s">
        <v>3</v>
      </c>
      <c r="AZ19" t="s">
        <v>4</v>
      </c>
    </row>
    <row r="20" spans="1:52" x14ac:dyDescent="0.3">
      <c r="A20" t="s">
        <v>2</v>
      </c>
      <c r="B20">
        <v>17342</v>
      </c>
      <c r="C20">
        <v>11990</v>
      </c>
      <c r="D20">
        <v>10463</v>
      </c>
      <c r="E20">
        <v>8883</v>
      </c>
      <c r="F20">
        <v>5488</v>
      </c>
      <c r="G20">
        <v>7777</v>
      </c>
      <c r="H20">
        <v>22090</v>
      </c>
      <c r="I20">
        <v>84033</v>
      </c>
      <c r="O20" t="s">
        <v>2</v>
      </c>
      <c r="P20">
        <v>41.365298120170721</v>
      </c>
      <c r="Q20">
        <v>44.13793716986369</v>
      </c>
      <c r="R20">
        <v>36.012829335117253</v>
      </c>
      <c r="S20">
        <v>28.737973282299546</v>
      </c>
      <c r="T20">
        <v>30.336728620019517</v>
      </c>
      <c r="U20">
        <v>29.19618104667607</v>
      </c>
      <c r="V20">
        <v>42.29938886373882</v>
      </c>
      <c r="W20">
        <v>38.158731490406602</v>
      </c>
      <c r="Z20" t="s">
        <v>2</v>
      </c>
      <c r="AA20">
        <v>38.158731490406495</v>
      </c>
      <c r="AE20" s="7" t="s">
        <v>2</v>
      </c>
      <c r="AF20" s="7">
        <v>36.905425218112491</v>
      </c>
      <c r="AG20" s="7">
        <v>31.183539153728777</v>
      </c>
      <c r="AH20" s="7">
        <v>29.124391484887152</v>
      </c>
      <c r="AI20" s="7">
        <v>27.795825099650216</v>
      </c>
      <c r="AJ20" s="7">
        <v>25.937195609696186</v>
      </c>
      <c r="AK20" s="7">
        <v>31.831017115989436</v>
      </c>
      <c r="AL20" s="7">
        <v>35.981671492407393</v>
      </c>
      <c r="AM20" s="7">
        <v>31.251295024924524</v>
      </c>
      <c r="AN20" s="8"/>
      <c r="AO20" s="8"/>
      <c r="AP20" s="8"/>
      <c r="AQ20" s="8"/>
      <c r="AR20" s="8"/>
      <c r="AU20" t="s">
        <v>47</v>
      </c>
      <c r="AV20" t="s">
        <v>48</v>
      </c>
      <c r="AW20" t="s">
        <v>49</v>
      </c>
      <c r="AX20" t="s">
        <v>47</v>
      </c>
      <c r="AY20" t="s">
        <v>49</v>
      </c>
    </row>
    <row r="21" spans="1:52" x14ac:dyDescent="0.3">
      <c r="A21" t="s">
        <v>3</v>
      </c>
      <c r="B21">
        <v>18285</v>
      </c>
      <c r="C21">
        <v>22835</v>
      </c>
      <c r="D21">
        <v>23537</v>
      </c>
      <c r="E21">
        <v>22786</v>
      </c>
      <c r="F21">
        <v>15978</v>
      </c>
      <c r="G21">
        <v>17880</v>
      </c>
      <c r="H21">
        <v>23162</v>
      </c>
      <c r="I21">
        <v>144463</v>
      </c>
      <c r="O21" t="s">
        <v>3</v>
      </c>
      <c r="P21">
        <v>16.152646066903579</v>
      </c>
      <c r="Q21">
        <v>14.128286986351711</v>
      </c>
      <c r="R21">
        <v>13.480607837305829</v>
      </c>
      <c r="S21">
        <v>12.922216858304822</v>
      </c>
      <c r="T21">
        <v>12.065185463345451</v>
      </c>
      <c r="U21">
        <v>12.750383109619641</v>
      </c>
      <c r="V21">
        <v>15.874190484413971</v>
      </c>
      <c r="W21">
        <v>13.96995528266763</v>
      </c>
      <c r="Z21" t="s">
        <v>3</v>
      </c>
      <c r="AA21">
        <v>13.969955282667634</v>
      </c>
      <c r="AE21" s="7" t="s">
        <v>3</v>
      </c>
      <c r="AF21" s="7">
        <v>15.698785546238341</v>
      </c>
      <c r="AG21" s="7">
        <v>13.696840213665098</v>
      </c>
      <c r="AH21" s="7">
        <v>13.053002680826056</v>
      </c>
      <c r="AI21" s="7">
        <v>13.118552911244992</v>
      </c>
      <c r="AJ21" s="7">
        <v>12.793152774685671</v>
      </c>
      <c r="AK21" s="7">
        <v>13.392702111351555</v>
      </c>
      <c r="AL21" s="7">
        <v>15.277268213551794</v>
      </c>
      <c r="AM21" s="7">
        <v>13.861472064509071</v>
      </c>
      <c r="AN21" s="8"/>
      <c r="AO21" s="8"/>
      <c r="AP21" s="8"/>
      <c r="AQ21" s="8"/>
      <c r="AR21" s="8"/>
      <c r="AT21" t="s">
        <v>50</v>
      </c>
      <c r="AU21">
        <v>45528</v>
      </c>
      <c r="AV21">
        <v>15657</v>
      </c>
      <c r="AW21">
        <v>22848</v>
      </c>
      <c r="AX21">
        <v>107017</v>
      </c>
      <c r="AY21">
        <v>37446</v>
      </c>
      <c r="AZ21">
        <v>228496</v>
      </c>
    </row>
    <row r="22" spans="1:52" x14ac:dyDescent="0.3">
      <c r="A22" t="s">
        <v>4</v>
      </c>
      <c r="B22">
        <v>35627</v>
      </c>
      <c r="C22">
        <v>34825</v>
      </c>
      <c r="D22">
        <v>34000</v>
      </c>
      <c r="E22">
        <v>31669</v>
      </c>
      <c r="F22">
        <v>21466</v>
      </c>
      <c r="G22">
        <v>25657</v>
      </c>
      <c r="H22">
        <v>45252</v>
      </c>
      <c r="I22">
        <v>228496</v>
      </c>
      <c r="O22" t="s">
        <v>4</v>
      </c>
      <c r="P22">
        <v>28.425299164491467</v>
      </c>
      <c r="Q22">
        <v>24.460396267049624</v>
      </c>
      <c r="R22">
        <v>20.414567647058735</v>
      </c>
      <c r="S22">
        <v>17.358459376677551</v>
      </c>
      <c r="T22">
        <v>16.736490263672849</v>
      </c>
      <c r="U22">
        <v>17.735337334840402</v>
      </c>
      <c r="V22">
        <v>28.773789003800953</v>
      </c>
      <c r="W22">
        <v>22.865758408608258</v>
      </c>
      <c r="Z22" t="s">
        <v>4</v>
      </c>
      <c r="AA22">
        <v>22.865758408607878</v>
      </c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</row>
    <row r="23" spans="1:52" x14ac:dyDescent="0.3"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</row>
    <row r="24" spans="1:52" ht="18" x14ac:dyDescent="0.35">
      <c r="AE24" s="8"/>
      <c r="AF24" s="8"/>
      <c r="AG24" s="8"/>
      <c r="AH24" s="27" t="s">
        <v>24</v>
      </c>
      <c r="AI24" s="28"/>
      <c r="AJ24" s="29"/>
      <c r="AK24" s="8"/>
      <c r="AL24" s="8"/>
      <c r="AM24" s="8"/>
      <c r="AN24" s="8"/>
      <c r="AO24" s="8"/>
      <c r="AP24" s="8"/>
      <c r="AQ24" s="8"/>
      <c r="AR24" s="8"/>
    </row>
    <row r="25" spans="1:52" ht="18" x14ac:dyDescent="0.35">
      <c r="A25" t="s">
        <v>5</v>
      </c>
      <c r="AE25" s="8"/>
      <c r="AF25" s="8"/>
      <c r="AG25" s="8"/>
      <c r="AH25" s="17" t="s">
        <v>21</v>
      </c>
      <c r="AI25" s="16" t="s">
        <v>22</v>
      </c>
      <c r="AJ25" s="18" t="s">
        <v>4</v>
      </c>
      <c r="AK25" s="8"/>
      <c r="AL25" s="8"/>
      <c r="AM25" s="8"/>
      <c r="AN25" s="8"/>
      <c r="AO25" s="8"/>
      <c r="AP25" s="8"/>
      <c r="AQ25" s="8"/>
      <c r="AR25" s="8"/>
    </row>
    <row r="26" spans="1:52" ht="18" x14ac:dyDescent="0.35">
      <c r="A26" t="s">
        <v>17</v>
      </c>
      <c r="B26" t="s">
        <v>7</v>
      </c>
      <c r="O26" t="s">
        <v>34</v>
      </c>
      <c r="P26" t="s">
        <v>7</v>
      </c>
      <c r="Z26" t="s">
        <v>5</v>
      </c>
      <c r="AE26" s="8"/>
      <c r="AF26" s="8"/>
      <c r="AG26" s="8"/>
      <c r="AH26" s="19">
        <v>31.251295024924524</v>
      </c>
      <c r="AI26" s="20">
        <v>13.861472064509071</v>
      </c>
      <c r="AJ26" s="21">
        <f>AH26+AI26</f>
        <v>45.112767089433596</v>
      </c>
      <c r="AK26" s="8"/>
      <c r="AL26" s="8"/>
      <c r="AM26" s="8"/>
      <c r="AN26" s="8"/>
      <c r="AO26" s="8"/>
      <c r="AP26" s="8"/>
      <c r="AQ26" s="8"/>
      <c r="AR26" s="8"/>
    </row>
    <row r="27" spans="1:52" x14ac:dyDescent="0.3">
      <c r="A27" t="s">
        <v>8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 t="s">
        <v>4</v>
      </c>
      <c r="O27" t="s">
        <v>8</v>
      </c>
      <c r="P27">
        <v>1</v>
      </c>
      <c r="Q27">
        <v>2</v>
      </c>
      <c r="R27">
        <v>3</v>
      </c>
      <c r="S27">
        <v>4</v>
      </c>
      <c r="T27">
        <v>5</v>
      </c>
      <c r="U27">
        <v>6</v>
      </c>
      <c r="V27">
        <v>7</v>
      </c>
      <c r="W27" t="s">
        <v>4</v>
      </c>
      <c r="Z27" t="s">
        <v>8</v>
      </c>
      <c r="AA27" t="s">
        <v>34</v>
      </c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U27" t="s">
        <v>7</v>
      </c>
    </row>
    <row r="28" spans="1:52" x14ac:dyDescent="0.3">
      <c r="A28" t="s">
        <v>2</v>
      </c>
      <c r="B28">
        <v>25196</v>
      </c>
      <c r="C28">
        <v>16030</v>
      </c>
      <c r="D28">
        <v>20377</v>
      </c>
      <c r="E28">
        <v>11991</v>
      </c>
      <c r="F28">
        <v>12350</v>
      </c>
      <c r="G28">
        <v>22929</v>
      </c>
      <c r="H28">
        <v>27728</v>
      </c>
      <c r="I28">
        <v>136601</v>
      </c>
      <c r="O28" t="s">
        <v>2</v>
      </c>
      <c r="P28">
        <v>42.270982827962101</v>
      </c>
      <c r="Q28">
        <v>37.215517779164053</v>
      </c>
      <c r="R28">
        <v>39.530570414356234</v>
      </c>
      <c r="S28">
        <v>38.157191504739608</v>
      </c>
      <c r="T28">
        <v>24.991233468286115</v>
      </c>
      <c r="U28">
        <v>41.161120560571504</v>
      </c>
      <c r="V28">
        <v>36.673096388728524</v>
      </c>
      <c r="W28">
        <v>38.022989826819256</v>
      </c>
      <c r="Z28" t="s">
        <v>2</v>
      </c>
      <c r="AA28">
        <v>38.022989826819256</v>
      </c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U28" t="s">
        <v>2</v>
      </c>
      <c r="AX28" t="s">
        <v>3</v>
      </c>
      <c r="AZ28" t="s">
        <v>4</v>
      </c>
    </row>
    <row r="29" spans="1:52" x14ac:dyDescent="0.3">
      <c r="A29" t="s">
        <v>3</v>
      </c>
      <c r="B29">
        <v>25157</v>
      </c>
      <c r="C29">
        <v>27731</v>
      </c>
      <c r="D29">
        <v>31849</v>
      </c>
      <c r="E29">
        <v>25354</v>
      </c>
      <c r="F29">
        <v>28086</v>
      </c>
      <c r="G29">
        <v>35795</v>
      </c>
      <c r="H29">
        <v>26657</v>
      </c>
      <c r="I29">
        <v>200629</v>
      </c>
      <c r="O29" t="s">
        <v>3</v>
      </c>
      <c r="P29">
        <v>16.751959030621101</v>
      </c>
      <c r="Q29">
        <v>14.439118675850109</v>
      </c>
      <c r="R29">
        <v>14.481604864621541</v>
      </c>
      <c r="S29">
        <v>13.435258078935348</v>
      </c>
      <c r="T29">
        <v>13.254082104963285</v>
      </c>
      <c r="U29">
        <v>14.269808166876262</v>
      </c>
      <c r="V29">
        <v>16.515784471871381</v>
      </c>
      <c r="W29">
        <v>14.688831624541089</v>
      </c>
      <c r="Z29" t="s">
        <v>3</v>
      </c>
      <c r="AA29">
        <v>14.688831624541089</v>
      </c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U29" t="s">
        <v>47</v>
      </c>
      <c r="AV29" t="s">
        <v>48</v>
      </c>
      <c r="AW29" t="s">
        <v>49</v>
      </c>
      <c r="AX29" t="s">
        <v>47</v>
      </c>
      <c r="AY29" t="s">
        <v>49</v>
      </c>
    </row>
    <row r="30" spans="1:52" x14ac:dyDescent="0.3">
      <c r="A30" t="s">
        <v>4</v>
      </c>
      <c r="B30">
        <v>50353</v>
      </c>
      <c r="C30">
        <v>43761</v>
      </c>
      <c r="D30">
        <v>52226</v>
      </c>
      <c r="E30">
        <v>37345</v>
      </c>
      <c r="F30">
        <v>40436</v>
      </c>
      <c r="G30">
        <v>58724</v>
      </c>
      <c r="H30">
        <v>54385</v>
      </c>
      <c r="I30">
        <v>337230</v>
      </c>
      <c r="O30" t="s">
        <v>4</v>
      </c>
      <c r="P30">
        <v>29.521353577079282</v>
      </c>
      <c r="Q30">
        <v>22.782293594753405</v>
      </c>
      <c r="R30">
        <v>24.254950918444166</v>
      </c>
      <c r="S30">
        <v>21.373153478823426</v>
      </c>
      <c r="T30">
        <v>16.838853579318997</v>
      </c>
      <c r="U30">
        <v>24.769619178984446</v>
      </c>
      <c r="V30">
        <v>26.792918696944461</v>
      </c>
      <c r="W30">
        <v>24.14074677025588</v>
      </c>
      <c r="Z30" t="s">
        <v>4</v>
      </c>
      <c r="AA30">
        <v>24.14074677025588</v>
      </c>
      <c r="AE30" s="9" t="s">
        <v>8</v>
      </c>
      <c r="AF30" s="7" t="s">
        <v>24</v>
      </c>
      <c r="AH30" s="12"/>
      <c r="AI30" s="13" t="s">
        <v>2</v>
      </c>
      <c r="AJ30" s="13" t="s">
        <v>3</v>
      </c>
      <c r="AK30" s="8"/>
      <c r="AL30" s="8"/>
      <c r="AM30" s="8"/>
      <c r="AN30" s="8"/>
      <c r="AO30" s="8"/>
      <c r="AP30" s="8"/>
      <c r="AQ30" s="8"/>
      <c r="AR30" s="8"/>
      <c r="AT30" t="s">
        <v>50</v>
      </c>
      <c r="AU30">
        <v>70776</v>
      </c>
      <c r="AV30">
        <v>24714</v>
      </c>
      <c r="AW30">
        <v>41111</v>
      </c>
      <c r="AX30">
        <v>143843</v>
      </c>
      <c r="AY30">
        <v>56786</v>
      </c>
      <c r="AZ30">
        <v>337230</v>
      </c>
    </row>
    <row r="31" spans="1:52" x14ac:dyDescent="0.3">
      <c r="AE31" s="7" t="s">
        <v>2</v>
      </c>
      <c r="AF31" s="7">
        <f>AK53</f>
        <v>31.251295024924524</v>
      </c>
      <c r="AH31" s="14" t="s">
        <v>24</v>
      </c>
      <c r="AI31" s="15">
        <v>31.251295024924524</v>
      </c>
      <c r="AJ31" s="15">
        <v>13.861472064509071</v>
      </c>
      <c r="AK31" s="8"/>
      <c r="AL31" s="8"/>
      <c r="AM31" s="8"/>
      <c r="AN31" s="8"/>
      <c r="AO31" s="8"/>
      <c r="AP31" s="8"/>
      <c r="AQ31" s="8"/>
      <c r="AR31" s="8"/>
    </row>
    <row r="32" spans="1:52" x14ac:dyDescent="0.3">
      <c r="A32" t="s">
        <v>6</v>
      </c>
      <c r="AE32" s="7" t="s">
        <v>3</v>
      </c>
      <c r="AF32" s="7">
        <f>AK71</f>
        <v>13.861472064509071</v>
      </c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</row>
    <row r="33" spans="1:52" x14ac:dyDescent="0.3">
      <c r="A33" t="s">
        <v>17</v>
      </c>
      <c r="B33" t="s">
        <v>7</v>
      </c>
      <c r="O33" t="s">
        <v>34</v>
      </c>
      <c r="P33" t="s">
        <v>7</v>
      </c>
      <c r="Z33" t="s">
        <v>6</v>
      </c>
      <c r="AF33" s="8">
        <f>SUM(AF31:AF32)</f>
        <v>45.112767089433596</v>
      </c>
      <c r="AH33" s="26" t="s">
        <v>51</v>
      </c>
      <c r="AI33" s="26"/>
      <c r="AJ33" s="26"/>
      <c r="AK33" s="26"/>
      <c r="AL33" s="26"/>
      <c r="AM33" s="26"/>
      <c r="AU33" t="s">
        <v>7</v>
      </c>
    </row>
    <row r="34" spans="1:52" x14ac:dyDescent="0.3">
      <c r="A34" t="s">
        <v>8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 t="s">
        <v>4</v>
      </c>
      <c r="O34" t="s">
        <v>8</v>
      </c>
      <c r="P34">
        <v>1</v>
      </c>
      <c r="Q34">
        <v>2</v>
      </c>
      <c r="R34">
        <v>3</v>
      </c>
      <c r="S34">
        <v>4</v>
      </c>
      <c r="T34">
        <v>5</v>
      </c>
      <c r="U34">
        <v>6</v>
      </c>
      <c r="V34">
        <v>7</v>
      </c>
      <c r="W34" t="s">
        <v>4</v>
      </c>
      <c r="Z34" t="s">
        <v>8</v>
      </c>
      <c r="AA34" t="s">
        <v>24</v>
      </c>
      <c r="AH34" s="26" t="s">
        <v>2</v>
      </c>
      <c r="AI34" s="26"/>
      <c r="AJ34" s="26"/>
      <c r="AK34" s="26" t="s">
        <v>3</v>
      </c>
      <c r="AL34" s="26"/>
      <c r="AM34" s="26"/>
      <c r="AN34" t="s">
        <v>4</v>
      </c>
      <c r="AU34" t="s">
        <v>2</v>
      </c>
      <c r="AX34" t="s">
        <v>3</v>
      </c>
      <c r="AZ34" t="s">
        <v>4</v>
      </c>
    </row>
    <row r="35" spans="1:52" x14ac:dyDescent="0.3">
      <c r="A35" t="s">
        <v>2</v>
      </c>
      <c r="B35">
        <v>62157</v>
      </c>
      <c r="C35">
        <v>34421</v>
      </c>
      <c r="D35">
        <v>18593</v>
      </c>
      <c r="E35">
        <v>23163</v>
      </c>
      <c r="F35">
        <v>22846</v>
      </c>
      <c r="G35">
        <v>30429</v>
      </c>
      <c r="H35">
        <v>65307</v>
      </c>
      <c r="I35">
        <v>256916</v>
      </c>
      <c r="O35" t="s">
        <v>2</v>
      </c>
      <c r="P35">
        <v>46.36573890846288</v>
      </c>
      <c r="Q35">
        <v>37.684220872916967</v>
      </c>
      <c r="R35">
        <v>30.416298248444832</v>
      </c>
      <c r="S35">
        <v>31.12639842277186</v>
      </c>
      <c r="T35">
        <v>32.330310192885662</v>
      </c>
      <c r="U35">
        <v>34.572929880486988</v>
      </c>
      <c r="V35">
        <v>39.290032717268907</v>
      </c>
      <c r="W35">
        <v>38.230966217232748</v>
      </c>
      <c r="Z35" t="s">
        <v>2</v>
      </c>
      <c r="AA35">
        <v>38.230966217232748</v>
      </c>
      <c r="AH35" t="s">
        <v>47</v>
      </c>
      <c r="AI35" t="s">
        <v>48</v>
      </c>
      <c r="AJ35" t="s">
        <v>49</v>
      </c>
      <c r="AK35" t="s">
        <v>47</v>
      </c>
      <c r="AL35" t="s">
        <v>48</v>
      </c>
      <c r="AM35" t="s">
        <v>49</v>
      </c>
      <c r="AU35" t="s">
        <v>47</v>
      </c>
      <c r="AV35" t="s">
        <v>48</v>
      </c>
      <c r="AW35" t="s">
        <v>49</v>
      </c>
      <c r="AX35" t="s">
        <v>47</v>
      </c>
      <c r="AY35" t="s">
        <v>49</v>
      </c>
    </row>
    <row r="36" spans="1:52" x14ac:dyDescent="0.3">
      <c r="A36" t="s">
        <v>3</v>
      </c>
      <c r="B36">
        <v>42105</v>
      </c>
      <c r="C36">
        <v>41580</v>
      </c>
      <c r="D36">
        <v>33418</v>
      </c>
      <c r="E36">
        <v>39433</v>
      </c>
      <c r="F36">
        <v>35696</v>
      </c>
      <c r="G36">
        <v>35790</v>
      </c>
      <c r="H36">
        <v>46695</v>
      </c>
      <c r="I36">
        <v>274717</v>
      </c>
      <c r="O36" t="s">
        <v>3</v>
      </c>
      <c r="P36">
        <v>16.896361081423329</v>
      </c>
      <c r="Q36">
        <v>14.479372294372247</v>
      </c>
      <c r="R36">
        <v>12.887330680072621</v>
      </c>
      <c r="S36">
        <v>13.694688881562806</v>
      </c>
      <c r="T36">
        <v>13.415253343044826</v>
      </c>
      <c r="U36">
        <v>14.036797056906103</v>
      </c>
      <c r="V36">
        <v>16.193260520398333</v>
      </c>
      <c r="W36">
        <v>14.638909192611383</v>
      </c>
      <c r="Z36" t="s">
        <v>3</v>
      </c>
      <c r="AA36">
        <v>14.638909192611383</v>
      </c>
      <c r="AH36">
        <f>'[1]2021_iii'!$B$10</f>
        <v>1266657</v>
      </c>
      <c r="AI36">
        <f>'[1]2021_iii'!$B$11</f>
        <v>312342</v>
      </c>
      <c r="AJ36">
        <f>'[1]2021_iii'!$B$12</f>
        <v>950006</v>
      </c>
      <c r="AK36">
        <f>'[1]2021_iii'!$C$10</f>
        <v>1984371</v>
      </c>
      <c r="AL36">
        <f>'[1]2021_iii'!$C$11</f>
        <v>1</v>
      </c>
      <c r="AM36">
        <f>'[1]2021_iii'!$C$12</f>
        <v>1081686</v>
      </c>
      <c r="AN36">
        <v>11093292</v>
      </c>
      <c r="AT36" t="s">
        <v>50</v>
      </c>
      <c r="AU36">
        <v>123950</v>
      </c>
      <c r="AV36">
        <v>43353</v>
      </c>
      <c r="AW36">
        <v>89613</v>
      </c>
      <c r="AX36">
        <v>185143</v>
      </c>
      <c r="AY36">
        <v>89574</v>
      </c>
      <c r="AZ36">
        <v>531633</v>
      </c>
    </row>
    <row r="37" spans="1:52" x14ac:dyDescent="0.3">
      <c r="A37" t="s">
        <v>4</v>
      </c>
      <c r="B37">
        <v>104262</v>
      </c>
      <c r="C37">
        <v>76001</v>
      </c>
      <c r="D37">
        <v>52011</v>
      </c>
      <c r="E37">
        <v>62596</v>
      </c>
      <c r="F37">
        <v>58542</v>
      </c>
      <c r="G37">
        <v>66219</v>
      </c>
      <c r="H37">
        <v>112002</v>
      </c>
      <c r="I37">
        <v>531633</v>
      </c>
      <c r="O37" t="s">
        <v>4</v>
      </c>
      <c r="P37">
        <v>34.464872308862617</v>
      </c>
      <c r="Q37">
        <v>24.988893128599095</v>
      </c>
      <c r="R37">
        <v>19.153622310665124</v>
      </c>
      <c r="S37">
        <v>20.145112041238278</v>
      </c>
      <c r="T37">
        <v>20.796849270609105</v>
      </c>
      <c r="U37">
        <v>23.473574804814575</v>
      </c>
      <c r="V37">
        <v>29.660706654048049</v>
      </c>
      <c r="W37">
        <v>26.039963909940113</v>
      </c>
      <c r="Z37" t="s">
        <v>4</v>
      </c>
      <c r="AA37">
        <v>26.039963909940113</v>
      </c>
      <c r="AE37" t="s">
        <v>2</v>
      </c>
    </row>
    <row r="38" spans="1:52" x14ac:dyDescent="0.3">
      <c r="AD38">
        <v>1</v>
      </c>
      <c r="AE38">
        <v>2</v>
      </c>
      <c r="AF38">
        <v>3</v>
      </c>
      <c r="AG38">
        <v>4</v>
      </c>
      <c r="AH38">
        <v>5</v>
      </c>
      <c r="AI38">
        <v>6</v>
      </c>
      <c r="AJ38">
        <v>7</v>
      </c>
    </row>
    <row r="39" spans="1:52" x14ac:dyDescent="0.3">
      <c r="AC39" t="s">
        <v>18</v>
      </c>
      <c r="AD39">
        <v>29.216032355679719</v>
      </c>
      <c r="AE39">
        <v>20.497381864623225</v>
      </c>
      <c r="AF39">
        <v>22.348343960325902</v>
      </c>
      <c r="AG39">
        <v>25.656884750079584</v>
      </c>
      <c r="AH39">
        <v>21.653123225440115</v>
      </c>
      <c r="AI39">
        <v>22.950293634014539</v>
      </c>
      <c r="AJ39">
        <v>31.749912565575855</v>
      </c>
      <c r="AK39">
        <f>SUM(AD39:AJ39)</f>
        <v>174.07197235573892</v>
      </c>
      <c r="AL39">
        <f>AK39/7</f>
        <v>24.867424622248418</v>
      </c>
    </row>
    <row r="40" spans="1:52" x14ac:dyDescent="0.3">
      <c r="A40" t="s">
        <v>10</v>
      </c>
      <c r="AC40" t="s">
        <v>19</v>
      </c>
      <c r="AD40">
        <v>43.752668102416827</v>
      </c>
      <c r="AE40">
        <v>36.953133903133924</v>
      </c>
      <c r="AF40">
        <v>49.336080767957618</v>
      </c>
      <c r="AG40">
        <v>34.03572276639953</v>
      </c>
      <c r="AH40">
        <v>20.984660908509269</v>
      </c>
      <c r="AI40">
        <v>63.172326203208648</v>
      </c>
      <c r="AJ40">
        <v>61.222314681970225</v>
      </c>
      <c r="AK40">
        <f t="shared" ref="AK40:AK50" si="0">SUM(AD40:AJ40)</f>
        <v>309.45690733359606</v>
      </c>
      <c r="AL40">
        <f t="shared" ref="AL40:AL52" si="1">AK40/7</f>
        <v>44.208129619085149</v>
      </c>
    </row>
    <row r="41" spans="1:52" x14ac:dyDescent="0.3">
      <c r="A41" t="s">
        <v>17</v>
      </c>
      <c r="B41" t="s">
        <v>7</v>
      </c>
      <c r="O41" t="s">
        <v>34</v>
      </c>
      <c r="P41" t="s">
        <v>7</v>
      </c>
      <c r="Z41" t="s">
        <v>10</v>
      </c>
      <c r="AC41" t="s">
        <v>20</v>
      </c>
      <c r="AD41">
        <v>41.365298120170721</v>
      </c>
      <c r="AE41">
        <v>44.13793716986369</v>
      </c>
      <c r="AF41">
        <v>36.012829335117253</v>
      </c>
      <c r="AG41">
        <v>28.737973282299546</v>
      </c>
      <c r="AH41">
        <v>30.336728620019517</v>
      </c>
      <c r="AI41">
        <v>29.19618104667607</v>
      </c>
      <c r="AJ41">
        <v>42.29938886373882</v>
      </c>
      <c r="AK41">
        <f t="shared" si="0"/>
        <v>252.08633643788562</v>
      </c>
      <c r="AL41">
        <f t="shared" si="1"/>
        <v>36.012333776840805</v>
      </c>
      <c r="AU41" t="s">
        <v>7</v>
      </c>
    </row>
    <row r="42" spans="1:52" x14ac:dyDescent="0.3">
      <c r="A42" t="s">
        <v>8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 t="s">
        <v>4</v>
      </c>
      <c r="O42" t="s">
        <v>8</v>
      </c>
      <c r="P42">
        <v>1</v>
      </c>
      <c r="Q42">
        <v>2</v>
      </c>
      <c r="R42">
        <v>3</v>
      </c>
      <c r="S42">
        <v>4</v>
      </c>
      <c r="T42">
        <v>5</v>
      </c>
      <c r="U42">
        <v>6</v>
      </c>
      <c r="V42">
        <v>7</v>
      </c>
      <c r="W42" t="s">
        <v>4</v>
      </c>
      <c r="Z42" s="5" t="s">
        <v>8</v>
      </c>
      <c r="AA42" t="s">
        <v>24</v>
      </c>
      <c r="AC42" t="s">
        <v>5</v>
      </c>
      <c r="AD42">
        <v>42.270982827962101</v>
      </c>
      <c r="AE42">
        <v>37.215517779164053</v>
      </c>
      <c r="AF42">
        <v>39.530570414356234</v>
      </c>
      <c r="AG42">
        <v>38.157191504739608</v>
      </c>
      <c r="AH42">
        <v>24.991233468286115</v>
      </c>
      <c r="AI42">
        <v>41.161120560571504</v>
      </c>
      <c r="AJ42">
        <v>36.673096388728524</v>
      </c>
      <c r="AK42">
        <f t="shared" si="0"/>
        <v>259.99971294380811</v>
      </c>
      <c r="AL42">
        <f t="shared" si="1"/>
        <v>37.142816134829729</v>
      </c>
      <c r="AU42" t="s">
        <v>2</v>
      </c>
      <c r="AX42" t="s">
        <v>3</v>
      </c>
      <c r="AZ42" t="s">
        <v>4</v>
      </c>
    </row>
    <row r="43" spans="1:52" x14ac:dyDescent="0.3">
      <c r="A43" t="s">
        <v>2</v>
      </c>
      <c r="B43">
        <v>68928</v>
      </c>
      <c r="C43">
        <v>35081</v>
      </c>
      <c r="D43">
        <v>48073</v>
      </c>
      <c r="E43">
        <v>48673</v>
      </c>
      <c r="F43">
        <v>41421</v>
      </c>
      <c r="G43">
        <v>52775</v>
      </c>
      <c r="H43">
        <v>75730</v>
      </c>
      <c r="I43">
        <v>370681</v>
      </c>
      <c r="O43" t="s">
        <v>2</v>
      </c>
      <c r="P43">
        <v>42.120518995667339</v>
      </c>
      <c r="Q43">
        <v>30.683607460828707</v>
      </c>
      <c r="R43">
        <v>33.343439838024246</v>
      </c>
      <c r="S43">
        <v>34.423067888425173</v>
      </c>
      <c r="T43">
        <v>34.923022138528893</v>
      </c>
      <c r="U43">
        <v>36.402942365387744</v>
      </c>
      <c r="V43">
        <v>41.389273295480315</v>
      </c>
      <c r="W43">
        <v>37.121431590325784</v>
      </c>
      <c r="Z43" t="s">
        <v>2</v>
      </c>
      <c r="AA43">
        <v>37.121431590325784</v>
      </c>
      <c r="AC43" t="s">
        <v>6</v>
      </c>
      <c r="AD43">
        <v>46.36573890846288</v>
      </c>
      <c r="AE43">
        <v>37.684220872916967</v>
      </c>
      <c r="AF43">
        <v>30.416298248444832</v>
      </c>
      <c r="AG43">
        <v>31.12639842277186</v>
      </c>
      <c r="AH43">
        <v>32.330310192885662</v>
      </c>
      <c r="AI43">
        <v>34.572929880486988</v>
      </c>
      <c r="AJ43">
        <v>39.290032717268907</v>
      </c>
      <c r="AK43">
        <f t="shared" si="0"/>
        <v>251.78592924323809</v>
      </c>
      <c r="AL43">
        <f t="shared" si="1"/>
        <v>35.969418463319727</v>
      </c>
      <c r="AU43" t="s">
        <v>47</v>
      </c>
      <c r="AV43" t="s">
        <v>48</v>
      </c>
      <c r="AW43" t="s">
        <v>49</v>
      </c>
      <c r="AX43" t="s">
        <v>47</v>
      </c>
      <c r="AY43" t="s">
        <v>49</v>
      </c>
    </row>
    <row r="44" spans="1:52" x14ac:dyDescent="0.3">
      <c r="A44" t="s">
        <v>3</v>
      </c>
      <c r="B44">
        <v>44829</v>
      </c>
      <c r="C44">
        <v>43862</v>
      </c>
      <c r="D44">
        <v>61547</v>
      </c>
      <c r="E44">
        <v>64853</v>
      </c>
      <c r="F44">
        <v>49375</v>
      </c>
      <c r="G44">
        <v>47867</v>
      </c>
      <c r="H44">
        <v>46581</v>
      </c>
      <c r="I44">
        <v>358914</v>
      </c>
      <c r="O44" t="s">
        <v>3</v>
      </c>
      <c r="P44">
        <v>16.702297991627375</v>
      </c>
      <c r="Q44">
        <v>13.560281108932339</v>
      </c>
      <c r="R44">
        <v>14.234289783959179</v>
      </c>
      <c r="S44">
        <v>13.959205690818612</v>
      </c>
      <c r="T44">
        <v>14.108863459915639</v>
      </c>
      <c r="U44">
        <v>14.552662934102147</v>
      </c>
      <c r="V44">
        <v>16.099757769620034</v>
      </c>
      <c r="W44">
        <v>14.677785857707402</v>
      </c>
      <c r="Z44" t="s">
        <v>3</v>
      </c>
      <c r="AA44">
        <v>14.677785857707402</v>
      </c>
      <c r="AC44" t="s">
        <v>10</v>
      </c>
      <c r="AD44">
        <v>42.120518995667339</v>
      </c>
      <c r="AE44">
        <v>30.683607460828707</v>
      </c>
      <c r="AF44">
        <v>33.343439838024246</v>
      </c>
      <c r="AG44">
        <v>34.423067888425173</v>
      </c>
      <c r="AH44">
        <v>34.923022138528893</v>
      </c>
      <c r="AI44">
        <v>36.402942365387744</v>
      </c>
      <c r="AJ44">
        <v>41.389273295480315</v>
      </c>
      <c r="AK44">
        <f t="shared" si="0"/>
        <v>253.2858719823424</v>
      </c>
      <c r="AL44">
        <f t="shared" si="1"/>
        <v>36.183695997477486</v>
      </c>
      <c r="AT44" t="s">
        <v>50</v>
      </c>
      <c r="AU44">
        <v>188245</v>
      </c>
      <c r="AV44">
        <v>51716</v>
      </c>
      <c r="AW44">
        <v>130720</v>
      </c>
      <c r="AX44">
        <v>246775</v>
      </c>
      <c r="AY44">
        <v>112139</v>
      </c>
      <c r="AZ44">
        <v>729595</v>
      </c>
    </row>
    <row r="45" spans="1:52" x14ac:dyDescent="0.3">
      <c r="A45" t="s">
        <v>4</v>
      </c>
      <c r="B45">
        <v>113757</v>
      </c>
      <c r="C45">
        <v>78943</v>
      </c>
      <c r="D45">
        <v>109620</v>
      </c>
      <c r="E45">
        <v>113526</v>
      </c>
      <c r="F45">
        <v>90796</v>
      </c>
      <c r="G45">
        <v>100642</v>
      </c>
      <c r="H45">
        <v>122311</v>
      </c>
      <c r="I45">
        <v>729595</v>
      </c>
      <c r="O45" t="s">
        <v>4</v>
      </c>
      <c r="P45">
        <v>32.103786580167025</v>
      </c>
      <c r="Q45">
        <v>21.169612040755453</v>
      </c>
      <c r="R45">
        <v>22.614459192361767</v>
      </c>
      <c r="S45">
        <v>22.732857230942177</v>
      </c>
      <c r="T45">
        <v>23.604251655726706</v>
      </c>
      <c r="U45">
        <v>26.010588024880182</v>
      </c>
      <c r="V45">
        <v>31.757997917876526</v>
      </c>
      <c r="W45">
        <v>26.080595695785668</v>
      </c>
      <c r="Z45" t="s">
        <v>4</v>
      </c>
      <c r="AA45">
        <v>26.080595695785668</v>
      </c>
      <c r="AC45" t="s">
        <v>11</v>
      </c>
      <c r="AD45">
        <v>36.797787623307876</v>
      </c>
      <c r="AE45">
        <v>36.671297982724859</v>
      </c>
      <c r="AF45">
        <v>28.082404980581703</v>
      </c>
      <c r="AG45">
        <v>28.60922874778004</v>
      </c>
      <c r="AH45">
        <v>30.566188767312951</v>
      </c>
      <c r="AI45">
        <v>30.700456452867751</v>
      </c>
      <c r="AJ45">
        <v>34.903651983815948</v>
      </c>
      <c r="AK45">
        <f t="shared" si="0"/>
        <v>226.33101653839111</v>
      </c>
      <c r="AL45">
        <f t="shared" si="1"/>
        <v>32.333002362627305</v>
      </c>
    </row>
    <row r="46" spans="1:52" x14ac:dyDescent="0.3">
      <c r="L46" t="s">
        <v>21</v>
      </c>
      <c r="M46" t="s">
        <v>22</v>
      </c>
      <c r="AC46" t="s">
        <v>12</v>
      </c>
      <c r="AD46">
        <v>32.743171981359104</v>
      </c>
      <c r="AE46">
        <v>28.304877861165537</v>
      </c>
      <c r="AF46">
        <v>25.706952076992394</v>
      </c>
      <c r="AG46">
        <v>25.535364929462524</v>
      </c>
      <c r="AH46">
        <v>26.398341208689825</v>
      </c>
      <c r="AI46">
        <v>27.293333675313104</v>
      </c>
      <c r="AJ46">
        <v>30.670716399246587</v>
      </c>
      <c r="AK46">
        <f t="shared" si="0"/>
        <v>196.65275813222911</v>
      </c>
      <c r="AL46">
        <f t="shared" si="1"/>
        <v>28.093251161747016</v>
      </c>
    </row>
    <row r="47" spans="1:52" x14ac:dyDescent="0.3">
      <c r="K47" t="s">
        <v>18</v>
      </c>
      <c r="L47">
        <f>I4</f>
        <v>18117</v>
      </c>
      <c r="M47">
        <f>I5</f>
        <v>78717</v>
      </c>
      <c r="AC47" t="s">
        <v>13</v>
      </c>
      <c r="AD47">
        <v>33.383926343435853</v>
      </c>
      <c r="AE47">
        <v>29.71340100198724</v>
      </c>
      <c r="AF47">
        <v>22.420782791779214</v>
      </c>
      <c r="AG47">
        <v>23.412867144240881</v>
      </c>
      <c r="AH47">
        <v>23.736396492475301</v>
      </c>
      <c r="AI47">
        <v>26.166481971330402</v>
      </c>
      <c r="AJ47">
        <v>30.425768704737337</v>
      </c>
      <c r="AK47">
        <f t="shared" si="0"/>
        <v>189.25962444998623</v>
      </c>
      <c r="AL47">
        <f t="shared" si="1"/>
        <v>27.037089207140891</v>
      </c>
    </row>
    <row r="48" spans="1:52" x14ac:dyDescent="0.3">
      <c r="A48" t="s">
        <v>11</v>
      </c>
      <c r="K48" t="s">
        <v>19</v>
      </c>
      <c r="L48">
        <f>I12</f>
        <v>10131</v>
      </c>
      <c r="M48">
        <f>I13</f>
        <v>39491</v>
      </c>
      <c r="AC48" t="s">
        <v>14</v>
      </c>
      <c r="AD48">
        <v>36.552503704266492</v>
      </c>
      <c r="AE48">
        <v>26.087708597859692</v>
      </c>
      <c r="AF48">
        <v>22.319928981119173</v>
      </c>
      <c r="AG48">
        <v>22.579584745026587</v>
      </c>
      <c r="AH48">
        <v>22.439275531073203</v>
      </c>
      <c r="AI48">
        <v>27.157324631302114</v>
      </c>
      <c r="AJ48">
        <v>31.329197816631183</v>
      </c>
      <c r="AK48">
        <f t="shared" si="0"/>
        <v>188.46552400727847</v>
      </c>
      <c r="AL48">
        <f t="shared" si="1"/>
        <v>26.923646286754067</v>
      </c>
    </row>
    <row r="49" spans="1:52" x14ac:dyDescent="0.3">
      <c r="A49" t="s">
        <v>17</v>
      </c>
      <c r="B49" t="s">
        <v>7</v>
      </c>
      <c r="K49" t="s">
        <v>20</v>
      </c>
      <c r="L49">
        <f>I20</f>
        <v>84033</v>
      </c>
      <c r="M49">
        <f>I21</f>
        <v>144463</v>
      </c>
      <c r="O49" t="s">
        <v>33</v>
      </c>
      <c r="P49" t="s">
        <v>7</v>
      </c>
      <c r="Z49" t="s">
        <v>11</v>
      </c>
      <c r="AC49" t="s">
        <v>15</v>
      </c>
      <c r="AD49">
        <v>28.682436279566556</v>
      </c>
      <c r="AE49">
        <v>22.396488501475339</v>
      </c>
      <c r="AF49">
        <v>17.589876489662778</v>
      </c>
      <c r="AG49">
        <v>18.09260131950991</v>
      </c>
      <c r="AH49">
        <v>20.517627174172031</v>
      </c>
      <c r="AI49">
        <v>21.316307637072292</v>
      </c>
      <c r="AJ49">
        <v>29.157704341341763</v>
      </c>
      <c r="AK49">
        <f t="shared" si="0"/>
        <v>157.75304174280069</v>
      </c>
      <c r="AL49">
        <f t="shared" si="1"/>
        <v>22.536148820400097</v>
      </c>
      <c r="AU49" t="s">
        <v>7</v>
      </c>
    </row>
    <row r="50" spans="1:52" x14ac:dyDescent="0.3">
      <c r="A50" t="s">
        <v>8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 t="s">
        <v>4</v>
      </c>
      <c r="K50" t="s">
        <v>5</v>
      </c>
      <c r="L50">
        <f>I28</f>
        <v>136601</v>
      </c>
      <c r="M50">
        <f>I29</f>
        <v>200629</v>
      </c>
      <c r="O50" t="s">
        <v>8</v>
      </c>
      <c r="P50">
        <v>1</v>
      </c>
      <c r="Q50">
        <v>2</v>
      </c>
      <c r="R50">
        <v>3</v>
      </c>
      <c r="S50">
        <v>4</v>
      </c>
      <c r="T50">
        <v>5</v>
      </c>
      <c r="U50">
        <v>6</v>
      </c>
      <c r="V50">
        <v>7</v>
      </c>
      <c r="W50" t="s">
        <v>4</v>
      </c>
      <c r="Z50" t="s">
        <v>8</v>
      </c>
      <c r="AA50" t="s">
        <v>33</v>
      </c>
      <c r="AC50" t="s">
        <v>16</v>
      </c>
      <c r="AD50">
        <v>29.614037375054345</v>
      </c>
      <c r="AE50">
        <v>23.856896849002048</v>
      </c>
      <c r="AF50">
        <v>22.385189934284416</v>
      </c>
      <c r="AG50">
        <v>23.183015695067326</v>
      </c>
      <c r="AH50">
        <v>22.369439588961288</v>
      </c>
      <c r="AI50">
        <v>21.88250733364206</v>
      </c>
      <c r="AJ50">
        <v>22.669000150353352</v>
      </c>
      <c r="AK50">
        <f t="shared" si="0"/>
        <v>165.96008692636482</v>
      </c>
      <c r="AL50">
        <f t="shared" si="1"/>
        <v>23.708583846623547</v>
      </c>
      <c r="AU50" t="s">
        <v>2</v>
      </c>
      <c r="AX50" t="s">
        <v>3</v>
      </c>
      <c r="AZ50" t="s">
        <v>4</v>
      </c>
    </row>
    <row r="51" spans="1:52" x14ac:dyDescent="0.3">
      <c r="A51" t="s">
        <v>2</v>
      </c>
      <c r="B51">
        <v>69744</v>
      </c>
      <c r="C51">
        <v>48316</v>
      </c>
      <c r="D51">
        <v>45403</v>
      </c>
      <c r="E51">
        <v>46552</v>
      </c>
      <c r="F51">
        <v>56846</v>
      </c>
      <c r="G51">
        <v>71968</v>
      </c>
      <c r="H51">
        <v>103227</v>
      </c>
      <c r="I51">
        <v>442056</v>
      </c>
      <c r="K51" t="s">
        <v>6</v>
      </c>
      <c r="L51">
        <f>I35</f>
        <v>256916</v>
      </c>
      <c r="M51">
        <f>I36</f>
        <v>274717</v>
      </c>
      <c r="O51" t="s">
        <v>2</v>
      </c>
      <c r="P51">
        <v>36.797787623307876</v>
      </c>
      <c r="Q51">
        <v>36.671297982724859</v>
      </c>
      <c r="R51">
        <v>28.082404980581703</v>
      </c>
      <c r="S51">
        <v>28.60922874778004</v>
      </c>
      <c r="T51">
        <v>30.566188767312951</v>
      </c>
      <c r="U51">
        <v>30.700456452867751</v>
      </c>
      <c r="V51">
        <v>34.903651983815948</v>
      </c>
      <c r="W51">
        <v>32.79017337923996</v>
      </c>
      <c r="Z51" t="s">
        <v>2</v>
      </c>
      <c r="AA51">
        <v>32.79017337923996</v>
      </c>
      <c r="AD51">
        <f>SUM(AD39:AD50)</f>
        <v>442.86510261734986</v>
      </c>
      <c r="AE51">
        <f t="shared" ref="AE51:AJ51" si="2">SUM(AE39:AE50)</f>
        <v>374.20246984474534</v>
      </c>
      <c r="AF51">
        <f t="shared" si="2"/>
        <v>349.49269781864581</v>
      </c>
      <c r="AG51">
        <f t="shared" si="2"/>
        <v>333.54990119580259</v>
      </c>
      <c r="AH51">
        <f t="shared" si="2"/>
        <v>311.24634731635422</v>
      </c>
      <c r="AI51">
        <f t="shared" si="2"/>
        <v>381.97220539187322</v>
      </c>
      <c r="AJ51">
        <f t="shared" si="2"/>
        <v>431.78005790888869</v>
      </c>
      <c r="AK51">
        <f>SUM(AK39:AK50)</f>
        <v>2625.1087820936596</v>
      </c>
      <c r="AU51" t="s">
        <v>47</v>
      </c>
      <c r="AV51" t="s">
        <v>48</v>
      </c>
      <c r="AW51" t="s">
        <v>49</v>
      </c>
      <c r="AX51" t="s">
        <v>47</v>
      </c>
      <c r="AY51" t="s">
        <v>49</v>
      </c>
    </row>
    <row r="52" spans="1:52" x14ac:dyDescent="0.3">
      <c r="A52" t="s">
        <v>3</v>
      </c>
      <c r="B52">
        <v>39746</v>
      </c>
      <c r="C52">
        <v>46503</v>
      </c>
      <c r="D52">
        <v>52383</v>
      </c>
      <c r="E52">
        <v>53540</v>
      </c>
      <c r="F52">
        <v>64429</v>
      </c>
      <c r="G52">
        <v>64220</v>
      </c>
      <c r="H52">
        <v>59533</v>
      </c>
      <c r="I52">
        <v>380354</v>
      </c>
      <c r="K52" t="s">
        <v>10</v>
      </c>
      <c r="L52">
        <f>I43</f>
        <v>370681</v>
      </c>
      <c r="M52">
        <f>I44</f>
        <v>358914</v>
      </c>
      <c r="O52" t="s">
        <v>3</v>
      </c>
      <c r="P52">
        <v>16.05428303057737</v>
      </c>
      <c r="Q52">
        <v>14.143157430703322</v>
      </c>
      <c r="R52">
        <v>13.458149908685355</v>
      </c>
      <c r="S52">
        <v>13.332061387124739</v>
      </c>
      <c r="T52">
        <v>13.448214313430281</v>
      </c>
      <c r="U52">
        <v>13.883181251946327</v>
      </c>
      <c r="V52">
        <v>15.84633088651108</v>
      </c>
      <c r="W52">
        <v>14.239319511121906</v>
      </c>
      <c r="Z52" t="s">
        <v>3</v>
      </c>
      <c r="AA52">
        <v>14.239319511121906</v>
      </c>
      <c r="AD52">
        <f>AD51/12</f>
        <v>36.905425218112491</v>
      </c>
      <c r="AE52">
        <f t="shared" ref="AE52:AJ52" si="3">AE51/12</f>
        <v>31.183539153728777</v>
      </c>
      <c r="AF52">
        <f t="shared" si="3"/>
        <v>29.124391484887152</v>
      </c>
      <c r="AG52">
        <f t="shared" si="3"/>
        <v>27.795825099650216</v>
      </c>
      <c r="AH52">
        <f t="shared" si="3"/>
        <v>25.937195609696186</v>
      </c>
      <c r="AI52">
        <f t="shared" si="3"/>
        <v>31.831017115989436</v>
      </c>
      <c r="AJ52">
        <f t="shared" si="3"/>
        <v>35.981671492407393</v>
      </c>
      <c r="AK52">
        <f>SUM(AD52:AJ52)</f>
        <v>218.75906517447166</v>
      </c>
      <c r="AL52">
        <f t="shared" si="1"/>
        <v>31.251295024924524</v>
      </c>
      <c r="AT52" t="s">
        <v>50</v>
      </c>
      <c r="AU52">
        <v>241489</v>
      </c>
      <c r="AV52">
        <v>57698</v>
      </c>
      <c r="AW52">
        <v>142869</v>
      </c>
      <c r="AX52">
        <v>265420</v>
      </c>
      <c r="AY52">
        <v>114934</v>
      </c>
      <c r="AZ52">
        <v>822410</v>
      </c>
    </row>
    <row r="53" spans="1:52" ht="18" x14ac:dyDescent="0.35">
      <c r="A53" t="s">
        <v>4</v>
      </c>
      <c r="B53">
        <v>109490</v>
      </c>
      <c r="C53">
        <v>94819</v>
      </c>
      <c r="D53">
        <v>97786</v>
      </c>
      <c r="E53">
        <v>100092</v>
      </c>
      <c r="F53">
        <v>121275</v>
      </c>
      <c r="G53">
        <v>136188</v>
      </c>
      <c r="H53">
        <v>162760</v>
      </c>
      <c r="I53">
        <v>822410</v>
      </c>
      <c r="K53" t="s">
        <v>11</v>
      </c>
      <c r="L53">
        <f>I51</f>
        <v>442056</v>
      </c>
      <c r="M53">
        <f>I52</f>
        <v>380354</v>
      </c>
      <c r="O53" t="s">
        <v>4</v>
      </c>
      <c r="P53">
        <v>29.267681371205704</v>
      </c>
      <c r="Q53">
        <v>25.622603943654145</v>
      </c>
      <c r="R53">
        <v>20.248335140000354</v>
      </c>
      <c r="S53">
        <v>20.437351469980978</v>
      </c>
      <c r="T53">
        <v>21.472031058887943</v>
      </c>
      <c r="U53">
        <v>22.770202587599655</v>
      </c>
      <c r="V53">
        <v>27.933023470140235</v>
      </c>
      <c r="W53">
        <v>24.210643130149879</v>
      </c>
      <c r="Z53" t="s">
        <v>4</v>
      </c>
      <c r="AA53">
        <v>24.210643130149879</v>
      </c>
      <c r="AK53" s="6">
        <f>AK52/7</f>
        <v>31.251295024924524</v>
      </c>
    </row>
    <row r="54" spans="1:52" x14ac:dyDescent="0.3">
      <c r="K54" t="s">
        <v>12</v>
      </c>
      <c r="L54">
        <f>I59</f>
        <v>412671</v>
      </c>
      <c r="M54">
        <f>I60</f>
        <v>391681</v>
      </c>
    </row>
    <row r="55" spans="1:52" x14ac:dyDescent="0.3">
      <c r="K55" t="s">
        <v>13</v>
      </c>
      <c r="L55">
        <f>I67</f>
        <v>363890</v>
      </c>
      <c r="M55">
        <f>I68</f>
        <v>392257</v>
      </c>
      <c r="AE55" t="s">
        <v>3</v>
      </c>
    </row>
    <row r="56" spans="1:52" x14ac:dyDescent="0.3">
      <c r="A56" t="s">
        <v>12</v>
      </c>
      <c r="K56" t="s">
        <v>14</v>
      </c>
      <c r="L56">
        <f>I75</f>
        <v>257242</v>
      </c>
      <c r="M56">
        <f>I76</f>
        <v>373984</v>
      </c>
      <c r="AD56">
        <v>1</v>
      </c>
      <c r="AE56">
        <v>2</v>
      </c>
      <c r="AF56">
        <v>3</v>
      </c>
      <c r="AG56">
        <v>4</v>
      </c>
      <c r="AH56">
        <v>5</v>
      </c>
      <c r="AI56">
        <v>6</v>
      </c>
      <c r="AJ56">
        <v>7</v>
      </c>
    </row>
    <row r="57" spans="1:52" x14ac:dyDescent="0.3">
      <c r="A57" t="s">
        <v>17</v>
      </c>
      <c r="B57" t="s">
        <v>7</v>
      </c>
      <c r="K57" t="s">
        <v>15</v>
      </c>
      <c r="L57">
        <f>I83</f>
        <v>106929</v>
      </c>
      <c r="M57">
        <f>I84</f>
        <v>253049</v>
      </c>
      <c r="O57" t="s">
        <v>34</v>
      </c>
      <c r="P57" t="s">
        <v>7</v>
      </c>
      <c r="Z57" t="s">
        <v>12</v>
      </c>
      <c r="AC57" t="s">
        <v>18</v>
      </c>
      <c r="AD57">
        <v>13.359635181845467</v>
      </c>
      <c r="AE57">
        <v>13.21925160904061</v>
      </c>
      <c r="AF57">
        <v>12.038234459267716</v>
      </c>
      <c r="AG57">
        <v>13.451669938139423</v>
      </c>
      <c r="AH57">
        <v>12.253166778074855</v>
      </c>
      <c r="AI57">
        <v>12.324266508501344</v>
      </c>
      <c r="AJ57">
        <v>13.558449675324633</v>
      </c>
      <c r="AK57">
        <f>SUM(AD57:AJ57)</f>
        <v>90.204674150194052</v>
      </c>
      <c r="AL57">
        <f>AK57/7</f>
        <v>12.886382021456294</v>
      </c>
      <c r="AU57" t="s">
        <v>7</v>
      </c>
    </row>
    <row r="58" spans="1:52" x14ac:dyDescent="0.3">
      <c r="A58" t="s">
        <v>8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  <c r="H58">
        <v>7</v>
      </c>
      <c r="I58" t="s">
        <v>4</v>
      </c>
      <c r="K58" t="s">
        <v>16</v>
      </c>
      <c r="L58">
        <f>I91</f>
        <v>69738</v>
      </c>
      <c r="M58">
        <f>I92</f>
        <v>177802</v>
      </c>
      <c r="O58" t="s">
        <v>8</v>
      </c>
      <c r="P58">
        <v>1</v>
      </c>
      <c r="Q58">
        <v>2</v>
      </c>
      <c r="R58">
        <v>3</v>
      </c>
      <c r="S58">
        <v>4</v>
      </c>
      <c r="T58">
        <v>5</v>
      </c>
      <c r="U58">
        <v>6</v>
      </c>
      <c r="V58">
        <v>7</v>
      </c>
      <c r="W58" t="s">
        <v>4</v>
      </c>
      <c r="Z58" t="s">
        <v>8</v>
      </c>
      <c r="AA58" t="s">
        <v>24</v>
      </c>
      <c r="AC58" t="s">
        <v>19</v>
      </c>
      <c r="AD58">
        <v>21.291434895180835</v>
      </c>
      <c r="AE58">
        <v>19.70286724927178</v>
      </c>
      <c r="AF58">
        <v>17.399188198324033</v>
      </c>
      <c r="AG58">
        <v>17.433814708402664</v>
      </c>
      <c r="AH58">
        <v>15.561465760238773</v>
      </c>
      <c r="AI58">
        <v>17.162033666969911</v>
      </c>
      <c r="AJ58">
        <v>19.276463981212029</v>
      </c>
      <c r="AK58">
        <f t="shared" ref="AK58:AK68" si="4">SUM(AD58:AJ58)</f>
        <v>127.82726845960002</v>
      </c>
      <c r="AL58">
        <f t="shared" ref="AL58:AL68" si="5">AK58/7</f>
        <v>18.261038351371432</v>
      </c>
      <c r="AU58" t="s">
        <v>2</v>
      </c>
      <c r="AX58" t="s">
        <v>3</v>
      </c>
      <c r="AZ58" t="s">
        <v>4</v>
      </c>
    </row>
    <row r="59" spans="1:52" x14ac:dyDescent="0.3">
      <c r="A59" t="s">
        <v>2</v>
      </c>
      <c r="B59">
        <v>86333</v>
      </c>
      <c r="C59">
        <v>49834</v>
      </c>
      <c r="D59">
        <v>47312</v>
      </c>
      <c r="E59">
        <v>40026</v>
      </c>
      <c r="F59">
        <v>46982</v>
      </c>
      <c r="G59">
        <v>58483</v>
      </c>
      <c r="H59">
        <v>83701</v>
      </c>
      <c r="I59">
        <v>412671</v>
      </c>
      <c r="O59" t="s">
        <v>2</v>
      </c>
      <c r="P59">
        <v>32.743171981359104</v>
      </c>
      <c r="Q59">
        <v>28.304877861165537</v>
      </c>
      <c r="R59">
        <v>25.706952076992394</v>
      </c>
      <c r="S59">
        <v>25.535364929462524</v>
      </c>
      <c r="T59">
        <v>26.398341208689825</v>
      </c>
      <c r="U59">
        <v>27.293333675313104</v>
      </c>
      <c r="V59">
        <v>30.670716399246587</v>
      </c>
      <c r="W59">
        <v>28.786369569625212</v>
      </c>
      <c r="Z59" t="s">
        <v>2</v>
      </c>
      <c r="AA59">
        <v>28.786369569625212</v>
      </c>
      <c r="AC59" t="s">
        <v>20</v>
      </c>
      <c r="AD59">
        <v>16.152646066903579</v>
      </c>
      <c r="AE59">
        <v>14.128286986351711</v>
      </c>
      <c r="AF59">
        <v>13.480607837305829</v>
      </c>
      <c r="AG59">
        <v>12.922216858304822</v>
      </c>
      <c r="AH59">
        <v>12.065185463345451</v>
      </c>
      <c r="AI59">
        <v>12.750383109619641</v>
      </c>
      <c r="AJ59">
        <v>15.874190484413971</v>
      </c>
      <c r="AK59">
        <f t="shared" si="4"/>
        <v>97.373516806245007</v>
      </c>
      <c r="AL59">
        <f t="shared" si="5"/>
        <v>13.910502400892144</v>
      </c>
      <c r="AU59" t="s">
        <v>47</v>
      </c>
      <c r="AV59" t="s">
        <v>48</v>
      </c>
      <c r="AW59" t="s">
        <v>49</v>
      </c>
      <c r="AX59" t="s">
        <v>47</v>
      </c>
      <c r="AY59" t="s">
        <v>49</v>
      </c>
    </row>
    <row r="60" spans="1:52" x14ac:dyDescent="0.3">
      <c r="A60" t="s">
        <v>3</v>
      </c>
      <c r="B60">
        <v>56425</v>
      </c>
      <c r="C60">
        <v>60177</v>
      </c>
      <c r="D60">
        <v>63611</v>
      </c>
      <c r="E60">
        <v>52226</v>
      </c>
      <c r="F60">
        <v>54685</v>
      </c>
      <c r="G60">
        <v>53203</v>
      </c>
      <c r="H60">
        <v>51354</v>
      </c>
      <c r="I60">
        <v>391681</v>
      </c>
      <c r="O60" t="s">
        <v>3</v>
      </c>
      <c r="P60">
        <v>16.11599438783038</v>
      </c>
      <c r="Q60">
        <v>13.398183968404517</v>
      </c>
      <c r="R60">
        <v>12.980440751861524</v>
      </c>
      <c r="S60">
        <v>13.132007365424631</v>
      </c>
      <c r="T60">
        <v>13.378529761360575</v>
      </c>
      <c r="U60">
        <v>13.753909553972413</v>
      </c>
      <c r="V60">
        <v>16.211544378237356</v>
      </c>
      <c r="W60">
        <v>14.100812480904724</v>
      </c>
      <c r="Z60" t="s">
        <v>3</v>
      </c>
      <c r="AA60">
        <v>14.100812480904724</v>
      </c>
      <c r="AC60" t="s">
        <v>5</v>
      </c>
      <c r="AD60">
        <v>16.751959030621101</v>
      </c>
      <c r="AE60">
        <v>14.439118675850109</v>
      </c>
      <c r="AF60">
        <v>14.481604864621541</v>
      </c>
      <c r="AG60">
        <v>13.435258078935348</v>
      </c>
      <c r="AH60">
        <v>13.254082104963285</v>
      </c>
      <c r="AI60">
        <v>14.269808166876262</v>
      </c>
      <c r="AJ60">
        <v>16.515784471871381</v>
      </c>
      <c r="AK60">
        <f t="shared" si="4"/>
        <v>103.14761539373903</v>
      </c>
      <c r="AL60">
        <f t="shared" si="5"/>
        <v>14.735373627677005</v>
      </c>
      <c r="AT60" t="s">
        <v>50</v>
      </c>
      <c r="AU60">
        <v>229988</v>
      </c>
      <c r="AV60">
        <v>45065</v>
      </c>
      <c r="AW60">
        <v>137618</v>
      </c>
      <c r="AX60">
        <v>273045</v>
      </c>
      <c r="AY60">
        <v>118636</v>
      </c>
      <c r="AZ60">
        <v>804352</v>
      </c>
    </row>
    <row r="61" spans="1:52" x14ac:dyDescent="0.3">
      <c r="A61" t="s">
        <v>4</v>
      </c>
      <c r="B61">
        <v>142758</v>
      </c>
      <c r="C61">
        <v>110011</v>
      </c>
      <c r="D61">
        <v>110923</v>
      </c>
      <c r="E61">
        <v>92252</v>
      </c>
      <c r="F61">
        <v>101667</v>
      </c>
      <c r="G61">
        <v>111686</v>
      </c>
      <c r="H61">
        <v>135055</v>
      </c>
      <c r="I61">
        <v>804352</v>
      </c>
      <c r="L61">
        <f>SUM(L47:L60)</f>
        <v>2529005</v>
      </c>
      <c r="M61">
        <f>SUM(M47:M60)</f>
        <v>3066058</v>
      </c>
      <c r="O61" t="s">
        <v>4</v>
      </c>
      <c r="P61">
        <v>26.171291626388776</v>
      </c>
      <c r="Q61">
        <v>20.150783103507962</v>
      </c>
      <c r="R61">
        <v>18.408681097097475</v>
      </c>
      <c r="S61">
        <v>18.513536111231598</v>
      </c>
      <c r="T61">
        <v>19.395199687869969</v>
      </c>
      <c r="U61">
        <v>20.843662440532771</v>
      </c>
      <c r="V61">
        <v>25.172687300235683</v>
      </c>
      <c r="W61">
        <v>21.635204798396781</v>
      </c>
      <c r="Z61" t="s">
        <v>4</v>
      </c>
      <c r="AA61">
        <v>21.635204798396781</v>
      </c>
      <c r="AC61" t="s">
        <v>6</v>
      </c>
      <c r="AD61">
        <v>16.896361081423329</v>
      </c>
      <c r="AE61">
        <v>14.479372294372247</v>
      </c>
      <c r="AF61">
        <v>12.887330680072621</v>
      </c>
      <c r="AG61">
        <v>13.694688881562806</v>
      </c>
      <c r="AH61">
        <v>13.415253343044826</v>
      </c>
      <c r="AI61">
        <v>14.036797056906103</v>
      </c>
      <c r="AJ61">
        <v>16.193260520398333</v>
      </c>
      <c r="AK61">
        <f t="shared" si="4"/>
        <v>101.60306385778026</v>
      </c>
      <c r="AL61">
        <f t="shared" si="5"/>
        <v>14.514723408254323</v>
      </c>
    </row>
    <row r="62" spans="1:52" x14ac:dyDescent="0.3">
      <c r="AC62" t="s">
        <v>10</v>
      </c>
      <c r="AD62">
        <v>16.702297991627375</v>
      </c>
      <c r="AE62">
        <v>13.560281108932339</v>
      </c>
      <c r="AF62">
        <v>14.234289783959179</v>
      </c>
      <c r="AG62">
        <v>13.959205690818612</v>
      </c>
      <c r="AH62">
        <v>14.108863459915639</v>
      </c>
      <c r="AI62">
        <v>14.552662934102147</v>
      </c>
      <c r="AJ62">
        <v>16.099757769620034</v>
      </c>
      <c r="AK62">
        <f t="shared" si="4"/>
        <v>103.21735873897532</v>
      </c>
      <c r="AL62">
        <f t="shared" si="5"/>
        <v>14.745336962710761</v>
      </c>
    </row>
    <row r="63" spans="1:52" x14ac:dyDescent="0.3">
      <c r="K63" t="s">
        <v>23</v>
      </c>
      <c r="L63">
        <f>SUM(L50:L58)</f>
        <v>2416724</v>
      </c>
      <c r="M63">
        <f>SUM(M50:M58)</f>
        <v>2803387</v>
      </c>
      <c r="AC63" t="s">
        <v>11</v>
      </c>
      <c r="AD63">
        <v>16.05428303057737</v>
      </c>
      <c r="AE63">
        <v>14.143157430703322</v>
      </c>
      <c r="AF63">
        <v>13.458149908685355</v>
      </c>
      <c r="AG63">
        <v>13.332061387124739</v>
      </c>
      <c r="AH63">
        <v>13.448214313430281</v>
      </c>
      <c r="AI63">
        <v>13.883181251946327</v>
      </c>
      <c r="AJ63">
        <v>15.84633088651108</v>
      </c>
      <c r="AK63">
        <f t="shared" si="4"/>
        <v>100.16537820897848</v>
      </c>
      <c r="AL63">
        <f t="shared" si="5"/>
        <v>14.309339744139782</v>
      </c>
    </row>
    <row r="64" spans="1:52" x14ac:dyDescent="0.3">
      <c r="A64" t="s">
        <v>13</v>
      </c>
      <c r="AC64" t="s">
        <v>12</v>
      </c>
      <c r="AD64">
        <v>16.11599438783038</v>
      </c>
      <c r="AE64">
        <v>13.398183968404517</v>
      </c>
      <c r="AF64">
        <v>12.980440751861524</v>
      </c>
      <c r="AG64">
        <v>13.132007365424631</v>
      </c>
      <c r="AH64">
        <v>13.378529761360575</v>
      </c>
      <c r="AI64">
        <v>13.753909553972413</v>
      </c>
      <c r="AJ64">
        <v>16.211544378237356</v>
      </c>
      <c r="AK64">
        <f t="shared" si="4"/>
        <v>98.970610167091422</v>
      </c>
      <c r="AL64">
        <f t="shared" si="5"/>
        <v>14.138658595298775</v>
      </c>
    </row>
    <row r="65" spans="1:52" x14ac:dyDescent="0.3">
      <c r="A65" t="s">
        <v>0</v>
      </c>
      <c r="B65" t="s">
        <v>7</v>
      </c>
      <c r="O65" t="s">
        <v>34</v>
      </c>
      <c r="P65" t="s">
        <v>7</v>
      </c>
      <c r="Z65" t="s">
        <v>13</v>
      </c>
      <c r="AC65" t="s">
        <v>13</v>
      </c>
      <c r="AD65">
        <v>15.976417029366246</v>
      </c>
      <c r="AE65">
        <v>13.723928426189548</v>
      </c>
      <c r="AF65">
        <v>12.391341987179404</v>
      </c>
      <c r="AG65">
        <v>12.926964289962635</v>
      </c>
      <c r="AH65">
        <v>13.029683378538362</v>
      </c>
      <c r="AI65">
        <v>13.745366966423532</v>
      </c>
      <c r="AJ65">
        <v>15.183750568805435</v>
      </c>
      <c r="AK65">
        <f t="shared" si="4"/>
        <v>96.977452646465167</v>
      </c>
      <c r="AL65">
        <f t="shared" si="5"/>
        <v>13.853921806637882</v>
      </c>
      <c r="AU65" t="s">
        <v>7</v>
      </c>
    </row>
    <row r="66" spans="1:52" x14ac:dyDescent="0.3">
      <c r="A66" t="s">
        <v>8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H66">
        <v>7</v>
      </c>
      <c r="I66" t="s">
        <v>4</v>
      </c>
      <c r="O66" t="s">
        <v>8</v>
      </c>
      <c r="P66">
        <v>1</v>
      </c>
      <c r="Q66">
        <v>2</v>
      </c>
      <c r="R66">
        <v>3</v>
      </c>
      <c r="S66">
        <v>4</v>
      </c>
      <c r="T66">
        <v>5</v>
      </c>
      <c r="U66">
        <v>6</v>
      </c>
      <c r="V66">
        <v>7</v>
      </c>
      <c r="W66" t="s">
        <v>4</v>
      </c>
      <c r="Z66" t="s">
        <v>8</v>
      </c>
      <c r="AA66" t="s">
        <v>24</v>
      </c>
      <c r="AC66" t="s">
        <v>14</v>
      </c>
      <c r="AD66">
        <v>14.400144376583869</v>
      </c>
      <c r="AE66">
        <v>11.435831953211867</v>
      </c>
      <c r="AF66">
        <v>11.739181606559592</v>
      </c>
      <c r="AG66">
        <v>11.790808301285532</v>
      </c>
      <c r="AH66">
        <v>11.414949102664808</v>
      </c>
      <c r="AI66">
        <v>12.309943530224954</v>
      </c>
      <c r="AJ66">
        <v>14.127546415816791</v>
      </c>
      <c r="AK66">
        <f t="shared" si="4"/>
        <v>87.218405286347405</v>
      </c>
      <c r="AL66">
        <f t="shared" si="5"/>
        <v>12.459772183763915</v>
      </c>
      <c r="AU66" t="s">
        <v>2</v>
      </c>
      <c r="AX66" t="s">
        <v>3</v>
      </c>
      <c r="AZ66" t="s">
        <v>4</v>
      </c>
    </row>
    <row r="67" spans="1:52" x14ac:dyDescent="0.3">
      <c r="A67" t="s">
        <v>2</v>
      </c>
      <c r="B67">
        <v>68661</v>
      </c>
      <c r="C67">
        <v>43447</v>
      </c>
      <c r="D67">
        <v>31822</v>
      </c>
      <c r="E67">
        <v>45089</v>
      </c>
      <c r="F67">
        <v>50634</v>
      </c>
      <c r="G67">
        <v>49902</v>
      </c>
      <c r="H67">
        <v>74335</v>
      </c>
      <c r="I67">
        <v>363890</v>
      </c>
      <c r="O67" t="s">
        <v>2</v>
      </c>
      <c r="P67">
        <v>33.383926343435853</v>
      </c>
      <c r="Q67">
        <v>29.71340100198724</v>
      </c>
      <c r="R67">
        <v>22.420782791779214</v>
      </c>
      <c r="S67">
        <v>23.412867144240881</v>
      </c>
      <c r="T67">
        <v>23.736396492475301</v>
      </c>
      <c r="U67">
        <v>26.166481971330402</v>
      </c>
      <c r="V67">
        <v>30.425768704737337</v>
      </c>
      <c r="W67">
        <v>27.814990290105261</v>
      </c>
      <c r="Z67" t="s">
        <v>2</v>
      </c>
      <c r="AA67">
        <v>27.814990290105261</v>
      </c>
      <c r="AC67" t="s">
        <v>15</v>
      </c>
      <c r="AD67">
        <v>12.726446260245282</v>
      </c>
      <c r="AE67">
        <v>11.284984241832444</v>
      </c>
      <c r="AF67">
        <v>10.78373045347923</v>
      </c>
      <c r="AG67">
        <v>10.871449864498667</v>
      </c>
      <c r="AH67">
        <v>10.643236453828536</v>
      </c>
      <c r="AI67">
        <v>10.983376506924431</v>
      </c>
      <c r="AJ67">
        <v>12.575985284599884</v>
      </c>
      <c r="AK67">
        <f t="shared" si="4"/>
        <v>79.869209065408469</v>
      </c>
      <c r="AL67">
        <f t="shared" si="5"/>
        <v>11.409887009344066</v>
      </c>
      <c r="AU67" t="s">
        <v>47</v>
      </c>
      <c r="AV67" t="s">
        <v>48</v>
      </c>
      <c r="AW67" t="s">
        <v>49</v>
      </c>
      <c r="AX67" t="s">
        <v>47</v>
      </c>
      <c r="AY67" t="s">
        <v>49</v>
      </c>
    </row>
    <row r="68" spans="1:52" x14ac:dyDescent="0.3">
      <c r="A68" t="s">
        <v>3</v>
      </c>
      <c r="B68">
        <v>46641</v>
      </c>
      <c r="C68">
        <v>49180</v>
      </c>
      <c r="D68">
        <v>52000</v>
      </c>
      <c r="E68">
        <v>70055</v>
      </c>
      <c r="F68">
        <v>71526</v>
      </c>
      <c r="G68">
        <v>53043</v>
      </c>
      <c r="H68">
        <v>49812</v>
      </c>
      <c r="I68">
        <v>392257</v>
      </c>
      <c r="O68" t="s">
        <v>3</v>
      </c>
      <c r="P68">
        <v>15.976417029366246</v>
      </c>
      <c r="Q68">
        <v>13.723928426189548</v>
      </c>
      <c r="R68">
        <v>12.391341987179404</v>
      </c>
      <c r="S68">
        <v>12.926964289962635</v>
      </c>
      <c r="T68">
        <v>13.029683378538362</v>
      </c>
      <c r="U68">
        <v>13.745366966423532</v>
      </c>
      <c r="V68">
        <v>15.183750568805435</v>
      </c>
      <c r="W68">
        <v>13.734456619001984</v>
      </c>
      <c r="Z68" t="s">
        <v>3</v>
      </c>
      <c r="AA68">
        <v>13.734456619001984</v>
      </c>
      <c r="AC68" t="s">
        <v>16</v>
      </c>
      <c r="AD68">
        <v>11.95780722265523</v>
      </c>
      <c r="AE68">
        <v>10.846818619820688</v>
      </c>
      <c r="AF68">
        <v>10.761931638596657</v>
      </c>
      <c r="AG68">
        <v>10.472489570480034</v>
      </c>
      <c r="AH68">
        <v>10.945203376822668</v>
      </c>
      <c r="AI68">
        <v>10.940696083751623</v>
      </c>
      <c r="AJ68">
        <v>11.864154125810622</v>
      </c>
      <c r="AK68">
        <f t="shared" si="4"/>
        <v>77.789100637937537</v>
      </c>
      <c r="AL68">
        <f t="shared" si="5"/>
        <v>11.112728662562505</v>
      </c>
      <c r="AT68" t="s">
        <v>50</v>
      </c>
      <c r="AU68">
        <v>195466</v>
      </c>
      <c r="AV68">
        <v>35337</v>
      </c>
      <c r="AW68">
        <v>133087</v>
      </c>
      <c r="AX68">
        <v>266818</v>
      </c>
      <c r="AY68">
        <v>125439</v>
      </c>
      <c r="AZ68">
        <v>756147</v>
      </c>
    </row>
    <row r="69" spans="1:52" x14ac:dyDescent="0.3">
      <c r="A69" t="s">
        <v>4</v>
      </c>
      <c r="B69">
        <v>115302</v>
      </c>
      <c r="C69">
        <v>92627</v>
      </c>
      <c r="D69">
        <v>83822</v>
      </c>
      <c r="E69">
        <v>115144</v>
      </c>
      <c r="F69">
        <v>122160</v>
      </c>
      <c r="G69">
        <v>102945</v>
      </c>
      <c r="H69">
        <v>124147</v>
      </c>
      <c r="I69">
        <v>756147</v>
      </c>
      <c r="O69" t="s">
        <v>4</v>
      </c>
      <c r="P69">
        <v>26.34238637086322</v>
      </c>
      <c r="Q69">
        <v>21.223843299829717</v>
      </c>
      <c r="R69">
        <v>16.198896868761533</v>
      </c>
      <c r="S69">
        <v>17.033117227124471</v>
      </c>
      <c r="T69">
        <v>17.467500272866275</v>
      </c>
      <c r="U69">
        <v>19.766431427785097</v>
      </c>
      <c r="V69">
        <v>24.310152480526966</v>
      </c>
      <c r="W69">
        <v>20.510606491418024</v>
      </c>
      <c r="Z69" t="s">
        <v>4</v>
      </c>
      <c r="AA69">
        <v>20.510606491418024</v>
      </c>
      <c r="AD69">
        <f t="shared" ref="AD69:AJ69" si="6">SUM(AD57:AD68)</f>
        <v>188.38542655486009</v>
      </c>
      <c r="AE69">
        <f t="shared" si="6"/>
        <v>164.36208256398118</v>
      </c>
      <c r="AF69">
        <f t="shared" si="6"/>
        <v>156.63603216991268</v>
      </c>
      <c r="AG69">
        <f t="shared" si="6"/>
        <v>157.42263493493991</v>
      </c>
      <c r="AH69">
        <f t="shared" si="6"/>
        <v>153.51783329622805</v>
      </c>
      <c r="AI69">
        <f t="shared" si="6"/>
        <v>160.71242533621867</v>
      </c>
      <c r="AJ69">
        <f t="shared" si="6"/>
        <v>183.32721856262154</v>
      </c>
    </row>
    <row r="70" spans="1:52" x14ac:dyDescent="0.3">
      <c r="AD70">
        <f>AD69/12</f>
        <v>15.698785546238341</v>
      </c>
      <c r="AE70">
        <f t="shared" ref="AE70:AJ70" si="7">AE69/12</f>
        <v>13.696840213665098</v>
      </c>
      <c r="AF70">
        <f t="shared" si="7"/>
        <v>13.053002680826056</v>
      </c>
      <c r="AG70">
        <f t="shared" si="7"/>
        <v>13.118552911244992</v>
      </c>
      <c r="AH70">
        <f t="shared" si="7"/>
        <v>12.793152774685671</v>
      </c>
      <c r="AI70">
        <f t="shared" si="7"/>
        <v>13.392702111351555</v>
      </c>
      <c r="AJ70">
        <f t="shared" si="7"/>
        <v>15.277268213551794</v>
      </c>
      <c r="AK70">
        <f>SUM(AD70:AJ70)</f>
        <v>97.030304451563495</v>
      </c>
    </row>
    <row r="71" spans="1:52" ht="18" x14ac:dyDescent="0.35">
      <c r="AK71" s="6">
        <f>AK70/7</f>
        <v>13.861472064509071</v>
      </c>
    </row>
    <row r="72" spans="1:52" x14ac:dyDescent="0.3">
      <c r="A72" t="s">
        <v>14</v>
      </c>
    </row>
    <row r="73" spans="1:52" x14ac:dyDescent="0.3">
      <c r="A73" t="s">
        <v>0</v>
      </c>
      <c r="B73" t="s">
        <v>7</v>
      </c>
      <c r="O73" t="s">
        <v>34</v>
      </c>
      <c r="P73" t="s">
        <v>7</v>
      </c>
      <c r="Z73" t="s">
        <v>14</v>
      </c>
      <c r="AU73" t="s">
        <v>7</v>
      </c>
    </row>
    <row r="74" spans="1:52" x14ac:dyDescent="0.3">
      <c r="A74" t="s">
        <v>8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H74">
        <v>7</v>
      </c>
      <c r="I74" t="s">
        <v>4</v>
      </c>
      <c r="O74" t="s">
        <v>8</v>
      </c>
      <c r="P74">
        <v>1</v>
      </c>
      <c r="Q74">
        <v>2</v>
      </c>
      <c r="R74">
        <v>3</v>
      </c>
      <c r="S74">
        <v>4</v>
      </c>
      <c r="T74">
        <v>5</v>
      </c>
      <c r="U74">
        <v>6</v>
      </c>
      <c r="V74">
        <v>7</v>
      </c>
      <c r="W74" t="s">
        <v>4</v>
      </c>
      <c r="Z74" t="s">
        <v>8</v>
      </c>
      <c r="AA74" t="s">
        <v>24</v>
      </c>
      <c r="AU74" t="s">
        <v>2</v>
      </c>
      <c r="AX74" t="s">
        <v>3</v>
      </c>
      <c r="AZ74" t="s">
        <v>4</v>
      </c>
    </row>
    <row r="75" spans="1:52" x14ac:dyDescent="0.3">
      <c r="A75" t="s">
        <v>2</v>
      </c>
      <c r="B75">
        <v>52642</v>
      </c>
      <c r="C75">
        <v>22052</v>
      </c>
      <c r="D75">
        <v>27082</v>
      </c>
      <c r="E75">
        <v>26859</v>
      </c>
      <c r="F75">
        <v>22329</v>
      </c>
      <c r="G75">
        <v>39531</v>
      </c>
      <c r="H75">
        <v>66747</v>
      </c>
      <c r="I75">
        <v>257242</v>
      </c>
      <c r="O75" t="s">
        <v>2</v>
      </c>
      <c r="P75">
        <v>36.552503704266492</v>
      </c>
      <c r="Q75">
        <v>26.087708597859692</v>
      </c>
      <c r="R75">
        <v>22.319928981119173</v>
      </c>
      <c r="S75">
        <v>22.579584745026587</v>
      </c>
      <c r="T75">
        <v>22.439275531073203</v>
      </c>
      <c r="U75">
        <v>27.157324631302114</v>
      </c>
      <c r="V75">
        <v>31.329197816631183</v>
      </c>
      <c r="W75">
        <v>28.673969193729906</v>
      </c>
      <c r="Z75" t="s">
        <v>2</v>
      </c>
      <c r="AA75">
        <v>28.673969193729906</v>
      </c>
      <c r="AL75" s="8">
        <f>218.76/7</f>
        <v>31.251428571428569</v>
      </c>
      <c r="AM75" s="8"/>
      <c r="AN75" s="8"/>
      <c r="AO75" s="8"/>
      <c r="AP75" s="8"/>
      <c r="AU75" t="s">
        <v>47</v>
      </c>
      <c r="AV75" t="s">
        <v>48</v>
      </c>
      <c r="AW75" t="s">
        <v>49</v>
      </c>
      <c r="AX75" t="s">
        <v>47</v>
      </c>
      <c r="AY75" t="s">
        <v>49</v>
      </c>
    </row>
    <row r="76" spans="1:52" x14ac:dyDescent="0.3">
      <c r="A76" t="s">
        <v>3</v>
      </c>
      <c r="B76">
        <v>48138</v>
      </c>
      <c r="C76">
        <v>41663</v>
      </c>
      <c r="D76">
        <v>57564</v>
      </c>
      <c r="E76">
        <v>57726</v>
      </c>
      <c r="F76">
        <v>47121</v>
      </c>
      <c r="G76">
        <v>59796</v>
      </c>
      <c r="H76">
        <v>61976</v>
      </c>
      <c r="I76">
        <v>373984</v>
      </c>
      <c r="O76" t="s">
        <v>3</v>
      </c>
      <c r="P76">
        <v>14.400144376583869</v>
      </c>
      <c r="Q76">
        <v>11.435831953211867</v>
      </c>
      <c r="R76">
        <v>11.739181606559592</v>
      </c>
      <c r="S76">
        <v>11.790808301285532</v>
      </c>
      <c r="T76">
        <v>11.414949102664808</v>
      </c>
      <c r="U76">
        <v>12.309943530224954</v>
      </c>
      <c r="V76">
        <v>14.127546415816791</v>
      </c>
      <c r="W76">
        <v>12.502068760517444</v>
      </c>
      <c r="Z76" t="s">
        <v>3</v>
      </c>
      <c r="AA76">
        <v>12.502068760517444</v>
      </c>
      <c r="AL76" s="8">
        <f>97.03/7</f>
        <v>13.861428571428572</v>
      </c>
      <c r="AM76" s="8"/>
      <c r="AN76" s="8"/>
      <c r="AO76" s="8"/>
      <c r="AP76" s="8"/>
      <c r="AT76" t="s">
        <v>50</v>
      </c>
      <c r="AU76">
        <v>105589</v>
      </c>
      <c r="AV76">
        <v>22884</v>
      </c>
      <c r="AW76">
        <v>128769</v>
      </c>
      <c r="AX76">
        <v>210550</v>
      </c>
      <c r="AY76">
        <v>163434</v>
      </c>
      <c r="AZ76">
        <v>631226</v>
      </c>
    </row>
    <row r="77" spans="1:52" x14ac:dyDescent="0.3">
      <c r="A77" t="s">
        <v>4</v>
      </c>
      <c r="B77">
        <v>100780</v>
      </c>
      <c r="C77">
        <v>63715</v>
      </c>
      <c r="D77">
        <v>84646</v>
      </c>
      <c r="E77">
        <v>84585</v>
      </c>
      <c r="F77">
        <v>69450</v>
      </c>
      <c r="G77">
        <v>99327</v>
      </c>
      <c r="H77">
        <v>128723</v>
      </c>
      <c r="I77">
        <v>631226</v>
      </c>
      <c r="O77" t="s">
        <v>4</v>
      </c>
      <c r="P77">
        <v>25.971334094066307</v>
      </c>
      <c r="Q77">
        <v>16.506901305291937</v>
      </c>
      <c r="R77">
        <v>15.124430766565171</v>
      </c>
      <c r="S77">
        <v>15.21666095249334</v>
      </c>
      <c r="T77">
        <v>14.959401007919249</v>
      </c>
      <c r="U77">
        <v>18.219029904591309</v>
      </c>
      <c r="V77">
        <v>23.047153836791814</v>
      </c>
      <c r="W77">
        <v>19.092564100127092</v>
      </c>
      <c r="Z77" t="s">
        <v>4</v>
      </c>
      <c r="AA77">
        <v>19.092564100127092</v>
      </c>
      <c r="AL77" s="8"/>
      <c r="AM77" s="8"/>
      <c r="AN77" s="8"/>
      <c r="AO77" s="8"/>
      <c r="AP77" s="8"/>
    </row>
    <row r="80" spans="1:52" x14ac:dyDescent="0.3">
      <c r="A80" t="s">
        <v>15</v>
      </c>
    </row>
    <row r="81" spans="1:52" x14ac:dyDescent="0.3">
      <c r="A81" t="s">
        <v>0</v>
      </c>
      <c r="B81" t="s">
        <v>7</v>
      </c>
      <c r="O81" t="s">
        <v>34</v>
      </c>
      <c r="P81" t="s">
        <v>7</v>
      </c>
      <c r="Z81" t="s">
        <v>15</v>
      </c>
      <c r="AU81" t="s">
        <v>7</v>
      </c>
    </row>
    <row r="82" spans="1:52" x14ac:dyDescent="0.3">
      <c r="A82" s="1" t="s">
        <v>8</v>
      </c>
      <c r="B82" s="1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 t="s">
        <v>4</v>
      </c>
      <c r="O82" t="s">
        <v>8</v>
      </c>
      <c r="P82">
        <v>1</v>
      </c>
      <c r="Q82">
        <v>2</v>
      </c>
      <c r="R82">
        <v>3</v>
      </c>
      <c r="S82">
        <v>4</v>
      </c>
      <c r="T82">
        <v>5</v>
      </c>
      <c r="U82">
        <v>6</v>
      </c>
      <c r="V82">
        <v>7</v>
      </c>
      <c r="W82" t="s">
        <v>4</v>
      </c>
      <c r="Z82" t="s">
        <v>8</v>
      </c>
      <c r="AA82" t="s">
        <v>24</v>
      </c>
      <c r="AU82" t="s">
        <v>2</v>
      </c>
      <c r="AX82" t="s">
        <v>3</v>
      </c>
      <c r="AZ82" t="s">
        <v>4</v>
      </c>
    </row>
    <row r="83" spans="1:52" x14ac:dyDescent="0.3">
      <c r="A83" s="1" t="s">
        <v>2</v>
      </c>
      <c r="B83">
        <v>17446</v>
      </c>
      <c r="C83">
        <v>14799</v>
      </c>
      <c r="D83">
        <v>16139</v>
      </c>
      <c r="E83">
        <v>13793</v>
      </c>
      <c r="F83">
        <v>11192</v>
      </c>
      <c r="G83">
        <v>12998</v>
      </c>
      <c r="H83">
        <v>20562</v>
      </c>
      <c r="I83">
        <v>106929</v>
      </c>
      <c r="O83" t="s">
        <v>2</v>
      </c>
      <c r="P83">
        <v>28.682436279566556</v>
      </c>
      <c r="Q83">
        <v>22.396488501475339</v>
      </c>
      <c r="R83">
        <v>17.589876489662778</v>
      </c>
      <c r="S83">
        <v>18.09260131950991</v>
      </c>
      <c r="T83">
        <v>20.517627174172031</v>
      </c>
      <c r="U83">
        <v>21.316307637072292</v>
      </c>
      <c r="V83">
        <v>29.157704341341763</v>
      </c>
      <c r="W83">
        <v>23.113627266690596</v>
      </c>
      <c r="Z83" t="s">
        <v>2</v>
      </c>
      <c r="AA83">
        <v>23.113627266690596</v>
      </c>
      <c r="AU83" t="s">
        <v>47</v>
      </c>
      <c r="AV83" t="s">
        <v>48</v>
      </c>
      <c r="AW83" t="s">
        <v>49</v>
      </c>
      <c r="AX83" t="s">
        <v>47</v>
      </c>
      <c r="AY83" t="s">
        <v>49</v>
      </c>
    </row>
    <row r="84" spans="1:52" x14ac:dyDescent="0.3">
      <c r="A84" s="2" t="s">
        <v>3</v>
      </c>
      <c r="B84">
        <v>26557</v>
      </c>
      <c r="C84">
        <v>45056</v>
      </c>
      <c r="D84">
        <v>51160</v>
      </c>
      <c r="E84">
        <v>39360</v>
      </c>
      <c r="F84">
        <v>31448</v>
      </c>
      <c r="G84">
        <v>30111</v>
      </c>
      <c r="H84">
        <v>29357</v>
      </c>
      <c r="I84">
        <v>253049</v>
      </c>
      <c r="O84" t="s">
        <v>3</v>
      </c>
      <c r="P84">
        <v>12.726446260245282</v>
      </c>
      <c r="Q84">
        <v>11.284984241832444</v>
      </c>
      <c r="R84">
        <v>10.78373045347923</v>
      </c>
      <c r="S84">
        <v>10.871449864498667</v>
      </c>
      <c r="T84">
        <v>10.643236453828536</v>
      </c>
      <c r="U84">
        <v>10.983376506924431</v>
      </c>
      <c r="V84">
        <v>12.575985284599884</v>
      </c>
      <c r="W84">
        <v>11.304729716379223</v>
      </c>
      <c r="Z84" t="s">
        <v>3</v>
      </c>
      <c r="AA84">
        <v>11.304729716379223</v>
      </c>
      <c r="AT84" t="s">
        <v>50</v>
      </c>
      <c r="AU84">
        <v>31866</v>
      </c>
      <c r="AV84">
        <v>7614</v>
      </c>
      <c r="AW84">
        <v>67449</v>
      </c>
      <c r="AX84">
        <v>122173</v>
      </c>
      <c r="AY84">
        <v>130876</v>
      </c>
      <c r="AZ84">
        <v>359978</v>
      </c>
    </row>
    <row r="85" spans="1:52" x14ac:dyDescent="0.3">
      <c r="A85" s="2" t="s">
        <v>4</v>
      </c>
      <c r="B85">
        <v>44003</v>
      </c>
      <c r="C85">
        <v>59855</v>
      </c>
      <c r="D85">
        <v>67299</v>
      </c>
      <c r="E85">
        <v>53153</v>
      </c>
      <c r="F85">
        <v>42640</v>
      </c>
      <c r="G85">
        <v>43109</v>
      </c>
      <c r="H85">
        <v>49919</v>
      </c>
      <c r="I85">
        <v>359978</v>
      </c>
      <c r="O85" t="s">
        <v>4</v>
      </c>
      <c r="P85">
        <v>19.052564976630084</v>
      </c>
      <c r="Q85">
        <v>14.032276056024298</v>
      </c>
      <c r="R85">
        <v>12.415915045790678</v>
      </c>
      <c r="S85">
        <v>12.745311020387669</v>
      </c>
      <c r="T85">
        <v>13.235032442151189</v>
      </c>
      <c r="U85">
        <v>14.098907807341032</v>
      </c>
      <c r="V85">
        <v>19.406116241645051</v>
      </c>
      <c r="W85">
        <v>14.812481873892308</v>
      </c>
      <c r="Z85" t="s">
        <v>4</v>
      </c>
      <c r="AA85">
        <v>14.812481873892308</v>
      </c>
    </row>
    <row r="86" spans="1:52" x14ac:dyDescent="0.3">
      <c r="A86" s="2"/>
    </row>
    <row r="88" spans="1:52" x14ac:dyDescent="0.3">
      <c r="A88" s="2" t="s">
        <v>16</v>
      </c>
    </row>
    <row r="89" spans="1:52" x14ac:dyDescent="0.3">
      <c r="A89" t="s">
        <v>0</v>
      </c>
      <c r="B89" t="s">
        <v>7</v>
      </c>
      <c r="O89" s="1" t="s">
        <v>34</v>
      </c>
      <c r="P89" s="1" t="s">
        <v>7</v>
      </c>
      <c r="Z89" t="s">
        <v>16</v>
      </c>
    </row>
    <row r="90" spans="1:52" x14ac:dyDescent="0.3">
      <c r="A90" t="s">
        <v>8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 t="s">
        <v>4</v>
      </c>
      <c r="O90" s="1" t="s">
        <v>8</v>
      </c>
      <c r="P90">
        <v>1</v>
      </c>
      <c r="Q90">
        <v>2</v>
      </c>
      <c r="R90">
        <v>3</v>
      </c>
      <c r="S90">
        <v>4</v>
      </c>
      <c r="T90">
        <v>5</v>
      </c>
      <c r="U90">
        <v>6</v>
      </c>
      <c r="V90">
        <v>7</v>
      </c>
      <c r="W90" t="s">
        <v>4</v>
      </c>
      <c r="Z90" t="s">
        <v>8</v>
      </c>
      <c r="AA90" t="s">
        <v>24</v>
      </c>
      <c r="AU90" t="s">
        <v>7</v>
      </c>
    </row>
    <row r="91" spans="1:52" x14ac:dyDescent="0.3">
      <c r="A91" t="s">
        <v>2</v>
      </c>
      <c r="B91">
        <v>8437</v>
      </c>
      <c r="C91">
        <v>7733</v>
      </c>
      <c r="D91">
        <v>6239</v>
      </c>
      <c r="E91">
        <v>10704</v>
      </c>
      <c r="F91">
        <v>12586</v>
      </c>
      <c r="G91">
        <v>12954</v>
      </c>
      <c r="H91">
        <v>11085</v>
      </c>
      <c r="I91">
        <v>69738</v>
      </c>
      <c r="O91" s="2" t="s">
        <v>2</v>
      </c>
      <c r="P91">
        <v>29.614037375054345</v>
      </c>
      <c r="Q91">
        <v>23.856896849002048</v>
      </c>
      <c r="R91">
        <v>22.385189934284416</v>
      </c>
      <c r="S91">
        <v>23.183015695067326</v>
      </c>
      <c r="T91">
        <v>22.369439588961288</v>
      </c>
      <c r="U91">
        <v>21.88250733364206</v>
      </c>
      <c r="V91">
        <v>22.669000150353352</v>
      </c>
      <c r="W91">
        <v>23.494290774039985</v>
      </c>
      <c r="Z91" t="s">
        <v>2</v>
      </c>
      <c r="AA91">
        <v>23.494290774039985</v>
      </c>
      <c r="AU91" t="s">
        <v>2</v>
      </c>
      <c r="AX91" t="s">
        <v>3</v>
      </c>
      <c r="AZ91" t="s">
        <v>4</v>
      </c>
    </row>
    <row r="92" spans="1:52" x14ac:dyDescent="0.3">
      <c r="A92" t="s">
        <v>3</v>
      </c>
      <c r="B92">
        <v>15396</v>
      </c>
      <c r="C92">
        <v>22485</v>
      </c>
      <c r="D92">
        <v>22147</v>
      </c>
      <c r="E92">
        <v>34038</v>
      </c>
      <c r="F92">
        <v>35181</v>
      </c>
      <c r="G92">
        <v>29484</v>
      </c>
      <c r="H92">
        <v>19071</v>
      </c>
      <c r="I92">
        <v>177802</v>
      </c>
      <c r="O92" s="2" t="s">
        <v>3</v>
      </c>
      <c r="P92">
        <v>11.95780722265523</v>
      </c>
      <c r="Q92">
        <v>10.846818619820688</v>
      </c>
      <c r="R92">
        <v>10.761931638596657</v>
      </c>
      <c r="S92">
        <v>10.472489570480034</v>
      </c>
      <c r="T92">
        <v>10.945203376822668</v>
      </c>
      <c r="U92">
        <v>10.940696083751623</v>
      </c>
      <c r="V92">
        <v>11.864154125810622</v>
      </c>
      <c r="W92">
        <v>11.004939108296693</v>
      </c>
      <c r="Z92" t="s">
        <v>3</v>
      </c>
      <c r="AA92">
        <v>11.004939108296693</v>
      </c>
      <c r="AU92" t="s">
        <v>47</v>
      </c>
      <c r="AV92" t="s">
        <v>48</v>
      </c>
      <c r="AW92" t="s">
        <v>49</v>
      </c>
      <c r="AX92" t="s">
        <v>47</v>
      </c>
      <c r="AY92" t="s">
        <v>49</v>
      </c>
    </row>
    <row r="93" spans="1:52" x14ac:dyDescent="0.3">
      <c r="A93" t="s">
        <v>4</v>
      </c>
      <c r="B93">
        <v>23833</v>
      </c>
      <c r="C93">
        <v>30218</v>
      </c>
      <c r="D93">
        <v>28386</v>
      </c>
      <c r="E93">
        <v>44742</v>
      </c>
      <c r="F93">
        <v>47767</v>
      </c>
      <c r="G93">
        <v>42438</v>
      </c>
      <c r="H93">
        <v>30156</v>
      </c>
      <c r="I93">
        <v>247540</v>
      </c>
      <c r="O93" s="2" t="s">
        <v>4</v>
      </c>
      <c r="P93">
        <v>18.208200114686846</v>
      </c>
      <c r="Q93">
        <v>14.176189688265259</v>
      </c>
      <c r="R93">
        <v>13.3166243923061</v>
      </c>
      <c r="S93">
        <v>13.513334227348059</v>
      </c>
      <c r="T93">
        <v>13.955345042951508</v>
      </c>
      <c r="U93">
        <v>14.28063253059352</v>
      </c>
      <c r="V93">
        <v>15.835891696511462</v>
      </c>
      <c r="W93">
        <v>14.523491287603495</v>
      </c>
      <c r="Z93" t="s">
        <v>4</v>
      </c>
      <c r="AA93">
        <v>14.523491287603495</v>
      </c>
      <c r="AT93" t="s">
        <v>50</v>
      </c>
      <c r="AU93">
        <v>19806</v>
      </c>
      <c r="AV93">
        <v>4928</v>
      </c>
      <c r="AW93">
        <v>45004</v>
      </c>
      <c r="AX93">
        <v>80829</v>
      </c>
      <c r="AY93">
        <v>96973</v>
      </c>
      <c r="AZ93">
        <v>247540</v>
      </c>
    </row>
  </sheetData>
  <mergeCells count="10">
    <mergeCell ref="AE11:AR11"/>
    <mergeCell ref="AE3:AK3"/>
    <mergeCell ref="AE4:AG4"/>
    <mergeCell ref="AH4:AJ4"/>
    <mergeCell ref="AK4:AK5"/>
    <mergeCell ref="AH34:AJ34"/>
    <mergeCell ref="AK34:AM34"/>
    <mergeCell ref="AH33:AM33"/>
    <mergeCell ref="AH24:AJ24"/>
    <mergeCell ref="AE18:AM18"/>
  </mergeCells>
  <phoneticPr fontId="18" type="noConversion"/>
  <pageMargins left="0.7" right="0.7" top="0.75" bottom="0.75" header="0.3" footer="0.3"/>
  <pageSetup orientation="portrait" r:id="rId1"/>
  <ignoredErrors>
    <ignoredError sqref="AD51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194D-4AB4-4506-A2AD-3F8A36B1F141}">
  <dimension ref="A1:N89"/>
  <sheetViews>
    <sheetView topLeftCell="A5" workbookViewId="0">
      <selection activeCell="L33" sqref="L33"/>
    </sheetView>
  </sheetViews>
  <sheetFormatPr defaultRowHeight="14.4" x14ac:dyDescent="0.3"/>
  <cols>
    <col min="1" max="1" width="14.21875" bestFit="1" customWidth="1"/>
  </cols>
  <sheetData>
    <row r="1" spans="1:9" x14ac:dyDescent="0.3">
      <c r="A1" t="s">
        <v>18</v>
      </c>
    </row>
    <row r="2" spans="1:9" x14ac:dyDescent="0.3">
      <c r="A2" t="s">
        <v>0</v>
      </c>
      <c r="B2" t="s">
        <v>7</v>
      </c>
    </row>
    <row r="3" spans="1:9" x14ac:dyDescent="0.3">
      <c r="A3" t="s">
        <v>8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 t="s">
        <v>4</v>
      </c>
    </row>
    <row r="4" spans="1:9" x14ac:dyDescent="0.3">
      <c r="A4" t="s">
        <v>2</v>
      </c>
      <c r="B4">
        <v>2515</v>
      </c>
      <c r="C4">
        <v>2429</v>
      </c>
      <c r="D4">
        <v>2394</v>
      </c>
      <c r="E4">
        <v>2389</v>
      </c>
      <c r="F4">
        <v>2543</v>
      </c>
      <c r="G4">
        <v>2459</v>
      </c>
      <c r="H4">
        <v>3791</v>
      </c>
      <c r="I4">
        <v>18520</v>
      </c>
    </row>
    <row r="5" spans="1:9" x14ac:dyDescent="0.3">
      <c r="A5" t="s">
        <v>3</v>
      </c>
      <c r="B5">
        <v>8994</v>
      </c>
      <c r="C5">
        <v>13374</v>
      </c>
      <c r="D5">
        <v>13755</v>
      </c>
      <c r="E5">
        <v>12785</v>
      </c>
      <c r="F5">
        <v>14011</v>
      </c>
      <c r="G5">
        <v>11352</v>
      </c>
      <c r="H5">
        <v>10979</v>
      </c>
      <c r="I5">
        <v>85250</v>
      </c>
    </row>
    <row r="6" spans="1:9" x14ac:dyDescent="0.3">
      <c r="A6" t="s">
        <v>4</v>
      </c>
      <c r="B6">
        <v>11509</v>
      </c>
      <c r="C6">
        <v>15803</v>
      </c>
      <c r="D6">
        <v>16149</v>
      </c>
      <c r="E6">
        <v>15174</v>
      </c>
      <c r="F6">
        <v>16554</v>
      </c>
      <c r="G6">
        <v>13811</v>
      </c>
      <c r="H6">
        <v>14770</v>
      </c>
      <c r="I6">
        <v>103770</v>
      </c>
    </row>
    <row r="9" spans="1:9" x14ac:dyDescent="0.3">
      <c r="A9" t="s">
        <v>19</v>
      </c>
    </row>
    <row r="10" spans="1:9" x14ac:dyDescent="0.3">
      <c r="A10" t="s">
        <v>0</v>
      </c>
      <c r="B10" t="s">
        <v>7</v>
      </c>
    </row>
    <row r="11" spans="1:9" x14ac:dyDescent="0.3">
      <c r="A11" t="s">
        <v>8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 t="s">
        <v>4</v>
      </c>
    </row>
    <row r="12" spans="1:9" x14ac:dyDescent="0.3">
      <c r="A12" t="s">
        <v>2</v>
      </c>
      <c r="B12">
        <v>4206</v>
      </c>
      <c r="C12">
        <v>4405</v>
      </c>
      <c r="D12">
        <v>2787</v>
      </c>
      <c r="E12">
        <v>2623</v>
      </c>
      <c r="F12">
        <v>1879</v>
      </c>
      <c r="G12">
        <v>2698</v>
      </c>
      <c r="H12">
        <v>2818</v>
      </c>
      <c r="I12">
        <v>21416</v>
      </c>
    </row>
    <row r="13" spans="1:9" x14ac:dyDescent="0.3">
      <c r="A13" t="s">
        <v>3</v>
      </c>
      <c r="B13">
        <v>11686</v>
      </c>
      <c r="C13">
        <v>18375</v>
      </c>
      <c r="D13">
        <v>16259</v>
      </c>
      <c r="E13">
        <v>14609</v>
      </c>
      <c r="F13">
        <v>11635</v>
      </c>
      <c r="G13">
        <v>11960</v>
      </c>
      <c r="H13">
        <v>9669</v>
      </c>
      <c r="I13">
        <v>94193</v>
      </c>
    </row>
    <row r="14" spans="1:9" x14ac:dyDescent="0.3">
      <c r="A14" t="s">
        <v>4</v>
      </c>
      <c r="B14">
        <v>15892</v>
      </c>
      <c r="C14">
        <v>22780</v>
      </c>
      <c r="D14">
        <v>19046</v>
      </c>
      <c r="E14">
        <v>17232</v>
      </c>
      <c r="F14">
        <v>13514</v>
      </c>
      <c r="G14">
        <v>14658</v>
      </c>
      <c r="H14">
        <v>12487</v>
      </c>
      <c r="I14">
        <v>115609</v>
      </c>
    </row>
    <row r="17" spans="1:9" x14ac:dyDescent="0.3">
      <c r="A17" t="s">
        <v>20</v>
      </c>
    </row>
    <row r="18" spans="1:9" x14ac:dyDescent="0.3">
      <c r="A18" t="s">
        <v>0</v>
      </c>
      <c r="B18" t="s">
        <v>7</v>
      </c>
    </row>
    <row r="19" spans="1:9" x14ac:dyDescent="0.3">
      <c r="A19" t="s">
        <v>8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 t="s">
        <v>4</v>
      </c>
    </row>
    <row r="20" spans="1:9" x14ac:dyDescent="0.3">
      <c r="A20" t="s">
        <v>2</v>
      </c>
      <c r="B20">
        <v>16575</v>
      </c>
      <c r="C20">
        <v>14449</v>
      </c>
      <c r="D20">
        <v>10154</v>
      </c>
      <c r="E20">
        <v>14540</v>
      </c>
      <c r="F20">
        <v>12024</v>
      </c>
      <c r="G20">
        <v>7156</v>
      </c>
      <c r="H20">
        <v>14984</v>
      </c>
      <c r="I20">
        <v>89882</v>
      </c>
    </row>
    <row r="21" spans="1:9" x14ac:dyDescent="0.3">
      <c r="A21" t="s">
        <v>3</v>
      </c>
      <c r="B21">
        <v>22068</v>
      </c>
      <c r="C21">
        <v>29449</v>
      </c>
      <c r="D21">
        <v>34406</v>
      </c>
      <c r="E21">
        <v>35957</v>
      </c>
      <c r="F21">
        <v>32141</v>
      </c>
      <c r="G21">
        <v>20492</v>
      </c>
      <c r="H21">
        <v>19647</v>
      </c>
      <c r="I21">
        <v>194160</v>
      </c>
    </row>
    <row r="22" spans="1:9" x14ac:dyDescent="0.3">
      <c r="A22" t="s">
        <v>4</v>
      </c>
      <c r="B22">
        <v>38643</v>
      </c>
      <c r="C22">
        <v>43898</v>
      </c>
      <c r="D22">
        <v>44560</v>
      </c>
      <c r="E22">
        <v>50497</v>
      </c>
      <c r="F22">
        <v>44165</v>
      </c>
      <c r="G22">
        <v>27648</v>
      </c>
      <c r="H22">
        <v>34631</v>
      </c>
      <c r="I22">
        <v>284042</v>
      </c>
    </row>
    <row r="25" spans="1:9" x14ac:dyDescent="0.3">
      <c r="A25" t="s">
        <v>5</v>
      </c>
    </row>
    <row r="26" spans="1:9" x14ac:dyDescent="0.3">
      <c r="A26" t="s">
        <v>0</v>
      </c>
      <c r="B26" t="s">
        <v>7</v>
      </c>
    </row>
    <row r="27" spans="1:9" x14ac:dyDescent="0.3">
      <c r="A27" t="s">
        <v>8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 t="s">
        <v>4</v>
      </c>
    </row>
    <row r="28" spans="1:9" x14ac:dyDescent="0.3">
      <c r="A28" t="s">
        <v>2</v>
      </c>
      <c r="B28">
        <v>19388</v>
      </c>
      <c r="C28">
        <v>12063</v>
      </c>
      <c r="D28">
        <v>14550</v>
      </c>
      <c r="E28">
        <v>10457</v>
      </c>
      <c r="F28">
        <v>16779</v>
      </c>
      <c r="G28">
        <v>16850</v>
      </c>
      <c r="H28">
        <v>36330</v>
      </c>
      <c r="I28">
        <v>126417</v>
      </c>
    </row>
    <row r="29" spans="1:9" x14ac:dyDescent="0.3">
      <c r="A29" t="s">
        <v>3</v>
      </c>
      <c r="B29">
        <v>25457</v>
      </c>
      <c r="C29">
        <v>33931</v>
      </c>
      <c r="D29">
        <v>40432</v>
      </c>
      <c r="E29">
        <v>32387</v>
      </c>
      <c r="F29">
        <v>38595</v>
      </c>
      <c r="G29">
        <v>35963</v>
      </c>
      <c r="H29">
        <v>38067</v>
      </c>
      <c r="I29">
        <v>244832</v>
      </c>
    </row>
    <row r="30" spans="1:9" x14ac:dyDescent="0.3">
      <c r="A30" t="s">
        <v>4</v>
      </c>
      <c r="B30">
        <v>44845</v>
      </c>
      <c r="C30">
        <v>45994</v>
      </c>
      <c r="D30">
        <v>54982</v>
      </c>
      <c r="E30">
        <v>42844</v>
      </c>
      <c r="F30">
        <v>55374</v>
      </c>
      <c r="G30">
        <v>52813</v>
      </c>
      <c r="H30">
        <v>74397</v>
      </c>
      <c r="I30">
        <v>371249</v>
      </c>
    </row>
    <row r="33" spans="1:9" x14ac:dyDescent="0.3">
      <c r="A33" t="s">
        <v>6</v>
      </c>
    </row>
    <row r="34" spans="1:9" x14ac:dyDescent="0.3">
      <c r="A34" t="s">
        <v>0</v>
      </c>
      <c r="B34" t="s">
        <v>7</v>
      </c>
    </row>
    <row r="35" spans="1:9" x14ac:dyDescent="0.3">
      <c r="A35" t="s">
        <v>8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 t="s">
        <v>4</v>
      </c>
    </row>
    <row r="36" spans="1:9" x14ac:dyDescent="0.3">
      <c r="A36" t="s">
        <v>2</v>
      </c>
      <c r="B36">
        <v>55321</v>
      </c>
      <c r="C36">
        <v>47469</v>
      </c>
      <c r="D36">
        <v>35067</v>
      </c>
      <c r="E36">
        <v>24066</v>
      </c>
      <c r="F36">
        <v>33399</v>
      </c>
      <c r="G36">
        <v>32238</v>
      </c>
      <c r="H36">
        <v>52855</v>
      </c>
      <c r="I36">
        <v>280415</v>
      </c>
    </row>
    <row r="37" spans="1:9" x14ac:dyDescent="0.3">
      <c r="A37" t="s">
        <v>3</v>
      </c>
      <c r="B37">
        <v>48774</v>
      </c>
      <c r="C37">
        <v>62061</v>
      </c>
      <c r="D37">
        <v>59543</v>
      </c>
      <c r="E37">
        <v>45097</v>
      </c>
      <c r="F37">
        <v>51663</v>
      </c>
      <c r="G37">
        <v>42310</v>
      </c>
      <c r="H37">
        <v>44995</v>
      </c>
      <c r="I37">
        <v>354443</v>
      </c>
    </row>
    <row r="38" spans="1:9" x14ac:dyDescent="0.3">
      <c r="A38" t="s">
        <v>4</v>
      </c>
      <c r="B38">
        <v>104095</v>
      </c>
      <c r="C38">
        <v>109530</v>
      </c>
      <c r="D38">
        <v>94610</v>
      </c>
      <c r="E38">
        <v>69163</v>
      </c>
      <c r="F38">
        <v>85062</v>
      </c>
      <c r="G38">
        <v>74548</v>
      </c>
      <c r="H38">
        <v>97850</v>
      </c>
      <c r="I38">
        <v>634858</v>
      </c>
    </row>
    <row r="41" spans="1:9" x14ac:dyDescent="0.3">
      <c r="A41" t="s">
        <v>10</v>
      </c>
    </row>
    <row r="42" spans="1:9" x14ac:dyDescent="0.3">
      <c r="A42" t="s">
        <v>0</v>
      </c>
      <c r="B42" t="s">
        <v>7</v>
      </c>
    </row>
    <row r="43" spans="1:9" x14ac:dyDescent="0.3">
      <c r="A43" t="s">
        <v>8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  <c r="H43">
        <v>7</v>
      </c>
      <c r="I43" t="s">
        <v>4</v>
      </c>
    </row>
    <row r="44" spans="1:9" x14ac:dyDescent="0.3">
      <c r="A44" t="s">
        <v>2</v>
      </c>
      <c r="B44">
        <v>65851</v>
      </c>
      <c r="C44">
        <v>37005</v>
      </c>
      <c r="D44">
        <v>38825</v>
      </c>
      <c r="E44">
        <v>48387</v>
      </c>
      <c r="F44">
        <v>57978</v>
      </c>
      <c r="G44">
        <v>55868</v>
      </c>
      <c r="H44">
        <v>65137</v>
      </c>
      <c r="I44">
        <v>369051</v>
      </c>
    </row>
    <row r="45" spans="1:9" x14ac:dyDescent="0.3">
      <c r="A45" t="s">
        <v>3</v>
      </c>
      <c r="B45">
        <v>49062</v>
      </c>
      <c r="C45">
        <v>46791</v>
      </c>
      <c r="D45">
        <v>54986</v>
      </c>
      <c r="E45">
        <v>68797</v>
      </c>
      <c r="F45">
        <v>73501</v>
      </c>
      <c r="G45">
        <v>57322</v>
      </c>
      <c r="H45">
        <v>49694</v>
      </c>
      <c r="I45">
        <v>400153</v>
      </c>
    </row>
    <row r="46" spans="1:9" x14ac:dyDescent="0.3">
      <c r="A46" t="s">
        <v>4</v>
      </c>
      <c r="B46">
        <v>114913</v>
      </c>
      <c r="C46">
        <v>83796</v>
      </c>
      <c r="D46">
        <v>93811</v>
      </c>
      <c r="E46">
        <v>117184</v>
      </c>
      <c r="F46">
        <v>131479</v>
      </c>
      <c r="G46">
        <v>113190</v>
      </c>
      <c r="H46">
        <v>114831</v>
      </c>
      <c r="I46">
        <v>769204</v>
      </c>
    </row>
    <row r="49" spans="1:9" x14ac:dyDescent="0.3">
      <c r="A49" t="s">
        <v>11</v>
      </c>
    </row>
    <row r="50" spans="1:9" x14ac:dyDescent="0.3">
      <c r="A50" t="s">
        <v>0</v>
      </c>
      <c r="B50" t="s">
        <v>7</v>
      </c>
    </row>
    <row r="51" spans="1:9" x14ac:dyDescent="0.3">
      <c r="A51" t="s">
        <v>8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 t="s">
        <v>4</v>
      </c>
    </row>
    <row r="52" spans="1:9" x14ac:dyDescent="0.3">
      <c r="A52" t="s">
        <v>2</v>
      </c>
      <c r="B52">
        <v>78251</v>
      </c>
      <c r="C52">
        <v>43971</v>
      </c>
      <c r="D52">
        <v>41455</v>
      </c>
      <c r="E52">
        <v>42850</v>
      </c>
      <c r="F52">
        <v>47793</v>
      </c>
      <c r="G52">
        <v>56505</v>
      </c>
      <c r="H52">
        <v>95230</v>
      </c>
      <c r="I52">
        <v>406055</v>
      </c>
    </row>
    <row r="53" spans="1:9" x14ac:dyDescent="0.3">
      <c r="A53" t="s">
        <v>3</v>
      </c>
      <c r="B53">
        <v>58780</v>
      </c>
      <c r="C53">
        <v>49850</v>
      </c>
      <c r="D53">
        <v>57524</v>
      </c>
      <c r="E53">
        <v>59611</v>
      </c>
      <c r="F53">
        <v>61155</v>
      </c>
      <c r="G53">
        <v>61644</v>
      </c>
      <c r="H53">
        <v>68869</v>
      </c>
      <c r="I53">
        <v>417433</v>
      </c>
    </row>
    <row r="54" spans="1:9" x14ac:dyDescent="0.3">
      <c r="A54" t="s">
        <v>4</v>
      </c>
      <c r="B54">
        <v>137031</v>
      </c>
      <c r="C54">
        <v>93821</v>
      </c>
      <c r="D54">
        <v>98979</v>
      </c>
      <c r="E54">
        <v>102461</v>
      </c>
      <c r="F54">
        <v>108948</v>
      </c>
      <c r="G54">
        <v>118149</v>
      </c>
      <c r="H54">
        <v>164099</v>
      </c>
      <c r="I54">
        <v>823488</v>
      </c>
    </row>
    <row r="57" spans="1:9" x14ac:dyDescent="0.3">
      <c r="A57" t="s">
        <v>12</v>
      </c>
    </row>
    <row r="58" spans="1:9" x14ac:dyDescent="0.3">
      <c r="A58" t="s">
        <v>0</v>
      </c>
      <c r="B58" t="s">
        <v>7</v>
      </c>
    </row>
    <row r="59" spans="1:9" x14ac:dyDescent="0.3">
      <c r="A59" t="s">
        <v>8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 t="s">
        <v>4</v>
      </c>
    </row>
    <row r="60" spans="1:9" x14ac:dyDescent="0.3">
      <c r="A60" t="s">
        <v>2</v>
      </c>
      <c r="B60">
        <v>48154</v>
      </c>
      <c r="C60">
        <v>42362</v>
      </c>
      <c r="D60">
        <v>51509</v>
      </c>
      <c r="E60">
        <v>51488</v>
      </c>
      <c r="F60">
        <v>42353</v>
      </c>
      <c r="G60">
        <v>56868</v>
      </c>
      <c r="H60">
        <v>66190</v>
      </c>
      <c r="I60">
        <v>358924</v>
      </c>
    </row>
    <row r="61" spans="1:9" x14ac:dyDescent="0.3">
      <c r="A61" t="s">
        <v>3</v>
      </c>
      <c r="B61">
        <v>42972</v>
      </c>
      <c r="C61">
        <v>62603</v>
      </c>
      <c r="D61">
        <v>76718</v>
      </c>
      <c r="E61">
        <v>76616</v>
      </c>
      <c r="F61">
        <v>57510</v>
      </c>
      <c r="G61">
        <v>58703</v>
      </c>
      <c r="H61">
        <v>51886</v>
      </c>
      <c r="I61">
        <v>427008</v>
      </c>
    </row>
    <row r="62" spans="1:9" x14ac:dyDescent="0.3">
      <c r="A62" t="s">
        <v>4</v>
      </c>
      <c r="B62">
        <v>91126</v>
      </c>
      <c r="C62">
        <v>104965</v>
      </c>
      <c r="D62">
        <v>128227</v>
      </c>
      <c r="E62">
        <v>128104</v>
      </c>
      <c r="F62">
        <v>99863</v>
      </c>
      <c r="G62">
        <v>115571</v>
      </c>
      <c r="H62">
        <v>118076</v>
      </c>
      <c r="I62">
        <v>785932</v>
      </c>
    </row>
    <row r="65" spans="1:14" x14ac:dyDescent="0.3">
      <c r="A65" t="s">
        <v>13</v>
      </c>
    </row>
    <row r="66" spans="1:14" x14ac:dyDescent="0.3">
      <c r="A66" t="s">
        <v>0</v>
      </c>
      <c r="B66" t="s">
        <v>7</v>
      </c>
    </row>
    <row r="67" spans="1:14" x14ac:dyDescent="0.3">
      <c r="A67" t="s">
        <v>8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 t="s">
        <v>4</v>
      </c>
    </row>
    <row r="68" spans="1:14" x14ac:dyDescent="0.3">
      <c r="A68" t="s">
        <v>2</v>
      </c>
      <c r="B68">
        <v>36254</v>
      </c>
      <c r="C68">
        <v>31052</v>
      </c>
      <c r="D68">
        <v>29586</v>
      </c>
      <c r="E68">
        <v>33504</v>
      </c>
      <c r="F68">
        <v>45839</v>
      </c>
      <c r="G68">
        <v>56385</v>
      </c>
      <c r="H68">
        <v>64077</v>
      </c>
      <c r="I68">
        <v>296697</v>
      </c>
      <c r="M68" t="s">
        <v>21</v>
      </c>
      <c r="N68" t="s">
        <v>22</v>
      </c>
    </row>
    <row r="69" spans="1:14" x14ac:dyDescent="0.3">
      <c r="A69" t="s">
        <v>3</v>
      </c>
      <c r="B69">
        <v>35740</v>
      </c>
      <c r="C69">
        <v>47422</v>
      </c>
      <c r="D69">
        <v>57033</v>
      </c>
      <c r="E69">
        <v>61507</v>
      </c>
      <c r="F69">
        <v>76591</v>
      </c>
      <c r="G69">
        <v>72330</v>
      </c>
      <c r="H69">
        <v>54019</v>
      </c>
      <c r="I69">
        <v>404642</v>
      </c>
      <c r="L69" t="s">
        <v>18</v>
      </c>
      <c r="M69">
        <f>I4</f>
        <v>18520</v>
      </c>
      <c r="N69">
        <f>I5</f>
        <v>85250</v>
      </c>
    </row>
    <row r="70" spans="1:14" x14ac:dyDescent="0.3">
      <c r="A70" t="s">
        <v>4</v>
      </c>
      <c r="B70">
        <v>71994</v>
      </c>
      <c r="C70">
        <v>78474</v>
      </c>
      <c r="D70">
        <v>86619</v>
      </c>
      <c r="E70">
        <v>95011</v>
      </c>
      <c r="F70">
        <v>122430</v>
      </c>
      <c r="G70">
        <v>128715</v>
      </c>
      <c r="H70">
        <v>118096</v>
      </c>
      <c r="I70">
        <v>701339</v>
      </c>
      <c r="L70" t="s">
        <v>19</v>
      </c>
      <c r="M70">
        <f>I12</f>
        <v>21416</v>
      </c>
      <c r="N70">
        <f>I13</f>
        <v>94193</v>
      </c>
    </row>
    <row r="71" spans="1:14" x14ac:dyDescent="0.3">
      <c r="L71" t="s">
        <v>20</v>
      </c>
      <c r="M71">
        <f>I20</f>
        <v>89882</v>
      </c>
      <c r="N71">
        <f>I21</f>
        <v>194160</v>
      </c>
    </row>
    <row r="72" spans="1:14" x14ac:dyDescent="0.3">
      <c r="L72" t="s">
        <v>5</v>
      </c>
      <c r="M72">
        <f>I28</f>
        <v>126417</v>
      </c>
      <c r="N72">
        <f>I29</f>
        <v>244832</v>
      </c>
    </row>
    <row r="73" spans="1:14" x14ac:dyDescent="0.3">
      <c r="A73" t="s">
        <v>14</v>
      </c>
      <c r="L73" t="s">
        <v>6</v>
      </c>
      <c r="M73">
        <f>I36</f>
        <v>280415</v>
      </c>
      <c r="N73">
        <f>I37</f>
        <v>354443</v>
      </c>
    </row>
    <row r="74" spans="1:14" x14ac:dyDescent="0.3">
      <c r="A74" t="s">
        <v>0</v>
      </c>
      <c r="B74" t="s">
        <v>7</v>
      </c>
      <c r="L74" t="s">
        <v>10</v>
      </c>
      <c r="M74">
        <f>I44</f>
        <v>369051</v>
      </c>
      <c r="N74">
        <f>I45</f>
        <v>400153</v>
      </c>
    </row>
    <row r="75" spans="1:14" x14ac:dyDescent="0.3">
      <c r="A75" t="s">
        <v>8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H75">
        <v>7</v>
      </c>
      <c r="I75" t="s">
        <v>4</v>
      </c>
      <c r="L75" t="s">
        <v>11</v>
      </c>
      <c r="M75">
        <f>I52</f>
        <v>406055</v>
      </c>
      <c r="N75">
        <f>I53</f>
        <v>417433</v>
      </c>
    </row>
    <row r="76" spans="1:14" x14ac:dyDescent="0.3">
      <c r="A76" t="s">
        <v>2</v>
      </c>
      <c r="B76">
        <v>44681</v>
      </c>
      <c r="C76">
        <v>27234</v>
      </c>
      <c r="D76">
        <v>15694</v>
      </c>
      <c r="E76">
        <v>20593</v>
      </c>
      <c r="F76">
        <v>22585</v>
      </c>
      <c r="G76">
        <v>25980</v>
      </c>
      <c r="H76">
        <v>52222</v>
      </c>
      <c r="I76">
        <v>208989</v>
      </c>
      <c r="L76" t="s">
        <v>12</v>
      </c>
      <c r="M76">
        <f>I60</f>
        <v>358924</v>
      </c>
      <c r="N76">
        <f>I61</f>
        <v>427008</v>
      </c>
    </row>
    <row r="77" spans="1:14" x14ac:dyDescent="0.3">
      <c r="A77" t="s">
        <v>3</v>
      </c>
      <c r="B77">
        <v>50366</v>
      </c>
      <c r="C77">
        <v>58289</v>
      </c>
      <c r="D77">
        <v>39748</v>
      </c>
      <c r="E77">
        <v>48893</v>
      </c>
      <c r="F77">
        <v>49239</v>
      </c>
      <c r="G77">
        <v>45024</v>
      </c>
      <c r="H77">
        <v>58137</v>
      </c>
      <c r="I77">
        <v>349696</v>
      </c>
      <c r="L77" t="s">
        <v>13</v>
      </c>
      <c r="M77">
        <f>I68</f>
        <v>296697</v>
      </c>
      <c r="N77">
        <f>I69</f>
        <v>404642</v>
      </c>
    </row>
    <row r="78" spans="1:14" x14ac:dyDescent="0.3">
      <c r="A78" t="s">
        <v>4</v>
      </c>
      <c r="B78">
        <v>95047</v>
      </c>
      <c r="C78">
        <v>85523</v>
      </c>
      <c r="D78">
        <v>55442</v>
      </c>
      <c r="E78">
        <v>69486</v>
      </c>
      <c r="F78">
        <v>71824</v>
      </c>
      <c r="G78">
        <v>71004</v>
      </c>
      <c r="H78">
        <v>110359</v>
      </c>
      <c r="I78">
        <v>558685</v>
      </c>
      <c r="L78" t="s">
        <v>14</v>
      </c>
      <c r="M78">
        <f>I76</f>
        <v>208989</v>
      </c>
      <c r="N78">
        <f>I77</f>
        <v>349696</v>
      </c>
    </row>
    <row r="79" spans="1:14" x14ac:dyDescent="0.3">
      <c r="L79" t="s">
        <v>15</v>
      </c>
      <c r="M79">
        <f>I84</f>
        <v>100772</v>
      </c>
      <c r="N79">
        <f>I85</f>
        <v>236963</v>
      </c>
    </row>
    <row r="80" spans="1:14" x14ac:dyDescent="0.3">
      <c r="L80" t="s">
        <v>16</v>
      </c>
      <c r="M80">
        <f>I72</f>
        <v>0</v>
      </c>
      <c r="N80">
        <f>I73</f>
        <v>0</v>
      </c>
    </row>
    <row r="81" spans="1:14" x14ac:dyDescent="0.3">
      <c r="A81" t="s">
        <v>15</v>
      </c>
    </row>
    <row r="82" spans="1:14" x14ac:dyDescent="0.3">
      <c r="A82" t="s">
        <v>0</v>
      </c>
      <c r="B82" t="s">
        <v>7</v>
      </c>
    </row>
    <row r="83" spans="1:14" x14ac:dyDescent="0.3">
      <c r="A83" t="s">
        <v>8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  <c r="H83">
        <v>7</v>
      </c>
      <c r="I83" t="s">
        <v>4</v>
      </c>
      <c r="M83">
        <f>SUM(M69:M82)</f>
        <v>2277138</v>
      </c>
      <c r="N83">
        <f>SUM(N69:N82)</f>
        <v>3208773</v>
      </c>
    </row>
    <row r="84" spans="1:14" x14ac:dyDescent="0.3">
      <c r="A84" t="s">
        <v>2</v>
      </c>
      <c r="B84">
        <v>12497</v>
      </c>
      <c r="C84">
        <v>10300</v>
      </c>
      <c r="D84">
        <v>15808</v>
      </c>
      <c r="E84">
        <v>17779</v>
      </c>
      <c r="F84">
        <v>17981</v>
      </c>
      <c r="G84">
        <v>14538</v>
      </c>
      <c r="H84">
        <v>11869</v>
      </c>
      <c r="I84">
        <v>100772</v>
      </c>
    </row>
    <row r="85" spans="1:14" x14ac:dyDescent="0.3">
      <c r="A85" t="s">
        <v>3</v>
      </c>
      <c r="B85">
        <v>21207</v>
      </c>
      <c r="C85">
        <v>32305</v>
      </c>
      <c r="D85">
        <v>46114</v>
      </c>
      <c r="E85">
        <v>47448</v>
      </c>
      <c r="F85">
        <v>39125</v>
      </c>
      <c r="G85">
        <v>30324</v>
      </c>
      <c r="H85">
        <v>20440</v>
      </c>
      <c r="I85">
        <v>236963</v>
      </c>
      <c r="K85">
        <v>2022</v>
      </c>
      <c r="L85" t="s">
        <v>23</v>
      </c>
      <c r="M85">
        <f>SUM(M72:M80)</f>
        <v>2147320</v>
      </c>
      <c r="N85">
        <f>SUM(N72:N80)</f>
        <v>2835170</v>
      </c>
    </row>
    <row r="86" spans="1:14" x14ac:dyDescent="0.3">
      <c r="A86" t="s">
        <v>4</v>
      </c>
      <c r="B86">
        <v>33704</v>
      </c>
      <c r="C86">
        <v>42605</v>
      </c>
      <c r="D86">
        <v>61922</v>
      </c>
      <c r="E86">
        <v>65227</v>
      </c>
      <c r="F86">
        <v>57106</v>
      </c>
      <c r="G86">
        <v>44862</v>
      </c>
      <c r="H86">
        <v>32309</v>
      </c>
      <c r="I86">
        <v>337735</v>
      </c>
      <c r="K86">
        <v>2021</v>
      </c>
      <c r="L86" t="s">
        <v>23</v>
      </c>
      <c r="M86">
        <v>2416724</v>
      </c>
      <c r="N86">
        <v>2803387</v>
      </c>
    </row>
    <row r="87" spans="1:14" x14ac:dyDescent="0.3">
      <c r="K87">
        <v>2020</v>
      </c>
      <c r="M87">
        <v>1318095</v>
      </c>
      <c r="N87">
        <v>1796701</v>
      </c>
    </row>
    <row r="89" spans="1:14" x14ac:dyDescent="0.3">
      <c r="M89">
        <f>SUM(M85:M88)</f>
        <v>5882139</v>
      </c>
      <c r="N89">
        <f>SUM(N85:N88)</f>
        <v>7435258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2021_i</vt:lpstr>
      <vt:lpstr>2021_ii</vt:lpstr>
      <vt:lpstr>2021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2023-05-04T16:14:39Z</dcterms:created>
  <dcterms:modified xsi:type="dcterms:W3CDTF">2023-05-18T16:53:37Z</dcterms:modified>
</cp:coreProperties>
</file>