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<sst xmlns="http://schemas.openxmlformats.org/spreadsheetml/2006/main" count="96" uniqueCount="84">
  <si>
    <t xml:space="preserve">Budget for USB connected LEDbar project</t>
  </si>
  <si>
    <t xml:space="preserve">Description</t>
  </si>
  <si>
    <t xml:space="preserve">Source</t>
  </si>
  <si>
    <t xml:space="preserve">Part #</t>
  </si>
  <si>
    <t xml:space="preserve">US$ Unit Cost</t>
  </si>
  <si>
    <t xml:space="preserve">CAD$ Unit Cost</t>
  </si>
  <si>
    <t xml:space="preserve">Number of units</t>
  </si>
  <si>
    <t xml:space="preserve">US$ Subtotal</t>
  </si>
  <si>
    <t xml:space="preserve">CAD$ Subtotal</t>
  </si>
  <si>
    <t xml:space="preserve">Plan</t>
  </si>
  <si>
    <t xml:space="preserve">Link</t>
  </si>
  <si>
    <t xml:space="preserve">Comments</t>
  </si>
  <si>
    <t xml:space="preserve">3D printed bottom half of the enclosure</t>
  </si>
  <si>
    <t xml:space="preserve">3D Hubs</t>
  </si>
  <si>
    <t xml:space="preserve">Design only</t>
  </si>
  <si>
    <t xml:space="preserve">https://www.3dhubs.com/</t>
  </si>
  <si>
    <t xml:space="preserve">Rough estimate based on the MicroRover</t>
  </si>
  <si>
    <t xml:space="preserve">3D Shipping ?</t>
  </si>
  <si>
    <t xml:space="preserve">3D Tax ?</t>
  </si>
  <si>
    <t xml:space="preserve">Clear Acrylic 12"x24"</t>
  </si>
  <si>
    <t xml:space="preserve">Johnson Industrial</t>
  </si>
  <si>
    <t xml:space="preserve">http://www.johnstonplastics.com/toronto/</t>
  </si>
  <si>
    <t xml:space="preserve">Rough estimate based on the MicroRover, consider waste</t>
  </si>
  <si>
    <t xml:space="preserve">Acrylic laser cutting at a dollar per minute</t>
  </si>
  <si>
    <t xml:space="preserve">Pololu, as an example</t>
  </si>
  <si>
    <t xml:space="preserve">Set up fee still needs to be added, could be further optimized</t>
  </si>
  <si>
    <t xml:space="preserve">Acrylic Shipping ?</t>
  </si>
  <si>
    <t xml:space="preserve">Acrylic Tax ?</t>
  </si>
  <si>
    <t xml:space="preserve">PCBA</t>
  </si>
  <si>
    <t xml:space="preserve">SeeedStudio</t>
  </si>
  <si>
    <t xml:space="preserve">Combined order</t>
  </si>
  <si>
    <t xml:space="preserve">https://www.seeedstudio.com/fusion_pcb.html</t>
  </si>
  <si>
    <t xml:space="preserve">Estimate</t>
  </si>
  <si>
    <t xml:space="preserve">PCB Cost</t>
  </si>
  <si>
    <t xml:space="preserve">Setup Cost</t>
  </si>
  <si>
    <t xml:space="preserve">Consumptive Cost (consumables)</t>
  </si>
  <si>
    <t xml:space="preserve">Assembly Cost</t>
  </si>
  <si>
    <t xml:space="preserve">Component Cost</t>
  </si>
  <si>
    <t xml:space="preserve">Operation Cost</t>
  </si>
  <si>
    <t xml:space="preserve">Other fees?</t>
  </si>
  <si>
    <t xml:space="preserve">PCBA Shipping ?</t>
  </si>
  <si>
    <t xml:space="preserve">PCBA Tax ?</t>
  </si>
  <si>
    <t xml:space="preserve">PCBA Duty can sometimes take the form of an invoice after the PCBA arrives.</t>
  </si>
  <si>
    <t xml:space="preserve">ST-Link V2 Compatible</t>
  </si>
  <si>
    <t xml:space="preserve">Canaduino</t>
  </si>
  <si>
    <t xml:space="preserve">Likely needed</t>
  </si>
  <si>
    <t xml:space="preserve">https://www.amazon.ca/CANADUINO-Compatible-Circuit-Programmer-Debugger/dp/B07B2K6ZPK</t>
  </si>
  <si>
    <t xml:space="preserve">STM32 development board with headers soldered</t>
  </si>
  <si>
    <t xml:space="preserve">3 pack</t>
  </si>
  <si>
    <t xml:space="preserve">https://www.amazon.ca/CANADUINO-STM32-Blue-Genuine-STM32F103C8T6/dp/B089T6XN42</t>
  </si>
  <si>
    <t xml:space="preserve">Universal-Solder Shipping ?</t>
  </si>
  <si>
    <t xml:space="preserve">Universal-Solder Tax ?</t>
  </si>
  <si>
    <t xml:space="preserve">Shorting Jumper</t>
  </si>
  <si>
    <t xml:space="preserve">Digikey</t>
  </si>
  <si>
    <t xml:space="preserve">S9341-ND</t>
  </si>
  <si>
    <t xml:space="preserve">Only needed if PCBA doesn’t include the jumper</t>
  </si>
  <si>
    <t xml:space="preserve">USB Cable A Male to Micro B Male 3.00' </t>
  </si>
  <si>
    <t xml:space="preserve">Q853-ND</t>
  </si>
  <si>
    <t xml:space="preserve">May already have one</t>
  </si>
  <si>
    <t xml:space="preserve">Machine screw</t>
  </si>
  <si>
    <t xml:space="preserve">note - minimum quantity 100 pcs, price is for a smaller screw</t>
  </si>
  <si>
    <t xml:space="preserve">Digikey Shipping</t>
  </si>
  <si>
    <t xml:space="preserve">Free shipping is offered on all orders over $100 CAD, with no additional charge for back order shipments.</t>
  </si>
  <si>
    <t xml:space="preserve">Digikey Tax</t>
  </si>
  <si>
    <t xml:space="preserve">USB to TTL cable be sure of 5V versus 3.3V connection</t>
  </si>
  <si>
    <t xml:space="preserve">Adafruit Product ID:</t>
  </si>
  <si>
    <t xml:space="preserve">Only if needed for particular project</t>
  </si>
  <si>
    <t xml:space="preserve">https://www.adafruit.com/product/592</t>
  </si>
  <si>
    <t xml:space="preserve">Adafruit Pro Trinket LiIon/LiPoly Backpack Add-On</t>
  </si>
  <si>
    <t xml:space="preserve">See comment</t>
  </si>
  <si>
    <t xml:space="preserve">https://www.adafruit.com/product/2124</t>
  </si>
  <si>
    <t xml:space="preserve">If possible to find with pin headers already soldered.</t>
  </si>
  <si>
    <t xml:space="preserve">Micro Servo - FS90R</t>
  </si>
  <si>
    <t xml:space="preserve">https://www.adafruit.com/product/2442</t>
  </si>
  <si>
    <t xml:space="preserve">Lithium Ion Polymer Battery - 3.7v 350mAh</t>
  </si>
  <si>
    <t xml:space="preserve">https://www.adafruit.com/product/2750</t>
  </si>
  <si>
    <t xml:space="preserve">Adafruit Shipping</t>
  </si>
  <si>
    <t xml:space="preserve">UPS</t>
  </si>
  <si>
    <t xml:space="preserve">Roughly 4% of adafruit parts cost, will be for small orders</t>
  </si>
  <si>
    <t xml:space="preserve">Adafruit Tax</t>
  </si>
  <si>
    <t xml:space="preserve">Total for parts from International sources in US dollars</t>
  </si>
  <si>
    <t xml:space="preserve">Total for parts from CAD sources</t>
  </si>
  <si>
    <t xml:space="preserve">CAD$ Total for parts from all sources (using CAD$1=US$1.36)</t>
  </si>
  <si>
    <t xml:space="preserve">CAD$ Total per project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</si>
</sst>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$#,##0.00_);[RED]&quot;($&quot;#,##0.00\)"/>
    <numFmt numFmtId="166" formatCode="0.00"/>
    <numFmt numFmtId="167" formatCode="\$#,##0.000"/>
    <numFmt numFmtId="168" formatCode="\$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eeedstudio.com/fusion_pcb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ColWidth="8.2890625" defaultRowHeight="13.8" zeroHeight="false" outlineLevelRow="0" outlineLevelCol="0"/>
  <cols>
    <col collapsed="false" customWidth="true" hidden="false" outlineLevel="0" max="1" min="1" style="0" width="57.57"/>
    <col collapsed="false" customWidth="true" hidden="false" outlineLevel="0" max="2" min="2" style="0" width="18.29"/>
    <col collapsed="false" customWidth="true" hidden="false" outlineLevel="0" max="3" min="3" style="0" width="16.71"/>
    <col collapsed="false" customWidth="true" hidden="false" outlineLevel="0" max="4" min="4" style="0" width="12.71"/>
    <col collapsed="false" customWidth="true" hidden="false" outlineLevel="0" max="5" min="5" style="0" width="14.43"/>
    <col collapsed="false" customWidth="true" hidden="false" outlineLevel="0" max="6" min="6" style="0" width="15.57"/>
    <col collapsed="false" customWidth="true" hidden="false" outlineLevel="0" max="7" min="7" style="0" width="12.29"/>
    <col collapsed="false" customWidth="true" hidden="false" outlineLevel="0" max="8" min="8" style="0" width="13.7"/>
    <col collapsed="false" customWidth="true" hidden="false" outlineLevel="0" max="9" min="9" style="0" width="14.8"/>
    <col collapsed="false" customWidth="true" hidden="false" outlineLevel="0" max="10" min="10" style="0" width="39.82"/>
    <col collapsed="false" customWidth="true" hidden="false" outlineLevel="0" max="11" min="11" style="0" width="61.58"/>
  </cols>
  <sheetData>
    <row r="1" customFormat="false" ht="13.8" hidden="false" customHeight="false" outlineLevel="0" collapsed="false">
      <c r="A1" s="1" t="s">
        <v>0</v>
      </c>
    </row>
    <row r="3" customFormat="false" ht="13.8" hidden="false" customHeight="false" outlineLevel="0" collapsed="false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customFormat="false" ht="13.8" hidden="false" customHeight="false" outlineLevel="0" collapsed="false">
      <c r="A4" s="0" t="s">
        <v>12</v>
      </c>
      <c r="B4" s="0" t="s">
        <v>13</v>
      </c>
      <c r="D4" s="2" t="n">
        <v>0.3</v>
      </c>
      <c r="E4" s="2"/>
      <c r="F4" s="0" t="n">
        <v>1</v>
      </c>
      <c r="G4" s="2" t="n">
        <f aca="false">#REF!*#REF!</f>
        <v>0.3</v>
      </c>
      <c r="H4" s="2"/>
      <c r="I4" s="2" t="s">
        <v>14</v>
      </c>
      <c r="J4" s="0" t="s">
        <v>15</v>
      </c>
      <c r="K4" s="0" t="s">
        <v>16</v>
      </c>
    </row>
    <row r="5" customFormat="false" ht="13.8" hidden="false" customHeight="false" outlineLevel="0" collapsed="false">
      <c r="A5" s="0" t="s">
        <v>17</v>
      </c>
      <c r="D5" s="2"/>
      <c r="E5" s="2"/>
      <c r="G5" s="2"/>
      <c r="H5" s="2"/>
      <c r="I5" s="2"/>
    </row>
    <row r="6" customFormat="false" ht="13.8" hidden="false" customHeight="false" outlineLevel="0" collapsed="false">
      <c r="A6" s="0" t="s">
        <v>18</v>
      </c>
      <c r="D6" s="2"/>
      <c r="E6" s="2"/>
      <c r="G6" s="2"/>
      <c r="H6" s="2"/>
      <c r="I6" s="2"/>
    </row>
    <row r="7" customFormat="false" ht="13.8" hidden="false" customHeight="false" outlineLevel="0" collapsed="false">
      <c r="D7" s="2"/>
      <c r="E7" s="2"/>
      <c r="G7" s="2"/>
      <c r="H7" s="2"/>
      <c r="I7" s="2"/>
    </row>
    <row r="8" customFormat="false" ht="13.8" hidden="false" customHeight="false" outlineLevel="0" collapsed="false">
      <c r="A8" s="0" t="s">
        <v>19</v>
      </c>
      <c r="B8" s="0" t="s">
        <v>20</v>
      </c>
      <c r="E8" s="2" t="n">
        <v>7.18</v>
      </c>
      <c r="F8" s="0" t="n">
        <f aca="false">1/8</f>
        <v>0.125</v>
      </c>
      <c r="H8" s="2" t="n">
        <f aca="false">E8*F8</f>
        <v>0.8975</v>
      </c>
      <c r="I8" s="2" t="s">
        <v>14</v>
      </c>
      <c r="J8" s="0" t="s">
        <v>21</v>
      </c>
      <c r="K8" s="0" t="s">
        <v>22</v>
      </c>
    </row>
    <row r="9" customFormat="false" ht="13.8" hidden="false" customHeight="false" outlineLevel="0" collapsed="false">
      <c r="A9" s="0" t="s">
        <v>23</v>
      </c>
      <c r="B9" s="0" t="s">
        <v>24</v>
      </c>
      <c r="D9" s="2" t="n">
        <v>1.75</v>
      </c>
      <c r="E9" s="2"/>
      <c r="F9" s="0" t="n">
        <v>1</v>
      </c>
      <c r="G9" s="2" t="n">
        <f aca="false">D9*F9</f>
        <v>1.75</v>
      </c>
      <c r="H9" s="2"/>
      <c r="I9" s="2" t="s">
        <v>14</v>
      </c>
      <c r="K9" s="0" t="s">
        <v>25</v>
      </c>
    </row>
    <row r="10" customFormat="false" ht="13.8" hidden="false" customHeight="false" outlineLevel="0" collapsed="false">
      <c r="A10" s="0" t="s">
        <v>26</v>
      </c>
      <c r="D10" s="2"/>
      <c r="E10" s="2"/>
      <c r="G10" s="2"/>
      <c r="H10" s="2"/>
      <c r="I10" s="2"/>
    </row>
    <row r="11" customFormat="false" ht="13.8" hidden="false" customHeight="false" outlineLevel="0" collapsed="false">
      <c r="A11" s="0" t="s">
        <v>27</v>
      </c>
      <c r="D11" s="2"/>
      <c r="E11" s="2"/>
      <c r="G11" s="2"/>
      <c r="H11" s="2"/>
      <c r="I11" s="2"/>
    </row>
    <row r="12" customFormat="false" ht="13.8" hidden="false" customHeight="false" outlineLevel="0" collapsed="false">
      <c r="D12" s="2"/>
      <c r="E12" s="2"/>
      <c r="G12" s="2"/>
      <c r="H12" s="2"/>
      <c r="I12" s="2"/>
    </row>
    <row r="13" customFormat="false" ht="13.8" hidden="false" customHeight="false" outlineLevel="0" collapsed="false">
      <c r="A13" s="0" t="s">
        <v>28</v>
      </c>
      <c r="B13" s="0" t="s">
        <v>29</v>
      </c>
      <c r="D13" s="2"/>
      <c r="E13" s="2"/>
      <c r="G13" s="2"/>
      <c r="H13" s="2"/>
      <c r="I13" s="2" t="s">
        <v>30</v>
      </c>
      <c r="J13" s="0" t="s">
        <v>31</v>
      </c>
      <c r="K13" s="0" t="s">
        <v>32</v>
      </c>
    </row>
    <row r="14" customFormat="false" ht="13.8" hidden="false" customHeight="false" outlineLevel="0" collapsed="false">
      <c r="A14" s="0" t="s">
        <v>33</v>
      </c>
      <c r="D14" s="2" t="n">
        <v>4.9</v>
      </c>
      <c r="E14" s="2"/>
      <c r="F14" s="0" t="n">
        <v>0.1</v>
      </c>
      <c r="G14" s="2" t="n">
        <f aca="false">D14*F14</f>
        <v>0.49</v>
      </c>
      <c r="H14" s="2"/>
      <c r="I14" s="2"/>
    </row>
    <row r="15" customFormat="false" ht="13.8" hidden="false" customHeight="false" outlineLevel="0" collapsed="false">
      <c r="A15" s="0" t="s">
        <v>34</v>
      </c>
      <c r="D15" s="2" t="n">
        <v>25</v>
      </c>
      <c r="E15" s="2"/>
      <c r="F15" s="0" t="n">
        <v>0.1</v>
      </c>
      <c r="G15" s="2" t="n">
        <f aca="false">D15*F15</f>
        <v>2.5</v>
      </c>
      <c r="H15" s="2"/>
      <c r="I15" s="2"/>
    </row>
    <row r="16" customFormat="false" ht="13.8" hidden="false" customHeight="false" outlineLevel="0" collapsed="false">
      <c r="A16" s="0" t="s">
        <v>35</v>
      </c>
      <c r="D16" s="2" t="n">
        <v>15</v>
      </c>
      <c r="E16" s="2"/>
      <c r="F16" s="0" t="n">
        <v>0.1</v>
      </c>
      <c r="G16" s="2" t="n">
        <f aca="false">D16*F16</f>
        <v>1.5</v>
      </c>
      <c r="H16" s="2"/>
      <c r="I16" s="2"/>
    </row>
    <row r="17" customFormat="false" ht="13.8" hidden="false" customHeight="false" outlineLevel="0" collapsed="false">
      <c r="A17" s="0" t="s">
        <v>36</v>
      </c>
      <c r="D17" s="2" t="n">
        <v>187.78</v>
      </c>
      <c r="E17" s="2"/>
      <c r="F17" s="0" t="n">
        <v>0.1</v>
      </c>
      <c r="G17" s="2" t="n">
        <f aca="false">D17*F17</f>
        <v>18.778</v>
      </c>
      <c r="H17" s="2"/>
      <c r="I17" s="2"/>
    </row>
    <row r="18" customFormat="false" ht="13.8" hidden="false" customHeight="false" outlineLevel="0" collapsed="false">
      <c r="A18" s="0" t="s">
        <v>37</v>
      </c>
      <c r="D18" s="2" t="n">
        <v>60.04</v>
      </c>
      <c r="E18" s="2"/>
      <c r="F18" s="0" t="n">
        <v>0.1</v>
      </c>
      <c r="G18" s="2" t="n">
        <f aca="false">D18*F18</f>
        <v>6.004</v>
      </c>
      <c r="H18" s="2"/>
      <c r="I18" s="2"/>
    </row>
    <row r="19" customFormat="false" ht="13.8" hidden="false" customHeight="false" outlineLevel="0" collapsed="false">
      <c r="A19" s="0" t="s">
        <v>38</v>
      </c>
      <c r="D19" s="2" t="n">
        <v>35</v>
      </c>
      <c r="E19" s="2"/>
      <c r="F19" s="0" t="n">
        <v>0.1</v>
      </c>
      <c r="G19" s="2" t="n">
        <f aca="false">D19*F19</f>
        <v>3.5</v>
      </c>
      <c r="H19" s="2"/>
      <c r="I19" s="2"/>
    </row>
    <row r="20" customFormat="false" ht="13.8" hidden="false" customHeight="false" outlineLevel="0" collapsed="false">
      <c r="A20" s="0" t="s">
        <v>39</v>
      </c>
      <c r="D20" s="2"/>
      <c r="E20" s="2"/>
      <c r="G20" s="2"/>
      <c r="H20" s="2"/>
      <c r="I20" s="2"/>
    </row>
    <row r="21" customFormat="false" ht="13.8" hidden="false" customHeight="false" outlineLevel="0" collapsed="false">
      <c r="A21" s="0" t="s">
        <v>40</v>
      </c>
      <c r="D21" s="2"/>
      <c r="E21" s="2"/>
      <c r="G21" s="2"/>
      <c r="H21" s="2"/>
      <c r="I21" s="2"/>
    </row>
    <row r="22" customFormat="false" ht="13.8" hidden="false" customHeight="false" outlineLevel="0" collapsed="false">
      <c r="A22" s="0" t="s">
        <v>41</v>
      </c>
      <c r="D22" s="2"/>
      <c r="E22" s="2"/>
      <c r="G22" s="2"/>
      <c r="H22" s="2"/>
      <c r="I22" s="2"/>
    </row>
    <row r="23" customFormat="false" ht="13.8" hidden="false" customHeight="false" outlineLevel="0" collapsed="false">
      <c r="A23" s="0" t="s">
        <v>42</v>
      </c>
      <c r="D23" s="2" t="n">
        <v>20</v>
      </c>
      <c r="E23" s="2"/>
      <c r="F23" s="0" t="n">
        <v>0.1</v>
      </c>
      <c r="G23" s="2" t="n">
        <f aca="false">D23*F23</f>
        <v>2</v>
      </c>
      <c r="H23" s="2"/>
      <c r="I23" s="2"/>
    </row>
    <row r="24" customFormat="false" ht="13.8" hidden="false" customHeight="false" outlineLevel="0" collapsed="false">
      <c r="D24" s="2"/>
      <c r="E24" s="2"/>
      <c r="G24" s="2"/>
      <c r="H24" s="2"/>
      <c r="I24" s="2"/>
    </row>
    <row r="25" customFormat="false" ht="13.8" hidden="false" customHeight="false" outlineLevel="0" collapsed="false">
      <c r="A25" s="0" t="s">
        <v>43</v>
      </c>
      <c r="B25" s="0" t="s">
        <v>44</v>
      </c>
      <c r="D25" s="2" t="n">
        <v>5.78</v>
      </c>
      <c r="E25" s="2"/>
      <c r="F25" s="0" t="n">
        <v>1</v>
      </c>
      <c r="G25" s="2" t="n">
        <f aca="false">D25*F25</f>
        <v>5.78</v>
      </c>
      <c r="H25" s="2"/>
      <c r="I25" s="2" t="s">
        <v>45</v>
      </c>
      <c r="J25" s="0" t="s">
        <v>46</v>
      </c>
    </row>
    <row r="26" customFormat="false" ht="13.8" hidden="false" customHeight="false" outlineLevel="0" collapsed="false">
      <c r="A26" s="0" t="s">
        <v>47</v>
      </c>
      <c r="B26" s="0" t="s">
        <v>44</v>
      </c>
      <c r="C26" s="0" t="s">
        <v>48</v>
      </c>
      <c r="D26" s="2" t="n">
        <v>22.95</v>
      </c>
      <c r="E26" s="2"/>
      <c r="F26" s="3" t="n">
        <f aca="false">2/3</f>
        <v>0.666666666666667</v>
      </c>
      <c r="G26" s="2" t="n">
        <f aca="false">D26*F26</f>
        <v>15.3</v>
      </c>
      <c r="H26" s="2"/>
      <c r="I26" s="2" t="s">
        <v>45</v>
      </c>
      <c r="J26" s="0" t="s">
        <v>49</v>
      </c>
    </row>
    <row r="27" customFormat="false" ht="13.8" hidden="false" customHeight="false" outlineLevel="0" collapsed="false">
      <c r="A27" s="0" t="s">
        <v>50</v>
      </c>
      <c r="D27" s="2"/>
      <c r="E27" s="2"/>
      <c r="G27" s="2"/>
      <c r="H27" s="2"/>
      <c r="I27" s="2"/>
    </row>
    <row r="28" customFormat="false" ht="13.8" hidden="false" customHeight="false" outlineLevel="0" collapsed="false">
      <c r="A28" s="4" t="s">
        <v>51</v>
      </c>
      <c r="D28" s="2"/>
      <c r="E28" s="2"/>
      <c r="G28" s="2"/>
      <c r="H28" s="2"/>
      <c r="I28" s="2"/>
    </row>
    <row r="29" customFormat="false" ht="13.8" hidden="false" customHeight="false" outlineLevel="0" collapsed="false">
      <c r="D29" s="2"/>
      <c r="E29" s="2"/>
      <c r="G29" s="2"/>
      <c r="H29" s="2"/>
      <c r="I29" s="2"/>
    </row>
    <row r="30" customFormat="false" ht="13.8" hidden="false" customHeight="false" outlineLevel="0" collapsed="false">
      <c r="A30" s="0" t="s">
        <v>52</v>
      </c>
      <c r="B30" s="0" t="s">
        <v>53</v>
      </c>
      <c r="C30" s="5" t="s">
        <v>54</v>
      </c>
      <c r="E30" s="6" t="n">
        <v>0.207</v>
      </c>
      <c r="F30" s="0" t="n">
        <v>2</v>
      </c>
      <c r="G30" s="7"/>
      <c r="H30" s="7" t="n">
        <f aca="false">E30*F30</f>
        <v>0.414</v>
      </c>
      <c r="I30" s="7" t="s">
        <v>55</v>
      </c>
      <c r="J30" s="7"/>
    </row>
    <row r="31" customFormat="false" ht="13.8" hidden="false" customHeight="false" outlineLevel="0" collapsed="false">
      <c r="A31" s="0" t="s">
        <v>56</v>
      </c>
      <c r="B31" s="0" t="s">
        <v>53</v>
      </c>
      <c r="C31" s="5" t="s">
        <v>57</v>
      </c>
      <c r="E31" s="6" t="n">
        <v>3.081</v>
      </c>
      <c r="F31" s="0" t="n">
        <v>1</v>
      </c>
      <c r="G31" s="7"/>
      <c r="H31" s="7" t="n">
        <f aca="false">E31*F31</f>
        <v>3.081</v>
      </c>
      <c r="I31" s="7" t="s">
        <v>58</v>
      </c>
      <c r="J31" s="7"/>
    </row>
    <row r="32" customFormat="false" ht="13.8" hidden="false" customHeight="false" outlineLevel="0" collapsed="false">
      <c r="A32" s="0" t="s">
        <v>59</v>
      </c>
      <c r="B32" s="0" t="s">
        <v>53</v>
      </c>
      <c r="C32" s="5"/>
      <c r="E32" s="6" t="n">
        <v>0.1075</v>
      </c>
      <c r="F32" s="0" t="n">
        <v>8</v>
      </c>
      <c r="G32" s="7"/>
      <c r="H32" s="7" t="n">
        <v>10.75</v>
      </c>
      <c r="I32" s="2" t="s">
        <v>14</v>
      </c>
      <c r="J32" s="0" t="s">
        <v>60</v>
      </c>
    </row>
    <row r="33" customFormat="false" ht="13.8" hidden="false" customHeight="false" outlineLevel="0" collapsed="false">
      <c r="A33" s="0" t="s">
        <v>61</v>
      </c>
      <c r="E33" s="6"/>
      <c r="G33" s="7"/>
      <c r="H33" s="7"/>
      <c r="I33" s="2"/>
      <c r="J33" s="0" t="s">
        <v>62</v>
      </c>
    </row>
    <row r="34" customFormat="false" ht="13.8" hidden="false" customHeight="false" outlineLevel="0" collapsed="false">
      <c r="A34" s="0" t="s">
        <v>63</v>
      </c>
      <c r="E34" s="6"/>
      <c r="G34" s="7"/>
      <c r="H34" s="7" t="n">
        <f aca="false">0.13*SUM(H30:H33)</f>
        <v>1.85185</v>
      </c>
      <c r="I34" s="7"/>
    </row>
    <row r="35" customFormat="false" ht="13.8" hidden="false" customHeight="false" outlineLevel="0" collapsed="false">
      <c r="D35" s="2"/>
      <c r="E35" s="2"/>
      <c r="G35" s="2"/>
      <c r="H35" s="2"/>
      <c r="I35" s="2"/>
    </row>
    <row r="36" customFormat="false" ht="13.8" hidden="false" customHeight="false" outlineLevel="0" collapsed="false">
      <c r="A36" s="0" t="s">
        <v>64</v>
      </c>
      <c r="B36" s="0" t="s">
        <v>65</v>
      </c>
      <c r="D36" s="2"/>
      <c r="E36" s="2"/>
      <c r="F36" s="0" t="n">
        <v>1</v>
      </c>
      <c r="G36" s="2" t="n">
        <f aca="false">D36*F36</f>
        <v>0</v>
      </c>
      <c r="H36" s="2"/>
      <c r="I36" s="7" t="s">
        <v>66</v>
      </c>
      <c r="J36" s="0" t="s">
        <v>67</v>
      </c>
    </row>
    <row r="37" customFormat="false" ht="13.8" hidden="false" customHeight="false" outlineLevel="0" collapsed="false">
      <c r="A37" s="0" t="s">
        <v>68</v>
      </c>
      <c r="B37" s="0" t="s">
        <v>65</v>
      </c>
      <c r="C37" s="0" t="n">
        <v>2124</v>
      </c>
      <c r="D37" s="2" t="n">
        <v>4.95</v>
      </c>
      <c r="E37" s="2"/>
      <c r="F37" s="0" t="n">
        <v>1</v>
      </c>
      <c r="G37" s="2" t="n">
        <f aca="false">D37*F37</f>
        <v>4.95</v>
      </c>
      <c r="H37" s="2"/>
      <c r="I37" s="2" t="s">
        <v>69</v>
      </c>
      <c r="J37" s="0" t="s">
        <v>70</v>
      </c>
      <c r="K37" s="0" t="s">
        <v>71</v>
      </c>
    </row>
    <row r="38" customFormat="false" ht="13.8" hidden="false" customHeight="false" outlineLevel="0" collapsed="false">
      <c r="A38" s="0" t="s">
        <v>72</v>
      </c>
      <c r="B38" s="0" t="s">
        <v>65</v>
      </c>
      <c r="D38" s="2"/>
      <c r="E38" s="2"/>
      <c r="F38" s="0" t="n">
        <v>1</v>
      </c>
      <c r="G38" s="2" t="n">
        <f aca="false">D38*F38</f>
        <v>0</v>
      </c>
      <c r="H38" s="2"/>
      <c r="I38" s="7" t="s">
        <v>66</v>
      </c>
      <c r="J38" s="0" t="s">
        <v>73</v>
      </c>
    </row>
    <row r="39" customFormat="false" ht="13.8" hidden="false" customHeight="false" outlineLevel="0" collapsed="false">
      <c r="A39" s="0" t="s">
        <v>74</v>
      </c>
      <c r="B39" s="0" t="s">
        <v>65</v>
      </c>
      <c r="C39" s="0" t="n">
        <v>2750</v>
      </c>
      <c r="D39" s="2" t="n">
        <v>6.95</v>
      </c>
      <c r="E39" s="2"/>
      <c r="F39" s="0" t="n">
        <v>1</v>
      </c>
      <c r="G39" s="2" t="n">
        <f aca="false">D39*F39</f>
        <v>6.95</v>
      </c>
      <c r="H39" s="2"/>
      <c r="I39" s="7" t="s">
        <v>66</v>
      </c>
      <c r="J39" s="0" t="s">
        <v>75</v>
      </c>
    </row>
    <row r="40" customFormat="false" ht="13.8" hidden="false" customHeight="false" outlineLevel="0" collapsed="false">
      <c r="A40" s="0" t="s">
        <v>76</v>
      </c>
      <c r="B40" s="0" t="s">
        <v>77</v>
      </c>
      <c r="D40" s="2"/>
      <c r="E40" s="2"/>
      <c r="G40" s="2" t="n">
        <f aca="false">0.04*SUM(G36:G39)</f>
        <v>0.476</v>
      </c>
      <c r="H40" s="2"/>
      <c r="I40" s="2"/>
      <c r="K40" s="0" t="s">
        <v>78</v>
      </c>
    </row>
    <row r="41" customFormat="false" ht="13.8" hidden="false" customHeight="false" outlineLevel="0" collapsed="false">
      <c r="A41" s="0" t="s">
        <v>79</v>
      </c>
      <c r="B41" s="0" t="n">
        <v>0</v>
      </c>
      <c r="D41" s="2"/>
      <c r="E41" s="2"/>
      <c r="G41" s="2"/>
      <c r="H41" s="2"/>
      <c r="I41" s="2"/>
    </row>
    <row r="43" customFormat="false" ht="13.8" hidden="false" customHeight="false" outlineLevel="0" collapsed="false">
      <c r="A43" s="8" t="s">
        <v>80</v>
      </c>
      <c r="G43" s="9" t="n">
        <f aca="false">SUM(G4:G42)</f>
        <v>70.278</v>
      </c>
    </row>
    <row r="44" customFormat="false" ht="13.8" hidden="false" customHeight="false" outlineLevel="0" collapsed="false">
      <c r="A44" s="8" t="s">
        <v>81</v>
      </c>
      <c r="H44" s="9" t="n">
        <f aca="false">SUM(H4:H42)</f>
        <v>16.99435</v>
      </c>
      <c r="I44" s="9"/>
    </row>
    <row r="45" customFormat="false" ht="13.8" hidden="false" customHeight="false" outlineLevel="0" collapsed="false">
      <c r="H45" s="10"/>
      <c r="I45" s="10"/>
    </row>
    <row r="46" customFormat="false" ht="13.8" hidden="false" customHeight="false" outlineLevel="0" collapsed="false">
      <c r="A46" s="1" t="s">
        <v>82</v>
      </c>
      <c r="G46" s="11" t="n">
        <f aca="false">1.36*G43+H44</f>
        <v>112.57243</v>
      </c>
      <c r="H46" s="11"/>
      <c r="I46" s="12"/>
    </row>
    <row r="48" customFormat="false" ht="13.8" hidden="false" customHeight="false" outlineLevel="0" collapsed="false">
      <c r="A48" s="13" t="s">
        <v>83</v>
      </c>
      <c r="G48" s="14" t="n">
        <f aca="false">G46</f>
        <v>112.57243</v>
      </c>
      <c r="H48" s="14"/>
      <c r="I48" s="15"/>
    </row>
  </sheetData>
  <mergeCells count="2">
    <mergeCell ref="G46:H46"/>
    <mergeCell ref="G48:H48"/>
  </mergeCells>
  <hyperlinks>
    <hyperlink ref="J13" r:id="rId1" display="https://www.seeedstudio.com/fusion_pcb.html"/>
  </hyperlinks>
  <printOptions headings="false" gridLines="tru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LibreOffice/6.3.6.2$Windows_X86_64 LibreOffice_project/2196df99b074d8a661f4036fca8fa0cbfa33a497</Application>
  <Company>Humber College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2017-03-17T16:04:41Z</dcterms:created>
  <dc:creator>admin</dc:creator>
  <dc:description/>
  <dc:language>en-CA</dc:language>
  <cp:lastModifiedBy/>
  <cp:lastPrinted>2017-05-24T20:03:05Z</cp:lastPrinted>
  <dcterms:modified xsi:type="dcterms:W3CDTF">2020-10-06T14:59:41Z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Humber College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