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ouk\Desktop\лабы\"/>
    </mc:Choice>
  </mc:AlternateContent>
  <bookViews>
    <workbookView xWindow="0" yWindow="0" windowWidth="28800" windowHeight="12435" tabRatio="318"/>
  </bookViews>
  <sheets>
    <sheet name="л.р.№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B40" i="1"/>
  <c r="B41" i="1"/>
  <c r="B42" i="1"/>
  <c r="B43" i="1"/>
  <c r="B34" i="1"/>
  <c r="B35" i="1"/>
  <c r="B36" i="1"/>
  <c r="B37" i="1"/>
  <c r="B38" i="1"/>
  <c r="B39" i="1"/>
  <c r="D56" i="1" l="1"/>
  <c r="G56" i="1" s="1"/>
  <c r="G55" i="1"/>
  <c r="G54" i="1"/>
  <c r="D53" i="1"/>
  <c r="G53" i="1" s="1"/>
  <c r="D52" i="1"/>
  <c r="G52" i="1" s="1"/>
  <c r="D51" i="1"/>
  <c r="G51" i="1" s="1"/>
  <c r="G50" i="1"/>
  <c r="D49" i="1"/>
  <c r="G49" i="1" s="1"/>
  <c r="D48" i="1"/>
  <c r="G48" i="1" s="1"/>
  <c r="G47" i="1"/>
  <c r="D22" i="1"/>
  <c r="C22" i="1"/>
  <c r="D21" i="1"/>
  <c r="C21" i="1" s="1"/>
  <c r="D20" i="1"/>
  <c r="C20" i="1"/>
  <c r="D19" i="1"/>
  <c r="C19" i="1" s="1"/>
  <c r="D18" i="1"/>
  <c r="C18" i="1" s="1"/>
  <c r="D17" i="1"/>
  <c r="C17" i="1" s="1"/>
  <c r="D16" i="1"/>
  <c r="C16" i="1"/>
  <c r="D15" i="1"/>
  <c r="C15" i="1" s="1"/>
  <c r="D14" i="1"/>
  <c r="C14" i="1"/>
  <c r="D13" i="1"/>
  <c r="C13" i="1"/>
  <c r="D9" i="1"/>
  <c r="G59" i="1" l="1"/>
</calcChain>
</file>

<file path=xl/sharedStrings.xml><?xml version="1.0" encoding="utf-8"?>
<sst xmlns="http://schemas.openxmlformats.org/spreadsheetml/2006/main" count="59" uniqueCount="52">
  <si>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</si>
  <si>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</si>
  <si>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</si>
  <si>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</si>
  <si>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</si>
  <si>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</si>
  <si>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</si>
  <si>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</si>
  <si>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</si>
  <si>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</si>
  <si>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</si>
  <si>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</si>
  <si>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</si>
  <si>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x</t>
  </si>
  <si>
    <t>y</t>
  </si>
  <si>
    <t>Ответ</t>
  </si>
  <si>
    <t>f(x) =</t>
  </si>
  <si>
    <t xml:space="preserve">y(x) = </t>
  </si>
  <si>
    <t>z</t>
  </si>
  <si>
    <t>m</t>
  </si>
  <si>
    <t>№ п/п</t>
  </si>
  <si>
    <t>Наименование</t>
  </si>
  <si>
    <t>Цена</t>
  </si>
  <si>
    <t>Единица измерения</t>
  </si>
  <si>
    <t>Кол-во</t>
  </si>
  <si>
    <t>Стоимость товара</t>
  </si>
  <si>
    <t>Краска фасадная</t>
  </si>
  <si>
    <t>кг</t>
  </si>
  <si>
    <t>Краска масляная</t>
  </si>
  <si>
    <t>Цемент М-500</t>
  </si>
  <si>
    <t>Доска пола</t>
  </si>
  <si>
    <t>шт.</t>
  </si>
  <si>
    <t>Известь</t>
  </si>
  <si>
    <t>Алебастр белый</t>
  </si>
  <si>
    <t>Гипсокартон</t>
  </si>
  <si>
    <t>Плитка керамическая</t>
  </si>
  <si>
    <t>Петля Avers универс</t>
  </si>
  <si>
    <t>Ручка дверная</t>
  </si>
  <si>
    <t>1 уп. (5 кг)</t>
  </si>
  <si>
    <t>1 уп. (2 кг)</t>
  </si>
  <si>
    <t>1 уп. (50 кг)</t>
  </si>
  <si>
    <t>1 шт.</t>
  </si>
  <si>
    <t>м^2</t>
  </si>
  <si>
    <t>Общая стоимость:</t>
  </si>
  <si>
    <t>Задание 1</t>
  </si>
  <si>
    <t>Задание 2</t>
  </si>
  <si>
    <t>Задание 3</t>
  </si>
  <si>
    <t>Задание 4</t>
  </si>
  <si>
    <t>Задание 5</t>
  </si>
  <si>
    <t>Задание 6</t>
  </si>
  <si>
    <t>F(x,y,z)</t>
  </si>
  <si>
    <t>количество F &gt;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</si>
</sst>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  <xf numFmtId="0" fontId="1" fillId="8" borderId="0" xfId="7"/>
    <xf numFmtId="0" fontId="2" fillId="7" borderId="0" xfId="6"/>
    <xf numFmtId="0" fontId="1" fillId="5" borderId="0" xfId="4" applyAlignment="1">
      <alignment horizontal="center"/>
    </xf>
    <xf numFmtId="0" fontId="1" fillId="8" borderId="0" xfId="7" applyAlignment="1">
      <alignment horizontal="center"/>
    </xf>
    <xf numFmtId="0" fontId="1" fillId="4" borderId="1" xfId="3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</cellXfs>
  <cellStyles count="8">
    <cellStyle name="Акцент1" xfId="1" builtinId="29"/>
    <cellStyle name="Акцент2" xfId="7" builtinId="33"/>
    <cellStyle name="Акцент3" xfId="2" builtinId="37"/>
    <cellStyle name="Акцент4" xfId="3" builtinId="41"/>
    <cellStyle name="Акцент5" xfId="4" builtinId="45"/>
    <cellStyle name="Акцент6" xfId="5" builtinId="49"/>
    <cellStyle name="Нейтральный" xfId="6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л.р.№4!$C$12</c:f>
              <c:strCache>
                <c:ptCount val="1"/>
                <c:pt idx="0">
                  <c:v>f(x) =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л.р.№4!$B$13:$B$22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л.р.№4!$C$13:$C$22</c:f>
              <c:numCache>
                <c:formatCode>General</c:formatCode>
                <c:ptCount val="10"/>
                <c:pt idx="0">
                  <c:v>1.6094379124341003</c:v>
                </c:pt>
                <c:pt idx="1">
                  <c:v>1.791759469228055</c:v>
                </c:pt>
                <c:pt idx="2">
                  <c:v>1.9459101490553132</c:v>
                </c:pt>
                <c:pt idx="3">
                  <c:v>2.0794415416798357</c:v>
                </c:pt>
                <c:pt idx="4">
                  <c:v>2.1972245773362196</c:v>
                </c:pt>
                <c:pt idx="5">
                  <c:v>2.3025850929940459</c:v>
                </c:pt>
                <c:pt idx="6">
                  <c:v>2.3978952727983707</c:v>
                </c:pt>
                <c:pt idx="7">
                  <c:v>2.4849066497880004</c:v>
                </c:pt>
                <c:pt idx="8">
                  <c:v>2.5649493574615367</c:v>
                </c:pt>
                <c:pt idx="9">
                  <c:v>2.6390573296152584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л.р.№4!$D$12</c:f>
              <c:strCache>
                <c:ptCount val="1"/>
                <c:pt idx="0">
                  <c:v>y(x) =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л.р.№4!$B$13:$B$22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л.р.№4!$D$13:$D$22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180368"/>
        <c:axId val="1238184720"/>
      </c:scatterChart>
      <c:valAx>
        <c:axId val="123818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8184720"/>
        <c:crosses val="autoZero"/>
        <c:crossBetween val="midCat"/>
      </c:valAx>
      <c:valAx>
        <c:axId val="12381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818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</xdr:row>
      <xdr:rowOff>4762</xdr:rowOff>
    </xdr:from>
    <xdr:to>
      <xdr:col>12</xdr:col>
      <xdr:colOff>152400</xdr:colOff>
      <xdr:row>26</xdr:row>
      <xdr:rowOff>80962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zoomScale="70" zoomScaleNormal="70" workbookViewId="0">
      <selection activeCell="M40" sqref="M40"/>
    </sheetView>
  </sheetViews>
  <sheetFormatPr defaultRowHeight="15" x14ac:dyDescent="0.25"/>
  <cols>
    <col min="1" max="1" width="36.5703125" customWidth="1"/>
    <col min="7" max="7" width="11.5703125" bestFit="1" customWidth="1"/>
  </cols>
  <sheetData>
    <row r="1" spans="1:26" x14ac:dyDescent="0.25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26" x14ac:dyDescent="0.25">
      <c r="A2" s="5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26" x14ac:dyDescent="0.25">
      <c r="A3" s="5"/>
      <c r="B3">
        <v>21</v>
      </c>
      <c r="C3">
        <v>22</v>
      </c>
      <c r="D3">
        <v>23</v>
      </c>
      <c r="E3">
        <v>24</v>
      </c>
      <c r="F3">
        <v>25</v>
      </c>
      <c r="G3">
        <v>26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8" t="s">
        <v>45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26" x14ac:dyDescent="0.25">
      <c r="A5" s="6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26" x14ac:dyDescent="0.25">
      <c r="A6" s="6"/>
      <c r="B6">
        <v>10</v>
      </c>
      <c r="C6">
        <v>15</v>
      </c>
      <c r="D6">
        <v>22.5</v>
      </c>
      <c r="E6">
        <v>33.75</v>
      </c>
      <c r="F6">
        <v>50.625</v>
      </c>
      <c r="G6">
        <v>75.9375</v>
      </c>
      <c r="H6">
        <v>113.90625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7" t="s">
        <v>46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26" x14ac:dyDescent="0.25">
      <c r="A8" s="9"/>
      <c r="B8" t="s">
        <v>13</v>
      </c>
      <c r="C8" t="s">
        <v>14</v>
      </c>
      <c r="D8" t="s">
        <v>15</v>
      </c>
    </row>
    <row r="9" spans="1:26" x14ac:dyDescent="0.25">
      <c r="A9" s="9"/>
      <c r="B9">
        <v>5</v>
      </c>
      <c r="C9">
        <v>54</v>
      </c>
      <c r="D9">
        <f>(COS(B9)/C9)+(SIN(C9)/C9)</f>
        <v>-5.0949419145998156E-3</v>
      </c>
    </row>
    <row r="10" spans="1:26" x14ac:dyDescent="0.25">
      <c r="A10" s="9"/>
    </row>
    <row r="11" spans="1:26" x14ac:dyDescent="0.25">
      <c r="A11" s="14" t="s">
        <v>47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</row>
    <row r="12" spans="1:26" x14ac:dyDescent="0.25">
      <c r="A12" s="7"/>
      <c r="B12" t="s">
        <v>13</v>
      </c>
      <c r="C12" t="s">
        <v>16</v>
      </c>
      <c r="D12" t="s">
        <v>17</v>
      </c>
    </row>
    <row r="13" spans="1:26" x14ac:dyDescent="0.25">
      <c r="A13" s="7"/>
      <c r="B13">
        <v>1</v>
      </c>
      <c r="C13">
        <f>LN(D13)</f>
        <v>1.6094379124341003</v>
      </c>
      <c r="D13">
        <f>B13+4</f>
        <v>5</v>
      </c>
    </row>
    <row r="14" spans="1:26" x14ac:dyDescent="0.25">
      <c r="A14" s="7"/>
      <c r="B14">
        <v>2</v>
      </c>
      <c r="C14">
        <f>LN(D14)</f>
        <v>1.791759469228055</v>
      </c>
      <c r="D14">
        <f t="shared" ref="D14:D22" si="0">B14+4</f>
        <v>6</v>
      </c>
    </row>
    <row r="15" spans="1:26" x14ac:dyDescent="0.25">
      <c r="A15" s="7"/>
      <c r="B15">
        <v>3</v>
      </c>
      <c r="C15">
        <f>LN(D15)</f>
        <v>1.9459101490553132</v>
      </c>
      <c r="D15">
        <f t="shared" si="0"/>
        <v>7</v>
      </c>
    </row>
    <row r="16" spans="1:26" x14ac:dyDescent="0.25">
      <c r="A16" s="7"/>
      <c r="B16">
        <v>4</v>
      </c>
      <c r="C16">
        <f t="shared" ref="C16:C22" si="1">LN(D16)</f>
        <v>2.0794415416798357</v>
      </c>
      <c r="D16">
        <f t="shared" si="0"/>
        <v>8</v>
      </c>
    </row>
    <row r="17" spans="1:15" x14ac:dyDescent="0.25">
      <c r="A17" s="7"/>
      <c r="B17">
        <v>5</v>
      </c>
      <c r="C17">
        <f t="shared" si="1"/>
        <v>2.1972245773362196</v>
      </c>
      <c r="D17">
        <f t="shared" si="0"/>
        <v>9</v>
      </c>
    </row>
    <row r="18" spans="1:15" x14ac:dyDescent="0.25">
      <c r="A18" s="7"/>
      <c r="B18">
        <v>6</v>
      </c>
      <c r="C18">
        <f t="shared" si="1"/>
        <v>2.3025850929940459</v>
      </c>
      <c r="D18">
        <f t="shared" si="0"/>
        <v>10</v>
      </c>
    </row>
    <row r="19" spans="1:15" x14ac:dyDescent="0.25">
      <c r="A19" s="7"/>
      <c r="B19">
        <v>7</v>
      </c>
      <c r="C19">
        <f t="shared" si="1"/>
        <v>2.3978952727983707</v>
      </c>
      <c r="D19">
        <f t="shared" si="0"/>
        <v>11</v>
      </c>
    </row>
    <row r="20" spans="1:15" x14ac:dyDescent="0.25">
      <c r="A20" s="7"/>
      <c r="B20">
        <v>8</v>
      </c>
      <c r="C20">
        <f t="shared" si="1"/>
        <v>2.4849066497880004</v>
      </c>
      <c r="D20">
        <f t="shared" si="0"/>
        <v>12</v>
      </c>
    </row>
    <row r="21" spans="1:15" x14ac:dyDescent="0.25">
      <c r="A21" s="7"/>
      <c r="B21">
        <v>9</v>
      </c>
      <c r="C21">
        <f t="shared" si="1"/>
        <v>2.5649493574615367</v>
      </c>
      <c r="D21">
        <f t="shared" si="0"/>
        <v>13</v>
      </c>
    </row>
    <row r="22" spans="1:15" x14ac:dyDescent="0.25">
      <c r="A22" s="7"/>
      <c r="B22">
        <v>10</v>
      </c>
      <c r="C22">
        <f t="shared" si="1"/>
        <v>2.6390573296152584</v>
      </c>
      <c r="D22">
        <f t="shared" si="0"/>
        <v>14</v>
      </c>
    </row>
    <row r="23" spans="1:15" x14ac:dyDescent="0.25">
      <c r="A23" s="7"/>
    </row>
    <row r="24" spans="1:15" x14ac:dyDescent="0.25">
      <c r="A24" s="7"/>
    </row>
    <row r="25" spans="1:15" x14ac:dyDescent="0.25">
      <c r="A25" s="7"/>
    </row>
    <row r="26" spans="1:15" x14ac:dyDescent="0.25">
      <c r="A26" s="7"/>
    </row>
    <row r="27" spans="1:15" x14ac:dyDescent="0.25">
      <c r="A27" s="7"/>
    </row>
    <row r="28" spans="1:15" x14ac:dyDescent="0.25">
      <c r="A28" s="7"/>
    </row>
    <row r="29" spans="1:15" x14ac:dyDescent="0.25">
      <c r="A29" s="7"/>
    </row>
    <row r="30" spans="1:15" x14ac:dyDescent="0.25">
      <c r="A30" s="7"/>
    </row>
    <row r="31" spans="1:15" x14ac:dyDescent="0.25">
      <c r="A31" s="7"/>
    </row>
    <row r="32" spans="1:15" x14ac:dyDescent="0.25">
      <c r="A32" s="13" t="s">
        <v>48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5">
      <c r="A33" s="10" t="s">
        <v>48</v>
      </c>
      <c r="B33" t="s">
        <v>50</v>
      </c>
      <c r="C33" t="s">
        <v>13</v>
      </c>
      <c r="D33" t="s">
        <v>14</v>
      </c>
      <c r="E33" t="s">
        <v>18</v>
      </c>
      <c r="F33" t="s">
        <v>19</v>
      </c>
      <c r="G33" t="s">
        <v>51</v>
      </c>
    </row>
    <row r="34" spans="1:15" x14ac:dyDescent="0.25">
      <c r="A34" s="10"/>
      <c r="B34">
        <f>C34*SQRT(D34)-E34^2</f>
        <v>0.7320508075688783</v>
      </c>
      <c r="C34">
        <v>1.0000000000000004</v>
      </c>
      <c r="D34">
        <v>3</v>
      </c>
      <c r="E34">
        <v>0.99999999999999978</v>
      </c>
      <c r="F34">
        <v>-20</v>
      </c>
      <c r="G34">
        <f>COUNTIF(B34:B43,"&gt;" &amp;F34)</f>
        <v>8</v>
      </c>
    </row>
    <row r="35" spans="1:15" x14ac:dyDescent="0.25">
      <c r="A35" s="10"/>
      <c r="B35">
        <f t="shared" ref="B35:B43" si="2">C35*SQRT(D35)-E35^2</f>
        <v>-0.22579705388347238</v>
      </c>
      <c r="C35">
        <v>1.2222222222222225</v>
      </c>
      <c r="D35">
        <v>3.2222222222222219</v>
      </c>
      <c r="E35">
        <v>1.5555555555555554</v>
      </c>
    </row>
    <row r="36" spans="1:15" x14ac:dyDescent="0.25">
      <c r="A36" s="10"/>
      <c r="B36">
        <f t="shared" si="2"/>
        <v>-1.7760146895015927</v>
      </c>
      <c r="C36">
        <v>1.4444444444444446</v>
      </c>
      <c r="D36">
        <v>3.4444444444444438</v>
      </c>
      <c r="E36">
        <v>2.1111111111111107</v>
      </c>
    </row>
    <row r="37" spans="1:15" x14ac:dyDescent="0.25">
      <c r="A37" s="10"/>
      <c r="B37">
        <f t="shared" si="2"/>
        <v>-3.9196874185899837</v>
      </c>
      <c r="C37">
        <v>1.666666666666667</v>
      </c>
      <c r="D37">
        <v>3.6666666666666661</v>
      </c>
      <c r="E37">
        <v>2.6666666666666665</v>
      </c>
    </row>
    <row r="38" spans="1:15" x14ac:dyDescent="0.25">
      <c r="A38" s="10"/>
      <c r="B38">
        <f t="shared" si="2"/>
        <v>-6.6577769266903619</v>
      </c>
      <c r="C38">
        <v>1.8888888888888891</v>
      </c>
      <c r="D38">
        <v>3.8888888888888884</v>
      </c>
      <c r="E38">
        <v>3.2222222222222219</v>
      </c>
    </row>
    <row r="39" spans="1:15" x14ac:dyDescent="0.25">
      <c r="A39" s="10"/>
      <c r="B39">
        <f t="shared" si="2"/>
        <v>-9.9911424169506358</v>
      </c>
      <c r="C39">
        <v>2.1111111111111112</v>
      </c>
      <c r="D39">
        <v>4.1111111111111107</v>
      </c>
      <c r="E39">
        <v>3.7777777777777777</v>
      </c>
    </row>
    <row r="40" spans="1:15" x14ac:dyDescent="0.25">
      <c r="A40" s="10"/>
      <c r="B40">
        <f t="shared" si="2"/>
        <v>-13.920557112356807</v>
      </c>
      <c r="C40">
        <v>2.333333333333333</v>
      </c>
      <c r="D40">
        <v>4.3333333333333321</v>
      </c>
      <c r="E40">
        <v>4.3333333333333339</v>
      </c>
    </row>
    <row r="41" spans="1:15" x14ac:dyDescent="0.25">
      <c r="A41" s="10"/>
      <c r="B41">
        <f t="shared" si="2"/>
        <v>-18.446721328606589</v>
      </c>
      <c r="C41">
        <v>2.5555555555555554</v>
      </c>
      <c r="D41">
        <v>4.5555555555555545</v>
      </c>
      <c r="E41">
        <v>4.8888888888888893</v>
      </c>
    </row>
    <row r="42" spans="1:15" x14ac:dyDescent="0.25">
      <c r="A42" s="10"/>
      <c r="B42">
        <f t="shared" si="2"/>
        <v>-23.570272971325309</v>
      </c>
      <c r="C42">
        <v>2.7777777777777777</v>
      </c>
      <c r="D42">
        <v>4.7777777777777768</v>
      </c>
      <c r="E42">
        <v>5.4444444444444446</v>
      </c>
    </row>
    <row r="43" spans="1:15" x14ac:dyDescent="0.25">
      <c r="A43" s="10"/>
      <c r="B43">
        <f t="shared" si="2"/>
        <v>-29.291796067500634</v>
      </c>
      <c r="C43">
        <v>3</v>
      </c>
      <c r="D43">
        <v>4.9999999999999982</v>
      </c>
      <c r="E43">
        <v>6</v>
      </c>
    </row>
    <row r="44" spans="1:15" x14ac:dyDescent="0.25">
      <c r="A44" s="10"/>
    </row>
    <row r="45" spans="1:15" x14ac:dyDescent="0.25">
      <c r="A45" s="12" t="s">
        <v>49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8"/>
      <c r="B46" s="1" t="s">
        <v>20</v>
      </c>
      <c r="C46" t="s">
        <v>21</v>
      </c>
      <c r="D46" s="4" t="s">
        <v>22</v>
      </c>
      <c r="E46" s="1" t="s">
        <v>23</v>
      </c>
      <c r="F46" s="2" t="s">
        <v>24</v>
      </c>
      <c r="G46" t="s">
        <v>25</v>
      </c>
    </row>
    <row r="47" spans="1:15" x14ac:dyDescent="0.25">
      <c r="A47" s="8"/>
      <c r="B47" s="1">
        <v>1</v>
      </c>
      <c r="C47" t="s">
        <v>26</v>
      </c>
      <c r="D47" s="4">
        <v>525</v>
      </c>
      <c r="E47" s="2" t="s">
        <v>27</v>
      </c>
      <c r="F47" s="2">
        <v>100</v>
      </c>
      <c r="G47" s="3">
        <f>D47*F47</f>
        <v>52500</v>
      </c>
    </row>
    <row r="48" spans="1:15" x14ac:dyDescent="0.25">
      <c r="A48" s="8"/>
      <c r="B48" s="1">
        <v>2</v>
      </c>
      <c r="C48" t="s">
        <v>28</v>
      </c>
      <c r="D48" s="4">
        <f>48.59*1.07</f>
        <v>51.99130000000001</v>
      </c>
      <c r="E48" s="2" t="s">
        <v>27</v>
      </c>
      <c r="F48" s="2">
        <v>160</v>
      </c>
      <c r="G48" s="3">
        <f t="shared" ref="G48:G56" si="3">D48*F48</f>
        <v>8318.608000000002</v>
      </c>
    </row>
    <row r="49" spans="1:7" x14ac:dyDescent="0.25">
      <c r="A49" s="8"/>
      <c r="B49" s="1">
        <v>3</v>
      </c>
      <c r="C49" t="s">
        <v>29</v>
      </c>
      <c r="D49" s="4">
        <f>240*0.83</f>
        <v>199.2</v>
      </c>
      <c r="E49" s="2" t="s">
        <v>40</v>
      </c>
      <c r="F49" s="2">
        <v>350</v>
      </c>
      <c r="G49" s="3">
        <f t="shared" si="3"/>
        <v>69720</v>
      </c>
    </row>
    <row r="50" spans="1:7" x14ac:dyDescent="0.25">
      <c r="A50" s="8"/>
      <c r="B50" s="1">
        <v>4</v>
      </c>
      <c r="C50" t="s">
        <v>30</v>
      </c>
      <c r="D50" s="4">
        <v>357</v>
      </c>
      <c r="E50" s="2" t="s">
        <v>31</v>
      </c>
      <c r="F50" s="2">
        <v>1050</v>
      </c>
      <c r="G50" s="3">
        <f t="shared" si="3"/>
        <v>374850</v>
      </c>
    </row>
    <row r="51" spans="1:7" x14ac:dyDescent="0.25">
      <c r="A51" s="8"/>
      <c r="B51" s="1">
        <v>5</v>
      </c>
      <c r="C51" t="s">
        <v>32</v>
      </c>
      <c r="D51" s="4">
        <f>25*1.07</f>
        <v>26.75</v>
      </c>
      <c r="E51" s="2" t="s">
        <v>39</v>
      </c>
      <c r="F51" s="2">
        <v>85</v>
      </c>
      <c r="G51" s="3">
        <f t="shared" si="3"/>
        <v>2273.75</v>
      </c>
    </row>
    <row r="52" spans="1:7" x14ac:dyDescent="0.25">
      <c r="A52" s="8"/>
      <c r="B52" s="1">
        <v>6</v>
      </c>
      <c r="C52" t="s">
        <v>33</v>
      </c>
      <c r="D52" s="4">
        <f>48*0.83</f>
        <v>39.839999999999996</v>
      </c>
      <c r="E52" s="2" t="s">
        <v>38</v>
      </c>
      <c r="F52" s="2">
        <v>95</v>
      </c>
      <c r="G52" s="3">
        <f t="shared" si="3"/>
        <v>3784.7999999999997</v>
      </c>
    </row>
    <row r="53" spans="1:7" x14ac:dyDescent="0.25">
      <c r="A53" s="8"/>
      <c r="B53" s="1">
        <v>7</v>
      </c>
      <c r="C53" t="s">
        <v>34</v>
      </c>
      <c r="D53" s="4">
        <f>195*1.07</f>
        <v>208.65</v>
      </c>
      <c r="E53" s="2" t="s">
        <v>41</v>
      </c>
      <c r="F53" s="2">
        <v>130</v>
      </c>
      <c r="G53" s="3">
        <f t="shared" si="3"/>
        <v>27124.5</v>
      </c>
    </row>
    <row r="54" spans="1:7" x14ac:dyDescent="0.25">
      <c r="A54" s="8"/>
      <c r="B54" s="1">
        <v>8</v>
      </c>
      <c r="C54" t="s">
        <v>35</v>
      </c>
      <c r="D54" s="4">
        <v>679</v>
      </c>
      <c r="E54" s="2" t="s">
        <v>42</v>
      </c>
      <c r="F54" s="2">
        <v>250</v>
      </c>
      <c r="G54" s="3">
        <f t="shared" si="3"/>
        <v>169750</v>
      </c>
    </row>
    <row r="55" spans="1:7" x14ac:dyDescent="0.25">
      <c r="A55" s="8"/>
      <c r="B55" s="1">
        <v>9</v>
      </c>
      <c r="C55" t="s">
        <v>36</v>
      </c>
      <c r="D55" s="4">
        <v>103.2</v>
      </c>
      <c r="E55" s="2" t="s">
        <v>31</v>
      </c>
      <c r="F55" s="2">
        <v>30</v>
      </c>
      <c r="G55" s="3">
        <f t="shared" si="3"/>
        <v>3096</v>
      </c>
    </row>
    <row r="56" spans="1:7" x14ac:dyDescent="0.25">
      <c r="A56" s="8"/>
      <c r="B56" s="1">
        <v>10</v>
      </c>
      <c r="C56" t="s">
        <v>37</v>
      </c>
      <c r="D56" s="4">
        <f>286*0.83</f>
        <v>237.38</v>
      </c>
      <c r="E56" s="2" t="s">
        <v>31</v>
      </c>
      <c r="F56" s="2">
        <v>30</v>
      </c>
      <c r="G56" s="3">
        <f t="shared" si="3"/>
        <v>7121.4</v>
      </c>
    </row>
    <row r="57" spans="1:7" x14ac:dyDescent="0.25">
      <c r="A57" s="8"/>
      <c r="D57" s="3"/>
    </row>
    <row r="58" spans="1:7" x14ac:dyDescent="0.25">
      <c r="A58" s="8"/>
      <c r="D58" s="3"/>
      <c r="G58" t="s">
        <v>43</v>
      </c>
    </row>
    <row r="59" spans="1:7" x14ac:dyDescent="0.25">
      <c r="A59" s="8"/>
      <c r="D59" s="3"/>
      <c r="G59" s="3">
        <f>SUM(G47:G56)</f>
        <v>718539.05800000008</v>
      </c>
    </row>
  </sheetData>
  <mergeCells count="6">
    <mergeCell ref="A1:O1"/>
    <mergeCell ref="A45:O45"/>
    <mergeCell ref="A32:O32"/>
    <mergeCell ref="A11:O11"/>
    <mergeCell ref="A7:O7"/>
    <mergeCell ref="A4:O4"/>
  </mergeCells>
  <dataValidations disablePrompts="1" count="2">
    <dataValidation type="whole" operator="notEqual" allowBlank="1" showInputMessage="1" showErrorMessage="1" sqref="B9:C9">
      <formula1>0</formula1>
    </dataValidation>
    <dataValidation type="whole" allowBlank="1" showInputMessage="1" showErrorMessage="1" sqref="B13">
      <formula1>1</formula1>
      <formula2>3</formula2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л.р.№4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shmouk</dc:creator>
  <cp:lastModifiedBy>Дима Машуров</cp:lastModifiedBy>
  <dcterms:created xsi:type="dcterms:W3CDTF">2020-10-05T15:04:24Z</dcterms:created>
  <dcterms:modified xsi:type="dcterms:W3CDTF">2020-10-25T17:56:22Z</dcterms:modified>
</cp:coreProperties>
</file>