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antbp" sheetId="1" r:id="rId3"/>
    <sheet state="visible" name="Question 1" sheetId="2" r:id="rId4"/>
    <sheet state="visible" name="Question 2" sheetId="3" r:id="rId5"/>
    <sheet state="visible" name="Question 3" sheetId="4" r:id="rId6"/>
    <sheet state="visible" name="Question 4" sheetId="5" r:id="rId7"/>
    <sheet state="visible" name="Question 5" sheetId="6" r:id="rId8"/>
    <sheet state="visible" name="Question 6" sheetId="7" r:id="rId9"/>
    <sheet state="visible" name="Question 7" sheetId="8" r:id="rId10"/>
    <sheet state="visible" name="Question 8" sheetId="9" r:id="rId11"/>
    <sheet state="visible" name="Question 9" sheetId="10" r:id="rId12"/>
    <sheet state="visible" name="Question 10" sheetId="11" r:id="rId13"/>
    <sheet state="visible" name="Question 11" sheetId="12" r:id="rId14"/>
  </sheets>
  <definedNames/>
  <calcPr/>
  <extLst>
    <ext uri="GoogleSheetsCustomDataVersion1">
      <go:sheetsCustomData xmlns:go="http://customooxmlschemas.google.com/" r:id="rId15" roundtripDataSignature="AMtx7mhSyaidkTEado5kF23gLFdc/aPLPw=="/>
    </ext>
  </extLst>
</workbook>
</file>

<file path=xl/sharedStrings.xml><?xml version="1.0" encoding="utf-8"?>
<sst xmlns="http://schemas.openxmlformats.org/spreadsheetml/2006/main" count="264" uniqueCount="75">
  <si>
    <t>Biostatistics</t>
  </si>
  <si>
    <t>Id</t>
  </si>
  <si>
    <t>Mn_sbp</t>
  </si>
  <si>
    <t>Mn_dbp</t>
  </si>
  <si>
    <t>MSB1slt</t>
  </si>
  <si>
    <t>MSB2slt</t>
  </si>
  <si>
    <t>MSB3slt</t>
  </si>
  <si>
    <t>MSB4slt</t>
  </si>
  <si>
    <t>MSB5slt</t>
  </si>
  <si>
    <t>MSB6slt</t>
  </si>
  <si>
    <t>MSB7slt</t>
  </si>
  <si>
    <t>MSB8slt</t>
  </si>
  <si>
    <t>MSB9slt</t>
  </si>
  <si>
    <t>MSB10slt</t>
  </si>
  <si>
    <t>MSB1sug</t>
  </si>
  <si>
    <t>MSB2sug</t>
  </si>
  <si>
    <t>MSB3sug</t>
  </si>
  <si>
    <t>MSB4sug</t>
  </si>
  <si>
    <t>MSB5sug</t>
  </si>
  <si>
    <t>r</t>
  </si>
  <si>
    <t xml:space="preserve">Mn_ sbp Interval </t>
  </si>
  <si>
    <t xml:space="preserve">Frequency </t>
  </si>
  <si>
    <t xml:space="preserve">Mn_ dbp Interval </t>
  </si>
  <si>
    <r>
      <t>50</t>
    </r>
    <r>
      <rPr>
        <rFont val="Calibri"/>
        <b/>
        <color rgb="FF44546A"/>
        <sz val="11.0"/>
      </rPr>
      <t>≤</t>
    </r>
    <r>
      <rPr>
        <rFont val="Calibri"/>
        <b/>
        <color rgb="FF44546A"/>
        <sz val="11.0"/>
      </rPr>
      <t>x&lt;55</t>
    </r>
  </si>
  <si>
    <t>25≤x&lt;30</t>
  </si>
  <si>
    <t>55≤x&lt;60</t>
  </si>
  <si>
    <t>30≤x&lt;35</t>
  </si>
  <si>
    <t>60≤x&lt;65</t>
  </si>
  <si>
    <t>35≤x&lt;40</t>
  </si>
  <si>
    <t>65≤x&lt;70</t>
  </si>
  <si>
    <t>40≤x&lt;45</t>
  </si>
  <si>
    <t>70≤x&lt;75</t>
  </si>
  <si>
    <t>45≤x&lt;50</t>
  </si>
  <si>
    <t>75≤x&lt;80</t>
  </si>
  <si>
    <t>50≤x&lt;55</t>
  </si>
  <si>
    <t>80≤x&lt;85</t>
  </si>
  <si>
    <t>85≤x&lt;90</t>
  </si>
  <si>
    <t>x≥65</t>
  </si>
  <si>
    <t xml:space="preserve"> </t>
  </si>
  <si>
    <t>90≤x&lt;95</t>
  </si>
  <si>
    <t>Grand Total</t>
  </si>
  <si>
    <r>
      <t>x</t>
    </r>
    <r>
      <rPr>
        <rFont val="Calibri"/>
        <b/>
        <color rgb="FF44546A"/>
        <sz val="11.0"/>
      </rPr>
      <t>≥95</t>
    </r>
  </si>
  <si>
    <t>P(X=r)</t>
  </si>
  <si>
    <t>Expected Values</t>
  </si>
  <si>
    <t>Variances</t>
  </si>
  <si>
    <r>
      <t>50</t>
    </r>
    <r>
      <rPr>
        <rFont val="Calibri"/>
        <b/>
        <color rgb="FF44546A"/>
        <sz val="11.0"/>
      </rPr>
      <t>≤</t>
    </r>
    <r>
      <rPr>
        <rFont val="Calibri"/>
        <b/>
        <color rgb="FF44546A"/>
        <sz val="11.0"/>
      </rPr>
      <t>x&lt;55</t>
    </r>
  </si>
  <si>
    <t xml:space="preserve">x&lt;50 </t>
  </si>
  <si>
    <r>
      <t>50</t>
    </r>
    <r>
      <rPr>
        <rFont val="Calibri"/>
        <b/>
        <color rgb="FF44546A"/>
        <sz val="11.0"/>
      </rPr>
      <t>≤</t>
    </r>
    <r>
      <rPr>
        <rFont val="Calibri"/>
        <b/>
        <color rgb="FF44546A"/>
        <sz val="11.0"/>
      </rPr>
      <t>x&lt;55</t>
    </r>
  </si>
  <si>
    <r>
      <t>x</t>
    </r>
    <r>
      <rPr>
        <rFont val="Calibri"/>
        <b/>
        <color rgb="FF44546A"/>
        <sz val="11.0"/>
      </rPr>
      <t>≥95</t>
    </r>
  </si>
  <si>
    <r>
      <t>x</t>
    </r>
    <r>
      <rPr>
        <rFont val="Calibri"/>
        <b/>
        <color rgb="FF44546A"/>
        <sz val="11.0"/>
      </rPr>
      <t>≥95</t>
    </r>
  </si>
  <si>
    <t>Standard Deviation</t>
  </si>
  <si>
    <t>x&lt;25</t>
  </si>
  <si>
    <t>Mean</t>
  </si>
  <si>
    <t>Median</t>
  </si>
  <si>
    <t>Mode</t>
  </si>
  <si>
    <t>Range</t>
  </si>
  <si>
    <t>Variance</t>
  </si>
  <si>
    <t xml:space="preserve">97.5th percentile </t>
  </si>
  <si>
    <t xml:space="preserve">2.5th percentile </t>
  </si>
  <si>
    <t xml:space="preserve">Mean </t>
  </si>
  <si>
    <t xml:space="preserve">Standard Deviation </t>
  </si>
  <si>
    <t xml:space="preserve">Binomial Distribution </t>
  </si>
  <si>
    <t>p</t>
  </si>
  <si>
    <t xml:space="preserve"> Poisson distribution</t>
  </si>
  <si>
    <t>E(X)</t>
  </si>
  <si>
    <t>Standard Error</t>
  </si>
  <si>
    <r>
      <t>50</t>
    </r>
    <r>
      <rPr>
        <rFont val="Calibri"/>
        <b/>
        <color rgb="FF44546A"/>
        <sz val="11.0"/>
      </rPr>
      <t>≤</t>
    </r>
    <r>
      <rPr>
        <rFont val="Calibri"/>
        <b/>
        <color rgb="FF44546A"/>
        <sz val="11.0"/>
      </rPr>
      <t>x&lt;55</t>
    </r>
  </si>
  <si>
    <r>
      <t>x</t>
    </r>
    <r>
      <rPr>
        <rFont val="Calibri"/>
        <b/>
        <color rgb="FF44546A"/>
        <sz val="11.0"/>
      </rPr>
      <t>≥95</t>
    </r>
  </si>
  <si>
    <t>Critical t</t>
  </si>
  <si>
    <t>Lower bound</t>
  </si>
  <si>
    <t>Upper bound</t>
  </si>
  <si>
    <t>Sample Variance</t>
  </si>
  <si>
    <t>Lower Bound</t>
  </si>
  <si>
    <t>Upper Bound</t>
  </si>
  <si>
    <t xml:space="preserve">Test statistic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</si>
</sst>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9">
    <font>
      <sz val="10.0"/>
      <color rgb="FF000000"/>
      <name val="Arial"/>
    </font>
    <font>
      <sz val="10.0"/>
      <name val="Arial"/>
    </font>
    <font>
      <b/>
      <sz val="15.0"/>
      <color rgb="FF44546A"/>
      <name val="Calibri"/>
    </font>
    <font>
      <b/>
      <sz val="11.0"/>
      <color rgb="FF44546A"/>
      <name val="Calibri"/>
    </font>
    <font>
      <b/>
      <sz val="11.0"/>
      <color rgb="FF000000"/>
      <name val="Calibri"/>
    </font>
    <font>
      <b/>
      <sz val="11.0"/>
      <color rgb="FFFF0000"/>
      <name val="Calibri"/>
    </font>
    <font>
      <b/>
      <sz val="18.0"/>
      <name val="Aharoni"/>
    </font>
    <font>
      <b/>
      <sz val="11.0"/>
      <name val="Calibri"/>
    </font>
    <font/>
  </fonts>
  <fills count="12">
    <fill>
      <patternFill patternType="none"/>
    </fill>
    <fill>
      <patternFill patternType="lightGray"/>
    </fill>
    <fill>
      <patternFill patternType="solid">
        <fgColor rgb="FFC00000"/>
        <bgColor rgb="FFC000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  <fill>
      <patternFill patternType="solid">
        <fgColor rgb="FF0070C0"/>
        <bgColor rgb="FF0070C0"/>
      </patternFill>
    </fill>
    <fill>
      <patternFill patternType="solid">
        <fgColor rgb="FFC5E0B3"/>
        <bgColor rgb="FFC5E0B3"/>
      </patternFill>
    </fill>
    <fill>
      <patternFill patternType="solid">
        <fgColor rgb="FF7030A0"/>
        <bgColor rgb="FF7030A0"/>
      </patternFill>
    </fill>
  </fills>
  <borders count="5">
    <border/>
    <border>
      <bottom style="thick">
        <color rgb="FF5B9BD5"/>
      </bottom>
    </border>
    <border>
      <left/>
      <right/>
      <top/>
      <bottom/>
    </border>
    <border>
      <top style="thin">
        <color rgb="FF5B9BD5"/>
      </top>
      <bottom style="double">
        <color rgb="FF5B9BD5"/>
      </bottom>
    </border>
    <border>
      <left/>
      <right/>
      <top style="thin">
        <color rgb="FF5B9BD5"/>
      </top>
      <bottom style="double">
        <color rgb="FF5B9BD5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/>
    </xf>
    <xf borderId="1" fillId="0" fontId="2" numFmtId="0" xfId="0" applyAlignment="1" applyBorder="1" applyFont="1">
      <alignment horizontal="right"/>
    </xf>
    <xf borderId="2" fillId="2" fontId="1" numFmtId="0" xfId="0" applyBorder="1" applyFill="1" applyFont="1"/>
    <xf borderId="0" fillId="0" fontId="3" numFmtId="0" xfId="0" applyFont="1"/>
    <xf borderId="0" fillId="0" fontId="3" numFmtId="0" xfId="0" applyAlignment="1" applyFont="1">
      <alignment horizontal="right"/>
    </xf>
    <xf borderId="2" fillId="3" fontId="1" numFmtId="0" xfId="0" applyBorder="1" applyFill="1" applyFont="1"/>
    <xf borderId="2" fillId="4" fontId="1" numFmtId="0" xfId="0" applyBorder="1" applyFill="1" applyFont="1"/>
    <xf borderId="3" fillId="0" fontId="4" numFmtId="0" xfId="0" applyBorder="1" applyFont="1"/>
    <xf borderId="3" fillId="0" fontId="4" numFmtId="0" xfId="0" applyAlignment="1" applyBorder="1" applyFont="1">
      <alignment horizontal="left"/>
    </xf>
    <xf borderId="0" fillId="0" fontId="1" numFmtId="0" xfId="0" applyFont="1"/>
    <xf borderId="0" fillId="0" fontId="1" numFmtId="1" xfId="0" applyFont="1" applyNumberFormat="1"/>
    <xf borderId="2" fillId="5" fontId="1" numFmtId="0" xfId="0" applyBorder="1" applyFill="1" applyFont="1"/>
    <xf borderId="2" fillId="6" fontId="1" numFmtId="0" xfId="0" applyBorder="1" applyFill="1" applyFont="1"/>
    <xf borderId="2" fillId="7" fontId="1" numFmtId="0" xfId="0" applyBorder="1" applyFill="1" applyFont="1"/>
    <xf borderId="2" fillId="8" fontId="1" numFmtId="0" xfId="0" applyBorder="1" applyFill="1" applyFont="1"/>
    <xf borderId="2" fillId="9" fontId="1" numFmtId="0" xfId="0" applyBorder="1" applyFill="1" applyFont="1"/>
    <xf borderId="2" fillId="10" fontId="1" numFmtId="0" xfId="0" applyBorder="1" applyFill="1" applyFont="1"/>
    <xf borderId="2" fillId="11" fontId="1" numFmtId="0" xfId="0" applyBorder="1" applyFill="1" applyFont="1"/>
    <xf borderId="0" fillId="0" fontId="2" numFmtId="0" xfId="0" applyAlignment="1" applyFont="1">
      <alignment horizontal="right"/>
    </xf>
    <xf borderId="0" fillId="0" fontId="1" numFmtId="0" xfId="0" applyAlignment="1" applyFont="1">
      <alignment horizontal="left"/>
    </xf>
    <xf borderId="4" fillId="5" fontId="5" numFmtId="0" xfId="0" applyBorder="1" applyFont="1"/>
    <xf borderId="0" fillId="0" fontId="1" numFmtId="2" xfId="0" applyFont="1" applyNumberFormat="1"/>
    <xf borderId="2" fillId="8" fontId="1" numFmtId="2" xfId="0" applyBorder="1" applyFont="1" applyNumberFormat="1"/>
    <xf borderId="2" fillId="3" fontId="1" numFmtId="2" xfId="0" applyBorder="1" applyFont="1" applyNumberFormat="1"/>
    <xf borderId="0" fillId="0" fontId="6" numFmtId="0" xfId="0" applyAlignment="1" applyFont="1">
      <alignment horizontal="center"/>
    </xf>
    <xf borderId="3" fillId="0" fontId="7" numFmtId="0" xfId="0" applyBorder="1" applyFont="1"/>
    <xf borderId="0" fillId="0" fontId="8" numFmtId="2" xfId="0" applyFont="1" applyNumberForma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customschemas.google.com/relationships/workbookmetadata" Target="metadata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Bar Chart</a:t>
            </a:r>
          </a:p>
        </c:rich>
      </c:tx>
      <c:overlay val="0"/>
    </c:title>
    <c:plotArea>
      <c:layout/>
      <c:barChart>
        <c:barDir val="bar"/>
        <c:grouping val="clustered"/>
        <c:ser>
          <c:idx val="0"/>
          <c:order val="0"/>
          <c:tx>
            <c:strRef>
              <c:f>'Question 1'!$A$1</c:f>
            </c:strRef>
          </c:tx>
          <c:spPr>
            <a:solidFill>
              <a:srgbClr val="ED7D31"/>
            </a:solidFill>
          </c:spPr>
          <c:val>
            <c:numRef>
              <c:f>'Question 1'!$A$2:$A$100</c:f>
            </c:numRef>
          </c:val>
        </c:ser>
        <c:ser>
          <c:idx val="1"/>
          <c:order val="1"/>
          <c:tx>
            <c:strRef>
              <c:f>'Question 1'!$H$1</c:f>
            </c:strRef>
          </c:tx>
          <c:spPr>
            <a:solidFill>
              <a:srgbClr val="5B9BD5"/>
            </a:solidFill>
          </c:spPr>
          <c:val>
            <c:numRef>
              <c:f>'Question 1'!$H$2:$H$100</c:f>
            </c:numRef>
          </c:val>
        </c:ser>
        <c:axId val="1010530812"/>
        <c:axId val="1937505985"/>
      </c:barChart>
      <c:catAx>
        <c:axId val="1010530812"/>
        <c:scaling>
          <c:orientation val="maxMin"/>
        </c:scaling>
        <c:delete val="0"/>
        <c:axPos val="l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937505985"/>
      </c:catAx>
      <c:valAx>
        <c:axId val="1937505985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010530812"/>
        <c:crosses val="max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Mn_sbp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'Question 2'!$G$1</c:f>
            </c:strRef>
          </c:tx>
          <c:spPr>
            <a:solidFill>
              <a:srgbClr val="5B9BD5"/>
            </a:solidFill>
          </c:spPr>
          <c:cat>
            <c:strRef>
              <c:f>'Question 2'!$F$2:$F$11</c:f>
            </c:strRef>
          </c:cat>
          <c:val>
            <c:numRef>
              <c:f>'Question 2'!$G$2:$G$11</c:f>
            </c:numRef>
          </c:val>
        </c:ser>
        <c:axId val="2000814377"/>
        <c:axId val="1634376330"/>
      </c:barChart>
      <c:catAx>
        <c:axId val="20008143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SBP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634376330"/>
      </c:catAx>
      <c:valAx>
        <c:axId val="163437633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Frequency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2000814377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Mn_dbp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'Question 2'!$K$1</c:f>
            </c:strRef>
          </c:tx>
          <c:spPr>
            <a:solidFill>
              <a:srgbClr val="5B9BD5"/>
            </a:solidFill>
          </c:spPr>
          <c:cat>
            <c:strRef>
              <c:f>'Question 2'!$J$2:$J$9</c:f>
            </c:strRef>
          </c:cat>
          <c:val>
            <c:numRef>
              <c:f>'Question 2'!$K$2:$K$9</c:f>
            </c:numRef>
          </c:val>
        </c:ser>
        <c:axId val="1701963054"/>
        <c:axId val="444149206"/>
      </c:barChart>
      <c:catAx>
        <c:axId val="17019630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DBP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444149206"/>
      </c:catAx>
      <c:valAx>
        <c:axId val="44414920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Frequency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701963054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'Question 3'!$D$1</c:f>
            </c:strRef>
          </c:tx>
          <c:spPr>
            <a:solidFill>
              <a:srgbClr val="5B9BD5"/>
            </a:solidFill>
          </c:spPr>
          <c:cat>
            <c:strRef>
              <c:f>'Question 3'!$B$2:$B$11</c:f>
            </c:strRef>
          </c:cat>
          <c:val>
            <c:numRef>
              <c:f>'Question 3'!$D$2:$D$11</c:f>
            </c:numRef>
          </c:val>
        </c:ser>
        <c:axId val="1645319661"/>
        <c:axId val="1695720356"/>
      </c:barChart>
      <c:catAx>
        <c:axId val="1645319661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695720356"/>
      </c:catAx>
      <c:valAx>
        <c:axId val="169572035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645319661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'Question 3'!$D$14</c:f>
            </c:strRef>
          </c:tx>
          <c:spPr>
            <a:solidFill>
              <a:srgbClr val="5B9BD5"/>
            </a:solidFill>
          </c:spPr>
          <c:cat>
            <c:strRef>
              <c:f>'Question 3'!$B$15:$B$22</c:f>
            </c:strRef>
          </c:cat>
          <c:val>
            <c:numRef>
              <c:f>'Question 3'!$D$15:$D$22</c:f>
            </c:numRef>
          </c:val>
        </c:ser>
        <c:axId val="701960543"/>
        <c:axId val="211032567"/>
      </c:barChart>
      <c:catAx>
        <c:axId val="701960543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211032567"/>
      </c:catAx>
      <c:valAx>
        <c:axId val="21103256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701960543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'Question 5'!$D$1</c:f>
            </c:strRef>
          </c:tx>
          <c:spPr>
            <a:solidFill>
              <a:srgbClr val="ED7D31"/>
            </a:solidFill>
          </c:spPr>
          <c:val>
            <c:numRef>
              <c:f>'Question 5'!$D$2:$D$12</c:f>
            </c:numRef>
          </c:val>
        </c:ser>
        <c:ser>
          <c:idx val="1"/>
          <c:order val="1"/>
          <c:tx>
            <c:strRef>
              <c:f>'Question 5'!$G$1</c:f>
            </c:strRef>
          </c:tx>
          <c:spPr>
            <a:solidFill>
              <a:srgbClr val="A5A5A5"/>
            </a:solidFill>
          </c:spPr>
          <c:val>
            <c:numRef>
              <c:f>'Question 5'!$G$2:$G$12</c:f>
            </c:numRef>
          </c:val>
        </c:ser>
        <c:ser>
          <c:idx val="2"/>
          <c:order val="2"/>
          <c:tx>
            <c:strRef>
              <c:f>'Question 5'!$I$1</c:f>
            </c:strRef>
          </c:tx>
          <c:spPr>
            <a:solidFill>
              <a:srgbClr val="FFC000"/>
            </a:solidFill>
          </c:spPr>
          <c:val>
            <c:numRef>
              <c:f>'Question 5'!$I$2:$I$15</c:f>
            </c:numRef>
          </c:val>
        </c:ser>
        <c:axId val="2057449036"/>
        <c:axId val="1436431996"/>
      </c:bar3DChart>
      <c:catAx>
        <c:axId val="2057449036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436431996"/>
      </c:catAx>
      <c:valAx>
        <c:axId val="143643199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2057449036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'Question 5'!$D$24</c:f>
            </c:strRef>
          </c:tx>
          <c:spPr>
            <a:solidFill>
              <a:srgbClr val="5B9BD5"/>
            </a:solidFill>
          </c:spPr>
          <c:val>
            <c:numRef>
              <c:f>'Question 5'!$D$25:$D$33</c:f>
            </c:numRef>
          </c:val>
        </c:ser>
        <c:ser>
          <c:idx val="1"/>
          <c:order val="1"/>
          <c:tx>
            <c:strRef>
              <c:f>'Question 5'!$G$24</c:f>
            </c:strRef>
          </c:tx>
          <c:spPr>
            <a:solidFill>
              <a:srgbClr val="ED7D31"/>
            </a:solidFill>
          </c:spPr>
          <c:val>
            <c:numRef>
              <c:f>'Question 5'!$G$25:$G$33</c:f>
            </c:numRef>
          </c:val>
        </c:ser>
        <c:ser>
          <c:idx val="2"/>
          <c:order val="2"/>
          <c:tx>
            <c:strRef>
              <c:f>'Question 5'!$I$24</c:f>
            </c:strRef>
          </c:tx>
          <c:spPr>
            <a:solidFill>
              <a:srgbClr val="A5A5A5"/>
            </a:solidFill>
          </c:spPr>
          <c:val>
            <c:numRef>
              <c:f>'Question 5'!$I$25:$I$34</c:f>
            </c:numRef>
          </c:val>
        </c:ser>
        <c:axId val="581532472"/>
        <c:axId val="348040877"/>
      </c:bar3DChart>
      <c:catAx>
        <c:axId val="581532472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348040877"/>
      </c:catAx>
      <c:valAx>
        <c:axId val="34804087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581532472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Mn_sbp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'Question 6'!$A$2:$A$80</c:f>
            </c:numRef>
          </c:xVal>
          <c:yVal>
            <c:numRef>
              <c:f>'Question 6'!$B$2:$B$80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802400"/>
        <c:axId val="353498714"/>
      </c:scatterChart>
      <c:valAx>
        <c:axId val="1404802400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353498714"/>
      </c:valAx>
      <c:valAx>
        <c:axId val="35349871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404802400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Mn_dbp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'Question 6'!$L$2:$L$80</c:f>
            </c:numRef>
          </c:xVal>
          <c:yVal>
            <c:numRef>
              <c:f>'Question 6'!$M$2:$M$80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06585"/>
        <c:axId val="614123780"/>
      </c:scatterChart>
      <c:valAx>
        <c:axId val="29006585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614123780"/>
      </c:valAx>
      <c:valAx>
        <c:axId val="61412378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29006585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6</xdr:row>
      <xdr:rowOff>104775</xdr:rowOff>
    </xdr:from>
    <xdr:ext cx="4552950" cy="7467600"/>
    <xdr:graphicFrame>
      <xdr:nvGraphicFramePr>
        <xdr:cNvPr id="995679071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12</xdr:row>
      <xdr:rowOff>114300</xdr:rowOff>
    </xdr:from>
    <xdr:ext cx="4810125" cy="2800350"/>
    <xdr:graphicFrame>
      <xdr:nvGraphicFramePr>
        <xdr:cNvPr id="32175258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76200</xdr:colOff>
      <xdr:row>0</xdr:row>
      <xdr:rowOff>0</xdr:rowOff>
    </xdr:from>
    <xdr:ext cx="4486275" cy="2314575"/>
    <xdr:graphicFrame>
      <xdr:nvGraphicFramePr>
        <xdr:cNvPr id="149759389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66675</xdr:colOff>
      <xdr:row>0</xdr:row>
      <xdr:rowOff>0</xdr:rowOff>
    </xdr:from>
    <xdr:ext cx="3657600" cy="1952625"/>
    <xdr:graphicFrame>
      <xdr:nvGraphicFramePr>
        <xdr:cNvPr id="66703601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142875</xdr:colOff>
      <xdr:row>12</xdr:row>
      <xdr:rowOff>152400</xdr:rowOff>
    </xdr:from>
    <xdr:ext cx="3609975" cy="1628775"/>
    <xdr:graphicFrame>
      <xdr:nvGraphicFramePr>
        <xdr:cNvPr id="115349801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38100</xdr:colOff>
      <xdr:row>1</xdr:row>
      <xdr:rowOff>9525</xdr:rowOff>
    </xdr:from>
    <xdr:ext cx="4619625" cy="2419350"/>
    <xdr:graphicFrame>
      <xdr:nvGraphicFramePr>
        <xdr:cNvPr id="2042824915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47625</xdr:colOff>
      <xdr:row>23</xdr:row>
      <xdr:rowOff>28575</xdr:rowOff>
    </xdr:from>
    <xdr:ext cx="4600575" cy="1895475"/>
    <xdr:graphicFrame>
      <xdr:nvGraphicFramePr>
        <xdr:cNvPr id="692662331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142875</xdr:colOff>
      <xdr:row>1</xdr:row>
      <xdr:rowOff>38100</xdr:rowOff>
    </xdr:from>
    <xdr:ext cx="4371975" cy="2743200"/>
    <xdr:graphicFrame>
      <xdr:nvGraphicFramePr>
        <xdr:cNvPr id="2094941770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104775</xdr:colOff>
      <xdr:row>1</xdr:row>
      <xdr:rowOff>9525</xdr:rowOff>
    </xdr:from>
    <xdr:ext cx="4371975" cy="2743200"/>
    <xdr:graphicFrame>
      <xdr:nvGraphicFramePr>
        <xdr:cNvPr id="159276311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2.75" customHeight="1">
      <c r="A1" s="1" t="s">
        <v>0</v>
      </c>
      <c r="S1" s="2"/>
      <c r="T1" s="2"/>
      <c r="U1" s="2"/>
      <c r="V1" s="2"/>
      <c r="W1" s="2"/>
      <c r="X1" s="2"/>
      <c r="Y1" s="2"/>
      <c r="Z1" s="2"/>
    </row>
    <row r="2" ht="12.7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</row>
    <row r="3" ht="12.75" customHeight="1">
      <c r="A3">
        <v>1.0</v>
      </c>
      <c r="B3">
        <v>75.33</v>
      </c>
      <c r="C3">
        <v>42.67</v>
      </c>
      <c r="D3">
        <v>5.0</v>
      </c>
      <c r="E3">
        <v>5.66</v>
      </c>
      <c r="F3">
        <v>0.0</v>
      </c>
      <c r="G3">
        <v>4.33</v>
      </c>
      <c r="H3">
        <v>4.5</v>
      </c>
      <c r="I3">
        <v>3.25</v>
      </c>
      <c r="J3">
        <v>5.0</v>
      </c>
      <c r="K3">
        <v>5.0</v>
      </c>
      <c r="L3">
        <v>3.75</v>
      </c>
      <c r="M3">
        <v>0.0</v>
      </c>
      <c r="N3">
        <v>12.85</v>
      </c>
      <c r="O3">
        <v>40.0</v>
      </c>
      <c r="P3">
        <v>39.0</v>
      </c>
      <c r="Q3">
        <v>68.0</v>
      </c>
      <c r="R3">
        <v>10.28</v>
      </c>
    </row>
    <row r="4" ht="12.75" customHeight="1">
      <c r="A4">
        <v>7.0</v>
      </c>
      <c r="B4">
        <v>53.33</v>
      </c>
      <c r="C4">
        <v>37.33</v>
      </c>
      <c r="D4">
        <v>33.0</v>
      </c>
      <c r="E4">
        <v>33.0</v>
      </c>
      <c r="F4">
        <v>24.0</v>
      </c>
      <c r="G4">
        <v>34.0</v>
      </c>
      <c r="H4">
        <v>24.0</v>
      </c>
      <c r="I4">
        <v>31.0</v>
      </c>
      <c r="J4">
        <v>31.0</v>
      </c>
      <c r="K4">
        <v>25.0</v>
      </c>
      <c r="L4">
        <v>24.0</v>
      </c>
      <c r="M4">
        <v>27.0</v>
      </c>
      <c r="N4">
        <v>13.85</v>
      </c>
      <c r="O4">
        <v>26.75</v>
      </c>
      <c r="P4">
        <v>16.0</v>
      </c>
      <c r="Q4">
        <v>1.18</v>
      </c>
      <c r="R4">
        <v>0.0</v>
      </c>
    </row>
    <row r="5" ht="12.75" customHeight="1">
      <c r="A5">
        <v>9.0</v>
      </c>
      <c r="B5">
        <v>66.0</v>
      </c>
      <c r="C5">
        <v>38.67</v>
      </c>
      <c r="D5">
        <v>2.0</v>
      </c>
      <c r="E5">
        <v>0.37</v>
      </c>
      <c r="F5">
        <v>6.66</v>
      </c>
      <c r="G5">
        <v>6.66</v>
      </c>
      <c r="H5">
        <v>17.0</v>
      </c>
      <c r="I5">
        <v>19.0</v>
      </c>
      <c r="J5">
        <v>0.0</v>
      </c>
      <c r="K5">
        <v>0.0</v>
      </c>
      <c r="L5">
        <v>0.0</v>
      </c>
      <c r="M5">
        <v>6.0</v>
      </c>
      <c r="N5">
        <v>3.9</v>
      </c>
      <c r="O5">
        <v>14.25</v>
      </c>
      <c r="P5">
        <v>20.0</v>
      </c>
      <c r="Q5">
        <v>44.33</v>
      </c>
      <c r="R5">
        <v>5.25</v>
      </c>
    </row>
    <row r="6" ht="12.75" customHeight="1">
      <c r="A6">
        <v>10.0</v>
      </c>
      <c r="B6">
        <v>70.67</v>
      </c>
      <c r="C6">
        <v>43.33</v>
      </c>
      <c r="D6">
        <v>0.0</v>
      </c>
      <c r="E6">
        <v>0.0</v>
      </c>
      <c r="F6">
        <v>0.0</v>
      </c>
      <c r="G6">
        <v>0.0</v>
      </c>
      <c r="H6">
        <v>0.0</v>
      </c>
      <c r="I6">
        <v>0.0</v>
      </c>
      <c r="J6">
        <v>0.0</v>
      </c>
      <c r="K6">
        <v>0.0</v>
      </c>
      <c r="L6">
        <v>0.0</v>
      </c>
      <c r="M6">
        <v>0.0</v>
      </c>
      <c r="N6">
        <v>0.0</v>
      </c>
      <c r="O6">
        <v>0.0</v>
      </c>
      <c r="P6">
        <v>0.0</v>
      </c>
      <c r="Q6">
        <v>0.0</v>
      </c>
      <c r="R6">
        <v>0.0</v>
      </c>
    </row>
    <row r="7" ht="12.75" customHeight="1">
      <c r="A7">
        <v>11.0</v>
      </c>
      <c r="B7">
        <v>84.67</v>
      </c>
      <c r="C7">
        <v>53.33</v>
      </c>
      <c r="D7">
        <v>0.0</v>
      </c>
      <c r="E7">
        <v>15.0</v>
      </c>
      <c r="F7">
        <v>6.33</v>
      </c>
      <c r="G7">
        <v>6.33</v>
      </c>
      <c r="H7">
        <v>10.0</v>
      </c>
      <c r="I7">
        <v>17.0</v>
      </c>
      <c r="J7">
        <v>16.5</v>
      </c>
      <c r="K7">
        <v>15.0</v>
      </c>
      <c r="L7">
        <v>10.66</v>
      </c>
      <c r="M7">
        <v>13.0</v>
      </c>
      <c r="N7">
        <v>0.0</v>
      </c>
      <c r="O7">
        <v>0.0</v>
      </c>
      <c r="P7">
        <v>0.0</v>
      </c>
      <c r="Q7">
        <v>0.0</v>
      </c>
      <c r="R7">
        <v>0.0</v>
      </c>
    </row>
    <row r="8" ht="12.75" customHeight="1">
      <c r="A8">
        <v>17.0</v>
      </c>
      <c r="B8">
        <v>72.67</v>
      </c>
      <c r="C8">
        <v>42.0</v>
      </c>
      <c r="D8">
        <v>0.0</v>
      </c>
      <c r="E8">
        <v>23.0</v>
      </c>
      <c r="F8">
        <v>17.0</v>
      </c>
      <c r="G8">
        <v>6.5</v>
      </c>
      <c r="H8">
        <v>24.0</v>
      </c>
      <c r="I8">
        <v>17.0</v>
      </c>
      <c r="J8">
        <v>1.0</v>
      </c>
      <c r="K8">
        <v>0.0</v>
      </c>
      <c r="L8">
        <v>0.0</v>
      </c>
      <c r="M8">
        <v>0.0</v>
      </c>
      <c r="N8">
        <v>15.0</v>
      </c>
      <c r="O8">
        <v>25.25</v>
      </c>
      <c r="P8">
        <v>27.75</v>
      </c>
      <c r="Q8">
        <v>37.33</v>
      </c>
      <c r="R8">
        <v>12.16</v>
      </c>
    </row>
    <row r="9" ht="12.75" customHeight="1">
      <c r="A9">
        <v>19.0</v>
      </c>
      <c r="B9">
        <v>63.33</v>
      </c>
      <c r="C9">
        <v>48.0</v>
      </c>
      <c r="D9">
        <v>6.33</v>
      </c>
      <c r="E9">
        <v>8.5</v>
      </c>
      <c r="F9">
        <v>5.33</v>
      </c>
      <c r="G9">
        <v>4.0</v>
      </c>
      <c r="H9">
        <v>8.0</v>
      </c>
      <c r="I9">
        <v>12.0</v>
      </c>
      <c r="J9">
        <v>2.0</v>
      </c>
      <c r="K9">
        <v>3.5</v>
      </c>
      <c r="L9">
        <v>7.0</v>
      </c>
      <c r="M9">
        <v>0.0</v>
      </c>
      <c r="N9">
        <v>11.6</v>
      </c>
      <c r="O9">
        <v>22.79</v>
      </c>
      <c r="P9">
        <v>49.0</v>
      </c>
      <c r="Q9">
        <v>85.5</v>
      </c>
      <c r="R9">
        <v>5.4</v>
      </c>
    </row>
    <row r="10" ht="12.75" customHeight="1">
      <c r="A10">
        <v>20.0</v>
      </c>
      <c r="B10">
        <v>57.33</v>
      </c>
      <c r="C10">
        <v>41.67</v>
      </c>
      <c r="D10">
        <v>6.33</v>
      </c>
      <c r="E10">
        <v>23.0</v>
      </c>
      <c r="F10">
        <v>3.5</v>
      </c>
      <c r="G10">
        <v>4.0</v>
      </c>
      <c r="H10">
        <v>7.33</v>
      </c>
      <c r="I10">
        <v>5.66</v>
      </c>
      <c r="J10">
        <v>11.0</v>
      </c>
      <c r="K10">
        <v>0.0</v>
      </c>
      <c r="L10">
        <v>12.5</v>
      </c>
      <c r="M10">
        <v>12.0</v>
      </c>
      <c r="N10">
        <v>6.19</v>
      </c>
      <c r="O10">
        <v>18.16</v>
      </c>
      <c r="P10">
        <v>34.25</v>
      </c>
      <c r="Q10">
        <v>28.6</v>
      </c>
      <c r="R10">
        <v>10.57</v>
      </c>
    </row>
    <row r="11" ht="12.75" customHeight="1">
      <c r="A11">
        <v>21.0</v>
      </c>
      <c r="B11">
        <v>66.67</v>
      </c>
      <c r="C11">
        <v>38.67</v>
      </c>
      <c r="D11">
        <v>0.0</v>
      </c>
      <c r="E11">
        <v>0.0</v>
      </c>
      <c r="F11">
        <v>0.0</v>
      </c>
      <c r="G11">
        <v>0.0</v>
      </c>
      <c r="H11">
        <v>12.0</v>
      </c>
      <c r="I11">
        <v>10.0</v>
      </c>
      <c r="J11">
        <v>0.0</v>
      </c>
      <c r="K11">
        <v>0.0</v>
      </c>
      <c r="L11">
        <v>0.0</v>
      </c>
      <c r="M11">
        <v>0.0</v>
      </c>
      <c r="N11">
        <v>7.66</v>
      </c>
      <c r="O11">
        <v>28.66</v>
      </c>
      <c r="P11">
        <v>30.5</v>
      </c>
      <c r="Q11">
        <v>31.5</v>
      </c>
      <c r="R11">
        <v>6.59</v>
      </c>
    </row>
    <row r="12" ht="12.75" customHeight="1">
      <c r="A12">
        <v>22.0</v>
      </c>
      <c r="B12">
        <v>81.33</v>
      </c>
      <c r="C12">
        <v>54.67</v>
      </c>
      <c r="D12">
        <v>7.0</v>
      </c>
      <c r="E12">
        <v>14.0</v>
      </c>
      <c r="F12">
        <v>7.0</v>
      </c>
      <c r="G12">
        <v>4.0</v>
      </c>
      <c r="H12">
        <v>3.0</v>
      </c>
      <c r="I12">
        <v>3.0</v>
      </c>
      <c r="J12">
        <v>0.0</v>
      </c>
      <c r="K12">
        <v>0.0</v>
      </c>
      <c r="L12">
        <v>2.0</v>
      </c>
      <c r="M12">
        <v>12.0</v>
      </c>
      <c r="N12">
        <v>12.39</v>
      </c>
      <c r="O12">
        <v>20.5</v>
      </c>
      <c r="P12">
        <v>25.2</v>
      </c>
      <c r="Q12">
        <v>146.0</v>
      </c>
      <c r="R12">
        <v>12.57</v>
      </c>
    </row>
    <row r="13" ht="12.75" customHeight="1">
      <c r="A13">
        <v>23.0</v>
      </c>
      <c r="B13">
        <v>82.67</v>
      </c>
      <c r="C13">
        <v>61.33</v>
      </c>
      <c r="D13">
        <v>5.0</v>
      </c>
      <c r="E13">
        <v>7.5</v>
      </c>
      <c r="F13">
        <v>2.5</v>
      </c>
      <c r="G13">
        <v>1.0</v>
      </c>
      <c r="H13">
        <v>1.5</v>
      </c>
      <c r="I13">
        <v>0.0</v>
      </c>
      <c r="J13">
        <v>6.5</v>
      </c>
      <c r="K13">
        <v>2.33</v>
      </c>
      <c r="L13">
        <v>11.0</v>
      </c>
      <c r="M13">
        <v>24.0</v>
      </c>
      <c r="N13">
        <v>3.4</v>
      </c>
      <c r="O13">
        <v>20.0</v>
      </c>
      <c r="P13">
        <v>24.0</v>
      </c>
      <c r="Q13">
        <v>29.25</v>
      </c>
      <c r="R13">
        <v>13.28</v>
      </c>
    </row>
    <row r="14" ht="12.75" customHeight="1">
      <c r="A14">
        <v>24.0</v>
      </c>
      <c r="B14">
        <v>74.0</v>
      </c>
      <c r="C14">
        <v>43.33</v>
      </c>
      <c r="D14">
        <v>0.0</v>
      </c>
      <c r="E14">
        <v>1.5</v>
      </c>
      <c r="F14">
        <v>3.0</v>
      </c>
      <c r="G14">
        <v>0.0</v>
      </c>
      <c r="H14">
        <v>0.0</v>
      </c>
      <c r="I14">
        <v>2.0</v>
      </c>
      <c r="J14">
        <v>1.0</v>
      </c>
      <c r="K14">
        <v>0.0</v>
      </c>
      <c r="L14">
        <v>1.0</v>
      </c>
      <c r="M14">
        <v>0.0</v>
      </c>
      <c r="N14">
        <v>3.92</v>
      </c>
      <c r="O14">
        <v>15.0</v>
      </c>
      <c r="P14">
        <v>34.0</v>
      </c>
      <c r="Q14">
        <v>34.25</v>
      </c>
      <c r="R14">
        <v>4.46</v>
      </c>
    </row>
    <row r="15" ht="12.75" customHeight="1">
      <c r="A15">
        <v>26.0</v>
      </c>
      <c r="B15">
        <v>70.67</v>
      </c>
      <c r="C15">
        <v>48.67</v>
      </c>
      <c r="D15">
        <v>6.5</v>
      </c>
      <c r="E15">
        <v>3.5</v>
      </c>
      <c r="F15">
        <v>4.5</v>
      </c>
      <c r="G15">
        <v>2.0</v>
      </c>
      <c r="H15">
        <v>1.66</v>
      </c>
      <c r="I15">
        <v>11.0</v>
      </c>
      <c r="J15">
        <v>7.66</v>
      </c>
      <c r="K15">
        <v>12.5</v>
      </c>
      <c r="L15">
        <v>12.5</v>
      </c>
      <c r="M15">
        <v>23.0</v>
      </c>
      <c r="N15">
        <v>2.12</v>
      </c>
      <c r="O15">
        <v>7.33</v>
      </c>
      <c r="P15">
        <v>38.66</v>
      </c>
      <c r="Q15">
        <v>72.5</v>
      </c>
      <c r="R15">
        <v>4.27</v>
      </c>
    </row>
    <row r="16" ht="12.75" customHeight="1">
      <c r="A16">
        <v>30.0</v>
      </c>
      <c r="B16">
        <v>71.33</v>
      </c>
      <c r="C16">
        <v>38.67</v>
      </c>
      <c r="D16">
        <v>3.33</v>
      </c>
      <c r="E16">
        <v>8.0</v>
      </c>
      <c r="F16">
        <v>9.0</v>
      </c>
      <c r="G16">
        <v>5.66</v>
      </c>
      <c r="H16">
        <v>6.33</v>
      </c>
      <c r="I16">
        <v>4.75</v>
      </c>
      <c r="J16">
        <v>5.0</v>
      </c>
      <c r="K16">
        <v>4.0</v>
      </c>
      <c r="L16">
        <v>6.5</v>
      </c>
      <c r="M16">
        <v>2.0</v>
      </c>
      <c r="N16">
        <v>4.19</v>
      </c>
      <c r="O16">
        <v>31.66</v>
      </c>
      <c r="P16">
        <v>33.0</v>
      </c>
      <c r="Q16">
        <v>15.66</v>
      </c>
      <c r="R16">
        <v>12.66</v>
      </c>
    </row>
    <row r="17" ht="12.75" customHeight="1">
      <c r="A17">
        <v>32.0</v>
      </c>
      <c r="B17">
        <v>64.67</v>
      </c>
      <c r="C17">
        <v>44.33</v>
      </c>
      <c r="D17">
        <v>29.0</v>
      </c>
      <c r="E17">
        <v>11.5</v>
      </c>
      <c r="F17">
        <v>25.0</v>
      </c>
      <c r="G17">
        <v>21.0</v>
      </c>
      <c r="H17">
        <v>6.66</v>
      </c>
      <c r="I17">
        <v>10.5</v>
      </c>
      <c r="J17">
        <v>10.5</v>
      </c>
      <c r="K17">
        <v>8.33</v>
      </c>
      <c r="L17">
        <v>14.0</v>
      </c>
      <c r="M17">
        <v>7.0</v>
      </c>
      <c r="N17">
        <v>5.25</v>
      </c>
      <c r="O17">
        <v>11.39</v>
      </c>
      <c r="P17">
        <v>17.5</v>
      </c>
      <c r="Q17">
        <v>16.0</v>
      </c>
      <c r="R17">
        <v>4.78</v>
      </c>
    </row>
    <row r="18" ht="12.75" customHeight="1">
      <c r="A18">
        <v>33.0</v>
      </c>
      <c r="B18">
        <v>68.0</v>
      </c>
      <c r="C18">
        <v>41.33</v>
      </c>
      <c r="D18">
        <v>0.0</v>
      </c>
      <c r="E18">
        <v>0.0</v>
      </c>
      <c r="F18">
        <v>0.0</v>
      </c>
      <c r="G18">
        <v>0.0</v>
      </c>
      <c r="H18">
        <v>0.0</v>
      </c>
      <c r="I18">
        <v>0.0</v>
      </c>
      <c r="J18">
        <v>0.0</v>
      </c>
      <c r="K18">
        <v>0.0</v>
      </c>
      <c r="L18">
        <v>0.0</v>
      </c>
      <c r="M18">
        <v>0.0</v>
      </c>
      <c r="N18">
        <v>0.0</v>
      </c>
      <c r="O18">
        <v>0.0</v>
      </c>
      <c r="P18">
        <v>0.0</v>
      </c>
      <c r="Q18">
        <v>0.0</v>
      </c>
      <c r="R18">
        <v>0.0</v>
      </c>
    </row>
    <row r="19" ht="12.75" customHeight="1">
      <c r="A19">
        <v>35.0</v>
      </c>
      <c r="B19">
        <v>71.33</v>
      </c>
      <c r="C19">
        <v>49.33</v>
      </c>
      <c r="D19">
        <v>0.0</v>
      </c>
      <c r="E19">
        <v>0.0</v>
      </c>
      <c r="F19">
        <v>0.0</v>
      </c>
      <c r="G19">
        <v>0.0</v>
      </c>
      <c r="H19">
        <v>0.0</v>
      </c>
      <c r="I19">
        <v>0.0</v>
      </c>
      <c r="J19">
        <v>0.0</v>
      </c>
      <c r="K19">
        <v>0.0</v>
      </c>
      <c r="L19">
        <v>0.0</v>
      </c>
      <c r="M19">
        <v>0.0</v>
      </c>
      <c r="N19">
        <v>7.47</v>
      </c>
      <c r="O19">
        <v>13.77</v>
      </c>
      <c r="P19">
        <v>35.5</v>
      </c>
      <c r="Q19">
        <v>19.28</v>
      </c>
      <c r="R19">
        <v>3.61</v>
      </c>
    </row>
    <row r="20" ht="12.75" customHeight="1">
      <c r="A20">
        <v>36.0</v>
      </c>
      <c r="B20">
        <v>73.33</v>
      </c>
      <c r="C20">
        <v>48.67</v>
      </c>
      <c r="D20">
        <v>0.0</v>
      </c>
      <c r="E20">
        <v>4.0</v>
      </c>
      <c r="F20">
        <v>9.5</v>
      </c>
      <c r="G20">
        <v>0.0</v>
      </c>
      <c r="H20">
        <v>3.0</v>
      </c>
      <c r="I20">
        <v>8.0</v>
      </c>
      <c r="J20">
        <v>11.0</v>
      </c>
      <c r="K20">
        <v>7.0</v>
      </c>
      <c r="L20">
        <v>0.0</v>
      </c>
      <c r="M20">
        <v>0.0</v>
      </c>
      <c r="N20">
        <v>10.63</v>
      </c>
      <c r="O20">
        <v>9.39</v>
      </c>
      <c r="P20">
        <v>10.25</v>
      </c>
      <c r="Q20">
        <v>15.5</v>
      </c>
      <c r="R20">
        <v>3.9</v>
      </c>
    </row>
    <row r="21" ht="12.75" customHeight="1">
      <c r="A21">
        <v>37.0</v>
      </c>
      <c r="B21">
        <v>62.67</v>
      </c>
      <c r="C21">
        <v>38.0</v>
      </c>
      <c r="D21">
        <v>15.0</v>
      </c>
      <c r="E21">
        <v>12.5</v>
      </c>
      <c r="F21">
        <v>25.0</v>
      </c>
      <c r="G21">
        <v>12.5</v>
      </c>
      <c r="H21">
        <v>9.66</v>
      </c>
      <c r="I21">
        <v>9.0</v>
      </c>
      <c r="J21">
        <v>26.0</v>
      </c>
      <c r="K21">
        <v>3.5</v>
      </c>
      <c r="L21">
        <v>12.5</v>
      </c>
      <c r="M21">
        <v>8.33</v>
      </c>
      <c r="N21">
        <v>0.0</v>
      </c>
      <c r="O21">
        <v>0.0</v>
      </c>
      <c r="P21">
        <v>0.0</v>
      </c>
      <c r="Q21">
        <v>0.0</v>
      </c>
      <c r="R21">
        <v>0.0</v>
      </c>
    </row>
    <row r="22" ht="12.75" customHeight="1">
      <c r="A22">
        <v>40.0</v>
      </c>
      <c r="B22">
        <v>74.0</v>
      </c>
      <c r="C22">
        <v>52.0</v>
      </c>
      <c r="D22">
        <v>6.5</v>
      </c>
      <c r="E22">
        <v>16.0</v>
      </c>
      <c r="F22">
        <v>2.0</v>
      </c>
      <c r="G22">
        <v>18.0</v>
      </c>
      <c r="H22">
        <v>8.5</v>
      </c>
      <c r="I22">
        <v>7.5</v>
      </c>
      <c r="J22">
        <v>23.0</v>
      </c>
      <c r="K22">
        <v>9.33</v>
      </c>
      <c r="L22">
        <v>3.33</v>
      </c>
      <c r="M22">
        <v>0.0</v>
      </c>
      <c r="N22">
        <v>30.0</v>
      </c>
      <c r="O22">
        <v>142.0</v>
      </c>
      <c r="P22">
        <v>141.0</v>
      </c>
      <c r="Q22">
        <v>143.0</v>
      </c>
      <c r="R22">
        <v>18.28</v>
      </c>
    </row>
    <row r="23" ht="12.75" customHeight="1">
      <c r="A23">
        <v>41.0</v>
      </c>
      <c r="B23">
        <v>72.0</v>
      </c>
      <c r="C23">
        <v>37.33</v>
      </c>
      <c r="D23">
        <v>6.33</v>
      </c>
      <c r="E23">
        <v>11.5</v>
      </c>
      <c r="F23">
        <v>5.0</v>
      </c>
      <c r="G23">
        <v>27.0</v>
      </c>
      <c r="H23">
        <v>5.33</v>
      </c>
      <c r="I23">
        <v>0.0</v>
      </c>
      <c r="J23">
        <v>17.0</v>
      </c>
      <c r="K23">
        <v>18.0</v>
      </c>
      <c r="L23">
        <v>5.33</v>
      </c>
      <c r="M23">
        <v>8.0</v>
      </c>
      <c r="N23">
        <v>7.75</v>
      </c>
      <c r="O23">
        <v>17.83</v>
      </c>
      <c r="P23">
        <v>15.57</v>
      </c>
      <c r="Q23">
        <v>34.25</v>
      </c>
      <c r="R23">
        <v>11.0</v>
      </c>
    </row>
    <row r="24" ht="12.75" customHeight="1">
      <c r="A24">
        <v>45.0</v>
      </c>
      <c r="B24">
        <v>66.67</v>
      </c>
      <c r="C24">
        <v>36.0</v>
      </c>
      <c r="D24">
        <v>31.0</v>
      </c>
      <c r="E24">
        <v>28.0</v>
      </c>
      <c r="F24">
        <v>34.0</v>
      </c>
      <c r="G24">
        <v>20.0</v>
      </c>
      <c r="H24">
        <v>28.0</v>
      </c>
      <c r="I24">
        <v>14.5</v>
      </c>
      <c r="J24">
        <v>31.0</v>
      </c>
      <c r="K24">
        <v>0.0</v>
      </c>
      <c r="L24">
        <v>0.0</v>
      </c>
      <c r="M24">
        <v>7.5</v>
      </c>
      <c r="N24">
        <v>4.0</v>
      </c>
      <c r="O24">
        <v>14.66</v>
      </c>
      <c r="P24">
        <v>27.25</v>
      </c>
      <c r="Q24">
        <v>35.0</v>
      </c>
      <c r="R24">
        <v>8.22</v>
      </c>
    </row>
    <row r="25" ht="12.75" customHeight="1">
      <c r="A25">
        <v>47.0</v>
      </c>
      <c r="B25">
        <v>64.67</v>
      </c>
      <c r="C25">
        <v>32.67</v>
      </c>
      <c r="D25">
        <v>8.0</v>
      </c>
      <c r="E25">
        <v>21.0</v>
      </c>
      <c r="F25">
        <v>4.33</v>
      </c>
      <c r="G25">
        <v>3.0</v>
      </c>
      <c r="H25">
        <v>3.5</v>
      </c>
      <c r="I25">
        <v>4.0</v>
      </c>
      <c r="J25">
        <v>4.0</v>
      </c>
      <c r="K25">
        <v>2.0</v>
      </c>
      <c r="L25">
        <v>5.0</v>
      </c>
      <c r="M25">
        <v>10.0</v>
      </c>
      <c r="N25">
        <v>17.42</v>
      </c>
      <c r="O25">
        <v>12.85</v>
      </c>
      <c r="P25">
        <v>23.39</v>
      </c>
      <c r="Q25">
        <v>21.39</v>
      </c>
      <c r="R25">
        <v>14.5</v>
      </c>
    </row>
    <row r="26" ht="12.75" customHeight="1">
      <c r="A26">
        <v>50.0</v>
      </c>
      <c r="B26">
        <v>66.0</v>
      </c>
      <c r="C26">
        <v>44.0</v>
      </c>
      <c r="D26">
        <v>8.0</v>
      </c>
      <c r="E26">
        <v>8.0</v>
      </c>
      <c r="F26">
        <v>11.5</v>
      </c>
      <c r="G26">
        <v>23.0</v>
      </c>
      <c r="H26">
        <v>14.5</v>
      </c>
      <c r="I26">
        <v>8.0</v>
      </c>
      <c r="J26">
        <v>4.75</v>
      </c>
      <c r="K26">
        <v>8.0</v>
      </c>
      <c r="L26">
        <v>16.0</v>
      </c>
      <c r="M26">
        <v>9.33</v>
      </c>
      <c r="N26">
        <v>5.59</v>
      </c>
      <c r="O26">
        <v>22.2</v>
      </c>
      <c r="P26">
        <v>29.25</v>
      </c>
      <c r="Q26">
        <v>33.0</v>
      </c>
      <c r="R26">
        <v>5.0</v>
      </c>
    </row>
    <row r="27" ht="12.75" customHeight="1">
      <c r="A27">
        <v>51.0</v>
      </c>
      <c r="B27">
        <v>60.67</v>
      </c>
      <c r="C27">
        <v>30.0</v>
      </c>
      <c r="D27">
        <v>0.0</v>
      </c>
      <c r="E27">
        <v>16.5</v>
      </c>
      <c r="F27">
        <v>5.33</v>
      </c>
      <c r="G27">
        <v>6.0</v>
      </c>
      <c r="H27">
        <v>6.0</v>
      </c>
      <c r="I27">
        <v>5.0</v>
      </c>
      <c r="J27">
        <v>0.0</v>
      </c>
      <c r="K27">
        <v>0.0</v>
      </c>
      <c r="L27">
        <v>0.0</v>
      </c>
      <c r="M27">
        <v>8.5</v>
      </c>
      <c r="N27">
        <v>7.07</v>
      </c>
      <c r="O27">
        <v>37.0</v>
      </c>
      <c r="P27">
        <v>12.42</v>
      </c>
      <c r="Q27">
        <v>13.71</v>
      </c>
      <c r="R27">
        <v>8.44</v>
      </c>
    </row>
    <row r="28" ht="12.75" customHeight="1">
      <c r="A28">
        <v>52.0</v>
      </c>
      <c r="B28">
        <v>70.0</v>
      </c>
      <c r="C28">
        <v>49.33</v>
      </c>
      <c r="D28">
        <v>5.66</v>
      </c>
      <c r="E28">
        <v>5.33</v>
      </c>
      <c r="F28">
        <v>5.75</v>
      </c>
      <c r="G28">
        <v>10.0</v>
      </c>
      <c r="H28">
        <v>1.0</v>
      </c>
      <c r="I28">
        <v>7.0</v>
      </c>
      <c r="J28">
        <v>3.0</v>
      </c>
      <c r="K28">
        <v>5.0</v>
      </c>
      <c r="L28">
        <v>2.0</v>
      </c>
      <c r="M28">
        <v>5.0</v>
      </c>
      <c r="N28">
        <v>4.92</v>
      </c>
      <c r="O28">
        <v>18.0</v>
      </c>
      <c r="P28">
        <v>14.66</v>
      </c>
      <c r="Q28">
        <v>24.75</v>
      </c>
      <c r="R28">
        <v>5.22</v>
      </c>
    </row>
    <row r="29" ht="12.75" customHeight="1">
      <c r="A29">
        <v>53.0</v>
      </c>
      <c r="B29">
        <v>70.0</v>
      </c>
      <c r="C29">
        <v>38.67</v>
      </c>
      <c r="D29">
        <v>4.0</v>
      </c>
      <c r="E29">
        <v>9.0</v>
      </c>
      <c r="F29">
        <v>3.66</v>
      </c>
      <c r="G29">
        <v>11.0</v>
      </c>
      <c r="H29">
        <v>4.5</v>
      </c>
      <c r="I29">
        <v>1.0</v>
      </c>
      <c r="J29">
        <v>0.0</v>
      </c>
      <c r="K29">
        <v>0.0</v>
      </c>
      <c r="L29">
        <v>1.0</v>
      </c>
      <c r="M29">
        <v>1.0</v>
      </c>
      <c r="N29">
        <v>4.53</v>
      </c>
      <c r="O29">
        <v>4.41</v>
      </c>
      <c r="P29">
        <v>16.66</v>
      </c>
      <c r="Q29">
        <v>15.42</v>
      </c>
      <c r="R29">
        <v>7.22</v>
      </c>
    </row>
    <row r="30" ht="12.75" customHeight="1">
      <c r="A30">
        <v>57.0</v>
      </c>
      <c r="B30">
        <v>74.0</v>
      </c>
      <c r="C30">
        <v>50.67</v>
      </c>
      <c r="D30">
        <v>6.33</v>
      </c>
      <c r="E30">
        <v>7.5</v>
      </c>
      <c r="F30">
        <v>8.0</v>
      </c>
      <c r="G30">
        <v>16.0</v>
      </c>
      <c r="H30">
        <v>13.0</v>
      </c>
      <c r="I30">
        <v>6.0</v>
      </c>
      <c r="J30">
        <v>14.0</v>
      </c>
      <c r="K30">
        <v>3.0</v>
      </c>
      <c r="L30">
        <v>28.0</v>
      </c>
      <c r="M30">
        <v>32.0</v>
      </c>
      <c r="N30">
        <v>14.71</v>
      </c>
      <c r="O30">
        <v>30.75</v>
      </c>
      <c r="P30">
        <v>15.0</v>
      </c>
      <c r="Q30">
        <v>9.6</v>
      </c>
      <c r="R30">
        <v>7.75</v>
      </c>
    </row>
    <row r="31" ht="12.75" customHeight="1">
      <c r="A31">
        <v>58.0</v>
      </c>
      <c r="B31">
        <v>84.0</v>
      </c>
      <c r="C31">
        <v>44.0</v>
      </c>
      <c r="D31">
        <v>2.0</v>
      </c>
      <c r="E31">
        <v>10.5</v>
      </c>
      <c r="F31">
        <v>6.5</v>
      </c>
      <c r="G31">
        <v>6.25</v>
      </c>
      <c r="H31">
        <v>0.0</v>
      </c>
      <c r="I31">
        <v>13.0</v>
      </c>
      <c r="J31">
        <v>14.5</v>
      </c>
      <c r="K31">
        <v>15.0</v>
      </c>
      <c r="L31">
        <v>14.5</v>
      </c>
      <c r="M31">
        <v>7.0</v>
      </c>
      <c r="N31">
        <v>6.25</v>
      </c>
      <c r="O31">
        <v>15.25</v>
      </c>
      <c r="P31">
        <v>41.66</v>
      </c>
      <c r="Q31">
        <v>36.5</v>
      </c>
      <c r="R31">
        <v>4.42</v>
      </c>
    </row>
    <row r="32" ht="12.75" customHeight="1">
      <c r="A32">
        <v>60.0</v>
      </c>
      <c r="B32">
        <v>69.33</v>
      </c>
      <c r="C32">
        <v>40.67</v>
      </c>
      <c r="D32">
        <v>0.0</v>
      </c>
      <c r="E32">
        <v>2.0</v>
      </c>
      <c r="F32">
        <v>0.0</v>
      </c>
      <c r="G32">
        <v>0.0</v>
      </c>
      <c r="H32">
        <v>1.33</v>
      </c>
      <c r="I32">
        <v>0.0</v>
      </c>
      <c r="J32">
        <v>1.66</v>
      </c>
      <c r="K32">
        <v>0.0</v>
      </c>
      <c r="L32">
        <v>1.6</v>
      </c>
      <c r="M32">
        <v>2.5</v>
      </c>
      <c r="N32">
        <v>1.0</v>
      </c>
      <c r="O32">
        <v>1.6</v>
      </c>
      <c r="P32">
        <v>0.0</v>
      </c>
      <c r="Q32">
        <v>50.0</v>
      </c>
      <c r="R32">
        <v>9.6</v>
      </c>
    </row>
    <row r="33" ht="12.75" customHeight="1">
      <c r="A33">
        <v>62.0</v>
      </c>
      <c r="B33">
        <v>72.67</v>
      </c>
      <c r="C33">
        <v>44.0</v>
      </c>
      <c r="D33">
        <v>3.5</v>
      </c>
      <c r="E33">
        <v>5.66</v>
      </c>
      <c r="F33">
        <v>15.5</v>
      </c>
      <c r="G33">
        <v>14.5</v>
      </c>
      <c r="H33">
        <v>36.0</v>
      </c>
      <c r="I33">
        <v>13.5</v>
      </c>
      <c r="J33">
        <v>15.0</v>
      </c>
      <c r="K33">
        <v>26.0</v>
      </c>
      <c r="L33">
        <v>36.0</v>
      </c>
      <c r="M33">
        <v>31.0</v>
      </c>
      <c r="N33">
        <v>20.28</v>
      </c>
      <c r="O33">
        <v>78.5</v>
      </c>
      <c r="P33">
        <v>37.25</v>
      </c>
      <c r="Q33">
        <v>39.0</v>
      </c>
      <c r="R33">
        <v>15.77</v>
      </c>
    </row>
    <row r="34" ht="12.75" customHeight="1">
      <c r="A34">
        <v>64.0</v>
      </c>
      <c r="B34">
        <v>61.33</v>
      </c>
      <c r="C34">
        <v>38.0</v>
      </c>
      <c r="D34">
        <v>6.0</v>
      </c>
      <c r="E34">
        <v>0.0</v>
      </c>
      <c r="F34">
        <v>0.0</v>
      </c>
      <c r="G34">
        <v>0.0</v>
      </c>
      <c r="H34">
        <v>4.5</v>
      </c>
      <c r="I34">
        <v>0.0</v>
      </c>
      <c r="J34">
        <v>0.0</v>
      </c>
      <c r="K34">
        <v>0.0</v>
      </c>
      <c r="L34">
        <v>0.0</v>
      </c>
      <c r="M34">
        <v>0.0</v>
      </c>
      <c r="N34">
        <v>4.53</v>
      </c>
      <c r="O34">
        <v>10.3</v>
      </c>
      <c r="P34">
        <v>15.14</v>
      </c>
      <c r="Q34">
        <v>10.89</v>
      </c>
      <c r="R34">
        <v>8.08</v>
      </c>
    </row>
    <row r="35" ht="12.75" customHeight="1">
      <c r="A35">
        <v>65.0</v>
      </c>
      <c r="B35">
        <v>76.67</v>
      </c>
      <c r="C35">
        <v>53.0</v>
      </c>
      <c r="D35">
        <v>28.0</v>
      </c>
      <c r="E35">
        <v>33.0</v>
      </c>
      <c r="F35">
        <v>16.0</v>
      </c>
      <c r="G35">
        <v>12.0</v>
      </c>
      <c r="H35">
        <v>13.5</v>
      </c>
      <c r="I35">
        <v>10.0</v>
      </c>
      <c r="J35">
        <v>4.75</v>
      </c>
      <c r="K35">
        <v>4.0</v>
      </c>
      <c r="L35">
        <v>1.0</v>
      </c>
      <c r="M35">
        <v>27.0</v>
      </c>
      <c r="N35">
        <v>10.37</v>
      </c>
      <c r="O35">
        <v>6.66</v>
      </c>
      <c r="P35">
        <v>9.0</v>
      </c>
      <c r="Q35">
        <v>24.33</v>
      </c>
      <c r="R35">
        <v>8.62</v>
      </c>
    </row>
    <row r="36" ht="12.75" customHeight="1">
      <c r="A36">
        <v>66.0</v>
      </c>
      <c r="B36">
        <v>68.0</v>
      </c>
      <c r="C36">
        <v>44.0</v>
      </c>
      <c r="D36">
        <v>12.0</v>
      </c>
      <c r="E36">
        <v>12.0</v>
      </c>
      <c r="F36">
        <v>6.66</v>
      </c>
      <c r="G36">
        <v>12.0</v>
      </c>
      <c r="H36">
        <v>0.0</v>
      </c>
      <c r="I36">
        <v>7.66</v>
      </c>
      <c r="J36">
        <v>9.0</v>
      </c>
      <c r="K36">
        <v>10.33</v>
      </c>
      <c r="L36">
        <v>8.66</v>
      </c>
      <c r="M36">
        <v>20.0</v>
      </c>
      <c r="N36">
        <v>2.25</v>
      </c>
      <c r="O36">
        <v>16.87</v>
      </c>
      <c r="P36">
        <v>36.0</v>
      </c>
      <c r="Q36">
        <v>31.0</v>
      </c>
      <c r="R36">
        <v>7.72</v>
      </c>
    </row>
    <row r="37" ht="12.75" customHeight="1">
      <c r="A37">
        <v>69.0</v>
      </c>
      <c r="B37">
        <v>70.0</v>
      </c>
      <c r="C37">
        <v>40.67</v>
      </c>
      <c r="D37">
        <v>11.0</v>
      </c>
      <c r="E37">
        <v>16.0</v>
      </c>
      <c r="F37">
        <v>13.0</v>
      </c>
      <c r="G37">
        <v>7.5</v>
      </c>
      <c r="H37">
        <v>24.0</v>
      </c>
      <c r="I37">
        <v>9.5</v>
      </c>
      <c r="J37">
        <v>2.66</v>
      </c>
      <c r="K37">
        <v>4.0</v>
      </c>
      <c r="L37">
        <v>5.5</v>
      </c>
      <c r="M37">
        <v>5.5</v>
      </c>
      <c r="N37">
        <v>5.0</v>
      </c>
      <c r="O37">
        <v>21.0</v>
      </c>
      <c r="P37">
        <v>23.79</v>
      </c>
      <c r="Q37">
        <v>28.5</v>
      </c>
      <c r="R37">
        <v>9.54</v>
      </c>
    </row>
    <row r="38" ht="12.75" customHeight="1">
      <c r="A38">
        <v>70.0</v>
      </c>
      <c r="B38">
        <v>73.33</v>
      </c>
      <c r="C38">
        <v>48.67</v>
      </c>
      <c r="D38">
        <v>34.0</v>
      </c>
      <c r="E38">
        <v>16.5</v>
      </c>
      <c r="F38">
        <v>15.0</v>
      </c>
      <c r="G38">
        <v>10.0</v>
      </c>
      <c r="H38">
        <v>24.0</v>
      </c>
      <c r="I38">
        <v>17.5</v>
      </c>
      <c r="J38">
        <v>16.0</v>
      </c>
      <c r="K38">
        <v>15.0</v>
      </c>
      <c r="L38">
        <v>30.0</v>
      </c>
      <c r="M38">
        <v>12.5</v>
      </c>
      <c r="N38">
        <v>15.25</v>
      </c>
      <c r="O38">
        <v>66.0</v>
      </c>
      <c r="P38">
        <v>70.5</v>
      </c>
      <c r="Q38">
        <v>25.2</v>
      </c>
      <c r="R38">
        <v>7.4</v>
      </c>
    </row>
    <row r="39" ht="12.75" customHeight="1">
      <c r="A39">
        <v>71.0</v>
      </c>
      <c r="B39">
        <v>64.67</v>
      </c>
      <c r="C39">
        <v>41.33</v>
      </c>
      <c r="D39">
        <v>17.5</v>
      </c>
      <c r="E39">
        <v>27.0</v>
      </c>
      <c r="F39">
        <v>6.66</v>
      </c>
      <c r="G39">
        <v>12.5</v>
      </c>
      <c r="H39">
        <v>7.0</v>
      </c>
      <c r="I39">
        <v>1.75</v>
      </c>
      <c r="J39">
        <v>4.0</v>
      </c>
      <c r="K39">
        <v>2.0</v>
      </c>
      <c r="L39">
        <v>0.0</v>
      </c>
      <c r="M39">
        <v>10.0</v>
      </c>
      <c r="N39">
        <v>12.12</v>
      </c>
      <c r="O39">
        <v>19.83</v>
      </c>
      <c r="P39">
        <v>32.5</v>
      </c>
      <c r="Q39">
        <v>49.0</v>
      </c>
      <c r="R39">
        <v>8.85</v>
      </c>
    </row>
    <row r="40" ht="12.75" customHeight="1">
      <c r="A40">
        <v>73.0</v>
      </c>
      <c r="B40">
        <v>63.33</v>
      </c>
      <c r="C40">
        <v>34.67</v>
      </c>
      <c r="D40">
        <v>31.0</v>
      </c>
      <c r="E40">
        <v>21.0</v>
      </c>
      <c r="F40">
        <v>14.0</v>
      </c>
      <c r="G40">
        <v>14.0</v>
      </c>
      <c r="H40">
        <v>5.0</v>
      </c>
      <c r="I40">
        <v>0.0</v>
      </c>
      <c r="J40">
        <v>8.0</v>
      </c>
      <c r="K40">
        <v>0.0</v>
      </c>
      <c r="L40">
        <v>10.0</v>
      </c>
      <c r="M40">
        <v>0.0</v>
      </c>
      <c r="N40">
        <v>6.0</v>
      </c>
      <c r="O40">
        <v>11.57</v>
      </c>
      <c r="P40">
        <v>23.39</v>
      </c>
      <c r="Q40">
        <v>14.85</v>
      </c>
      <c r="R40">
        <v>20.0</v>
      </c>
    </row>
    <row r="41" ht="12.75" customHeight="1">
      <c r="A41">
        <v>74.0</v>
      </c>
      <c r="B41">
        <v>94.67</v>
      </c>
      <c r="C41">
        <v>62.67</v>
      </c>
      <c r="D41">
        <v>16.0</v>
      </c>
      <c r="E41">
        <v>12.5</v>
      </c>
      <c r="F41">
        <v>14.0</v>
      </c>
      <c r="G41">
        <v>9.5</v>
      </c>
      <c r="H41">
        <v>11.5</v>
      </c>
      <c r="I41">
        <v>10.0</v>
      </c>
      <c r="J41">
        <v>16.5</v>
      </c>
      <c r="K41">
        <v>7.66</v>
      </c>
      <c r="L41">
        <v>9.0</v>
      </c>
      <c r="M41">
        <v>8.5</v>
      </c>
      <c r="N41">
        <v>8.18</v>
      </c>
      <c r="O41">
        <v>6.62</v>
      </c>
      <c r="P41">
        <v>11.37</v>
      </c>
      <c r="Q41">
        <v>21.66</v>
      </c>
      <c r="R41">
        <v>6.22</v>
      </c>
    </row>
    <row r="42" ht="12.75" customHeight="1">
      <c r="A42">
        <v>75.0</v>
      </c>
      <c r="B42">
        <v>82.67</v>
      </c>
      <c r="C42">
        <v>57.33</v>
      </c>
      <c r="D42">
        <v>2.5</v>
      </c>
      <c r="E42">
        <v>0.0</v>
      </c>
      <c r="F42">
        <v>0.0</v>
      </c>
      <c r="G42">
        <v>0.0</v>
      </c>
      <c r="H42">
        <v>0.0</v>
      </c>
      <c r="I42">
        <v>4.66</v>
      </c>
      <c r="J42">
        <v>5.0</v>
      </c>
      <c r="K42">
        <v>0.0</v>
      </c>
      <c r="L42">
        <v>0.0</v>
      </c>
      <c r="M42">
        <v>2.0</v>
      </c>
      <c r="N42">
        <v>9.5</v>
      </c>
      <c r="O42">
        <v>17.0</v>
      </c>
      <c r="P42">
        <v>19.39</v>
      </c>
      <c r="Q42">
        <v>20.79</v>
      </c>
      <c r="R42">
        <v>7.0</v>
      </c>
    </row>
    <row r="43" ht="12.75" customHeight="1">
      <c r="A43">
        <v>76.0</v>
      </c>
      <c r="B43">
        <v>74.67</v>
      </c>
      <c r="C43">
        <v>50.0</v>
      </c>
      <c r="D43">
        <v>999.99</v>
      </c>
      <c r="E43">
        <v>999.99</v>
      </c>
      <c r="F43">
        <v>999.99</v>
      </c>
      <c r="G43">
        <v>999.99</v>
      </c>
      <c r="H43">
        <v>999.99</v>
      </c>
      <c r="I43">
        <v>999.99</v>
      </c>
      <c r="J43">
        <v>999.99</v>
      </c>
      <c r="K43">
        <v>999.99</v>
      </c>
      <c r="L43">
        <v>999.99</v>
      </c>
      <c r="M43">
        <v>999.99</v>
      </c>
      <c r="N43">
        <v>11.12</v>
      </c>
      <c r="O43">
        <v>23.75</v>
      </c>
      <c r="P43">
        <v>20.2</v>
      </c>
      <c r="Q43">
        <v>16.0</v>
      </c>
      <c r="R43">
        <v>16.0</v>
      </c>
    </row>
    <row r="44" ht="12.75" customHeight="1">
      <c r="A44">
        <v>77.0</v>
      </c>
      <c r="B44">
        <v>63.33</v>
      </c>
      <c r="C44">
        <v>43.33</v>
      </c>
      <c r="D44">
        <v>25.0</v>
      </c>
      <c r="E44">
        <v>27.0</v>
      </c>
      <c r="F44">
        <v>8.33</v>
      </c>
      <c r="G44">
        <v>9.66</v>
      </c>
      <c r="H44">
        <v>7.33</v>
      </c>
      <c r="I44">
        <v>27.0</v>
      </c>
      <c r="J44">
        <v>4.5</v>
      </c>
      <c r="K44">
        <v>13.5</v>
      </c>
      <c r="L44">
        <v>14.5</v>
      </c>
      <c r="M44">
        <v>9.0</v>
      </c>
      <c r="N44">
        <v>7.3</v>
      </c>
      <c r="O44">
        <v>15.16</v>
      </c>
      <c r="P44">
        <v>18.66</v>
      </c>
      <c r="Q44">
        <v>34.0</v>
      </c>
      <c r="R44">
        <v>8.55</v>
      </c>
    </row>
    <row r="45" ht="12.75" customHeight="1">
      <c r="A45">
        <v>79.0</v>
      </c>
      <c r="B45">
        <v>95.33</v>
      </c>
      <c r="C45">
        <v>62.67</v>
      </c>
      <c r="D45">
        <v>8.0</v>
      </c>
      <c r="E45">
        <v>22.0</v>
      </c>
      <c r="F45">
        <v>7.0</v>
      </c>
      <c r="G45">
        <v>0.0</v>
      </c>
      <c r="H45">
        <v>5.5</v>
      </c>
      <c r="I45">
        <v>13.0</v>
      </c>
      <c r="J45">
        <v>14.0</v>
      </c>
      <c r="K45">
        <v>3.66</v>
      </c>
      <c r="L45">
        <v>19.0</v>
      </c>
      <c r="M45">
        <v>13.0</v>
      </c>
      <c r="N45">
        <v>3.0</v>
      </c>
      <c r="O45">
        <v>8.8</v>
      </c>
      <c r="P45">
        <v>11.0</v>
      </c>
      <c r="Q45">
        <v>23.5</v>
      </c>
      <c r="R45">
        <v>4.5</v>
      </c>
    </row>
    <row r="46" ht="12.75" customHeight="1">
      <c r="A46">
        <v>80.0</v>
      </c>
      <c r="B46">
        <v>60.0</v>
      </c>
      <c r="C46">
        <v>40.0</v>
      </c>
      <c r="D46">
        <v>9.5</v>
      </c>
      <c r="E46">
        <v>25.0</v>
      </c>
      <c r="F46">
        <v>6.5</v>
      </c>
      <c r="G46">
        <v>0.0</v>
      </c>
      <c r="H46">
        <v>0.0</v>
      </c>
      <c r="I46">
        <v>0.0</v>
      </c>
      <c r="J46">
        <v>29.0</v>
      </c>
      <c r="K46">
        <v>5.33</v>
      </c>
      <c r="L46">
        <v>21.0</v>
      </c>
      <c r="M46">
        <v>9.66</v>
      </c>
      <c r="N46">
        <v>10.33</v>
      </c>
      <c r="O46">
        <v>31.75</v>
      </c>
      <c r="P46">
        <v>65.0</v>
      </c>
      <c r="Q46">
        <v>15.28</v>
      </c>
      <c r="R46">
        <v>15.0</v>
      </c>
    </row>
    <row r="47" ht="12.75" customHeight="1">
      <c r="A47">
        <v>81.0</v>
      </c>
      <c r="B47">
        <v>60.0</v>
      </c>
      <c r="C47">
        <v>32.67</v>
      </c>
      <c r="D47">
        <v>12.0</v>
      </c>
      <c r="E47">
        <v>17.5</v>
      </c>
      <c r="F47">
        <v>17.0</v>
      </c>
      <c r="G47">
        <v>38.0</v>
      </c>
      <c r="H47">
        <v>20.0</v>
      </c>
      <c r="I47">
        <v>20.5</v>
      </c>
      <c r="J47">
        <v>5.0</v>
      </c>
      <c r="K47">
        <v>15.5</v>
      </c>
      <c r="L47">
        <v>7.0</v>
      </c>
      <c r="M47">
        <v>12.0</v>
      </c>
      <c r="N47">
        <v>25.33</v>
      </c>
      <c r="O47">
        <v>27.6</v>
      </c>
      <c r="P47">
        <v>51.0</v>
      </c>
      <c r="Q47">
        <v>24.16</v>
      </c>
      <c r="R47">
        <v>16.0</v>
      </c>
    </row>
    <row r="48" ht="12.75" customHeight="1">
      <c r="A48">
        <v>82.0</v>
      </c>
      <c r="B48">
        <v>59.33</v>
      </c>
      <c r="C48">
        <v>40.67</v>
      </c>
      <c r="D48">
        <v>14.0</v>
      </c>
      <c r="E48">
        <v>12.0</v>
      </c>
      <c r="F48">
        <v>0.0</v>
      </c>
      <c r="G48">
        <v>0.0</v>
      </c>
      <c r="H48">
        <v>0.0</v>
      </c>
      <c r="I48">
        <v>0.0</v>
      </c>
      <c r="J48">
        <v>0.0</v>
      </c>
      <c r="K48">
        <v>0.0</v>
      </c>
      <c r="L48">
        <v>0.0</v>
      </c>
      <c r="M48">
        <v>11.0</v>
      </c>
      <c r="N48">
        <v>11.5</v>
      </c>
      <c r="O48">
        <v>12.11</v>
      </c>
      <c r="P48">
        <v>9.88</v>
      </c>
      <c r="Q48">
        <v>14.42</v>
      </c>
      <c r="R48">
        <v>6.88</v>
      </c>
    </row>
    <row r="49" ht="12.75" customHeight="1">
      <c r="A49">
        <v>83.0</v>
      </c>
      <c r="B49">
        <v>90.67</v>
      </c>
      <c r="C49">
        <v>53.33</v>
      </c>
      <c r="D49">
        <v>12.0</v>
      </c>
      <c r="E49">
        <v>5.0</v>
      </c>
      <c r="F49">
        <v>4.66</v>
      </c>
      <c r="G49">
        <v>2.5</v>
      </c>
      <c r="H49">
        <v>12.0</v>
      </c>
      <c r="I49">
        <v>22.0</v>
      </c>
      <c r="J49">
        <v>6.0</v>
      </c>
      <c r="K49">
        <v>15.0</v>
      </c>
      <c r="L49">
        <v>8.33</v>
      </c>
      <c r="M49">
        <v>8.5</v>
      </c>
      <c r="N49">
        <v>12.66</v>
      </c>
      <c r="O49">
        <v>24.39</v>
      </c>
      <c r="P49">
        <v>29.25</v>
      </c>
      <c r="Q49">
        <v>42.0</v>
      </c>
      <c r="R49">
        <v>9.12</v>
      </c>
    </row>
    <row r="50" ht="12.75" customHeight="1">
      <c r="A50">
        <v>84.0</v>
      </c>
      <c r="B50">
        <v>73.33</v>
      </c>
      <c r="C50">
        <v>38.67</v>
      </c>
      <c r="D50">
        <v>13.5</v>
      </c>
      <c r="E50">
        <v>14.5</v>
      </c>
      <c r="F50">
        <v>8.66</v>
      </c>
      <c r="G50">
        <v>13.5</v>
      </c>
      <c r="H50">
        <v>28.0</v>
      </c>
      <c r="I50">
        <v>14.5</v>
      </c>
      <c r="J50">
        <v>13.5</v>
      </c>
      <c r="K50">
        <v>30.0</v>
      </c>
      <c r="L50">
        <v>7.25</v>
      </c>
      <c r="M50">
        <v>14.5</v>
      </c>
      <c r="N50">
        <v>7.36</v>
      </c>
      <c r="O50">
        <v>14.14</v>
      </c>
      <c r="P50">
        <v>4.19</v>
      </c>
      <c r="Q50">
        <v>10.22</v>
      </c>
      <c r="R50">
        <v>7.44</v>
      </c>
    </row>
    <row r="51" ht="12.75" customHeight="1">
      <c r="A51">
        <v>85.0</v>
      </c>
      <c r="B51">
        <v>68.67</v>
      </c>
      <c r="C51">
        <v>34.0</v>
      </c>
      <c r="D51">
        <v>0.0</v>
      </c>
      <c r="E51">
        <v>1.0</v>
      </c>
      <c r="F51">
        <v>2.0</v>
      </c>
      <c r="G51">
        <v>0.0</v>
      </c>
      <c r="H51">
        <v>1.0</v>
      </c>
      <c r="I51">
        <v>3.0</v>
      </c>
      <c r="J51">
        <v>0.0</v>
      </c>
      <c r="K51">
        <v>0.0</v>
      </c>
      <c r="L51">
        <v>0.0</v>
      </c>
      <c r="M51">
        <v>1.0</v>
      </c>
      <c r="N51">
        <v>3.62</v>
      </c>
      <c r="O51">
        <v>2.38</v>
      </c>
      <c r="P51">
        <v>2.0</v>
      </c>
      <c r="Q51">
        <v>1.75</v>
      </c>
      <c r="R51">
        <v>1.66</v>
      </c>
    </row>
    <row r="52" ht="12.75" customHeight="1">
      <c r="A52">
        <v>86.0</v>
      </c>
      <c r="B52">
        <v>77.67</v>
      </c>
      <c r="C52">
        <v>53.67</v>
      </c>
      <c r="D52">
        <v>8.25</v>
      </c>
      <c r="E52">
        <v>13.0</v>
      </c>
      <c r="F52">
        <v>9.5</v>
      </c>
      <c r="G52">
        <v>4.0</v>
      </c>
      <c r="H52">
        <v>2.5</v>
      </c>
      <c r="I52">
        <v>9.33</v>
      </c>
      <c r="J52">
        <v>6.0</v>
      </c>
      <c r="K52">
        <v>3.66</v>
      </c>
      <c r="L52">
        <v>26.0</v>
      </c>
      <c r="M52">
        <v>6.66</v>
      </c>
      <c r="N52">
        <v>6.91</v>
      </c>
      <c r="O52">
        <v>26.0</v>
      </c>
      <c r="P52">
        <v>42.33</v>
      </c>
      <c r="Q52">
        <v>68.0</v>
      </c>
      <c r="R52">
        <v>12.42</v>
      </c>
    </row>
    <row r="53" ht="12.75" customHeight="1">
      <c r="A53">
        <v>87.0</v>
      </c>
      <c r="B53">
        <v>67.0</v>
      </c>
      <c r="C53">
        <v>45.0</v>
      </c>
      <c r="D53">
        <v>3.5</v>
      </c>
      <c r="E53">
        <v>5.0</v>
      </c>
      <c r="F53">
        <v>2.0</v>
      </c>
      <c r="G53">
        <v>0.0</v>
      </c>
      <c r="H53">
        <v>0.0</v>
      </c>
      <c r="I53">
        <v>0.0</v>
      </c>
      <c r="J53">
        <v>0.0</v>
      </c>
      <c r="K53">
        <v>0.0</v>
      </c>
      <c r="L53">
        <v>0.0</v>
      </c>
      <c r="M53">
        <v>0.0</v>
      </c>
      <c r="N53">
        <v>9.85</v>
      </c>
      <c r="O53">
        <v>23.6</v>
      </c>
      <c r="P53">
        <v>42.66</v>
      </c>
      <c r="Q53">
        <v>83.5</v>
      </c>
      <c r="R53">
        <v>6.66</v>
      </c>
    </row>
    <row r="54" ht="12.75" customHeight="1">
      <c r="A54">
        <v>88.0</v>
      </c>
      <c r="B54">
        <v>70.67</v>
      </c>
      <c r="C54">
        <v>33.33</v>
      </c>
      <c r="D54">
        <v>9.0</v>
      </c>
      <c r="E54">
        <v>26.0</v>
      </c>
      <c r="F54">
        <v>27.0</v>
      </c>
      <c r="G54">
        <v>15.0</v>
      </c>
      <c r="H54">
        <v>28.0</v>
      </c>
      <c r="I54">
        <v>28.0</v>
      </c>
      <c r="J54">
        <v>10.5</v>
      </c>
      <c r="K54">
        <v>2.0</v>
      </c>
      <c r="L54">
        <v>28.0</v>
      </c>
      <c r="M54">
        <v>17.0</v>
      </c>
      <c r="N54">
        <v>28.75</v>
      </c>
      <c r="O54">
        <v>155.0</v>
      </c>
      <c r="P54">
        <v>139.0</v>
      </c>
      <c r="Q54">
        <v>146.0</v>
      </c>
      <c r="R54">
        <v>15.16</v>
      </c>
    </row>
    <row r="55" ht="12.75" customHeight="1">
      <c r="A55">
        <v>90.0</v>
      </c>
      <c r="B55">
        <v>70.67</v>
      </c>
      <c r="C55">
        <v>37.33</v>
      </c>
      <c r="D55">
        <v>5.5</v>
      </c>
      <c r="E55">
        <v>4.5</v>
      </c>
      <c r="F55">
        <v>24.5</v>
      </c>
      <c r="G55">
        <v>36.0</v>
      </c>
      <c r="H55">
        <v>25.0</v>
      </c>
      <c r="I55">
        <v>4.66</v>
      </c>
      <c r="J55">
        <v>3.0</v>
      </c>
      <c r="K55">
        <v>2.0</v>
      </c>
      <c r="L55">
        <v>3.0</v>
      </c>
      <c r="M55">
        <v>7.0</v>
      </c>
      <c r="N55">
        <v>11.33</v>
      </c>
      <c r="O55">
        <v>23.39</v>
      </c>
      <c r="P55">
        <v>28.75</v>
      </c>
      <c r="Q55">
        <v>19.42</v>
      </c>
      <c r="R55">
        <v>4.38</v>
      </c>
    </row>
    <row r="56" ht="12.75" customHeight="1">
      <c r="A56">
        <v>92.0</v>
      </c>
      <c r="B56">
        <v>78.0</v>
      </c>
      <c r="C56">
        <v>42.67</v>
      </c>
      <c r="D56">
        <v>9.0</v>
      </c>
      <c r="E56">
        <v>10.0</v>
      </c>
      <c r="F56">
        <v>8.0</v>
      </c>
      <c r="G56">
        <v>1.0</v>
      </c>
      <c r="H56">
        <v>4.5</v>
      </c>
      <c r="I56">
        <v>7.0</v>
      </c>
      <c r="J56">
        <v>3.5</v>
      </c>
      <c r="K56">
        <v>3.0</v>
      </c>
      <c r="L56">
        <v>4.75</v>
      </c>
      <c r="M56">
        <v>7.33</v>
      </c>
      <c r="N56">
        <v>5.33</v>
      </c>
      <c r="O56">
        <v>6.54</v>
      </c>
      <c r="P56">
        <v>18.83</v>
      </c>
      <c r="Q56">
        <v>29.6</v>
      </c>
      <c r="R56">
        <v>4.59</v>
      </c>
    </row>
    <row r="57" ht="12.75" customHeight="1">
      <c r="A57">
        <v>93.0</v>
      </c>
      <c r="B57">
        <v>76.67</v>
      </c>
      <c r="C57">
        <v>52.0</v>
      </c>
      <c r="D57">
        <v>14.0</v>
      </c>
      <c r="E57">
        <v>7.0</v>
      </c>
      <c r="F57">
        <v>5.0</v>
      </c>
      <c r="G57">
        <v>2.0</v>
      </c>
      <c r="H57">
        <v>4.5</v>
      </c>
      <c r="I57">
        <v>9.0</v>
      </c>
      <c r="J57">
        <v>5.0</v>
      </c>
      <c r="K57">
        <v>0.0</v>
      </c>
      <c r="L57">
        <v>4.66</v>
      </c>
      <c r="M57">
        <v>2.25</v>
      </c>
      <c r="N57">
        <v>8.12</v>
      </c>
      <c r="O57">
        <v>10.62</v>
      </c>
      <c r="P57">
        <v>5.9</v>
      </c>
      <c r="Q57">
        <v>11.0</v>
      </c>
      <c r="R57">
        <v>11.83</v>
      </c>
    </row>
    <row r="58" ht="12.75" customHeight="1">
      <c r="A58">
        <v>94.0</v>
      </c>
      <c r="B58">
        <v>84.67</v>
      </c>
      <c r="C58">
        <v>42.0</v>
      </c>
      <c r="D58">
        <v>999.99</v>
      </c>
      <c r="E58">
        <v>999.99</v>
      </c>
      <c r="F58">
        <v>999.99</v>
      </c>
      <c r="G58">
        <v>999.99</v>
      </c>
      <c r="H58">
        <v>999.99</v>
      </c>
      <c r="I58">
        <v>999.99</v>
      </c>
      <c r="J58">
        <v>999.99</v>
      </c>
      <c r="K58">
        <v>999.99</v>
      </c>
      <c r="L58">
        <v>999.99</v>
      </c>
      <c r="M58">
        <v>999.99</v>
      </c>
      <c r="N58">
        <v>7.11</v>
      </c>
      <c r="O58">
        <v>16.0</v>
      </c>
      <c r="P58">
        <v>12.16</v>
      </c>
      <c r="Q58">
        <v>15.5</v>
      </c>
      <c r="R58">
        <v>9.55</v>
      </c>
    </row>
    <row r="59" ht="12.75" customHeight="1">
      <c r="A59">
        <v>96.0</v>
      </c>
      <c r="B59">
        <v>70.33</v>
      </c>
      <c r="C59">
        <v>34.33</v>
      </c>
      <c r="D59">
        <v>10.5</v>
      </c>
      <c r="E59">
        <v>22.0</v>
      </c>
      <c r="F59">
        <v>12.5</v>
      </c>
      <c r="G59">
        <v>9.0</v>
      </c>
      <c r="H59">
        <v>8.0</v>
      </c>
      <c r="I59">
        <v>18.0</v>
      </c>
      <c r="J59">
        <v>7.5</v>
      </c>
      <c r="K59">
        <v>5.0</v>
      </c>
      <c r="L59">
        <v>14.0</v>
      </c>
      <c r="M59">
        <v>6.33</v>
      </c>
      <c r="N59">
        <v>21.25</v>
      </c>
      <c r="O59">
        <v>7.11</v>
      </c>
      <c r="P59">
        <v>6.5</v>
      </c>
      <c r="Q59">
        <v>8.5</v>
      </c>
      <c r="R59">
        <v>7.16</v>
      </c>
    </row>
    <row r="60" ht="12.75" customHeight="1">
      <c r="A60">
        <v>99.0</v>
      </c>
      <c r="B60">
        <v>89.33</v>
      </c>
      <c r="C60">
        <v>34.33</v>
      </c>
      <c r="D60">
        <v>4.0</v>
      </c>
      <c r="E60">
        <v>1.0</v>
      </c>
      <c r="F60">
        <v>0.0</v>
      </c>
      <c r="G60">
        <v>0.0</v>
      </c>
      <c r="H60">
        <v>0.0</v>
      </c>
      <c r="I60">
        <v>0.0</v>
      </c>
      <c r="J60">
        <v>0.0</v>
      </c>
      <c r="K60">
        <v>0.0</v>
      </c>
      <c r="L60">
        <v>0.0</v>
      </c>
      <c r="M60">
        <v>0.0</v>
      </c>
      <c r="N60">
        <v>1.79</v>
      </c>
      <c r="O60">
        <v>1.75</v>
      </c>
      <c r="P60">
        <v>1.62</v>
      </c>
      <c r="Q60">
        <v>4.19</v>
      </c>
      <c r="R60">
        <v>7.0</v>
      </c>
    </row>
    <row r="61" ht="12.75" customHeight="1">
      <c r="A61">
        <v>100.0</v>
      </c>
      <c r="B61">
        <v>68.0</v>
      </c>
      <c r="C61">
        <v>33.0</v>
      </c>
      <c r="D61">
        <v>11.0</v>
      </c>
      <c r="E61">
        <v>10.5</v>
      </c>
      <c r="F61">
        <v>2.33</v>
      </c>
      <c r="G61">
        <v>5.0</v>
      </c>
      <c r="H61">
        <v>3.0</v>
      </c>
      <c r="I61">
        <v>5.75</v>
      </c>
      <c r="J61">
        <v>3.0</v>
      </c>
      <c r="K61">
        <v>3.66</v>
      </c>
      <c r="L61">
        <v>10.0</v>
      </c>
      <c r="M61">
        <v>25.0</v>
      </c>
      <c r="N61">
        <v>8.69</v>
      </c>
      <c r="O61">
        <v>18.83</v>
      </c>
      <c r="P61">
        <v>46.33</v>
      </c>
      <c r="Q61">
        <v>30.5</v>
      </c>
      <c r="R61">
        <v>5.0</v>
      </c>
    </row>
    <row r="62" ht="12.75" customHeight="1">
      <c r="A62">
        <v>101.0</v>
      </c>
      <c r="B62">
        <v>62.0</v>
      </c>
      <c r="C62">
        <v>37.33</v>
      </c>
      <c r="D62">
        <v>4.0</v>
      </c>
      <c r="E62">
        <v>3.5</v>
      </c>
      <c r="F62">
        <v>8.5</v>
      </c>
      <c r="G62">
        <v>9.5</v>
      </c>
      <c r="H62">
        <v>8.33</v>
      </c>
      <c r="I62">
        <v>5.4</v>
      </c>
      <c r="J62">
        <v>3.33</v>
      </c>
      <c r="K62">
        <v>11.0</v>
      </c>
      <c r="L62">
        <v>6.0</v>
      </c>
      <c r="M62">
        <v>5.33</v>
      </c>
      <c r="N62">
        <v>5.18</v>
      </c>
      <c r="O62">
        <v>13.62</v>
      </c>
      <c r="P62">
        <v>32.75</v>
      </c>
      <c r="Q62">
        <v>40.66</v>
      </c>
      <c r="R62">
        <v>8.77</v>
      </c>
    </row>
    <row r="63" ht="12.75" customHeight="1">
      <c r="A63">
        <v>103.0</v>
      </c>
      <c r="B63">
        <v>70.67</v>
      </c>
      <c r="C63">
        <v>38.67</v>
      </c>
      <c r="D63">
        <v>3.33</v>
      </c>
      <c r="E63">
        <v>3.66</v>
      </c>
      <c r="F63">
        <v>6.5</v>
      </c>
      <c r="G63">
        <v>4.0</v>
      </c>
      <c r="H63">
        <v>6.5</v>
      </c>
      <c r="I63">
        <v>5.0</v>
      </c>
      <c r="J63">
        <v>8.0</v>
      </c>
      <c r="K63">
        <v>1.33</v>
      </c>
      <c r="L63">
        <v>1.0</v>
      </c>
      <c r="M63">
        <v>4.0</v>
      </c>
      <c r="N63">
        <v>3.77</v>
      </c>
      <c r="O63">
        <v>14.28</v>
      </c>
      <c r="P63">
        <v>13.62</v>
      </c>
      <c r="Q63">
        <v>18.33</v>
      </c>
      <c r="R63">
        <v>5.41</v>
      </c>
    </row>
    <row r="64" ht="12.75" customHeight="1">
      <c r="A64">
        <v>106.0</v>
      </c>
      <c r="B64">
        <v>65.33</v>
      </c>
      <c r="C64">
        <v>43.33</v>
      </c>
      <c r="D64">
        <v>22.0</v>
      </c>
      <c r="E64">
        <v>15.5</v>
      </c>
      <c r="F64">
        <v>15.0</v>
      </c>
      <c r="G64">
        <v>16.0</v>
      </c>
      <c r="H64">
        <v>11.0</v>
      </c>
      <c r="I64">
        <v>18.0</v>
      </c>
      <c r="J64">
        <v>21.0</v>
      </c>
      <c r="K64">
        <v>22.0</v>
      </c>
      <c r="L64">
        <v>15.5</v>
      </c>
      <c r="M64">
        <v>13.5</v>
      </c>
      <c r="N64">
        <v>11.5</v>
      </c>
      <c r="O64">
        <v>28.25</v>
      </c>
      <c r="P64">
        <v>49.0</v>
      </c>
      <c r="Q64">
        <v>27.25</v>
      </c>
      <c r="R64">
        <v>13.19</v>
      </c>
    </row>
    <row r="65" ht="12.75" customHeight="1">
      <c r="A65">
        <v>107.0</v>
      </c>
      <c r="B65">
        <v>71.33</v>
      </c>
      <c r="C65">
        <v>42.0</v>
      </c>
      <c r="D65">
        <v>32.0</v>
      </c>
      <c r="E65">
        <v>13.5</v>
      </c>
      <c r="F65">
        <v>0.0</v>
      </c>
      <c r="G65">
        <v>0.0</v>
      </c>
      <c r="H65">
        <v>1.0</v>
      </c>
      <c r="I65">
        <v>0.0</v>
      </c>
      <c r="J65">
        <v>0.0</v>
      </c>
      <c r="K65">
        <v>0.0</v>
      </c>
      <c r="L65">
        <v>6.0</v>
      </c>
      <c r="M65">
        <v>1.0</v>
      </c>
      <c r="N65">
        <v>6.63</v>
      </c>
      <c r="O65">
        <v>11.5</v>
      </c>
      <c r="P65">
        <v>26.79</v>
      </c>
      <c r="Q65">
        <v>5.19</v>
      </c>
      <c r="R65">
        <v>999.99</v>
      </c>
    </row>
    <row r="66" ht="12.75" customHeight="1">
      <c r="A66">
        <v>108.0</v>
      </c>
      <c r="B66">
        <v>89.67</v>
      </c>
      <c r="C66">
        <v>39.67</v>
      </c>
      <c r="D66">
        <v>14.0</v>
      </c>
      <c r="E66">
        <v>19.0</v>
      </c>
      <c r="F66">
        <v>8.5</v>
      </c>
      <c r="G66">
        <v>3.5</v>
      </c>
      <c r="H66">
        <v>14.0</v>
      </c>
      <c r="I66">
        <v>10.5</v>
      </c>
      <c r="J66">
        <v>6.33</v>
      </c>
      <c r="K66">
        <v>3.5</v>
      </c>
      <c r="L66">
        <v>13.0</v>
      </c>
      <c r="M66">
        <v>22.0</v>
      </c>
      <c r="N66">
        <v>7.9</v>
      </c>
      <c r="O66">
        <v>31.0</v>
      </c>
      <c r="P66">
        <v>23.5</v>
      </c>
      <c r="Q66">
        <v>11.25</v>
      </c>
      <c r="R66">
        <v>3.59</v>
      </c>
    </row>
    <row r="67" ht="12.75" customHeight="1">
      <c r="A67">
        <v>110.0</v>
      </c>
      <c r="B67">
        <v>78.33</v>
      </c>
      <c r="C67">
        <v>35.33</v>
      </c>
      <c r="D67">
        <v>7.0</v>
      </c>
      <c r="E67">
        <v>1.0</v>
      </c>
      <c r="F67">
        <v>1.0</v>
      </c>
      <c r="G67">
        <v>1.0</v>
      </c>
      <c r="H67">
        <v>31.0</v>
      </c>
      <c r="I67">
        <v>6.0</v>
      </c>
      <c r="J67">
        <v>3.0</v>
      </c>
      <c r="K67">
        <v>0.0</v>
      </c>
      <c r="L67">
        <v>3.0</v>
      </c>
      <c r="M67">
        <v>1.0</v>
      </c>
      <c r="N67">
        <v>6.5</v>
      </c>
      <c r="O67">
        <v>15.33</v>
      </c>
      <c r="P67">
        <v>14.8</v>
      </c>
      <c r="Q67">
        <v>14.22</v>
      </c>
      <c r="R67">
        <v>8.85</v>
      </c>
    </row>
    <row r="68" ht="12.75" customHeight="1">
      <c r="A68">
        <v>111.0</v>
      </c>
      <c r="B68">
        <v>83.33</v>
      </c>
      <c r="C68">
        <v>40.0</v>
      </c>
      <c r="D68">
        <v>7.33</v>
      </c>
      <c r="E68">
        <v>4.66</v>
      </c>
      <c r="F68">
        <v>4.33</v>
      </c>
      <c r="G68">
        <v>10.0</v>
      </c>
      <c r="H68">
        <v>3.4</v>
      </c>
      <c r="I68">
        <v>6.0</v>
      </c>
      <c r="J68">
        <v>3.33</v>
      </c>
      <c r="K68">
        <v>4.0</v>
      </c>
      <c r="L68">
        <v>10.5</v>
      </c>
      <c r="M68">
        <v>9.0</v>
      </c>
      <c r="N68">
        <v>11.3</v>
      </c>
      <c r="O68">
        <v>21.83</v>
      </c>
      <c r="P68">
        <v>22.33</v>
      </c>
      <c r="Q68">
        <v>12.5</v>
      </c>
      <c r="R68">
        <v>13.39</v>
      </c>
    </row>
    <row r="69" ht="12.75" customHeight="1">
      <c r="A69">
        <v>112.0</v>
      </c>
      <c r="B69">
        <v>74.0</v>
      </c>
      <c r="C69">
        <v>41.0</v>
      </c>
      <c r="D69">
        <v>17.5</v>
      </c>
      <c r="E69">
        <v>13.0</v>
      </c>
      <c r="F69">
        <v>37.0</v>
      </c>
      <c r="G69">
        <v>8.33</v>
      </c>
      <c r="H69">
        <v>13.0</v>
      </c>
      <c r="I69">
        <v>27.0</v>
      </c>
      <c r="J69">
        <v>10.0</v>
      </c>
      <c r="K69">
        <v>8.33</v>
      </c>
      <c r="L69">
        <v>30.0</v>
      </c>
      <c r="M69">
        <v>35.0</v>
      </c>
      <c r="N69">
        <v>3.25</v>
      </c>
      <c r="O69">
        <v>18.0</v>
      </c>
      <c r="P69">
        <v>13.33</v>
      </c>
      <c r="Q69">
        <v>39.0</v>
      </c>
      <c r="R69">
        <v>5.71</v>
      </c>
    </row>
    <row r="70" ht="12.75" customHeight="1">
      <c r="A70">
        <v>113.0</v>
      </c>
      <c r="B70">
        <v>68.0</v>
      </c>
      <c r="C70">
        <v>39.0</v>
      </c>
      <c r="D70">
        <v>13.0</v>
      </c>
      <c r="E70">
        <v>8.66</v>
      </c>
      <c r="F70">
        <v>4.4</v>
      </c>
      <c r="G70">
        <v>11.5</v>
      </c>
      <c r="H70">
        <v>13.0</v>
      </c>
      <c r="I70">
        <v>9.0</v>
      </c>
      <c r="J70">
        <v>0.0</v>
      </c>
      <c r="K70">
        <v>0.0</v>
      </c>
      <c r="L70">
        <v>0.0</v>
      </c>
      <c r="M70">
        <v>0.0</v>
      </c>
      <c r="N70">
        <v>7.77</v>
      </c>
      <c r="O70">
        <v>10.11</v>
      </c>
      <c r="P70">
        <v>20.2</v>
      </c>
      <c r="Q70">
        <v>8.62</v>
      </c>
      <c r="R70">
        <v>7.62</v>
      </c>
    </row>
    <row r="71" ht="12.75" customHeight="1">
      <c r="A71">
        <v>114.0</v>
      </c>
      <c r="B71">
        <v>73.33</v>
      </c>
      <c r="C71">
        <v>40.67</v>
      </c>
      <c r="D71">
        <v>12.0</v>
      </c>
      <c r="E71">
        <v>27.0</v>
      </c>
      <c r="F71">
        <v>17.0</v>
      </c>
      <c r="G71">
        <v>13.0</v>
      </c>
      <c r="H71">
        <v>12.5</v>
      </c>
      <c r="I71">
        <v>8.5</v>
      </c>
      <c r="J71">
        <v>4.5</v>
      </c>
      <c r="K71">
        <v>4.5</v>
      </c>
      <c r="L71">
        <v>9.33</v>
      </c>
      <c r="M71">
        <v>7.33</v>
      </c>
      <c r="N71">
        <v>5.81</v>
      </c>
      <c r="O71">
        <v>9.0</v>
      </c>
      <c r="P71">
        <v>10.57</v>
      </c>
      <c r="Q71">
        <v>9.0</v>
      </c>
      <c r="R71">
        <v>5.14</v>
      </c>
    </row>
    <row r="72" ht="12.75" customHeight="1">
      <c r="A72">
        <v>115.0</v>
      </c>
      <c r="B72">
        <v>77.33</v>
      </c>
      <c r="C72">
        <v>48.67</v>
      </c>
      <c r="D72">
        <v>22.0</v>
      </c>
      <c r="E72">
        <v>26.0</v>
      </c>
      <c r="F72">
        <v>10.0</v>
      </c>
      <c r="G72">
        <v>0.0</v>
      </c>
      <c r="H72">
        <v>2.66</v>
      </c>
      <c r="I72">
        <v>0.0</v>
      </c>
      <c r="J72">
        <v>0.0</v>
      </c>
      <c r="K72">
        <v>1.0</v>
      </c>
      <c r="L72">
        <v>2.0</v>
      </c>
      <c r="M72">
        <v>2.5</v>
      </c>
      <c r="N72">
        <v>4.0</v>
      </c>
      <c r="O72">
        <v>18.0</v>
      </c>
      <c r="P72">
        <v>22.2</v>
      </c>
      <c r="Q72">
        <v>33.0</v>
      </c>
      <c r="R72">
        <v>5.57</v>
      </c>
    </row>
    <row r="73" ht="12.75" customHeight="1">
      <c r="A73">
        <v>116.0</v>
      </c>
      <c r="B73">
        <v>70.0</v>
      </c>
      <c r="C73">
        <v>40.0</v>
      </c>
      <c r="D73">
        <v>27.0</v>
      </c>
      <c r="E73">
        <v>24.0</v>
      </c>
      <c r="F73">
        <v>13.5</v>
      </c>
      <c r="G73">
        <v>11.0</v>
      </c>
      <c r="H73">
        <v>28.0</v>
      </c>
      <c r="I73">
        <v>10.0</v>
      </c>
      <c r="J73">
        <v>5.25</v>
      </c>
      <c r="K73">
        <v>14.0</v>
      </c>
      <c r="L73">
        <v>12.5</v>
      </c>
      <c r="M73">
        <v>5.33</v>
      </c>
      <c r="N73">
        <v>7.85</v>
      </c>
      <c r="O73">
        <v>9.0</v>
      </c>
      <c r="P73">
        <v>18.79</v>
      </c>
      <c r="Q73">
        <v>7.77</v>
      </c>
      <c r="R73">
        <v>11.71</v>
      </c>
    </row>
    <row r="74" ht="12.75" customHeight="1">
      <c r="A74">
        <v>117.0</v>
      </c>
      <c r="B74">
        <v>69.0</v>
      </c>
      <c r="C74">
        <v>41.0</v>
      </c>
      <c r="D74">
        <v>27.0</v>
      </c>
      <c r="E74">
        <v>37.0</v>
      </c>
      <c r="F74">
        <v>15.0</v>
      </c>
      <c r="G74">
        <v>6.33</v>
      </c>
      <c r="H74">
        <v>11.5</v>
      </c>
      <c r="I74">
        <v>9.0</v>
      </c>
      <c r="J74">
        <v>4.5</v>
      </c>
      <c r="K74">
        <v>2.0</v>
      </c>
      <c r="L74">
        <v>7.66</v>
      </c>
      <c r="M74">
        <v>8.33</v>
      </c>
      <c r="N74">
        <v>8.0</v>
      </c>
      <c r="O74">
        <v>11.42</v>
      </c>
      <c r="P74">
        <v>18.66</v>
      </c>
      <c r="Q74">
        <v>20.66</v>
      </c>
      <c r="R74">
        <v>17.0</v>
      </c>
    </row>
    <row r="75" ht="12.75" customHeight="1">
      <c r="A75">
        <v>118.0</v>
      </c>
      <c r="B75">
        <v>67.33</v>
      </c>
      <c r="C75">
        <v>51.0</v>
      </c>
      <c r="D75">
        <v>6.0</v>
      </c>
      <c r="E75">
        <v>3.75</v>
      </c>
      <c r="F75">
        <v>7.0</v>
      </c>
      <c r="G75">
        <v>1.5</v>
      </c>
      <c r="H75">
        <v>9.0</v>
      </c>
      <c r="I75">
        <v>0.0</v>
      </c>
      <c r="J75">
        <v>4.0</v>
      </c>
      <c r="K75">
        <v>0.0</v>
      </c>
      <c r="L75">
        <v>3.0</v>
      </c>
      <c r="M75">
        <v>3.33</v>
      </c>
      <c r="N75">
        <v>8.75</v>
      </c>
      <c r="O75">
        <v>7.85</v>
      </c>
      <c r="P75">
        <v>8.0</v>
      </c>
      <c r="Q75">
        <v>8.6</v>
      </c>
      <c r="R75">
        <v>6.0</v>
      </c>
    </row>
    <row r="76" ht="12.75" customHeight="1">
      <c r="A76">
        <v>119.0</v>
      </c>
      <c r="B76">
        <v>76.0</v>
      </c>
      <c r="C76">
        <v>40.0</v>
      </c>
      <c r="D76">
        <v>2.75</v>
      </c>
      <c r="E76">
        <v>5.0</v>
      </c>
      <c r="F76">
        <v>2.0</v>
      </c>
      <c r="G76">
        <v>3.66</v>
      </c>
      <c r="H76">
        <v>3.66</v>
      </c>
      <c r="I76">
        <v>5.66</v>
      </c>
      <c r="J76">
        <v>6.5</v>
      </c>
      <c r="K76">
        <v>2.5</v>
      </c>
      <c r="L76">
        <v>10.0</v>
      </c>
      <c r="M76">
        <v>3.0</v>
      </c>
      <c r="N76">
        <v>9.0</v>
      </c>
      <c r="O76">
        <v>12.57</v>
      </c>
      <c r="P76">
        <v>37.66</v>
      </c>
      <c r="Q76">
        <v>23.25</v>
      </c>
      <c r="R76">
        <v>3.63</v>
      </c>
    </row>
    <row r="77" ht="12.75" customHeight="1">
      <c r="A77">
        <v>120.0</v>
      </c>
      <c r="B77">
        <v>59.67</v>
      </c>
      <c r="C77">
        <v>37.33</v>
      </c>
      <c r="D77">
        <v>4.0</v>
      </c>
      <c r="E77">
        <v>4.0</v>
      </c>
      <c r="F77">
        <v>8.0</v>
      </c>
      <c r="G77">
        <v>3.0</v>
      </c>
      <c r="H77">
        <v>5.5</v>
      </c>
      <c r="I77">
        <v>5.66</v>
      </c>
      <c r="J77">
        <v>1.5</v>
      </c>
      <c r="K77">
        <v>1.0</v>
      </c>
      <c r="L77">
        <v>2.33</v>
      </c>
      <c r="M77">
        <v>11.0</v>
      </c>
      <c r="N77">
        <v>3.83</v>
      </c>
      <c r="O77">
        <v>47.0</v>
      </c>
      <c r="P77">
        <v>8.33</v>
      </c>
      <c r="Q77">
        <v>21.0</v>
      </c>
      <c r="R77">
        <v>6.85</v>
      </c>
    </row>
    <row r="78" ht="12.75" customHeight="1">
      <c r="A78">
        <v>122.0</v>
      </c>
      <c r="B78">
        <v>66.67</v>
      </c>
      <c r="C78">
        <v>48.67</v>
      </c>
      <c r="D78">
        <v>24.0</v>
      </c>
      <c r="E78">
        <v>16.0</v>
      </c>
      <c r="F78">
        <v>14.0</v>
      </c>
      <c r="G78">
        <v>4.5</v>
      </c>
      <c r="H78">
        <v>0.0</v>
      </c>
      <c r="I78">
        <v>5.5</v>
      </c>
      <c r="J78">
        <v>6.0</v>
      </c>
      <c r="K78">
        <v>0.0</v>
      </c>
      <c r="L78">
        <v>2.0</v>
      </c>
      <c r="M78">
        <v>0.0</v>
      </c>
      <c r="N78">
        <v>999.99</v>
      </c>
      <c r="O78">
        <v>999.99</v>
      </c>
      <c r="P78">
        <v>999.99</v>
      </c>
      <c r="Q78">
        <v>999.99</v>
      </c>
      <c r="R78">
        <v>999.99</v>
      </c>
    </row>
    <row r="79" ht="12.75" customHeight="1">
      <c r="A79">
        <v>123.0</v>
      </c>
      <c r="B79">
        <v>59.33</v>
      </c>
      <c r="C79">
        <v>32.0</v>
      </c>
      <c r="D79">
        <v>21.0</v>
      </c>
      <c r="E79">
        <v>8.5</v>
      </c>
      <c r="F79">
        <v>6.0</v>
      </c>
      <c r="G79">
        <v>12.5</v>
      </c>
      <c r="H79">
        <v>6.0</v>
      </c>
      <c r="I79">
        <v>5.0</v>
      </c>
      <c r="J79">
        <v>7.0</v>
      </c>
      <c r="K79">
        <v>7.5</v>
      </c>
      <c r="L79">
        <v>6.0</v>
      </c>
      <c r="M79">
        <v>3.0</v>
      </c>
      <c r="N79">
        <v>10.25</v>
      </c>
      <c r="O79">
        <v>24.25</v>
      </c>
      <c r="P79">
        <v>40.0</v>
      </c>
      <c r="Q79">
        <v>27.79</v>
      </c>
      <c r="R79">
        <v>10.75</v>
      </c>
    </row>
    <row r="80" ht="12.75" customHeight="1">
      <c r="A80">
        <v>126.0</v>
      </c>
      <c r="B80">
        <v>64.0</v>
      </c>
      <c r="C80">
        <v>40.0</v>
      </c>
      <c r="D80">
        <v>8.33</v>
      </c>
      <c r="E80">
        <v>22.0</v>
      </c>
      <c r="F80">
        <v>8.5</v>
      </c>
      <c r="G80">
        <v>8.0</v>
      </c>
      <c r="H80">
        <v>7.33</v>
      </c>
      <c r="I80">
        <v>10.0</v>
      </c>
      <c r="J80">
        <v>8.0</v>
      </c>
      <c r="K80">
        <v>4.0</v>
      </c>
      <c r="L80">
        <v>12.5</v>
      </c>
      <c r="M80">
        <v>10.5</v>
      </c>
      <c r="N80">
        <v>15.28</v>
      </c>
      <c r="O80">
        <v>84.5</v>
      </c>
      <c r="P80">
        <v>46.0</v>
      </c>
      <c r="Q80">
        <v>49.66</v>
      </c>
      <c r="R80">
        <v>15.66</v>
      </c>
    </row>
    <row r="81" ht="12.75" customHeight="1">
      <c r="A81">
        <v>127.0</v>
      </c>
      <c r="B81">
        <v>64.0</v>
      </c>
      <c r="C81">
        <v>31.0</v>
      </c>
      <c r="D81">
        <v>21.0</v>
      </c>
      <c r="E81">
        <v>12.0</v>
      </c>
      <c r="F81">
        <v>6.33</v>
      </c>
      <c r="G81">
        <v>4.0</v>
      </c>
      <c r="H81">
        <v>21.0</v>
      </c>
      <c r="I81">
        <v>14.0</v>
      </c>
      <c r="J81">
        <v>6.66</v>
      </c>
      <c r="K81">
        <v>5.33</v>
      </c>
      <c r="L81">
        <v>6.0</v>
      </c>
      <c r="M81">
        <v>0.0</v>
      </c>
      <c r="N81">
        <v>2.18</v>
      </c>
      <c r="O81">
        <v>6.19</v>
      </c>
      <c r="P81">
        <v>10.62</v>
      </c>
      <c r="Q81">
        <v>22.0</v>
      </c>
      <c r="R81">
        <v>5.0</v>
      </c>
    </row>
    <row r="82" ht="12.75" customHeight="1">
      <c r="A82">
        <v>128.0</v>
      </c>
      <c r="B82">
        <v>52.0</v>
      </c>
      <c r="C82">
        <v>28.0</v>
      </c>
      <c r="D82">
        <v>7.66</v>
      </c>
      <c r="E82">
        <v>7.0</v>
      </c>
      <c r="F82">
        <v>9.5</v>
      </c>
      <c r="G82">
        <v>5.0</v>
      </c>
      <c r="H82">
        <v>23.01</v>
      </c>
      <c r="I82">
        <v>9.5</v>
      </c>
      <c r="J82">
        <v>3.5</v>
      </c>
      <c r="K82">
        <v>7.0</v>
      </c>
      <c r="L82">
        <v>4.5</v>
      </c>
      <c r="M82">
        <v>4.33</v>
      </c>
      <c r="N82">
        <v>8.0</v>
      </c>
      <c r="O82">
        <v>20.79</v>
      </c>
      <c r="P82">
        <v>20.0</v>
      </c>
      <c r="Q82">
        <v>19.0</v>
      </c>
      <c r="R82">
        <v>8.89</v>
      </c>
    </row>
    <row r="83" ht="12.75" customHeight="1">
      <c r="A83">
        <v>129.0</v>
      </c>
      <c r="B83">
        <v>68.67</v>
      </c>
      <c r="C83">
        <v>36.67</v>
      </c>
      <c r="D83">
        <v>2.75</v>
      </c>
      <c r="E83">
        <v>4.0</v>
      </c>
      <c r="F83">
        <v>2.25</v>
      </c>
      <c r="G83">
        <v>1.79</v>
      </c>
      <c r="H83">
        <v>0.0</v>
      </c>
      <c r="I83">
        <v>3.33</v>
      </c>
      <c r="J83">
        <v>5.25</v>
      </c>
      <c r="K83">
        <v>5.66</v>
      </c>
      <c r="L83">
        <v>6.33</v>
      </c>
      <c r="M83">
        <v>10.5</v>
      </c>
      <c r="N83">
        <v>7.4</v>
      </c>
      <c r="O83">
        <v>4.23</v>
      </c>
      <c r="P83">
        <v>4.23</v>
      </c>
      <c r="Q83">
        <v>23.79</v>
      </c>
      <c r="R83">
        <v>9.66</v>
      </c>
    </row>
    <row r="84" ht="12.75" customHeight="1">
      <c r="A84">
        <v>130.0</v>
      </c>
      <c r="B84">
        <v>82.0</v>
      </c>
      <c r="C84">
        <v>55.33</v>
      </c>
      <c r="D84">
        <v>2.0</v>
      </c>
      <c r="E84">
        <v>0.0</v>
      </c>
      <c r="F84">
        <v>0.0</v>
      </c>
      <c r="G84">
        <v>0.0</v>
      </c>
      <c r="H84">
        <v>0.0</v>
      </c>
      <c r="I84">
        <v>0.0</v>
      </c>
      <c r="J84">
        <v>1.0</v>
      </c>
      <c r="K84">
        <v>4.0</v>
      </c>
      <c r="L84">
        <v>2.0</v>
      </c>
      <c r="M84">
        <v>0.0</v>
      </c>
      <c r="N84">
        <v>5.25</v>
      </c>
      <c r="O84">
        <v>1.75</v>
      </c>
      <c r="P84">
        <v>75.0</v>
      </c>
      <c r="Q84">
        <v>46.33</v>
      </c>
      <c r="R84">
        <v>12.33</v>
      </c>
    </row>
    <row r="85" ht="12.75" customHeight="1">
      <c r="A85">
        <v>131.0</v>
      </c>
      <c r="B85">
        <v>63.33</v>
      </c>
      <c r="C85">
        <v>32.33</v>
      </c>
      <c r="D85">
        <v>9.33</v>
      </c>
      <c r="E85">
        <v>13.5</v>
      </c>
      <c r="F85">
        <v>9.33</v>
      </c>
      <c r="G85">
        <v>27.0</v>
      </c>
      <c r="H85">
        <v>14.5</v>
      </c>
      <c r="I85">
        <v>28.0</v>
      </c>
      <c r="J85">
        <v>9.0</v>
      </c>
      <c r="K85">
        <v>9.5</v>
      </c>
      <c r="L85">
        <v>8.66</v>
      </c>
      <c r="M85">
        <v>30.0</v>
      </c>
      <c r="N85">
        <v>6.66</v>
      </c>
      <c r="O85">
        <v>69.5</v>
      </c>
      <c r="P85">
        <v>69.0</v>
      </c>
      <c r="Q85">
        <v>68.0</v>
      </c>
      <c r="R85">
        <v>8.5</v>
      </c>
    </row>
    <row r="86" ht="12.75" customHeight="1">
      <c r="A86">
        <v>132.0</v>
      </c>
      <c r="B86">
        <v>79.33</v>
      </c>
      <c r="C86">
        <v>38.0</v>
      </c>
      <c r="D86">
        <v>40.0</v>
      </c>
      <c r="E86">
        <v>35.0</v>
      </c>
      <c r="F86">
        <v>32.0</v>
      </c>
      <c r="G86">
        <v>36.0</v>
      </c>
      <c r="H86">
        <v>31.0</v>
      </c>
      <c r="I86">
        <v>29.0</v>
      </c>
      <c r="J86">
        <v>29.0</v>
      </c>
      <c r="K86">
        <v>31.0</v>
      </c>
      <c r="L86">
        <v>26.0</v>
      </c>
      <c r="M86">
        <v>33.0</v>
      </c>
      <c r="N86">
        <v>8.91</v>
      </c>
      <c r="O86">
        <v>30.25</v>
      </c>
      <c r="P86">
        <v>30.79</v>
      </c>
      <c r="Q86">
        <v>27.66</v>
      </c>
      <c r="R86">
        <v>13.66</v>
      </c>
    </row>
    <row r="87" ht="12.75" customHeight="1">
      <c r="A87">
        <v>133.0</v>
      </c>
      <c r="B87">
        <v>65.33</v>
      </c>
      <c r="C87">
        <v>38.67</v>
      </c>
      <c r="D87">
        <v>12.5</v>
      </c>
      <c r="E87">
        <v>7.66</v>
      </c>
      <c r="F87">
        <v>7.0</v>
      </c>
      <c r="G87">
        <v>4.0</v>
      </c>
      <c r="H87">
        <v>5.25</v>
      </c>
      <c r="I87">
        <v>7.66</v>
      </c>
      <c r="J87">
        <v>5.33</v>
      </c>
      <c r="K87">
        <v>5.33</v>
      </c>
      <c r="L87">
        <v>10.5</v>
      </c>
      <c r="M87">
        <v>3.75</v>
      </c>
      <c r="N87">
        <v>12.16</v>
      </c>
      <c r="O87">
        <v>37.25</v>
      </c>
      <c r="P87">
        <v>30.5</v>
      </c>
      <c r="Q87">
        <v>38.0</v>
      </c>
      <c r="R87">
        <v>8.33</v>
      </c>
    </row>
    <row r="88" ht="12.75" customHeight="1">
      <c r="A88">
        <v>134.0</v>
      </c>
      <c r="B88">
        <v>61.33</v>
      </c>
      <c r="C88">
        <v>42.0</v>
      </c>
      <c r="D88">
        <v>4.5</v>
      </c>
      <c r="E88">
        <v>11.5</v>
      </c>
      <c r="F88">
        <v>22.0</v>
      </c>
      <c r="G88">
        <v>10.5</v>
      </c>
      <c r="H88">
        <v>23.0</v>
      </c>
      <c r="I88">
        <v>14.5</v>
      </c>
      <c r="J88">
        <v>10.0</v>
      </c>
      <c r="K88">
        <v>0.0</v>
      </c>
      <c r="L88">
        <v>17.5</v>
      </c>
      <c r="M88">
        <v>5.0</v>
      </c>
      <c r="N88">
        <v>65.42</v>
      </c>
      <c r="O88">
        <v>22.79</v>
      </c>
      <c r="P88">
        <v>8.55</v>
      </c>
      <c r="Q88">
        <v>6.44</v>
      </c>
      <c r="R88">
        <v>9.75</v>
      </c>
    </row>
    <row r="89" ht="12.75" customHeight="1">
      <c r="A89">
        <v>135.0</v>
      </c>
      <c r="B89">
        <v>64.33</v>
      </c>
      <c r="C89">
        <v>40.67</v>
      </c>
      <c r="D89">
        <v>2.0</v>
      </c>
      <c r="E89">
        <v>4.0</v>
      </c>
      <c r="F89">
        <v>3.66</v>
      </c>
      <c r="G89">
        <v>0.0</v>
      </c>
      <c r="H89">
        <v>1.0</v>
      </c>
      <c r="I89">
        <v>4.33</v>
      </c>
      <c r="J89">
        <v>0.0</v>
      </c>
      <c r="K89">
        <v>0.0</v>
      </c>
      <c r="L89">
        <v>4.33</v>
      </c>
      <c r="M89">
        <v>3.79</v>
      </c>
      <c r="N89">
        <v>4.53</v>
      </c>
      <c r="O89">
        <v>6.0</v>
      </c>
      <c r="P89">
        <v>21.6</v>
      </c>
      <c r="Q89">
        <v>32.25</v>
      </c>
      <c r="R89">
        <v>6.15</v>
      </c>
    </row>
    <row r="90" ht="12.75" customHeight="1">
      <c r="A90">
        <v>136.0</v>
      </c>
      <c r="B90">
        <v>61.33</v>
      </c>
      <c r="C90">
        <v>41.33</v>
      </c>
      <c r="D90">
        <v>10.0</v>
      </c>
      <c r="E90">
        <v>9.0</v>
      </c>
      <c r="F90">
        <v>9.0</v>
      </c>
      <c r="G90">
        <v>7.0</v>
      </c>
      <c r="H90">
        <v>0.0</v>
      </c>
      <c r="I90">
        <v>20.0</v>
      </c>
      <c r="J90">
        <v>6.66</v>
      </c>
      <c r="K90">
        <v>0.0</v>
      </c>
      <c r="L90">
        <v>7.0</v>
      </c>
      <c r="M90">
        <v>4.5</v>
      </c>
      <c r="N90">
        <v>5.0</v>
      </c>
      <c r="O90">
        <v>7.66</v>
      </c>
      <c r="P90">
        <v>39.33</v>
      </c>
      <c r="Q90">
        <v>28.75</v>
      </c>
      <c r="R90">
        <v>8.85</v>
      </c>
    </row>
    <row r="91" ht="12.75" customHeight="1">
      <c r="A91">
        <v>138.0</v>
      </c>
      <c r="B91">
        <v>73.33</v>
      </c>
      <c r="C91">
        <v>48.67</v>
      </c>
      <c r="D91">
        <v>5.0</v>
      </c>
      <c r="E91">
        <v>3.25</v>
      </c>
      <c r="F91">
        <v>6.5</v>
      </c>
      <c r="G91">
        <v>15.0</v>
      </c>
      <c r="H91">
        <v>6.33</v>
      </c>
      <c r="I91">
        <v>6.0</v>
      </c>
      <c r="J91">
        <v>5.0</v>
      </c>
      <c r="K91">
        <v>9.0</v>
      </c>
      <c r="L91">
        <v>12.66</v>
      </c>
      <c r="M91">
        <v>17.0</v>
      </c>
      <c r="N91">
        <v>12.39</v>
      </c>
      <c r="O91">
        <v>13.42</v>
      </c>
      <c r="P91">
        <v>13.42</v>
      </c>
      <c r="Q91">
        <v>58.0</v>
      </c>
      <c r="R91">
        <v>5.5</v>
      </c>
    </row>
    <row r="92" ht="12.75" customHeight="1">
      <c r="A92">
        <v>139.0</v>
      </c>
      <c r="B92">
        <v>56.67</v>
      </c>
      <c r="C92">
        <v>38.0</v>
      </c>
      <c r="D92">
        <v>21.0</v>
      </c>
      <c r="E92">
        <v>24.0</v>
      </c>
      <c r="F92">
        <v>9.0</v>
      </c>
      <c r="G92">
        <v>32.0</v>
      </c>
      <c r="H92">
        <v>24.0</v>
      </c>
      <c r="I92">
        <v>27.0</v>
      </c>
      <c r="J92">
        <v>26.0</v>
      </c>
      <c r="K92">
        <v>2.33</v>
      </c>
      <c r="L92">
        <v>37.0</v>
      </c>
      <c r="M92">
        <v>25.0</v>
      </c>
      <c r="N92">
        <v>11.37</v>
      </c>
      <c r="O92">
        <v>32.0</v>
      </c>
      <c r="P92">
        <v>34.5</v>
      </c>
      <c r="Q92">
        <v>20.25</v>
      </c>
      <c r="R92">
        <v>15.0</v>
      </c>
    </row>
    <row r="93" ht="12.75" customHeight="1">
      <c r="A93">
        <v>142.0</v>
      </c>
      <c r="B93">
        <v>65.0</v>
      </c>
      <c r="C93">
        <v>33.0</v>
      </c>
      <c r="D93">
        <v>17.0</v>
      </c>
      <c r="E93">
        <v>28.0</v>
      </c>
      <c r="F93">
        <v>9.0</v>
      </c>
      <c r="G93">
        <v>17.0</v>
      </c>
      <c r="H93">
        <v>10.0</v>
      </c>
      <c r="I93">
        <v>25.0</v>
      </c>
      <c r="J93">
        <v>8.0</v>
      </c>
      <c r="K93">
        <v>4.0</v>
      </c>
      <c r="L93">
        <v>12.0</v>
      </c>
      <c r="M93">
        <v>10.5</v>
      </c>
      <c r="N93">
        <v>5.85</v>
      </c>
      <c r="O93">
        <v>16.0</v>
      </c>
      <c r="P93">
        <v>11.11</v>
      </c>
      <c r="Q93">
        <v>23.0</v>
      </c>
      <c r="R93">
        <v>5.76</v>
      </c>
    </row>
    <row r="94" ht="12.75" customHeight="1">
      <c r="A94">
        <v>145.0</v>
      </c>
      <c r="B94">
        <v>81.67</v>
      </c>
      <c r="C94">
        <v>55.33</v>
      </c>
      <c r="D94">
        <v>9.5</v>
      </c>
      <c r="E94">
        <v>6.75</v>
      </c>
      <c r="F94">
        <v>12.0</v>
      </c>
      <c r="G94">
        <v>10.5</v>
      </c>
      <c r="H94">
        <v>7.0</v>
      </c>
      <c r="I94">
        <v>6.33</v>
      </c>
      <c r="J94">
        <v>4.0</v>
      </c>
      <c r="K94">
        <v>4.0</v>
      </c>
      <c r="L94">
        <v>7.0</v>
      </c>
      <c r="M94">
        <v>1.0</v>
      </c>
      <c r="N94">
        <v>4.0</v>
      </c>
      <c r="O94">
        <v>8.0</v>
      </c>
      <c r="P94">
        <v>15.33</v>
      </c>
      <c r="Q94">
        <v>18.0</v>
      </c>
      <c r="R94">
        <v>5.0</v>
      </c>
    </row>
    <row r="95" ht="12.75" customHeight="1">
      <c r="A95">
        <v>146.0</v>
      </c>
      <c r="B95">
        <v>70.67</v>
      </c>
      <c r="C95">
        <v>47.67</v>
      </c>
      <c r="D95">
        <v>5.0</v>
      </c>
      <c r="E95">
        <v>5.5</v>
      </c>
      <c r="F95">
        <v>5.0</v>
      </c>
      <c r="G95">
        <v>7.0</v>
      </c>
      <c r="H95">
        <v>7.33</v>
      </c>
      <c r="I95">
        <v>4.59</v>
      </c>
      <c r="J95">
        <v>11.0</v>
      </c>
      <c r="K95">
        <v>6.0</v>
      </c>
      <c r="L95">
        <v>1.0</v>
      </c>
      <c r="M95">
        <v>1.0</v>
      </c>
      <c r="N95">
        <v>13.87</v>
      </c>
      <c r="O95">
        <v>32.5</v>
      </c>
      <c r="P95">
        <v>22.2</v>
      </c>
      <c r="Q95">
        <v>12.62</v>
      </c>
      <c r="R95">
        <v>11.44</v>
      </c>
    </row>
    <row r="96" ht="12.75" customHeight="1">
      <c r="A96">
        <v>148.0</v>
      </c>
      <c r="B96">
        <v>79.33</v>
      </c>
      <c r="C96">
        <v>50.67</v>
      </c>
      <c r="D96">
        <v>9.66</v>
      </c>
      <c r="E96">
        <v>30.0</v>
      </c>
      <c r="F96">
        <v>17.5</v>
      </c>
      <c r="G96">
        <v>25.0</v>
      </c>
      <c r="H96">
        <v>10.66</v>
      </c>
      <c r="I96">
        <v>10.66</v>
      </c>
      <c r="J96">
        <v>24.0</v>
      </c>
      <c r="K96">
        <v>12.66</v>
      </c>
      <c r="L96">
        <v>25.0</v>
      </c>
      <c r="M96">
        <v>9.66</v>
      </c>
      <c r="N96">
        <v>10.33</v>
      </c>
      <c r="O96">
        <v>8.72</v>
      </c>
      <c r="P96">
        <v>11.5</v>
      </c>
      <c r="Q96">
        <v>28.2</v>
      </c>
      <c r="R96">
        <v>9.22</v>
      </c>
    </row>
    <row r="97" ht="12.75" customHeight="1">
      <c r="A97">
        <v>149.0</v>
      </c>
      <c r="B97">
        <v>63.33</v>
      </c>
      <c r="C97">
        <v>46.0</v>
      </c>
      <c r="D97">
        <v>15.0</v>
      </c>
      <c r="E97">
        <v>15.0</v>
      </c>
      <c r="F97">
        <v>0.0</v>
      </c>
      <c r="G97">
        <v>0.0</v>
      </c>
      <c r="H97">
        <v>0.0</v>
      </c>
      <c r="I97">
        <v>19.0</v>
      </c>
      <c r="J97">
        <v>9.0</v>
      </c>
      <c r="K97">
        <v>34.0</v>
      </c>
      <c r="L97">
        <v>32.0</v>
      </c>
      <c r="M97">
        <v>26.0</v>
      </c>
      <c r="N97">
        <v>17.79</v>
      </c>
      <c r="O97">
        <v>130.0</v>
      </c>
      <c r="P97">
        <v>17.0</v>
      </c>
      <c r="Q97">
        <v>7.75</v>
      </c>
      <c r="R97">
        <v>1.33</v>
      </c>
    </row>
    <row r="98" ht="12.75" customHeight="1">
      <c r="A98">
        <v>150.0</v>
      </c>
      <c r="B98">
        <v>62.67</v>
      </c>
      <c r="C98">
        <v>43.33</v>
      </c>
      <c r="D98">
        <v>11.0</v>
      </c>
      <c r="E98">
        <v>1.5</v>
      </c>
      <c r="F98">
        <v>3.0</v>
      </c>
      <c r="G98">
        <v>2.0</v>
      </c>
      <c r="H98">
        <v>10.0</v>
      </c>
      <c r="I98">
        <v>4.0</v>
      </c>
      <c r="J98">
        <v>7.0</v>
      </c>
      <c r="K98">
        <v>9.0</v>
      </c>
      <c r="L98">
        <v>12.5</v>
      </c>
      <c r="M98">
        <v>8.0</v>
      </c>
      <c r="N98">
        <v>2.77</v>
      </c>
      <c r="O98">
        <v>6.0</v>
      </c>
      <c r="P98">
        <v>9.1</v>
      </c>
      <c r="Q98">
        <v>13.14</v>
      </c>
      <c r="R98">
        <v>4.25</v>
      </c>
    </row>
    <row r="99" ht="12.75" customHeight="1">
      <c r="A99">
        <v>151.0</v>
      </c>
      <c r="B99">
        <v>62.67</v>
      </c>
      <c r="C99">
        <v>42.67</v>
      </c>
      <c r="D99">
        <v>17.0</v>
      </c>
      <c r="E99">
        <v>10.5</v>
      </c>
      <c r="F99">
        <v>4.0</v>
      </c>
      <c r="G99">
        <v>4.5</v>
      </c>
      <c r="H99">
        <v>15.0</v>
      </c>
      <c r="I99">
        <v>5.66</v>
      </c>
      <c r="J99">
        <v>2.5</v>
      </c>
      <c r="K99">
        <v>3.25</v>
      </c>
      <c r="L99">
        <v>9.0</v>
      </c>
      <c r="M99">
        <v>3.66</v>
      </c>
      <c r="N99">
        <v>4.83</v>
      </c>
      <c r="O99">
        <v>17.6</v>
      </c>
      <c r="P99">
        <v>12.14</v>
      </c>
      <c r="Q99">
        <v>12.87</v>
      </c>
      <c r="R99">
        <v>6.0</v>
      </c>
    </row>
    <row r="100" ht="12.75" customHeight="1">
      <c r="A100">
        <v>152.0</v>
      </c>
      <c r="B100">
        <v>65.33</v>
      </c>
      <c r="C100">
        <v>43.33</v>
      </c>
      <c r="D100">
        <v>26.0</v>
      </c>
      <c r="E100">
        <v>13.0</v>
      </c>
      <c r="F100">
        <v>25.0</v>
      </c>
      <c r="G100">
        <v>21.0</v>
      </c>
      <c r="H100">
        <v>21.0</v>
      </c>
      <c r="I100">
        <v>22.0</v>
      </c>
      <c r="J100">
        <v>7.0</v>
      </c>
      <c r="K100">
        <v>11.0</v>
      </c>
      <c r="L100">
        <v>10.5</v>
      </c>
      <c r="M100">
        <v>1.0</v>
      </c>
      <c r="N100">
        <v>3.55</v>
      </c>
      <c r="O100">
        <v>11.85</v>
      </c>
      <c r="P100">
        <v>9.14</v>
      </c>
      <c r="Q100">
        <v>7.0</v>
      </c>
      <c r="R100">
        <v>9.0</v>
      </c>
    </row>
    <row r="101" ht="12.75" customHeight="1">
      <c r="A101">
        <v>154.0</v>
      </c>
      <c r="B101">
        <v>69.67</v>
      </c>
      <c r="C101">
        <v>47.33</v>
      </c>
      <c r="D101">
        <v>0.0</v>
      </c>
      <c r="E101">
        <v>16.5</v>
      </c>
      <c r="F101">
        <v>5.33</v>
      </c>
      <c r="G101">
        <v>6.0</v>
      </c>
      <c r="H101">
        <v>6.0</v>
      </c>
      <c r="I101">
        <v>5.0</v>
      </c>
      <c r="J101">
        <v>0.0</v>
      </c>
      <c r="K101">
        <v>0.0</v>
      </c>
      <c r="L101">
        <v>1.0</v>
      </c>
      <c r="M101">
        <v>8.5</v>
      </c>
      <c r="N101">
        <v>5.75</v>
      </c>
      <c r="O101">
        <v>11.66</v>
      </c>
      <c r="P101">
        <v>18.33</v>
      </c>
      <c r="Q101">
        <v>10.37</v>
      </c>
      <c r="R101">
        <v>6.5</v>
      </c>
    </row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R1"/>
  </mergeCells>
  <printOptions/>
  <pageMargins bottom="1.0" footer="0.0" header="0.0" left="0.75" right="0.75" top="1.0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7.29"/>
    <col customWidth="1" min="3" max="3" width="12.0"/>
    <col customWidth="1" min="4" max="4" width="8.29"/>
    <col customWidth="1" min="5" max="5" width="17.29"/>
    <col customWidth="1" min="6" max="7" width="12.0"/>
    <col customWidth="1" min="8" max="9" width="8.71"/>
    <col customWidth="1" min="10" max="10" width="16.57"/>
    <col customWidth="1" min="11" max="11" width="12.0"/>
    <col customWidth="1" min="12" max="12" width="8.71"/>
    <col customWidth="1" min="13" max="13" width="16.57"/>
    <col customWidth="1" min="14" max="14" width="12.0"/>
    <col customWidth="1" min="15" max="26" width="8.71"/>
  </cols>
  <sheetData>
    <row r="1" ht="12.75" customHeight="1">
      <c r="A1" s="26" t="s">
        <v>2</v>
      </c>
      <c r="I1" s="26" t="s">
        <v>3</v>
      </c>
    </row>
    <row r="2" ht="12.75" customHeight="1">
      <c r="A2" s="23">
        <v>89.67</v>
      </c>
      <c r="B2" t="s">
        <v>59</v>
      </c>
      <c r="C2" s="23">
        <f>AVERAGE(A2:A6)</f>
        <v>77.668</v>
      </c>
      <c r="D2" s="23">
        <v>79.33</v>
      </c>
      <c r="E2" s="23" t="s">
        <v>59</v>
      </c>
      <c r="F2" s="23">
        <f>AVERAGE(D2:D21)</f>
        <v>70.2835</v>
      </c>
      <c r="I2" s="23">
        <v>43.33</v>
      </c>
      <c r="J2" s="11" t="s">
        <v>52</v>
      </c>
      <c r="K2" s="23">
        <f>AVERAGE(I2:I6)</f>
        <v>39.6</v>
      </c>
      <c r="L2" s="23">
        <v>28.0</v>
      </c>
      <c r="M2" s="11" t="s">
        <v>52</v>
      </c>
      <c r="N2" s="23">
        <f>AVERAGE(L2:L21)</f>
        <v>40.9345</v>
      </c>
    </row>
    <row r="3" ht="12.75" customHeight="1">
      <c r="A3" s="23">
        <v>84.0</v>
      </c>
      <c r="B3" t="s">
        <v>60</v>
      </c>
      <c r="C3">
        <v>8.630733086928984</v>
      </c>
      <c r="D3" s="23">
        <v>81.33</v>
      </c>
      <c r="E3" t="s">
        <v>60</v>
      </c>
      <c r="F3">
        <v>8.630733086928984</v>
      </c>
      <c r="I3" s="23">
        <v>44.0</v>
      </c>
      <c r="J3" s="11" t="s">
        <v>50</v>
      </c>
      <c r="K3">
        <v>7.262767153391791</v>
      </c>
      <c r="L3" s="23">
        <v>32.67</v>
      </c>
      <c r="M3" s="11" t="s">
        <v>50</v>
      </c>
      <c r="N3">
        <v>7.262767153391791</v>
      </c>
    </row>
    <row r="4" ht="12.75" customHeight="1">
      <c r="A4" s="23">
        <v>76.67</v>
      </c>
      <c r="B4" t="s">
        <v>65</v>
      </c>
      <c r="C4">
        <f>C3/SQRT(5)</f>
        <v>3.859781176</v>
      </c>
      <c r="D4" s="23">
        <v>56.67</v>
      </c>
      <c r="E4" t="s">
        <v>65</v>
      </c>
      <c r="F4">
        <f>F3/SQRT(20)</f>
        <v>1.929890588</v>
      </c>
      <c r="I4" s="23">
        <v>40.67</v>
      </c>
      <c r="J4" s="11" t="s">
        <v>65</v>
      </c>
      <c r="K4">
        <f>K3/SQRT(5)</f>
        <v>3.248008212</v>
      </c>
      <c r="L4" s="23">
        <v>33.0</v>
      </c>
      <c r="M4" s="11" t="s">
        <v>65</v>
      </c>
      <c r="N4">
        <f>N3/SQRT(20)</f>
        <v>1.624004106</v>
      </c>
    </row>
    <row r="5" ht="12.75" customHeight="1">
      <c r="A5" s="23">
        <v>76.67</v>
      </c>
      <c r="B5" t="s">
        <v>68</v>
      </c>
      <c r="C5">
        <v>2.776</v>
      </c>
      <c r="D5" s="23">
        <v>84.67</v>
      </c>
      <c r="E5" t="s">
        <v>68</v>
      </c>
      <c r="F5">
        <v>2.093</v>
      </c>
      <c r="I5" s="23">
        <v>32.0</v>
      </c>
      <c r="J5" t="s">
        <v>68</v>
      </c>
      <c r="K5">
        <v>2.776</v>
      </c>
      <c r="L5" s="23">
        <v>36.0</v>
      </c>
      <c r="M5" t="s">
        <v>68</v>
      </c>
      <c r="N5">
        <v>2.093</v>
      </c>
    </row>
    <row r="6" ht="12.75" customHeight="1">
      <c r="A6" s="23">
        <v>61.33</v>
      </c>
      <c r="B6" t="s">
        <v>69</v>
      </c>
      <c r="C6" s="28">
        <f>-C5*C4+C2</f>
        <v>66.95324746</v>
      </c>
      <c r="D6" s="23">
        <v>89.67</v>
      </c>
      <c r="E6" t="s">
        <v>69</v>
      </c>
      <c r="F6" s="28">
        <f>-F5*F4+F2</f>
        <v>66.244239</v>
      </c>
      <c r="I6" s="23">
        <v>38.0</v>
      </c>
      <c r="J6" t="s">
        <v>69</v>
      </c>
      <c r="K6" s="28">
        <f>-K5*K4+K2</f>
        <v>30.5835292</v>
      </c>
      <c r="L6" s="23">
        <v>36.67</v>
      </c>
      <c r="M6" t="s">
        <v>69</v>
      </c>
      <c r="N6" s="28">
        <f>-N5*N4+N2</f>
        <v>37.53545941</v>
      </c>
    </row>
    <row r="7" ht="12.75" customHeight="1">
      <c r="A7" s="23"/>
      <c r="B7" t="s">
        <v>70</v>
      </c>
      <c r="C7" s="28">
        <f>C5*C4+C2</f>
        <v>88.38275254</v>
      </c>
      <c r="D7" s="23">
        <v>66.67</v>
      </c>
      <c r="E7" t="s">
        <v>70</v>
      </c>
      <c r="F7" s="28">
        <f>F5*F4+F2</f>
        <v>74.322761</v>
      </c>
      <c r="I7" s="23"/>
      <c r="J7" t="s">
        <v>70</v>
      </c>
      <c r="K7" s="28">
        <f>K5*K4+K2</f>
        <v>48.6164708</v>
      </c>
      <c r="L7" s="23">
        <v>44.0</v>
      </c>
      <c r="M7" t="s">
        <v>70</v>
      </c>
      <c r="N7" s="28">
        <f>N5*N4+N2</f>
        <v>44.33354059</v>
      </c>
    </row>
    <row r="8" ht="12.75" customHeight="1">
      <c r="A8" s="23"/>
      <c r="D8" s="23">
        <v>60.0</v>
      </c>
      <c r="I8" s="23"/>
      <c r="L8" s="23">
        <v>46.0</v>
      </c>
    </row>
    <row r="9" ht="12.75" customHeight="1">
      <c r="A9" s="23"/>
      <c r="D9" s="23">
        <v>70.67</v>
      </c>
      <c r="I9" s="23"/>
      <c r="L9" s="23">
        <v>47.67</v>
      </c>
    </row>
    <row r="10" ht="12.75" customHeight="1">
      <c r="A10" s="23"/>
      <c r="D10" s="23">
        <v>68.0</v>
      </c>
      <c r="I10" s="23"/>
      <c r="L10" s="23">
        <v>49.33</v>
      </c>
    </row>
    <row r="11" ht="12.75" customHeight="1">
      <c r="A11" s="23"/>
      <c r="D11" s="23">
        <v>70.67</v>
      </c>
      <c r="I11" s="23"/>
      <c r="L11" s="23">
        <v>50.67</v>
      </c>
    </row>
    <row r="12" ht="12.75" customHeight="1">
      <c r="A12" s="23"/>
      <c r="D12" s="23">
        <v>69.0</v>
      </c>
      <c r="I12" s="23"/>
      <c r="L12" s="23">
        <v>50.0</v>
      </c>
    </row>
    <row r="13" ht="12.75" customHeight="1">
      <c r="A13" s="23"/>
      <c r="D13" s="23">
        <v>69.33</v>
      </c>
      <c r="I13" s="23"/>
      <c r="L13" s="23">
        <v>37.33</v>
      </c>
    </row>
    <row r="14" ht="12.75" customHeight="1">
      <c r="A14" s="23"/>
      <c r="D14" s="23">
        <v>71.33</v>
      </c>
      <c r="I14" s="23"/>
      <c r="L14" s="23">
        <v>38.0</v>
      </c>
    </row>
    <row r="15" ht="12.75" customHeight="1">
      <c r="A15" s="23"/>
      <c r="D15" s="23">
        <v>62.0</v>
      </c>
      <c r="I15" s="23"/>
      <c r="L15" s="23">
        <v>40.67</v>
      </c>
    </row>
    <row r="16" ht="12.75" customHeight="1">
      <c r="A16" s="23"/>
      <c r="D16" s="23">
        <v>62.67</v>
      </c>
      <c r="I16" s="23"/>
      <c r="L16" s="23">
        <v>40.67</v>
      </c>
    </row>
    <row r="17" ht="12.75" customHeight="1">
      <c r="A17" s="23"/>
      <c r="D17" s="23">
        <v>63.33</v>
      </c>
      <c r="I17" s="23"/>
      <c r="L17" s="23">
        <v>39.67</v>
      </c>
    </row>
    <row r="18" ht="12.75" customHeight="1">
      <c r="A18" s="23"/>
      <c r="D18" s="23">
        <v>63.33</v>
      </c>
      <c r="I18" s="23"/>
      <c r="L18" s="23">
        <v>41.0</v>
      </c>
    </row>
    <row r="19" ht="12.75" customHeight="1">
      <c r="A19" s="23"/>
      <c r="D19" s="23">
        <v>64.0</v>
      </c>
      <c r="I19" s="23"/>
      <c r="L19" s="23">
        <v>42.0</v>
      </c>
    </row>
    <row r="20" ht="12.75" customHeight="1">
      <c r="A20" s="23"/>
      <c r="D20" s="23">
        <v>75.33</v>
      </c>
      <c r="I20" s="23"/>
      <c r="L20" s="23">
        <v>42.67</v>
      </c>
    </row>
    <row r="21" ht="12.75" customHeight="1">
      <c r="A21" s="23"/>
      <c r="D21" s="23">
        <v>77.67</v>
      </c>
      <c r="I21" s="23"/>
      <c r="L21" s="23">
        <v>42.67</v>
      </c>
    </row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A1:G1"/>
    <mergeCell ref="I1:N1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7.29"/>
    <col customWidth="1" min="3" max="3" width="12.0"/>
    <col customWidth="1" min="4" max="4" width="5.57"/>
    <col customWidth="1" min="5" max="5" width="17.29"/>
    <col customWidth="1" min="6" max="6" width="12.0"/>
    <col customWidth="1" min="7" max="8" width="8.71"/>
    <col customWidth="1" min="9" max="9" width="16.57"/>
    <col customWidth="1" min="10" max="10" width="12.0"/>
    <col customWidth="1" min="11" max="11" width="8.71"/>
    <col customWidth="1" min="12" max="12" width="16.57"/>
    <col customWidth="1" min="13" max="13" width="12.0"/>
    <col customWidth="1" min="14" max="26" width="8.71"/>
  </cols>
  <sheetData>
    <row r="1" ht="12.75" customHeight="1">
      <c r="A1" s="26" t="s">
        <v>2</v>
      </c>
      <c r="H1" s="26" t="s">
        <v>3</v>
      </c>
    </row>
    <row r="2" ht="12.75" customHeight="1">
      <c r="A2" s="23">
        <v>89.67</v>
      </c>
      <c r="B2" t="s">
        <v>71</v>
      </c>
      <c r="C2" s="29">
        <f>VAR.S(A2:A6)</f>
        <v>113.26612</v>
      </c>
      <c r="D2" s="23">
        <v>79.33</v>
      </c>
      <c r="E2" t="s">
        <v>71</v>
      </c>
      <c r="F2">
        <f>VAR.S(D2:D21)</f>
        <v>75.93505553</v>
      </c>
      <c r="H2" s="23">
        <v>43.33</v>
      </c>
      <c r="I2" t="s">
        <v>71</v>
      </c>
      <c r="J2">
        <f>VAR.S(H2:H6)</f>
        <v>23.68445</v>
      </c>
      <c r="K2" s="23">
        <v>28.0</v>
      </c>
      <c r="L2" t="s">
        <v>71</v>
      </c>
      <c r="M2">
        <f>VAR.S(K2:K21)</f>
        <v>36.81432079</v>
      </c>
    </row>
    <row r="3" ht="12.75" customHeight="1">
      <c r="A3" s="23">
        <v>84.0</v>
      </c>
      <c r="B3" t="s">
        <v>72</v>
      </c>
      <c r="C3">
        <f>(4*C2)/CHIINV(0.025,4)</f>
        <v>40.65806515</v>
      </c>
      <c r="D3" s="23">
        <v>81.33</v>
      </c>
      <c r="E3" t="s">
        <v>72</v>
      </c>
      <c r="F3">
        <f>(19*F2)/CHIINV(0.025,19)</f>
        <v>43.91670828</v>
      </c>
      <c r="H3" s="23">
        <v>44.0</v>
      </c>
      <c r="I3" t="s">
        <v>72</v>
      </c>
      <c r="J3">
        <f>(4*J2)/CHIINV(0.025,4)</f>
        <v>8.50178245</v>
      </c>
      <c r="K3" s="23">
        <v>32.67</v>
      </c>
      <c r="L3" t="s">
        <v>72</v>
      </c>
      <c r="M3">
        <f>(19*M2)/CHIINV(0.025,19)</f>
        <v>21.29140191</v>
      </c>
    </row>
    <row r="4" ht="12.75" customHeight="1">
      <c r="A4" s="23">
        <v>76.67</v>
      </c>
      <c r="B4" t="s">
        <v>73</v>
      </c>
      <c r="C4">
        <f>(4*C2)/CHIINV(0.975,4)</f>
        <v>935.2748225</v>
      </c>
      <c r="D4" s="23">
        <v>56.67</v>
      </c>
      <c r="E4" t="s">
        <v>73</v>
      </c>
      <c r="F4">
        <f>(19*F2)/CHIINV(0.975,19)</f>
        <v>161.9899383</v>
      </c>
      <c r="H4" s="23">
        <v>40.67</v>
      </c>
      <c r="I4" t="s">
        <v>73</v>
      </c>
      <c r="J4">
        <f>(4*J2)/CHIINV(0.975,4)</f>
        <v>195.5701296</v>
      </c>
      <c r="K4" s="23">
        <v>33.0</v>
      </c>
      <c r="L4" t="s">
        <v>73</v>
      </c>
      <c r="M4">
        <f>(19*M2)/CHIINV(0.975,19)</f>
        <v>78.53486786</v>
      </c>
    </row>
    <row r="5" ht="12.75" customHeight="1">
      <c r="A5" s="23">
        <v>76.67</v>
      </c>
      <c r="B5" t="s">
        <v>50</v>
      </c>
      <c r="C5">
        <v>8.630733086928988</v>
      </c>
      <c r="D5" s="23">
        <v>84.67</v>
      </c>
      <c r="E5" t="s">
        <v>50</v>
      </c>
      <c r="F5">
        <v>8.630733086928988</v>
      </c>
      <c r="H5" s="23">
        <v>32.0</v>
      </c>
      <c r="K5" s="23">
        <v>36.0</v>
      </c>
    </row>
    <row r="6" ht="12.75" customHeight="1">
      <c r="A6" s="23">
        <v>61.33</v>
      </c>
      <c r="D6" s="23">
        <v>89.67</v>
      </c>
      <c r="H6" s="23">
        <v>38.0</v>
      </c>
      <c r="K6" s="23">
        <v>36.67</v>
      </c>
    </row>
    <row r="7" ht="12.75" customHeight="1">
      <c r="A7" s="23"/>
      <c r="C7" s="29"/>
      <c r="D7" s="23">
        <v>66.67</v>
      </c>
      <c r="E7" s="23"/>
      <c r="H7" s="23"/>
      <c r="K7" s="23">
        <v>44.0</v>
      </c>
    </row>
    <row r="8" ht="12.75" customHeight="1">
      <c r="A8" s="23"/>
      <c r="D8" s="23">
        <v>60.0</v>
      </c>
      <c r="E8" s="23"/>
      <c r="H8" s="23"/>
      <c r="K8" s="23">
        <v>46.0</v>
      </c>
    </row>
    <row r="9" ht="12.75" customHeight="1">
      <c r="A9" s="23"/>
      <c r="D9" s="23">
        <v>70.67</v>
      </c>
      <c r="E9" s="23"/>
      <c r="H9" s="23"/>
      <c r="K9" s="23">
        <v>47.67</v>
      </c>
    </row>
    <row r="10" ht="12.75" customHeight="1">
      <c r="A10" s="23"/>
      <c r="D10" s="23">
        <v>68.0</v>
      </c>
      <c r="E10" s="23"/>
      <c r="H10" s="23"/>
      <c r="K10" s="23">
        <v>49.33</v>
      </c>
    </row>
    <row r="11" ht="12.75" customHeight="1">
      <c r="A11" s="23"/>
      <c r="D11" s="23">
        <v>70.67</v>
      </c>
      <c r="E11" s="23"/>
      <c r="H11" s="23"/>
      <c r="K11" s="23">
        <v>50.67</v>
      </c>
    </row>
    <row r="12" ht="12.75" customHeight="1">
      <c r="A12" s="23"/>
      <c r="D12" s="23">
        <v>69.0</v>
      </c>
      <c r="E12" s="23"/>
      <c r="H12" s="23"/>
      <c r="K12" s="23">
        <v>50.0</v>
      </c>
    </row>
    <row r="13" ht="12.75" customHeight="1">
      <c r="A13" s="23"/>
      <c r="D13" s="23">
        <v>69.33</v>
      </c>
      <c r="E13" s="23"/>
      <c r="H13" s="23"/>
      <c r="K13" s="23">
        <v>37.33</v>
      </c>
    </row>
    <row r="14" ht="12.75" customHeight="1">
      <c r="A14" s="23"/>
      <c r="D14" s="23">
        <v>71.33</v>
      </c>
      <c r="E14" s="23"/>
      <c r="H14" s="23"/>
      <c r="K14" s="23">
        <v>38.0</v>
      </c>
    </row>
    <row r="15" ht="12.75" customHeight="1">
      <c r="A15" s="23"/>
      <c r="D15" s="23">
        <v>62.0</v>
      </c>
      <c r="E15" s="23"/>
      <c r="H15" s="23"/>
      <c r="K15" s="23">
        <v>40.67</v>
      </c>
    </row>
    <row r="16" ht="12.75" customHeight="1">
      <c r="A16" s="23"/>
      <c r="D16" s="23">
        <v>62.67</v>
      </c>
      <c r="E16" s="23"/>
      <c r="H16" s="23"/>
      <c r="K16" s="23">
        <v>40.67</v>
      </c>
    </row>
    <row r="17" ht="12.75" customHeight="1">
      <c r="A17" s="23"/>
      <c r="D17" s="23">
        <v>63.33</v>
      </c>
      <c r="E17" s="23"/>
      <c r="H17" s="23"/>
      <c r="K17" s="23">
        <v>39.67</v>
      </c>
    </row>
    <row r="18" ht="12.75" customHeight="1">
      <c r="A18" s="23"/>
      <c r="D18" s="23">
        <v>63.33</v>
      </c>
      <c r="E18" s="23"/>
      <c r="H18" s="23"/>
      <c r="K18" s="23">
        <v>41.0</v>
      </c>
    </row>
    <row r="19" ht="12.75" customHeight="1">
      <c r="A19" s="23"/>
      <c r="D19" s="23">
        <v>64.0</v>
      </c>
      <c r="E19" s="23"/>
      <c r="H19" s="23"/>
      <c r="K19" s="23">
        <v>42.0</v>
      </c>
    </row>
    <row r="20" ht="12.75" customHeight="1">
      <c r="A20" s="23"/>
      <c r="D20" s="23">
        <v>75.33</v>
      </c>
      <c r="E20" s="23"/>
      <c r="H20" s="23"/>
      <c r="K20" s="23">
        <v>42.67</v>
      </c>
    </row>
    <row r="21" ht="12.75" customHeight="1">
      <c r="A21" s="23"/>
      <c r="D21" s="23">
        <v>77.67</v>
      </c>
      <c r="E21" s="23"/>
      <c r="H21" s="23"/>
      <c r="K21" s="23">
        <v>42.67</v>
      </c>
    </row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A1:F1"/>
    <mergeCell ref="H1:M1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57"/>
    <col customWidth="1" min="3" max="4" width="8.71"/>
    <col customWidth="1" min="5" max="5" width="16.57"/>
    <col customWidth="1" min="6" max="8" width="8.71"/>
    <col customWidth="1" min="9" max="9" width="15.29"/>
    <col customWidth="1" min="10" max="11" width="8.71"/>
    <col customWidth="1" min="12" max="12" width="15.29"/>
    <col customWidth="1" min="13" max="26" width="8.71"/>
  </cols>
  <sheetData>
    <row r="1" ht="12.75" customHeight="1">
      <c r="A1" s="26" t="s">
        <v>2</v>
      </c>
      <c r="H1" s="26" t="s">
        <v>3</v>
      </c>
    </row>
    <row r="2" ht="12.75" customHeight="1">
      <c r="A2" s="23">
        <v>89.67</v>
      </c>
      <c r="B2" t="s">
        <v>71</v>
      </c>
      <c r="C2" s="29">
        <f>VAR.S(A2:A6)</f>
        <v>113.26612</v>
      </c>
      <c r="D2" s="23">
        <v>79.33</v>
      </c>
      <c r="E2" t="s">
        <v>71</v>
      </c>
      <c r="F2">
        <f>VAR.S(D2:D21)</f>
        <v>75.93505553</v>
      </c>
      <c r="H2" s="23">
        <v>43.33</v>
      </c>
      <c r="I2" t="s">
        <v>71</v>
      </c>
      <c r="J2">
        <f>VAR.S(H2:H6)</f>
        <v>23.68445</v>
      </c>
      <c r="K2" s="23">
        <v>28.0</v>
      </c>
      <c r="L2" t="s">
        <v>71</v>
      </c>
      <c r="M2">
        <f>VAR.S(K2:K21)</f>
        <v>36.81432079</v>
      </c>
    </row>
    <row r="3" ht="12.75" customHeight="1">
      <c r="A3" s="23">
        <v>84.0</v>
      </c>
      <c r="B3" t="s">
        <v>72</v>
      </c>
      <c r="C3">
        <f>CHIINV(0.975,4)</f>
        <v>0.4844185571</v>
      </c>
      <c r="D3" s="23">
        <v>81.33</v>
      </c>
      <c r="E3" t="s">
        <v>72</v>
      </c>
      <c r="F3">
        <f>CHIINV(0.975,19)</f>
        <v>8.906516482</v>
      </c>
      <c r="H3" s="23">
        <v>44.0</v>
      </c>
      <c r="I3" t="s">
        <v>72</v>
      </c>
      <c r="J3">
        <f>CHIINV(0.975,4)</f>
        <v>0.4844185571</v>
      </c>
      <c r="K3" s="23">
        <v>32.67</v>
      </c>
      <c r="L3" t="s">
        <v>72</v>
      </c>
      <c r="M3">
        <f>CHIINV(0.975,19)</f>
        <v>8.906516482</v>
      </c>
    </row>
    <row r="4" ht="12.75" customHeight="1">
      <c r="A4" s="23">
        <v>76.67</v>
      </c>
      <c r="B4" t="s">
        <v>73</v>
      </c>
      <c r="C4">
        <f>CHIINV(0.025,4)</f>
        <v>11.14328678</v>
      </c>
      <c r="D4" s="23">
        <v>56.67</v>
      </c>
      <c r="E4" t="s">
        <v>73</v>
      </c>
      <c r="F4">
        <f>CHIINV(0.025,19)</f>
        <v>32.85232686</v>
      </c>
      <c r="H4" s="23">
        <v>40.67</v>
      </c>
      <c r="I4" t="s">
        <v>73</v>
      </c>
      <c r="J4">
        <f>CHIINV(0.025,4)</f>
        <v>11.14328678</v>
      </c>
      <c r="K4" s="23">
        <v>33.0</v>
      </c>
      <c r="L4" t="s">
        <v>73</v>
      </c>
      <c r="M4">
        <f>CHIINV(0.025,19)</f>
        <v>32.85232686</v>
      </c>
    </row>
    <row r="5" ht="12.75" customHeight="1">
      <c r="A5" s="23">
        <v>76.67</v>
      </c>
      <c r="B5" t="s">
        <v>50</v>
      </c>
      <c r="C5">
        <v>8.630733086928988</v>
      </c>
      <c r="D5" s="23">
        <v>84.67</v>
      </c>
      <c r="E5" t="s">
        <v>50</v>
      </c>
      <c r="F5">
        <v>8.630733086928988</v>
      </c>
      <c r="H5" s="23">
        <v>32.0</v>
      </c>
      <c r="I5" t="s">
        <v>50</v>
      </c>
      <c r="J5">
        <v>7.262767153391795</v>
      </c>
      <c r="K5" s="23">
        <v>36.0</v>
      </c>
      <c r="L5" t="s">
        <v>50</v>
      </c>
      <c r="M5">
        <v>7.262767153391795</v>
      </c>
    </row>
    <row r="6" ht="12.75" customHeight="1">
      <c r="A6" s="23">
        <v>61.33</v>
      </c>
      <c r="B6" t="s">
        <v>74</v>
      </c>
      <c r="C6">
        <f>4*C2/(C5^2)</f>
        <v>6.082255269</v>
      </c>
      <c r="D6" s="23">
        <v>89.67</v>
      </c>
      <c r="E6" t="s">
        <v>74</v>
      </c>
      <c r="F6">
        <f>19*F2/(F5^2)</f>
        <v>19.36870319</v>
      </c>
      <c r="H6" s="23">
        <v>38.0</v>
      </c>
      <c r="I6" t="s">
        <v>74</v>
      </c>
      <c r="J6">
        <f>4*J2/(J5^2)</f>
        <v>1.79605261</v>
      </c>
      <c r="K6" s="23">
        <v>36.67</v>
      </c>
      <c r="L6" t="s">
        <v>74</v>
      </c>
      <c r="M6">
        <f>19*M2/(M5^2)</f>
        <v>13.26069089</v>
      </c>
    </row>
    <row r="7" ht="12.75" customHeight="1">
      <c r="A7" s="23"/>
      <c r="C7" s="29"/>
      <c r="D7" s="23">
        <v>66.67</v>
      </c>
      <c r="E7" s="23"/>
      <c r="H7" s="23"/>
      <c r="K7" s="23">
        <v>44.0</v>
      </c>
    </row>
    <row r="8" ht="12.75" customHeight="1">
      <c r="A8" s="23"/>
      <c r="D8" s="23">
        <v>60.0</v>
      </c>
      <c r="E8" s="23"/>
      <c r="H8" s="23"/>
      <c r="K8" s="23">
        <v>46.0</v>
      </c>
    </row>
    <row r="9" ht="12.75" customHeight="1">
      <c r="A9" s="23"/>
      <c r="D9" s="23">
        <v>70.67</v>
      </c>
      <c r="E9" s="23"/>
      <c r="H9" s="23"/>
      <c r="K9" s="23">
        <v>47.67</v>
      </c>
    </row>
    <row r="10" ht="12.75" customHeight="1">
      <c r="A10" s="23"/>
      <c r="D10" s="23">
        <v>68.0</v>
      </c>
      <c r="E10" s="23"/>
      <c r="H10" s="23"/>
      <c r="K10" s="23">
        <v>49.33</v>
      </c>
    </row>
    <row r="11" ht="12.75" customHeight="1">
      <c r="A11" s="23"/>
      <c r="D11" s="23">
        <v>70.67</v>
      </c>
      <c r="E11" s="23"/>
      <c r="H11" s="23"/>
      <c r="K11" s="23">
        <v>50.67</v>
      </c>
    </row>
    <row r="12" ht="12.75" customHeight="1">
      <c r="A12" s="23"/>
      <c r="D12" s="23">
        <v>69.0</v>
      </c>
      <c r="E12" s="23"/>
      <c r="H12" s="23"/>
      <c r="K12" s="23">
        <v>50.0</v>
      </c>
    </row>
    <row r="13" ht="12.75" customHeight="1">
      <c r="A13" s="23"/>
      <c r="D13" s="23">
        <v>69.33</v>
      </c>
      <c r="E13" s="23"/>
      <c r="H13" s="23"/>
      <c r="K13" s="23">
        <v>37.33</v>
      </c>
    </row>
    <row r="14" ht="12.75" customHeight="1">
      <c r="A14" s="23"/>
      <c r="D14" s="23">
        <v>71.33</v>
      </c>
      <c r="E14" s="23"/>
      <c r="H14" s="23"/>
      <c r="K14" s="23">
        <v>38.0</v>
      </c>
    </row>
    <row r="15" ht="12.75" customHeight="1">
      <c r="A15" s="23"/>
      <c r="D15" s="23">
        <v>62.0</v>
      </c>
      <c r="E15" s="23"/>
      <c r="H15" s="23"/>
      <c r="K15" s="23">
        <v>40.67</v>
      </c>
    </row>
    <row r="16" ht="12.75" customHeight="1">
      <c r="A16" s="23"/>
      <c r="D16" s="23">
        <v>62.67</v>
      </c>
      <c r="E16" s="23"/>
      <c r="H16" s="23"/>
      <c r="K16" s="23">
        <v>40.67</v>
      </c>
    </row>
    <row r="17" ht="12.75" customHeight="1">
      <c r="A17" s="23"/>
      <c r="D17" s="23">
        <v>63.33</v>
      </c>
      <c r="E17" s="23"/>
      <c r="H17" s="23"/>
      <c r="K17" s="23">
        <v>39.67</v>
      </c>
    </row>
    <row r="18" ht="12.75" customHeight="1">
      <c r="A18" s="23"/>
      <c r="D18" s="23">
        <v>63.33</v>
      </c>
      <c r="E18" s="23"/>
      <c r="H18" s="23"/>
      <c r="K18" s="23">
        <v>41.0</v>
      </c>
    </row>
    <row r="19" ht="12.75" customHeight="1">
      <c r="A19" s="23"/>
      <c r="D19" s="23">
        <v>64.0</v>
      </c>
      <c r="E19" s="23"/>
      <c r="H19" s="23"/>
      <c r="K19" s="23">
        <v>42.0</v>
      </c>
    </row>
    <row r="20" ht="12.75" customHeight="1">
      <c r="A20" s="23"/>
      <c r="D20" s="23">
        <v>75.33</v>
      </c>
      <c r="E20" s="23"/>
      <c r="H20" s="23"/>
      <c r="K20" s="23">
        <v>42.67</v>
      </c>
    </row>
    <row r="21" ht="12.75" customHeight="1">
      <c r="A21" s="23"/>
      <c r="D21" s="23">
        <v>77.67</v>
      </c>
      <c r="E21" s="23"/>
      <c r="H21" s="23"/>
      <c r="K21" s="23">
        <v>42.67</v>
      </c>
    </row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A1:F1"/>
    <mergeCell ref="H1:M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57"/>
    <col customWidth="1" min="2" max="3" width="16.57"/>
    <col customWidth="1" min="4" max="6" width="8.71"/>
    <col customWidth="1" min="7" max="7" width="11.14"/>
    <col customWidth="1" min="8" max="8" width="7.57"/>
    <col customWidth="1" min="9" max="9" width="16.57"/>
    <col customWidth="1" min="10" max="10" width="12.0"/>
    <col customWidth="1" min="11" max="26" width="8.71"/>
  </cols>
  <sheetData>
    <row r="1" ht="12.75" customHeight="1">
      <c r="A1" s="2" t="s">
        <v>2</v>
      </c>
      <c r="B1" t="s">
        <v>52</v>
      </c>
      <c r="C1" s="23">
        <f>AVERAGE(A2:A100)</f>
        <v>70.54878788</v>
      </c>
      <c r="H1" s="2" t="s">
        <v>3</v>
      </c>
    </row>
    <row r="2" ht="12.75" customHeight="1">
      <c r="A2">
        <v>75.33</v>
      </c>
      <c r="B2" t="s">
        <v>53</v>
      </c>
      <c r="C2" s="23">
        <f>MEDIAN(A2:A100)</f>
        <v>70</v>
      </c>
      <c r="H2">
        <v>42.67</v>
      </c>
      <c r="I2" t="s">
        <v>52</v>
      </c>
      <c r="J2" s="23">
        <f>AVERAGE(H2:H100)</f>
        <v>42.7510101</v>
      </c>
    </row>
    <row r="3" ht="12.75" customHeight="1">
      <c r="A3">
        <v>53.33</v>
      </c>
      <c r="B3" t="s">
        <v>54</v>
      </c>
      <c r="C3">
        <f>MODE(A2:A100)</f>
        <v>70.67</v>
      </c>
      <c r="H3">
        <v>37.33</v>
      </c>
      <c r="I3" t="s">
        <v>53</v>
      </c>
      <c r="J3" s="23">
        <f>MEDIAN(H2:H100)</f>
        <v>41.33</v>
      </c>
    </row>
    <row r="4" ht="12.75" customHeight="1">
      <c r="A4">
        <v>66.0</v>
      </c>
      <c r="B4" t="s">
        <v>55</v>
      </c>
      <c r="C4" s="23">
        <f>95.33-52</f>
        <v>43.33</v>
      </c>
      <c r="H4">
        <v>38.67</v>
      </c>
      <c r="I4" t="s">
        <v>54</v>
      </c>
      <c r="J4">
        <f>MODE(H2:H100)</f>
        <v>38.67</v>
      </c>
    </row>
    <row r="5" ht="12.75" customHeight="1">
      <c r="A5">
        <v>70.67</v>
      </c>
      <c r="B5" t="s">
        <v>56</v>
      </c>
      <c r="C5">
        <f>((A2-C1)^2+(A3-C1)^2+(A4-C1)^2+(A5-C1)^2+(A6-C1)^2+(A7-C1)^2+(A8-C1)^2+(A9-C1)^2+(A10-C1)^2+(A11-C1)^2+(A12-C1)^2+(A13-C1)^2+(A14-C1)^2+(A15-C1)^2+(A16-C1)^2+(A17-C1)^2+(A18-C1)^2+(A19-C1)^2+(A20-C1)^2+(A21-C1)^2+(A22-C1)^2+(A23-C1)^2+(A24-C1)^2+(A25-C1)^2+(A26-C1)^2+(A27-C1)^2+(A28-C1)^2+(A29-C1)^2+(A30-C1)^2+(A31-C1)^2+(A32-C1)^2+(A33-C1)^2+(A34-C1)^2+(A35-C1)^2+(A36-C1)^2+(A37-C1)^2+(A38-C1)^2+(A39-C1)^2+(A40-C1)^2+(A41-C1)^2+(A42-C1)^2+(A43-C1)^2+(A44-C1)^2+(A45-C1)^2+(A46-C1)^2+(A47-C1)^2+(A48-C1)^2+(A49-C1)^2+(A50-C1)^2+(A51-C1)^2+(A52-C1)^2+(A53-C1)^2+(A54-C1)^2+(A55-C1)^2+(A56-C1)^2+(A57-C1)^2+(A58-C1)^2+(A59-C1)^2+(A60-C1)^2+(A61-C1)^2+(A62-C1)^2+(A63-C1)^2+(A64-C1)^2+(A65-C1)^2+(A66-C1)^2+(A67-C1)^2+(A68-C1)^2+(A69-C1)^2+(A70-C1)^2+(A71-C1)^2+(A72-C1)^2+(A73-C1)^2+(A74-C1)^2+(A75-C1)^2+(A76-C1)^2+(A77-C1)^2+(A78-C1)^2+(A79-C1)^2+(A80-C1)^2+(A81-C1)^2+(A82-C1)^2+(A83-C1)^2+(A84-C1)^2+(A85-C1)^2+(A86-C1)^2+(A87-C1)^2+(A88-C1)^2+(A89-C1)^2+(A90-C1)^2+(A91-C1)^2+(A92-C1)^2+(A93-C1)^2+(A94-C1)^2+(A95-C1)^2+(A96-C1)^2+(A97-C1)^2+(A98-C1)^2+(A99-C1)^2+(A100-C1)^2)/98</f>
        <v>74.48955362</v>
      </c>
      <c r="H5">
        <v>43.33</v>
      </c>
      <c r="I5" t="s">
        <v>55</v>
      </c>
      <c r="J5" s="23">
        <f>62.67-28</f>
        <v>34.67</v>
      </c>
    </row>
    <row r="6" ht="12.75" customHeight="1">
      <c r="A6">
        <v>84.67</v>
      </c>
      <c r="B6" t="s">
        <v>50</v>
      </c>
      <c r="C6">
        <f>SQRT(C5)</f>
        <v>8.630733087</v>
      </c>
      <c r="H6">
        <v>53.33</v>
      </c>
      <c r="I6" t="s">
        <v>56</v>
      </c>
      <c r="J6">
        <f>((H2-J2)^2+(H3-J2)^2+(H4-J2)^2+(H5-J2)^2+(H6-J2)^2+(H7-J2)^2+(H8-J2)^2+(H9-J2)^2+(H10-J2)^2+(H11-J2)^2+(H12-J2)^2+(H13-J2)^2+(H14-J2)^2+(H15-J2)^2+(H16-J2)^2+(H17-J2)^2+(H18-J2)^2+(H19-J2)^2+(H20-J2)^2+(H21-J2)^2+(H22-J2)^2+(H23-J2)^2+(H24-J2)^2+(H25-J2)^2+(H26-J2)^2+(H27-J2)^2+(H28-J2)^2+(H29-J2)^2+(H30-J2)^2+(H31-J2)^2+(H32-J2)^2+(H33-J2)^2+(H34-J2)^2+(H35-J2)^2+(H36-J2)^2+(H37-J2)^2+(H38-J2)^2+(H39-J2)^2+(H40-J2)^2+(H41-J2)^2+(H42-J2)^2+(H43-J2)^2+(H44-J2)^2+(H45-J2)^2+(H46-J2)^2+(H47-J2)^2+(H48-J2)^2+(H49-J2)^2+(H50-J2)^2+(H51-J2)^2+(H52-J2)^2+(H53-J2)^2+(H54-J2)^2+(H55-J2)^2+(H56-J2)^2+(H57-J2)^2+(H58-J2)^2+(H59-J2)^2+(H60-J2)^2+(H61-J2)^2+(H62-J2)^2+(H63-J2)^2+(H64-J2)^2+(H65-J2)^2+(H66-J2)^2+(H67-J2)^2+(H68-J2)^2+(H69-J2)^2+(H70-J2)^2+(H71-J2)^2+(H72-J2)^2+(H73-J2)^2+(H74-J2)^2+(H75-J2)^2+(H76-J2)^2+(H77-J2)^2+(H78-J2)^2+(H79-J2)^2+(H80-J2)^2+(H81-J2)^2+(H82-J2)^2+(H83-J2)^2+(H84-J2)^2+(H85-J2)^2+(H86-J2)^2+(H87-J2)^2+(H88-J2)^2+(H89-J2)^2+(H90-J2)^2+(H91-J2)^2+(H92-J2)^2+(H93-J2)^2+(H94-J2)^2+(H95-J2)^2+(H96-J2)^2+(H97-J2)^2+(H98-J2)^2+(H99-J2)^2+(H100-J2)^2)/98</f>
        <v>52.74778672</v>
      </c>
    </row>
    <row r="7" ht="12.75" customHeight="1">
      <c r="A7">
        <v>72.67</v>
      </c>
      <c r="H7">
        <v>42.0</v>
      </c>
      <c r="I7" t="s">
        <v>50</v>
      </c>
      <c r="J7">
        <f>SQRT(J6)</f>
        <v>7.262767153</v>
      </c>
    </row>
    <row r="8" ht="12.75" customHeight="1">
      <c r="A8">
        <v>63.33</v>
      </c>
      <c r="H8">
        <v>48.0</v>
      </c>
    </row>
    <row r="9" ht="12.75" customHeight="1">
      <c r="A9">
        <v>57.33</v>
      </c>
      <c r="H9">
        <v>41.67</v>
      </c>
    </row>
    <row r="10" ht="12.75" customHeight="1">
      <c r="A10">
        <v>66.67</v>
      </c>
      <c r="H10">
        <v>38.67</v>
      </c>
    </row>
    <row r="11" ht="12.75" customHeight="1">
      <c r="A11">
        <v>81.33</v>
      </c>
      <c r="H11">
        <v>54.67</v>
      </c>
    </row>
    <row r="12" ht="12.75" customHeight="1">
      <c r="A12">
        <v>82.67</v>
      </c>
      <c r="H12">
        <v>61.33</v>
      </c>
    </row>
    <row r="13" ht="12.75" customHeight="1">
      <c r="A13">
        <v>74.0</v>
      </c>
      <c r="H13">
        <v>43.33</v>
      </c>
    </row>
    <row r="14" ht="12.75" customHeight="1">
      <c r="A14">
        <v>70.67</v>
      </c>
      <c r="H14">
        <v>48.67</v>
      </c>
    </row>
    <row r="15" ht="12.75" customHeight="1">
      <c r="A15">
        <v>71.33</v>
      </c>
      <c r="H15">
        <v>38.67</v>
      </c>
    </row>
    <row r="16" ht="12.75" customHeight="1">
      <c r="A16">
        <v>64.67</v>
      </c>
      <c r="H16">
        <v>44.33</v>
      </c>
    </row>
    <row r="17" ht="12.75" customHeight="1">
      <c r="A17">
        <v>68.0</v>
      </c>
      <c r="H17">
        <v>41.33</v>
      </c>
    </row>
    <row r="18" ht="12.75" customHeight="1">
      <c r="A18">
        <v>71.33</v>
      </c>
      <c r="H18">
        <v>49.33</v>
      </c>
    </row>
    <row r="19" ht="12.75" customHeight="1">
      <c r="A19">
        <v>73.33</v>
      </c>
      <c r="H19">
        <v>48.67</v>
      </c>
    </row>
    <row r="20" ht="12.75" customHeight="1">
      <c r="A20">
        <v>62.67</v>
      </c>
      <c r="H20">
        <v>38.0</v>
      </c>
    </row>
    <row r="21" ht="12.75" customHeight="1">
      <c r="A21">
        <v>74.0</v>
      </c>
      <c r="H21">
        <v>52.0</v>
      </c>
    </row>
    <row r="22" ht="12.75" customHeight="1">
      <c r="A22">
        <v>72.0</v>
      </c>
      <c r="H22">
        <v>37.33</v>
      </c>
    </row>
    <row r="23" ht="12.75" customHeight="1">
      <c r="A23">
        <v>66.67</v>
      </c>
      <c r="H23">
        <v>36.0</v>
      </c>
    </row>
    <row r="24" ht="12.75" customHeight="1">
      <c r="A24">
        <v>64.67</v>
      </c>
      <c r="H24">
        <v>32.67</v>
      </c>
    </row>
    <row r="25" ht="12.75" customHeight="1">
      <c r="A25">
        <v>66.0</v>
      </c>
      <c r="H25">
        <v>44.0</v>
      </c>
    </row>
    <row r="26" ht="12.75" customHeight="1">
      <c r="A26">
        <v>60.67</v>
      </c>
      <c r="H26">
        <v>30.0</v>
      </c>
    </row>
    <row r="27" ht="12.75" customHeight="1">
      <c r="A27">
        <v>70.0</v>
      </c>
      <c r="H27">
        <v>49.33</v>
      </c>
    </row>
    <row r="28" ht="12.75" customHeight="1">
      <c r="A28">
        <v>70.0</v>
      </c>
      <c r="H28">
        <v>38.67</v>
      </c>
    </row>
    <row r="29" ht="12.75" customHeight="1">
      <c r="A29">
        <v>74.0</v>
      </c>
      <c r="H29">
        <v>50.67</v>
      </c>
    </row>
    <row r="30" ht="12.75" customHeight="1">
      <c r="A30">
        <v>84.0</v>
      </c>
      <c r="H30">
        <v>44.0</v>
      </c>
    </row>
    <row r="31" ht="12.75" customHeight="1">
      <c r="A31">
        <v>69.33</v>
      </c>
      <c r="H31">
        <v>40.67</v>
      </c>
    </row>
    <row r="32" ht="12.75" customHeight="1">
      <c r="A32">
        <v>72.67</v>
      </c>
      <c r="H32">
        <v>44.0</v>
      </c>
    </row>
    <row r="33" ht="12.75" customHeight="1">
      <c r="A33">
        <v>61.33</v>
      </c>
      <c r="H33">
        <v>38.0</v>
      </c>
    </row>
    <row r="34" ht="12.75" customHeight="1">
      <c r="A34">
        <v>76.67</v>
      </c>
      <c r="H34">
        <v>53.0</v>
      </c>
    </row>
    <row r="35" ht="12.75" customHeight="1">
      <c r="A35">
        <v>68.0</v>
      </c>
      <c r="H35">
        <v>44.0</v>
      </c>
    </row>
    <row r="36" ht="12.75" customHeight="1">
      <c r="A36">
        <v>70.0</v>
      </c>
      <c r="H36">
        <v>40.67</v>
      </c>
    </row>
    <row r="37" ht="12.75" customHeight="1">
      <c r="A37">
        <v>73.33</v>
      </c>
      <c r="H37">
        <v>48.67</v>
      </c>
    </row>
    <row r="38" ht="12.75" customHeight="1">
      <c r="A38">
        <v>64.67</v>
      </c>
      <c r="H38">
        <v>41.33</v>
      </c>
    </row>
    <row r="39" ht="12.75" customHeight="1">
      <c r="A39">
        <v>63.33</v>
      </c>
      <c r="H39">
        <v>34.67</v>
      </c>
    </row>
    <row r="40" ht="12.75" customHeight="1">
      <c r="A40">
        <v>94.67</v>
      </c>
      <c r="H40">
        <v>62.67</v>
      </c>
    </row>
    <row r="41" ht="12.75" customHeight="1">
      <c r="A41">
        <v>82.67</v>
      </c>
      <c r="H41">
        <v>57.33</v>
      </c>
    </row>
    <row r="42" ht="12.75" customHeight="1">
      <c r="A42">
        <v>74.67</v>
      </c>
      <c r="H42">
        <v>50.0</v>
      </c>
    </row>
    <row r="43" ht="12.75" customHeight="1">
      <c r="A43">
        <v>63.33</v>
      </c>
      <c r="H43">
        <v>43.33</v>
      </c>
    </row>
    <row r="44" ht="12.75" customHeight="1">
      <c r="A44">
        <v>95.33</v>
      </c>
      <c r="H44">
        <v>62.67</v>
      </c>
    </row>
    <row r="45" ht="12.75" customHeight="1">
      <c r="A45">
        <v>60.0</v>
      </c>
      <c r="H45">
        <v>40.0</v>
      </c>
    </row>
    <row r="46" ht="12.75" customHeight="1">
      <c r="A46">
        <v>60.0</v>
      </c>
      <c r="H46">
        <v>32.67</v>
      </c>
    </row>
    <row r="47" ht="12.75" customHeight="1">
      <c r="A47">
        <v>59.33</v>
      </c>
      <c r="H47">
        <v>40.67</v>
      </c>
    </row>
    <row r="48" ht="12.75" customHeight="1">
      <c r="A48">
        <v>90.67</v>
      </c>
      <c r="H48">
        <v>53.33</v>
      </c>
    </row>
    <row r="49" ht="12.75" customHeight="1">
      <c r="A49">
        <v>73.33</v>
      </c>
      <c r="H49">
        <v>38.67</v>
      </c>
    </row>
    <row r="50" ht="12.75" customHeight="1">
      <c r="A50">
        <v>68.67</v>
      </c>
      <c r="H50">
        <v>34.0</v>
      </c>
    </row>
    <row r="51" ht="12.75" customHeight="1">
      <c r="A51">
        <v>77.67</v>
      </c>
      <c r="H51">
        <v>53.67</v>
      </c>
    </row>
    <row r="52" ht="12.75" customHeight="1">
      <c r="A52">
        <v>67.0</v>
      </c>
      <c r="H52">
        <v>45.0</v>
      </c>
    </row>
    <row r="53" ht="12.75" customHeight="1">
      <c r="A53">
        <v>70.67</v>
      </c>
      <c r="H53">
        <v>33.33</v>
      </c>
    </row>
    <row r="54" ht="12.75" customHeight="1">
      <c r="A54">
        <v>70.67</v>
      </c>
      <c r="H54">
        <v>37.33</v>
      </c>
    </row>
    <row r="55" ht="12.75" customHeight="1">
      <c r="A55">
        <v>78.0</v>
      </c>
      <c r="H55">
        <v>42.67</v>
      </c>
    </row>
    <row r="56" ht="12.75" customHeight="1">
      <c r="A56">
        <v>76.67</v>
      </c>
      <c r="H56">
        <v>52.0</v>
      </c>
    </row>
    <row r="57" ht="12.75" customHeight="1">
      <c r="A57">
        <v>84.67</v>
      </c>
      <c r="H57">
        <v>42.0</v>
      </c>
    </row>
    <row r="58" ht="12.75" customHeight="1">
      <c r="A58">
        <v>70.33</v>
      </c>
      <c r="H58">
        <v>34.33</v>
      </c>
    </row>
    <row r="59" ht="12.75" customHeight="1">
      <c r="A59">
        <v>89.33</v>
      </c>
      <c r="H59">
        <v>34.33</v>
      </c>
    </row>
    <row r="60" ht="12.75" customHeight="1">
      <c r="A60">
        <v>68.0</v>
      </c>
      <c r="H60">
        <v>33.0</v>
      </c>
    </row>
    <row r="61" ht="12.75" customHeight="1">
      <c r="A61">
        <v>62.0</v>
      </c>
      <c r="H61">
        <v>37.33</v>
      </c>
    </row>
    <row r="62" ht="12.75" customHeight="1">
      <c r="A62">
        <v>70.67</v>
      </c>
      <c r="H62">
        <v>38.67</v>
      </c>
    </row>
    <row r="63" ht="12.75" customHeight="1">
      <c r="A63">
        <v>65.33</v>
      </c>
      <c r="H63">
        <v>43.33</v>
      </c>
    </row>
    <row r="64" ht="12.75" customHeight="1">
      <c r="A64">
        <v>71.33</v>
      </c>
      <c r="H64">
        <v>42.0</v>
      </c>
    </row>
    <row r="65" ht="12.75" customHeight="1">
      <c r="A65">
        <v>89.67</v>
      </c>
      <c r="H65">
        <v>39.67</v>
      </c>
    </row>
    <row r="66" ht="12.75" customHeight="1">
      <c r="A66">
        <v>78.33</v>
      </c>
      <c r="H66">
        <v>35.33</v>
      </c>
    </row>
    <row r="67" ht="12.75" customHeight="1">
      <c r="A67">
        <v>83.33</v>
      </c>
      <c r="H67">
        <v>40.0</v>
      </c>
    </row>
    <row r="68" ht="12.75" customHeight="1">
      <c r="A68">
        <v>74.0</v>
      </c>
      <c r="H68">
        <v>41.0</v>
      </c>
    </row>
    <row r="69" ht="12.75" customHeight="1">
      <c r="A69">
        <v>68.0</v>
      </c>
      <c r="H69">
        <v>39.0</v>
      </c>
    </row>
    <row r="70" ht="12.75" customHeight="1">
      <c r="A70">
        <v>73.33</v>
      </c>
      <c r="H70">
        <v>40.67</v>
      </c>
    </row>
    <row r="71" ht="12.75" customHeight="1">
      <c r="A71">
        <v>77.33</v>
      </c>
      <c r="H71">
        <v>48.67</v>
      </c>
    </row>
    <row r="72" ht="12.75" customHeight="1">
      <c r="A72">
        <v>70.0</v>
      </c>
      <c r="H72">
        <v>40.0</v>
      </c>
    </row>
    <row r="73" ht="12.75" customHeight="1">
      <c r="A73">
        <v>69.0</v>
      </c>
      <c r="H73">
        <v>41.0</v>
      </c>
    </row>
    <row r="74" ht="12.75" customHeight="1">
      <c r="A74">
        <v>67.33</v>
      </c>
      <c r="H74">
        <v>51.0</v>
      </c>
    </row>
    <row r="75" ht="12.75" customHeight="1">
      <c r="A75">
        <v>76.0</v>
      </c>
      <c r="H75">
        <v>40.0</v>
      </c>
    </row>
    <row r="76" ht="12.75" customHeight="1">
      <c r="A76">
        <v>59.67</v>
      </c>
      <c r="H76">
        <v>37.33</v>
      </c>
    </row>
    <row r="77" ht="12.75" customHeight="1">
      <c r="A77">
        <v>66.67</v>
      </c>
      <c r="H77">
        <v>48.67</v>
      </c>
    </row>
    <row r="78" ht="12.75" customHeight="1">
      <c r="A78">
        <v>59.33</v>
      </c>
      <c r="H78">
        <v>32.0</v>
      </c>
    </row>
    <row r="79" ht="12.75" customHeight="1">
      <c r="A79">
        <v>64.0</v>
      </c>
      <c r="H79">
        <v>40.0</v>
      </c>
    </row>
    <row r="80" ht="12.75" customHeight="1">
      <c r="A80">
        <v>64.0</v>
      </c>
      <c r="H80">
        <v>31.0</v>
      </c>
    </row>
    <row r="81" ht="12.75" customHeight="1">
      <c r="A81">
        <v>52.0</v>
      </c>
      <c r="H81">
        <v>28.0</v>
      </c>
    </row>
    <row r="82" ht="12.75" customHeight="1">
      <c r="A82">
        <v>68.67</v>
      </c>
      <c r="H82">
        <v>36.67</v>
      </c>
    </row>
    <row r="83" ht="12.75" customHeight="1">
      <c r="A83">
        <v>82.0</v>
      </c>
      <c r="H83">
        <v>55.33</v>
      </c>
    </row>
    <row r="84" ht="12.75" customHeight="1">
      <c r="A84">
        <v>63.33</v>
      </c>
      <c r="H84">
        <v>32.33</v>
      </c>
    </row>
    <row r="85" ht="12.75" customHeight="1">
      <c r="A85">
        <v>79.33</v>
      </c>
      <c r="H85">
        <v>38.0</v>
      </c>
    </row>
    <row r="86" ht="12.75" customHeight="1">
      <c r="A86">
        <v>65.33</v>
      </c>
      <c r="H86">
        <v>38.67</v>
      </c>
    </row>
    <row r="87" ht="12.75" customHeight="1">
      <c r="A87">
        <v>61.33</v>
      </c>
      <c r="H87">
        <v>42.0</v>
      </c>
    </row>
    <row r="88" ht="12.75" customHeight="1">
      <c r="A88">
        <v>64.33</v>
      </c>
      <c r="H88">
        <v>40.67</v>
      </c>
    </row>
    <row r="89" ht="12.75" customHeight="1">
      <c r="A89">
        <v>61.33</v>
      </c>
      <c r="H89">
        <v>41.33</v>
      </c>
    </row>
    <row r="90" ht="12.75" customHeight="1">
      <c r="A90">
        <v>73.33</v>
      </c>
      <c r="H90">
        <v>48.67</v>
      </c>
    </row>
    <row r="91" ht="12.75" customHeight="1">
      <c r="A91">
        <v>56.67</v>
      </c>
      <c r="H91">
        <v>38.0</v>
      </c>
    </row>
    <row r="92" ht="12.75" customHeight="1">
      <c r="A92">
        <v>65.0</v>
      </c>
      <c r="H92">
        <v>33.0</v>
      </c>
    </row>
    <row r="93" ht="12.75" customHeight="1">
      <c r="A93">
        <v>81.67</v>
      </c>
      <c r="H93">
        <v>55.33</v>
      </c>
    </row>
    <row r="94" ht="12.75" customHeight="1">
      <c r="A94">
        <v>70.67</v>
      </c>
      <c r="H94">
        <v>47.67</v>
      </c>
    </row>
    <row r="95" ht="12.75" customHeight="1">
      <c r="A95">
        <v>79.33</v>
      </c>
      <c r="H95">
        <v>50.67</v>
      </c>
    </row>
    <row r="96" ht="12.75" customHeight="1">
      <c r="A96">
        <v>63.33</v>
      </c>
      <c r="H96">
        <v>46.0</v>
      </c>
    </row>
    <row r="97" ht="12.75" customHeight="1">
      <c r="A97">
        <v>62.67</v>
      </c>
      <c r="H97">
        <v>43.33</v>
      </c>
    </row>
    <row r="98" ht="12.75" customHeight="1">
      <c r="A98">
        <v>62.67</v>
      </c>
      <c r="H98">
        <v>42.67</v>
      </c>
    </row>
    <row r="99" ht="12.75" customHeight="1">
      <c r="A99">
        <v>65.33</v>
      </c>
      <c r="H99">
        <v>43.33</v>
      </c>
    </row>
    <row r="100" ht="12.75" customHeight="1">
      <c r="A100">
        <v>69.67</v>
      </c>
      <c r="H100">
        <v>47.33</v>
      </c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22.0"/>
    <col customWidth="1" min="7" max="8" width="16.14"/>
    <col customWidth="1" min="9" max="9" width="8.71"/>
    <col customWidth="1" min="10" max="10" width="23.14"/>
    <col customWidth="1" min="11" max="12" width="16.43"/>
    <col customWidth="1" min="13" max="14" width="11.14"/>
    <col customWidth="1" min="15" max="26" width="8.71"/>
  </cols>
  <sheetData>
    <row r="1" ht="12.75" customHeight="1">
      <c r="A1" s="2" t="s">
        <v>2</v>
      </c>
      <c r="C1" s="2" t="s">
        <v>3</v>
      </c>
      <c r="E1" s="3" t="s">
        <v>19</v>
      </c>
      <c r="F1" s="3" t="s">
        <v>20</v>
      </c>
      <c r="G1" s="3" t="s">
        <v>21</v>
      </c>
      <c r="I1" s="3" t="s">
        <v>19</v>
      </c>
      <c r="J1" s="3" t="s">
        <v>22</v>
      </c>
      <c r="K1" s="3" t="s">
        <v>21</v>
      </c>
    </row>
    <row r="2" ht="12.75" customHeight="1">
      <c r="A2" s="4">
        <v>52.0</v>
      </c>
      <c r="C2" s="4">
        <v>28.0</v>
      </c>
      <c r="E2" s="5">
        <v>1.0</v>
      </c>
      <c r="F2" s="6" t="s">
        <v>23</v>
      </c>
      <c r="G2" s="5">
        <v>2.0</v>
      </c>
      <c r="I2" s="5">
        <v>1.0</v>
      </c>
      <c r="J2" s="6" t="s">
        <v>24</v>
      </c>
      <c r="K2" s="5">
        <v>1.0</v>
      </c>
    </row>
    <row r="3" ht="12.75" customHeight="1">
      <c r="A3" s="4">
        <v>53.33</v>
      </c>
      <c r="C3" s="7">
        <v>30.0</v>
      </c>
      <c r="E3" s="5">
        <v>2.0</v>
      </c>
      <c r="F3" s="6" t="s">
        <v>25</v>
      </c>
      <c r="G3" s="5">
        <v>5.0</v>
      </c>
      <c r="I3" s="5">
        <v>2.0</v>
      </c>
      <c r="J3" s="6" t="s">
        <v>26</v>
      </c>
      <c r="K3" s="5">
        <v>13.0</v>
      </c>
    </row>
    <row r="4" ht="12.75" customHeight="1">
      <c r="A4" s="7">
        <v>56.67</v>
      </c>
      <c r="C4" s="7">
        <v>31.0</v>
      </c>
      <c r="E4" s="5">
        <v>3.0</v>
      </c>
      <c r="F4" s="6" t="s">
        <v>27</v>
      </c>
      <c r="G4" s="5">
        <v>21.0</v>
      </c>
      <c r="I4" s="5">
        <v>3.0</v>
      </c>
      <c r="J4" s="6" t="s">
        <v>28</v>
      </c>
      <c r="K4" s="5">
        <v>21.0</v>
      </c>
    </row>
    <row r="5" ht="14.25" customHeight="1">
      <c r="A5" s="7">
        <v>57.33</v>
      </c>
      <c r="C5" s="7">
        <v>32.0</v>
      </c>
      <c r="E5" s="5">
        <v>4.0</v>
      </c>
      <c r="F5" s="6" t="s">
        <v>29</v>
      </c>
      <c r="G5" s="5">
        <v>20.0</v>
      </c>
      <c r="I5" s="5">
        <v>4.0</v>
      </c>
      <c r="J5" s="6" t="s">
        <v>30</v>
      </c>
      <c r="K5" s="5">
        <v>34.0</v>
      </c>
    </row>
    <row r="6" ht="12.75" customHeight="1">
      <c r="A6" s="7">
        <v>59.33</v>
      </c>
      <c r="C6" s="7">
        <v>32.33</v>
      </c>
      <c r="E6" s="5">
        <v>5.0</v>
      </c>
      <c r="F6" s="6" t="s">
        <v>31</v>
      </c>
      <c r="G6" s="5">
        <v>27.0</v>
      </c>
      <c r="I6" s="5">
        <v>5.0</v>
      </c>
      <c r="J6" s="6" t="s">
        <v>32</v>
      </c>
      <c r="K6" s="5">
        <v>13.0</v>
      </c>
    </row>
    <row r="7" ht="12.75" customHeight="1">
      <c r="A7" s="7">
        <v>59.33</v>
      </c>
      <c r="C7" s="7">
        <v>32.67</v>
      </c>
      <c r="E7" s="5">
        <v>6.0</v>
      </c>
      <c r="F7" s="6" t="s">
        <v>33</v>
      </c>
      <c r="G7" s="5">
        <v>10.0</v>
      </c>
      <c r="I7" s="5">
        <v>6.0</v>
      </c>
      <c r="J7" s="6" t="s">
        <v>34</v>
      </c>
      <c r="K7" s="5">
        <v>11.0</v>
      </c>
    </row>
    <row r="8" ht="12.75" customHeight="1">
      <c r="A8" s="7">
        <v>59.67</v>
      </c>
      <c r="C8" s="7">
        <v>32.67</v>
      </c>
      <c r="E8" s="5">
        <v>7.0</v>
      </c>
      <c r="F8" s="6" t="s">
        <v>35</v>
      </c>
      <c r="G8" s="5">
        <v>9.0</v>
      </c>
      <c r="I8" s="5">
        <v>7.0</v>
      </c>
      <c r="J8" s="6" t="s">
        <v>25</v>
      </c>
      <c r="K8" s="5">
        <v>3.0</v>
      </c>
    </row>
    <row r="9" ht="12.75" customHeight="1">
      <c r="A9" s="8">
        <v>60.0</v>
      </c>
      <c r="C9" s="7">
        <v>33.0</v>
      </c>
      <c r="E9" s="5">
        <v>8.0</v>
      </c>
      <c r="F9" s="6" t="s">
        <v>36</v>
      </c>
      <c r="G9" s="5">
        <v>2.0</v>
      </c>
      <c r="I9" s="5">
        <v>8.0</v>
      </c>
      <c r="J9" s="6" t="s">
        <v>37</v>
      </c>
      <c r="K9" s="5">
        <v>3.0</v>
      </c>
      <c r="N9" t="s">
        <v>38</v>
      </c>
    </row>
    <row r="10" ht="12.75" customHeight="1">
      <c r="A10" s="8">
        <v>60.0</v>
      </c>
      <c r="C10" s="7">
        <v>33.0</v>
      </c>
      <c r="E10" s="5">
        <v>9.0</v>
      </c>
      <c r="F10" s="6" t="s">
        <v>39</v>
      </c>
      <c r="G10" s="5">
        <v>2.0</v>
      </c>
      <c r="I10" s="9"/>
      <c r="J10" s="10" t="s">
        <v>40</v>
      </c>
      <c r="K10" s="9">
        <v>99.0</v>
      </c>
    </row>
    <row r="11" ht="12.75" customHeight="1">
      <c r="A11" s="8">
        <v>60.67</v>
      </c>
      <c r="C11" s="7">
        <v>33.33</v>
      </c>
      <c r="E11" s="5">
        <v>10.0</v>
      </c>
      <c r="F11" s="6" t="s">
        <v>41</v>
      </c>
      <c r="G11" s="5">
        <v>1.0</v>
      </c>
    </row>
    <row r="12" ht="12.75" customHeight="1">
      <c r="A12" s="8">
        <v>61.33</v>
      </c>
      <c r="C12" s="7">
        <v>34.0</v>
      </c>
      <c r="E12" s="9"/>
      <c r="F12" s="10" t="s">
        <v>40</v>
      </c>
      <c r="G12" s="9">
        <v>99.0</v>
      </c>
    </row>
    <row r="13" ht="12.75" customHeight="1">
      <c r="A13" s="8">
        <v>61.33</v>
      </c>
      <c r="C13" s="7">
        <v>34.33</v>
      </c>
    </row>
    <row r="14" ht="12.75" customHeight="1">
      <c r="A14" s="8">
        <v>61.33</v>
      </c>
      <c r="C14" s="7">
        <v>34.33</v>
      </c>
      <c r="M14" s="11"/>
    </row>
    <row r="15" ht="12.75" customHeight="1">
      <c r="A15" s="8">
        <v>62.0</v>
      </c>
      <c r="C15" s="7">
        <v>34.67</v>
      </c>
    </row>
    <row r="16" ht="12.75" customHeight="1">
      <c r="A16" s="8">
        <v>62.67</v>
      </c>
      <c r="C16" s="8">
        <v>35.33</v>
      </c>
    </row>
    <row r="17" ht="12.75" customHeight="1">
      <c r="A17" s="8">
        <v>62.67</v>
      </c>
      <c r="C17" s="8">
        <v>36.0</v>
      </c>
    </row>
    <row r="18" ht="12.75" customHeight="1">
      <c r="A18" s="8">
        <v>62.67</v>
      </c>
      <c r="C18" s="8">
        <v>36.67</v>
      </c>
    </row>
    <row r="19" ht="12.75" customHeight="1">
      <c r="A19" s="8">
        <v>63.33</v>
      </c>
      <c r="C19" s="8">
        <v>37.33</v>
      </c>
    </row>
    <row r="20" ht="12.75" customHeight="1">
      <c r="A20" s="8">
        <v>63.33</v>
      </c>
      <c r="C20" s="8">
        <v>37.33</v>
      </c>
    </row>
    <row r="21" ht="12.75" customHeight="1">
      <c r="A21" s="8">
        <v>63.33</v>
      </c>
      <c r="C21" s="8">
        <v>37.33</v>
      </c>
    </row>
    <row r="22" ht="12.75" customHeight="1">
      <c r="A22" s="8">
        <v>63.33</v>
      </c>
      <c r="C22" s="8">
        <v>37.33</v>
      </c>
    </row>
    <row r="23" ht="12.75" customHeight="1">
      <c r="A23" s="8">
        <v>63.33</v>
      </c>
      <c r="C23" s="8">
        <v>37.33</v>
      </c>
    </row>
    <row r="24" ht="12.75" customHeight="1">
      <c r="A24" s="8">
        <v>64.0</v>
      </c>
      <c r="C24" s="8">
        <v>38.0</v>
      </c>
    </row>
    <row r="25" ht="12.75" customHeight="1">
      <c r="A25" s="8">
        <v>64.0</v>
      </c>
      <c r="C25" s="8">
        <v>38.0</v>
      </c>
    </row>
    <row r="26" ht="12.75" customHeight="1">
      <c r="A26" s="8">
        <v>64.33</v>
      </c>
      <c r="C26" s="8">
        <v>38.0</v>
      </c>
    </row>
    <row r="27" ht="12.75" customHeight="1">
      <c r="A27" s="8">
        <v>64.67</v>
      </c>
      <c r="C27" s="8">
        <v>38.0</v>
      </c>
    </row>
    <row r="28" ht="12.75" customHeight="1">
      <c r="A28" s="8">
        <v>64.67</v>
      </c>
      <c r="C28" s="8">
        <v>38.67</v>
      </c>
      <c r="E28" s="2"/>
    </row>
    <row r="29" ht="12.75" customHeight="1">
      <c r="A29" s="8">
        <v>64.67</v>
      </c>
      <c r="C29" s="8">
        <v>38.67</v>
      </c>
      <c r="E29" s="11"/>
      <c r="G29" s="12"/>
      <c r="I29" s="2"/>
    </row>
    <row r="30" ht="12.75" customHeight="1">
      <c r="A30" s="13">
        <v>65.0</v>
      </c>
      <c r="C30" s="8">
        <v>38.67</v>
      </c>
      <c r="G30" s="12"/>
      <c r="I30" s="11"/>
    </row>
    <row r="31" ht="12.75" customHeight="1">
      <c r="A31" s="13">
        <v>65.33</v>
      </c>
      <c r="C31" s="8">
        <v>38.67</v>
      </c>
      <c r="G31" s="12"/>
    </row>
    <row r="32" ht="12.75" customHeight="1">
      <c r="A32" s="13">
        <v>65.33</v>
      </c>
      <c r="C32" s="8">
        <v>38.67</v>
      </c>
      <c r="G32" s="12"/>
    </row>
    <row r="33" ht="12.75" customHeight="1">
      <c r="A33" s="13">
        <v>65.33</v>
      </c>
      <c r="C33" s="8">
        <v>38.67</v>
      </c>
      <c r="G33" s="12"/>
    </row>
    <row r="34" ht="12.75" customHeight="1">
      <c r="A34" s="13">
        <v>66.0</v>
      </c>
      <c r="C34" s="8">
        <v>38.67</v>
      </c>
      <c r="G34" s="12"/>
    </row>
    <row r="35" ht="12.75" customHeight="1">
      <c r="A35" s="13">
        <v>66.0</v>
      </c>
      <c r="C35" s="8">
        <v>39.0</v>
      </c>
      <c r="G35" s="12"/>
    </row>
    <row r="36" ht="12.75" customHeight="1">
      <c r="A36" s="13">
        <v>66.67</v>
      </c>
      <c r="C36" s="8">
        <v>39.67</v>
      </c>
      <c r="G36" s="12"/>
    </row>
    <row r="37" ht="12.75" customHeight="1">
      <c r="A37" s="13">
        <v>66.67</v>
      </c>
      <c r="C37" s="13">
        <v>40.0</v>
      </c>
      <c r="G37" s="12"/>
    </row>
    <row r="38" ht="12.75" customHeight="1">
      <c r="A38" s="13">
        <v>66.67</v>
      </c>
      <c r="C38" s="13">
        <v>40.0</v>
      </c>
      <c r="E38" s="11"/>
      <c r="G38" s="12"/>
      <c r="I38" s="11"/>
    </row>
    <row r="39" ht="12.75" customHeight="1">
      <c r="A39" s="13">
        <v>67.0</v>
      </c>
      <c r="C39" s="13">
        <v>40.0</v>
      </c>
    </row>
    <row r="40" ht="12.75" customHeight="1">
      <c r="A40" s="13">
        <v>67.33</v>
      </c>
      <c r="C40" s="13">
        <v>40.0</v>
      </c>
    </row>
    <row r="41" ht="12.75" customHeight="1">
      <c r="A41" s="13">
        <v>68.0</v>
      </c>
      <c r="C41" s="13">
        <v>40.0</v>
      </c>
    </row>
    <row r="42" ht="12.75" customHeight="1">
      <c r="A42" s="13">
        <v>68.0</v>
      </c>
      <c r="C42" s="13">
        <v>40.67</v>
      </c>
    </row>
    <row r="43" ht="12.75" customHeight="1">
      <c r="A43" s="13">
        <v>68.0</v>
      </c>
      <c r="C43" s="13">
        <v>40.67</v>
      </c>
    </row>
    <row r="44" ht="12.75" customHeight="1">
      <c r="A44" s="13">
        <v>68.0</v>
      </c>
      <c r="C44" s="13">
        <v>40.67</v>
      </c>
    </row>
    <row r="45" ht="12.75" customHeight="1">
      <c r="A45" s="13">
        <v>68.67</v>
      </c>
      <c r="C45" s="13">
        <v>40.67</v>
      </c>
    </row>
    <row r="46" ht="12.75" customHeight="1">
      <c r="A46" s="13">
        <v>68.67</v>
      </c>
      <c r="C46" s="13">
        <v>40.67</v>
      </c>
    </row>
    <row r="47" ht="12.75" customHeight="1">
      <c r="A47" s="13">
        <v>69.0</v>
      </c>
      <c r="C47" s="13">
        <v>41.0</v>
      </c>
    </row>
    <row r="48" ht="12.75" customHeight="1">
      <c r="A48" s="13">
        <v>69.33</v>
      </c>
      <c r="C48" s="13">
        <v>41.0</v>
      </c>
    </row>
    <row r="49" ht="12.75" customHeight="1">
      <c r="A49" s="13">
        <v>69.67</v>
      </c>
      <c r="C49" s="13">
        <v>41.33</v>
      </c>
    </row>
    <row r="50" ht="12.75" customHeight="1">
      <c r="A50" s="14">
        <v>70.0</v>
      </c>
      <c r="C50" s="13">
        <v>41.33</v>
      </c>
    </row>
    <row r="51" ht="12.75" customHeight="1">
      <c r="A51" s="14">
        <v>70.0</v>
      </c>
      <c r="C51" s="13">
        <v>41.33</v>
      </c>
    </row>
    <row r="52" ht="12.75" customHeight="1">
      <c r="A52" s="14">
        <v>70.0</v>
      </c>
      <c r="C52" s="13">
        <v>41.67</v>
      </c>
    </row>
    <row r="53" ht="12.75" customHeight="1">
      <c r="A53" s="14">
        <v>70.0</v>
      </c>
      <c r="C53" s="13">
        <v>42.0</v>
      </c>
    </row>
    <row r="54" ht="12.75" customHeight="1">
      <c r="A54" s="14">
        <v>70.33</v>
      </c>
      <c r="C54" s="13">
        <v>42.0</v>
      </c>
    </row>
    <row r="55" ht="12.75" customHeight="1">
      <c r="A55" s="14">
        <v>70.67</v>
      </c>
      <c r="C55" s="13">
        <v>42.0</v>
      </c>
    </row>
    <row r="56" ht="12.75" customHeight="1">
      <c r="A56" s="14">
        <v>70.67</v>
      </c>
      <c r="C56" s="13">
        <v>42.0</v>
      </c>
    </row>
    <row r="57" ht="12.75" customHeight="1">
      <c r="A57" s="14">
        <v>70.67</v>
      </c>
      <c r="C57" s="13">
        <v>42.67</v>
      </c>
    </row>
    <row r="58" ht="12.75" customHeight="1">
      <c r="A58" s="14">
        <v>70.67</v>
      </c>
      <c r="C58" s="13">
        <v>42.67</v>
      </c>
    </row>
    <row r="59" ht="12.75" customHeight="1">
      <c r="A59" s="14">
        <v>70.67</v>
      </c>
      <c r="C59" s="13">
        <v>42.67</v>
      </c>
    </row>
    <row r="60" ht="12.75" customHeight="1">
      <c r="A60" s="14">
        <v>70.67</v>
      </c>
      <c r="C60" s="13">
        <v>43.33</v>
      </c>
    </row>
    <row r="61" ht="12.75" customHeight="1">
      <c r="A61" s="14">
        <v>71.33</v>
      </c>
      <c r="C61" s="13">
        <v>43.33</v>
      </c>
    </row>
    <row r="62" ht="12.75" customHeight="1">
      <c r="A62" s="14">
        <v>71.33</v>
      </c>
      <c r="C62" s="13">
        <v>43.33</v>
      </c>
    </row>
    <row r="63" ht="12.75" customHeight="1">
      <c r="A63" s="14">
        <v>71.33</v>
      </c>
      <c r="C63" s="13">
        <v>43.33</v>
      </c>
    </row>
    <row r="64" ht="12.75" customHeight="1">
      <c r="A64" s="14">
        <v>72.0</v>
      </c>
      <c r="C64" s="13">
        <v>43.33</v>
      </c>
    </row>
    <row r="65" ht="12.75" customHeight="1">
      <c r="A65" s="14">
        <v>72.67</v>
      </c>
      <c r="C65" s="13">
        <v>43.33</v>
      </c>
    </row>
    <row r="66" ht="12.75" customHeight="1">
      <c r="A66" s="14">
        <v>72.67</v>
      </c>
      <c r="C66" s="13">
        <v>44.0</v>
      </c>
    </row>
    <row r="67" ht="12.75" customHeight="1">
      <c r="A67" s="14">
        <v>73.33</v>
      </c>
      <c r="C67" s="13">
        <v>44.0</v>
      </c>
    </row>
    <row r="68" ht="12.75" customHeight="1">
      <c r="A68" s="14">
        <v>73.33</v>
      </c>
      <c r="C68" s="13">
        <v>44.0</v>
      </c>
    </row>
    <row r="69" ht="12.75" customHeight="1">
      <c r="A69" s="14">
        <v>73.33</v>
      </c>
      <c r="C69" s="13">
        <v>44.0</v>
      </c>
    </row>
    <row r="70" ht="12.75" customHeight="1">
      <c r="A70" s="14">
        <v>73.33</v>
      </c>
      <c r="C70" s="13">
        <v>44.33</v>
      </c>
    </row>
    <row r="71" ht="12.75" customHeight="1">
      <c r="A71" s="14">
        <v>73.33</v>
      </c>
      <c r="C71" s="15">
        <v>45.0</v>
      </c>
    </row>
    <row r="72" ht="12.75" customHeight="1">
      <c r="A72" s="14">
        <v>74.0</v>
      </c>
      <c r="C72" s="15">
        <v>46.0</v>
      </c>
    </row>
    <row r="73" ht="12.75" customHeight="1">
      <c r="A73" s="14">
        <v>74.0</v>
      </c>
      <c r="C73" s="15">
        <v>47.33</v>
      </c>
    </row>
    <row r="74" ht="12.75" customHeight="1">
      <c r="A74" s="14">
        <v>74.0</v>
      </c>
      <c r="C74" s="15">
        <v>47.67</v>
      </c>
    </row>
    <row r="75" ht="12.75" customHeight="1">
      <c r="A75" s="14">
        <v>74.0</v>
      </c>
      <c r="C75" s="15">
        <v>48.0</v>
      </c>
    </row>
    <row r="76" ht="12.75" customHeight="1">
      <c r="A76" s="14">
        <v>74.67</v>
      </c>
      <c r="C76" s="15">
        <v>48.67</v>
      </c>
    </row>
    <row r="77" ht="12.75" customHeight="1">
      <c r="A77" s="15">
        <v>75.33</v>
      </c>
      <c r="C77" s="15">
        <v>48.67</v>
      </c>
    </row>
    <row r="78" ht="12.75" customHeight="1">
      <c r="A78" s="15">
        <v>76.0</v>
      </c>
      <c r="C78" s="15">
        <v>48.67</v>
      </c>
    </row>
    <row r="79" ht="12.75" customHeight="1">
      <c r="A79" s="15">
        <v>76.67</v>
      </c>
      <c r="C79" s="15">
        <v>48.67</v>
      </c>
    </row>
    <row r="80" ht="12.75" customHeight="1">
      <c r="A80" s="15">
        <v>76.67</v>
      </c>
      <c r="C80" s="15">
        <v>48.67</v>
      </c>
    </row>
    <row r="81" ht="12.75" customHeight="1">
      <c r="A81" s="15">
        <v>77.33</v>
      </c>
      <c r="C81" s="15">
        <v>48.67</v>
      </c>
    </row>
    <row r="82" ht="12.75" customHeight="1">
      <c r="A82" s="15">
        <v>77.67</v>
      </c>
      <c r="C82" s="15">
        <v>49.33</v>
      </c>
    </row>
    <row r="83" ht="12.75" customHeight="1">
      <c r="A83" s="15">
        <v>78.0</v>
      </c>
      <c r="C83" s="15">
        <v>49.33</v>
      </c>
    </row>
    <row r="84" ht="12.75" customHeight="1">
      <c r="A84" s="15">
        <v>78.33</v>
      </c>
      <c r="C84" s="16">
        <v>50.0</v>
      </c>
    </row>
    <row r="85" ht="12.75" customHeight="1">
      <c r="A85" s="15">
        <v>79.33</v>
      </c>
      <c r="C85" s="16">
        <v>50.67</v>
      </c>
    </row>
    <row r="86" ht="12.75" customHeight="1">
      <c r="A86" s="15">
        <v>79.33</v>
      </c>
      <c r="C86" s="16">
        <v>50.67</v>
      </c>
    </row>
    <row r="87" ht="12.75" customHeight="1">
      <c r="A87" s="16">
        <v>81.33</v>
      </c>
      <c r="C87" s="16">
        <v>51.0</v>
      </c>
    </row>
    <row r="88" ht="12.75" customHeight="1">
      <c r="A88" s="16">
        <v>81.67</v>
      </c>
      <c r="C88" s="16">
        <v>52.0</v>
      </c>
    </row>
    <row r="89" ht="12.75" customHeight="1">
      <c r="A89" s="16">
        <v>82.0</v>
      </c>
      <c r="C89" s="16">
        <v>52.0</v>
      </c>
    </row>
    <row r="90" ht="12.75" customHeight="1">
      <c r="A90" s="16">
        <v>82.67</v>
      </c>
      <c r="C90" s="16">
        <v>53.0</v>
      </c>
    </row>
    <row r="91" ht="12.75" customHeight="1">
      <c r="A91" s="16">
        <v>82.67</v>
      </c>
      <c r="C91" s="16">
        <v>53.33</v>
      </c>
    </row>
    <row r="92" ht="12.75" customHeight="1">
      <c r="A92" s="16">
        <v>83.33</v>
      </c>
      <c r="C92" s="16">
        <v>53.33</v>
      </c>
    </row>
    <row r="93" ht="12.75" customHeight="1">
      <c r="A93" s="16">
        <v>84.0</v>
      </c>
      <c r="C93" s="16">
        <v>53.67</v>
      </c>
    </row>
    <row r="94" ht="12.75" customHeight="1">
      <c r="A94" s="16">
        <v>84.67</v>
      </c>
      <c r="C94" s="16">
        <v>54.67</v>
      </c>
    </row>
    <row r="95" ht="12.75" customHeight="1">
      <c r="A95" s="16">
        <v>84.67</v>
      </c>
      <c r="C95" s="17">
        <v>55.33</v>
      </c>
    </row>
    <row r="96" ht="12.75" customHeight="1">
      <c r="A96" s="18">
        <v>89.33</v>
      </c>
      <c r="C96" s="17">
        <v>55.33</v>
      </c>
    </row>
    <row r="97" ht="12.75" customHeight="1">
      <c r="A97" s="18">
        <v>89.67</v>
      </c>
      <c r="C97" s="17">
        <v>57.33</v>
      </c>
    </row>
    <row r="98" ht="12.75" customHeight="1">
      <c r="A98" s="17">
        <v>90.67</v>
      </c>
      <c r="C98" s="19">
        <v>61.33</v>
      </c>
    </row>
    <row r="99" ht="12.75" customHeight="1">
      <c r="A99" s="17">
        <v>94.67</v>
      </c>
      <c r="C99" s="19">
        <v>62.67</v>
      </c>
    </row>
    <row r="100" ht="12.75" customHeight="1">
      <c r="A100" s="19">
        <v>95.33</v>
      </c>
      <c r="C100" s="19">
        <v>62.67</v>
      </c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0"/>
    <col customWidth="1" min="2" max="2" width="22.71"/>
    <col customWidth="1" min="3" max="3" width="14.43"/>
    <col customWidth="1" min="4" max="4" width="11.0"/>
    <col customWidth="1" min="5" max="9" width="9.14"/>
    <col customWidth="1" min="10" max="10" width="8.71"/>
    <col customWidth="1" min="11" max="13" width="9.14"/>
    <col customWidth="1" min="14" max="26" width="8.71"/>
  </cols>
  <sheetData>
    <row r="1" ht="12.75" customHeight="1">
      <c r="A1" s="3" t="s">
        <v>19</v>
      </c>
      <c r="B1" s="3" t="s">
        <v>20</v>
      </c>
      <c r="C1" s="3" t="s">
        <v>21</v>
      </c>
      <c r="D1" s="3" t="s">
        <v>42</v>
      </c>
    </row>
    <row r="2" ht="12.75" customHeight="1">
      <c r="A2" s="5">
        <v>1.0</v>
      </c>
      <c r="B2" s="6" t="s">
        <v>45</v>
      </c>
      <c r="C2" s="5">
        <v>2.0</v>
      </c>
      <c r="D2" s="5">
        <f t="shared" ref="D2:D11" si="1">C2/99</f>
        <v>0.0202020202</v>
      </c>
      <c r="T2" s="21"/>
      <c r="U2" s="11"/>
    </row>
    <row r="3" ht="12.75" customHeight="1">
      <c r="A3" s="5">
        <v>2.0</v>
      </c>
      <c r="B3" s="6" t="s">
        <v>25</v>
      </c>
      <c r="C3" s="5">
        <v>5.0</v>
      </c>
      <c r="D3" s="5">
        <f t="shared" si="1"/>
        <v>0.05050505051</v>
      </c>
      <c r="T3" s="21"/>
      <c r="U3" s="11"/>
    </row>
    <row r="4" ht="12.75" customHeight="1">
      <c r="A4" s="5">
        <v>3.0</v>
      </c>
      <c r="B4" s="6" t="s">
        <v>27</v>
      </c>
      <c r="C4" s="5">
        <v>21.0</v>
      </c>
      <c r="D4" s="5">
        <f t="shared" si="1"/>
        <v>0.2121212121</v>
      </c>
      <c r="N4" s="21"/>
      <c r="O4" s="11"/>
      <c r="T4" s="21"/>
      <c r="U4" s="11"/>
    </row>
    <row r="5" ht="12.75" customHeight="1">
      <c r="A5" s="5">
        <v>4.0</v>
      </c>
      <c r="B5" s="6" t="s">
        <v>29</v>
      </c>
      <c r="C5" s="5">
        <v>20.0</v>
      </c>
      <c r="D5" s="5">
        <f t="shared" si="1"/>
        <v>0.202020202</v>
      </c>
      <c r="N5" s="21"/>
      <c r="O5" s="11"/>
      <c r="T5" s="21"/>
      <c r="U5" s="11"/>
    </row>
    <row r="6" ht="12.75" customHeight="1">
      <c r="A6" s="5">
        <v>5.0</v>
      </c>
      <c r="B6" s="6" t="s">
        <v>31</v>
      </c>
      <c r="C6" s="5">
        <v>27.0</v>
      </c>
      <c r="D6" s="5">
        <f t="shared" si="1"/>
        <v>0.2727272727</v>
      </c>
      <c r="N6" s="21"/>
      <c r="O6" s="11"/>
      <c r="T6" s="21"/>
      <c r="U6" s="11"/>
    </row>
    <row r="7" ht="12.75" customHeight="1">
      <c r="A7" s="5">
        <v>6.0</v>
      </c>
      <c r="B7" s="6" t="s">
        <v>33</v>
      </c>
      <c r="C7" s="5">
        <v>10.0</v>
      </c>
      <c r="D7" s="5">
        <f t="shared" si="1"/>
        <v>0.101010101</v>
      </c>
      <c r="N7" s="21"/>
      <c r="O7" s="11"/>
      <c r="T7" s="21"/>
      <c r="U7" s="11"/>
    </row>
    <row r="8" ht="12.75" customHeight="1">
      <c r="A8" s="5">
        <v>7.0</v>
      </c>
      <c r="B8" s="6" t="s">
        <v>35</v>
      </c>
      <c r="C8" s="5">
        <v>9.0</v>
      </c>
      <c r="D8" s="5">
        <f t="shared" si="1"/>
        <v>0.09090909091</v>
      </c>
      <c r="N8" s="21"/>
      <c r="O8" s="11"/>
      <c r="T8" s="21"/>
      <c r="U8" s="11"/>
    </row>
    <row r="9" ht="12.75" customHeight="1">
      <c r="A9" s="5">
        <v>8.0</v>
      </c>
      <c r="B9" s="6" t="s">
        <v>36</v>
      </c>
      <c r="C9" s="5">
        <v>2.0</v>
      </c>
      <c r="D9" s="5">
        <f t="shared" si="1"/>
        <v>0.0202020202</v>
      </c>
      <c r="N9" s="21"/>
      <c r="O9" s="11"/>
      <c r="T9" s="21"/>
      <c r="U9" s="11"/>
    </row>
    <row r="10" ht="12.75" customHeight="1">
      <c r="A10" s="5">
        <v>9.0</v>
      </c>
      <c r="B10" s="6" t="s">
        <v>39</v>
      </c>
      <c r="C10" s="5">
        <v>2.0</v>
      </c>
      <c r="D10" s="5">
        <f t="shared" si="1"/>
        <v>0.0202020202</v>
      </c>
      <c r="N10" s="21"/>
      <c r="O10" s="11"/>
      <c r="T10" s="21"/>
      <c r="U10" s="11"/>
    </row>
    <row r="11" ht="12.75" customHeight="1">
      <c r="A11" s="5">
        <v>10.0</v>
      </c>
      <c r="B11" s="6" t="s">
        <v>48</v>
      </c>
      <c r="C11" s="5">
        <v>1.0</v>
      </c>
      <c r="D11" s="5">
        <f t="shared" si="1"/>
        <v>0.0101010101</v>
      </c>
      <c r="I11" s="5"/>
      <c r="N11" s="21"/>
      <c r="O11" s="11"/>
    </row>
    <row r="12" ht="12.75" customHeight="1">
      <c r="A12" s="9"/>
      <c r="B12" s="10" t="s">
        <v>40</v>
      </c>
      <c r="C12" s="9">
        <v>99.0</v>
      </c>
      <c r="D12" s="9">
        <f>SUM(D2:D11)</f>
        <v>1</v>
      </c>
      <c r="N12" s="21"/>
      <c r="O12" s="11"/>
    </row>
    <row r="13" ht="12.75" customHeight="1">
      <c r="N13" s="21"/>
      <c r="O13" s="11"/>
    </row>
    <row r="14" ht="12.75" customHeight="1">
      <c r="A14" s="3" t="s">
        <v>19</v>
      </c>
      <c r="B14" s="3" t="s">
        <v>22</v>
      </c>
      <c r="C14" s="3" t="s">
        <v>21</v>
      </c>
      <c r="D14" s="3" t="s">
        <v>42</v>
      </c>
      <c r="N14" s="21"/>
      <c r="O14" s="11"/>
    </row>
    <row r="15" ht="12.75" customHeight="1">
      <c r="A15" s="5">
        <v>1.0</v>
      </c>
      <c r="B15" s="6" t="s">
        <v>24</v>
      </c>
      <c r="C15" s="5">
        <v>1.0</v>
      </c>
      <c r="D15" s="5">
        <f t="shared" ref="D15:D23" si="2">C15/99</f>
        <v>0.0101010101</v>
      </c>
      <c r="O15" s="11"/>
    </row>
    <row r="16" ht="12.75" customHeight="1">
      <c r="A16" s="5">
        <v>2.0</v>
      </c>
      <c r="B16" s="6" t="s">
        <v>26</v>
      </c>
      <c r="C16" s="5">
        <v>13.0</v>
      </c>
      <c r="D16" s="5">
        <f t="shared" si="2"/>
        <v>0.1313131313</v>
      </c>
      <c r="O16" s="11"/>
    </row>
    <row r="17" ht="12.75" customHeight="1">
      <c r="A17" s="5">
        <v>3.0</v>
      </c>
      <c r="B17" s="6" t="s">
        <v>28</v>
      </c>
      <c r="C17" s="5">
        <v>21.0</v>
      </c>
      <c r="D17" s="5">
        <f t="shared" si="2"/>
        <v>0.2121212121</v>
      </c>
      <c r="O17" s="11"/>
    </row>
    <row r="18" ht="12.75" customHeight="1">
      <c r="A18" s="5">
        <v>4.0</v>
      </c>
      <c r="B18" s="6" t="s">
        <v>30</v>
      </c>
      <c r="C18" s="5">
        <v>34.0</v>
      </c>
      <c r="D18" s="5">
        <f t="shared" si="2"/>
        <v>0.3434343434</v>
      </c>
      <c r="O18" s="11"/>
    </row>
    <row r="19" ht="12.75" customHeight="1">
      <c r="A19" s="5">
        <v>5.0</v>
      </c>
      <c r="B19" s="6" t="s">
        <v>32</v>
      </c>
      <c r="C19" s="5">
        <v>13.0</v>
      </c>
      <c r="D19" s="5">
        <f t="shared" si="2"/>
        <v>0.1313131313</v>
      </c>
      <c r="O19" s="11"/>
    </row>
    <row r="20" ht="12.75" customHeight="1">
      <c r="A20" s="5">
        <v>6.0</v>
      </c>
      <c r="B20" s="6" t="s">
        <v>34</v>
      </c>
      <c r="C20" s="5">
        <v>11.0</v>
      </c>
      <c r="D20" s="5">
        <f t="shared" si="2"/>
        <v>0.1111111111</v>
      </c>
    </row>
    <row r="21" ht="12.75" customHeight="1">
      <c r="A21" s="5">
        <v>7.0</v>
      </c>
      <c r="B21" s="6" t="s">
        <v>25</v>
      </c>
      <c r="C21" s="5">
        <v>3.0</v>
      </c>
      <c r="D21" s="5">
        <f t="shared" si="2"/>
        <v>0.0303030303</v>
      </c>
    </row>
    <row r="22" ht="12.75" customHeight="1">
      <c r="A22" s="5">
        <v>8.0</v>
      </c>
      <c r="B22" s="6" t="s">
        <v>37</v>
      </c>
      <c r="C22" s="5">
        <v>3.0</v>
      </c>
      <c r="D22" s="5">
        <f t="shared" si="2"/>
        <v>0.0303030303</v>
      </c>
    </row>
    <row r="23" ht="12.75" customHeight="1">
      <c r="A23" s="9"/>
      <c r="B23" s="10" t="s">
        <v>40</v>
      </c>
      <c r="C23" s="9">
        <v>99.0</v>
      </c>
      <c r="D23" s="9">
        <f t="shared" si="2"/>
        <v>1</v>
      </c>
    </row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0"/>
    <col customWidth="1" min="2" max="2" width="22.71"/>
    <col customWidth="1" min="3" max="3" width="14.43"/>
    <col customWidth="1" min="4" max="4" width="12.0"/>
    <col customWidth="1" min="5" max="5" width="21.14"/>
    <col customWidth="1" min="6" max="6" width="22.0"/>
    <col customWidth="1" min="7" max="7" width="25.57"/>
    <col customWidth="1" min="8" max="26" width="8.71"/>
  </cols>
  <sheetData>
    <row r="1" ht="12.75" customHeight="1">
      <c r="A1" s="3" t="s">
        <v>19</v>
      </c>
      <c r="B1" s="3" t="s">
        <v>20</v>
      </c>
      <c r="C1" s="3" t="s">
        <v>21</v>
      </c>
      <c r="D1" s="3" t="s">
        <v>42</v>
      </c>
      <c r="E1" s="3" t="s">
        <v>43</v>
      </c>
      <c r="F1" s="3" t="s">
        <v>44</v>
      </c>
      <c r="G1" s="20"/>
    </row>
    <row r="2" ht="12.75" customHeight="1">
      <c r="A2" s="5">
        <v>0.0</v>
      </c>
      <c r="B2" s="6" t="s">
        <v>46</v>
      </c>
      <c r="C2" s="5">
        <v>0.0</v>
      </c>
      <c r="D2" s="5">
        <f t="shared" ref="D2:D12" si="1">C2/99</f>
        <v>0</v>
      </c>
      <c r="E2" s="5">
        <f t="shared" ref="E2:E12" si="2">A2*D2</f>
        <v>0</v>
      </c>
      <c r="F2" s="5">
        <f t="shared" ref="F2:F12" si="3">(A2-E2)^2*D2</f>
        <v>0</v>
      </c>
    </row>
    <row r="3" ht="12.75" customHeight="1">
      <c r="A3" s="5">
        <v>1.0</v>
      </c>
      <c r="B3" s="6" t="s">
        <v>47</v>
      </c>
      <c r="C3" s="5">
        <v>2.0</v>
      </c>
      <c r="D3" s="5">
        <f t="shared" si="1"/>
        <v>0.0202020202</v>
      </c>
      <c r="E3" s="5">
        <f t="shared" si="2"/>
        <v>0.0202020202</v>
      </c>
      <c r="F3" s="5">
        <f t="shared" si="3"/>
        <v>0.01939402184</v>
      </c>
    </row>
    <row r="4" ht="12.75" customHeight="1">
      <c r="A4" s="5">
        <v>2.0</v>
      </c>
      <c r="B4" s="6" t="s">
        <v>25</v>
      </c>
      <c r="C4" s="5">
        <v>5.0</v>
      </c>
      <c r="D4" s="5">
        <f t="shared" si="1"/>
        <v>0.05050505051</v>
      </c>
      <c r="E4" s="5">
        <f t="shared" si="2"/>
        <v>0.101010101</v>
      </c>
      <c r="F4" s="5">
        <f t="shared" si="3"/>
        <v>0.1821294261</v>
      </c>
    </row>
    <row r="5" ht="12.75" customHeight="1">
      <c r="A5" s="5">
        <v>3.0</v>
      </c>
      <c r="B5" s="6" t="s">
        <v>27</v>
      </c>
      <c r="C5" s="5">
        <v>21.0</v>
      </c>
      <c r="D5" s="5">
        <f t="shared" si="1"/>
        <v>0.2121212121</v>
      </c>
      <c r="E5" s="5">
        <f t="shared" si="2"/>
        <v>0.6363636364</v>
      </c>
      <c r="F5" s="5">
        <f t="shared" si="3"/>
        <v>1.185073879</v>
      </c>
    </row>
    <row r="6" ht="12.75" customHeight="1">
      <c r="A6" s="5">
        <v>4.0</v>
      </c>
      <c r="B6" s="6" t="s">
        <v>29</v>
      </c>
      <c r="C6" s="5">
        <v>20.0</v>
      </c>
      <c r="D6" s="5">
        <f t="shared" si="1"/>
        <v>0.202020202</v>
      </c>
      <c r="E6" s="5">
        <f t="shared" si="2"/>
        <v>0.8080808081</v>
      </c>
      <c r="F6" s="5">
        <f t="shared" si="3"/>
        <v>2.058252147</v>
      </c>
    </row>
    <row r="7" ht="12.75" customHeight="1">
      <c r="A7" s="5">
        <v>5.0</v>
      </c>
      <c r="B7" s="6" t="s">
        <v>31</v>
      </c>
      <c r="C7" s="5">
        <v>27.0</v>
      </c>
      <c r="D7" s="5">
        <f t="shared" si="1"/>
        <v>0.2727272727</v>
      </c>
      <c r="E7" s="5">
        <f t="shared" si="2"/>
        <v>1.363636364</v>
      </c>
      <c r="F7" s="5">
        <f t="shared" si="3"/>
        <v>3.606311044</v>
      </c>
    </row>
    <row r="8" ht="12.75" customHeight="1">
      <c r="A8" s="5">
        <v>6.0</v>
      </c>
      <c r="B8" s="6" t="s">
        <v>33</v>
      </c>
      <c r="C8" s="5">
        <v>10.0</v>
      </c>
      <c r="D8" s="5">
        <f t="shared" si="1"/>
        <v>0.101010101</v>
      </c>
      <c r="E8" s="5">
        <f t="shared" si="2"/>
        <v>0.6060606061</v>
      </c>
      <c r="F8" s="5">
        <f t="shared" si="3"/>
        <v>2.938846685</v>
      </c>
    </row>
    <row r="9" ht="12.75" customHeight="1">
      <c r="A9" s="5">
        <v>7.0</v>
      </c>
      <c r="B9" s="6" t="s">
        <v>35</v>
      </c>
      <c r="C9" s="5">
        <v>9.0</v>
      </c>
      <c r="D9" s="5">
        <f t="shared" si="1"/>
        <v>0.09090909091</v>
      </c>
      <c r="E9" s="5">
        <f t="shared" si="2"/>
        <v>0.6363636364</v>
      </c>
      <c r="F9" s="5">
        <f t="shared" si="3"/>
        <v>3.681442524</v>
      </c>
    </row>
    <row r="10" ht="12.75" customHeight="1">
      <c r="A10" s="5">
        <v>8.0</v>
      </c>
      <c r="B10" s="6" t="s">
        <v>36</v>
      </c>
      <c r="C10" s="5">
        <v>2.0</v>
      </c>
      <c r="D10" s="5">
        <f t="shared" si="1"/>
        <v>0.0202020202</v>
      </c>
      <c r="E10" s="5">
        <f t="shared" si="2"/>
        <v>0.1616161616</v>
      </c>
      <c r="F10" s="5">
        <f t="shared" si="3"/>
        <v>1.241217398</v>
      </c>
    </row>
    <row r="11" ht="12.75" customHeight="1">
      <c r="A11" s="5">
        <v>9.0</v>
      </c>
      <c r="B11" s="6" t="s">
        <v>39</v>
      </c>
      <c r="C11" s="5">
        <v>2.0</v>
      </c>
      <c r="D11" s="5">
        <f t="shared" si="1"/>
        <v>0.0202020202</v>
      </c>
      <c r="E11" s="5">
        <f t="shared" si="2"/>
        <v>0.1818181818</v>
      </c>
      <c r="F11" s="5">
        <f t="shared" si="3"/>
        <v>1.570915769</v>
      </c>
    </row>
    <row r="12" ht="12.75" customHeight="1">
      <c r="A12" s="5">
        <v>10.0</v>
      </c>
      <c r="B12" s="6" t="s">
        <v>49</v>
      </c>
      <c r="C12" s="5">
        <v>1.0</v>
      </c>
      <c r="D12" s="5">
        <f t="shared" si="1"/>
        <v>0.0101010101</v>
      </c>
      <c r="E12" s="5">
        <f t="shared" si="2"/>
        <v>0.101010101</v>
      </c>
      <c r="F12" s="5">
        <f t="shared" si="3"/>
        <v>0.9897979901</v>
      </c>
    </row>
    <row r="13" ht="12.75" customHeight="1">
      <c r="A13" s="9"/>
      <c r="B13" s="10" t="s">
        <v>40</v>
      </c>
      <c r="C13" s="9">
        <v>99.0</v>
      </c>
      <c r="D13" s="9">
        <f>SUM(D3:D12)</f>
        <v>1</v>
      </c>
      <c r="E13" s="22">
        <f t="shared" ref="E13:F13" si="4">SUM(E2:E12)</f>
        <v>4.616161616</v>
      </c>
      <c r="F13" s="22">
        <f t="shared" si="4"/>
        <v>17.47338089</v>
      </c>
    </row>
    <row r="14" ht="12.75" customHeight="1">
      <c r="E14" s="9" t="s">
        <v>50</v>
      </c>
      <c r="F14" s="22">
        <f>SQRT(F13)</f>
        <v>4.180117329</v>
      </c>
    </row>
    <row r="15" ht="12.75" customHeight="1"/>
    <row r="16" ht="12.75" customHeight="1"/>
    <row r="17" ht="12.75" customHeight="1">
      <c r="A17" s="3" t="s">
        <v>19</v>
      </c>
      <c r="B17" s="3" t="s">
        <v>22</v>
      </c>
      <c r="C17" s="3" t="s">
        <v>21</v>
      </c>
      <c r="D17" s="3" t="s">
        <v>42</v>
      </c>
      <c r="E17" s="3" t="s">
        <v>43</v>
      </c>
      <c r="F17" s="3" t="s">
        <v>44</v>
      </c>
    </row>
    <row r="18" ht="12.75" customHeight="1">
      <c r="A18" s="5">
        <v>0.0</v>
      </c>
      <c r="B18" s="6" t="s">
        <v>51</v>
      </c>
      <c r="C18" s="5">
        <v>0.0</v>
      </c>
      <c r="D18" s="5">
        <f t="shared" ref="D18:D27" si="5">C18/99</f>
        <v>0</v>
      </c>
      <c r="E18" s="5">
        <f t="shared" ref="E18:E26" si="6">A18*D18</f>
        <v>0</v>
      </c>
      <c r="F18" s="5">
        <f t="shared" ref="F18:F26" si="7">(A18-E18)^2*D18</f>
        <v>0</v>
      </c>
    </row>
    <row r="19" ht="12.75" customHeight="1">
      <c r="A19" s="5">
        <v>1.0</v>
      </c>
      <c r="B19" s="6" t="s">
        <v>24</v>
      </c>
      <c r="C19" s="5">
        <v>1.0</v>
      </c>
      <c r="D19" s="5">
        <f t="shared" si="5"/>
        <v>0.0101010101</v>
      </c>
      <c r="E19" s="5">
        <f t="shared" si="6"/>
        <v>0.0101010101</v>
      </c>
      <c r="F19" s="5">
        <f t="shared" si="7"/>
        <v>0.009897979901</v>
      </c>
    </row>
    <row r="20" ht="12.75" customHeight="1">
      <c r="A20" s="5">
        <v>2.0</v>
      </c>
      <c r="B20" s="6" t="s">
        <v>26</v>
      </c>
      <c r="C20" s="5">
        <v>13.0</v>
      </c>
      <c r="D20" s="5">
        <f t="shared" si="5"/>
        <v>0.1313131313</v>
      </c>
      <c r="E20" s="5">
        <f t="shared" si="6"/>
        <v>0.2626262626</v>
      </c>
      <c r="F20" s="5">
        <f t="shared" si="7"/>
        <v>0.3963644196</v>
      </c>
    </row>
    <row r="21" ht="12.75" customHeight="1">
      <c r="A21" s="5">
        <v>3.0</v>
      </c>
      <c r="B21" s="6" t="s">
        <v>28</v>
      </c>
      <c r="C21" s="5">
        <v>21.0</v>
      </c>
      <c r="D21" s="5">
        <f t="shared" si="5"/>
        <v>0.2121212121</v>
      </c>
      <c r="E21" s="5">
        <f t="shared" si="6"/>
        <v>0.6363636364</v>
      </c>
      <c r="F21" s="5">
        <f t="shared" si="7"/>
        <v>1.185073879</v>
      </c>
    </row>
    <row r="22" ht="12.75" customHeight="1">
      <c r="A22" s="5">
        <v>4.0</v>
      </c>
      <c r="B22" s="6" t="s">
        <v>30</v>
      </c>
      <c r="C22" s="5">
        <v>34.0</v>
      </c>
      <c r="D22" s="5">
        <f t="shared" si="5"/>
        <v>0.3434343434</v>
      </c>
      <c r="E22" s="5">
        <f t="shared" si="6"/>
        <v>1.373737374</v>
      </c>
      <c r="F22" s="5">
        <f t="shared" si="7"/>
        <v>2.368754374</v>
      </c>
    </row>
    <row r="23" ht="12.75" customHeight="1">
      <c r="A23" s="5">
        <v>5.0</v>
      </c>
      <c r="B23" s="6" t="s">
        <v>32</v>
      </c>
      <c r="C23" s="5">
        <v>13.0</v>
      </c>
      <c r="D23" s="5">
        <f t="shared" si="5"/>
        <v>0.1313131313</v>
      </c>
      <c r="E23" s="5">
        <f t="shared" si="6"/>
        <v>0.6565656566</v>
      </c>
      <c r="F23" s="5">
        <f t="shared" si="7"/>
        <v>2.477277623</v>
      </c>
    </row>
    <row r="24" ht="12.75" customHeight="1">
      <c r="A24" s="5">
        <v>6.0</v>
      </c>
      <c r="B24" s="6" t="s">
        <v>34</v>
      </c>
      <c r="C24" s="5">
        <v>11.0</v>
      </c>
      <c r="D24" s="5">
        <f t="shared" si="5"/>
        <v>0.1111111111</v>
      </c>
      <c r="E24" s="5">
        <f t="shared" si="6"/>
        <v>0.6666666667</v>
      </c>
      <c r="F24" s="5">
        <f t="shared" si="7"/>
        <v>3.160493827</v>
      </c>
    </row>
    <row r="25" ht="12.75" customHeight="1">
      <c r="A25" s="5">
        <v>7.0</v>
      </c>
      <c r="B25" s="6" t="s">
        <v>25</v>
      </c>
      <c r="C25" s="5">
        <v>3.0</v>
      </c>
      <c r="D25" s="5">
        <f t="shared" si="5"/>
        <v>0.0303030303</v>
      </c>
      <c r="E25" s="5">
        <f t="shared" si="6"/>
        <v>0.2121212121</v>
      </c>
      <c r="F25" s="5">
        <f t="shared" si="7"/>
        <v>1.396221165</v>
      </c>
    </row>
    <row r="26" ht="12.75" customHeight="1">
      <c r="A26" s="5">
        <v>8.0</v>
      </c>
      <c r="B26" s="6" t="s">
        <v>37</v>
      </c>
      <c r="C26" s="5">
        <v>3.0</v>
      </c>
      <c r="D26" s="5">
        <f t="shared" si="5"/>
        <v>0.0303030303</v>
      </c>
      <c r="E26" s="5">
        <f t="shared" si="6"/>
        <v>0.2424242424</v>
      </c>
      <c r="F26" s="5">
        <f t="shared" si="7"/>
        <v>1.823635807</v>
      </c>
    </row>
    <row r="27" ht="12.75" customHeight="1">
      <c r="A27" s="9"/>
      <c r="B27" s="10" t="s">
        <v>40</v>
      </c>
      <c r="C27" s="9">
        <v>99.0</v>
      </c>
      <c r="D27" s="9">
        <f t="shared" si="5"/>
        <v>1</v>
      </c>
      <c r="E27" s="22">
        <f t="shared" ref="E27:F27" si="8">SUM(E18:E26)</f>
        <v>4.060606061</v>
      </c>
      <c r="F27" s="22">
        <f t="shared" si="8"/>
        <v>12.81771907</v>
      </c>
    </row>
    <row r="28" ht="12.75" customHeight="1">
      <c r="E28" s="9" t="s">
        <v>50</v>
      </c>
      <c r="F28" s="22">
        <f>SQRT(F27)</f>
        <v>3.580184224</v>
      </c>
    </row>
    <row r="29" ht="12.75" customHeight="1">
      <c r="E29" s="5"/>
      <c r="F29" s="5"/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0"/>
    <col customWidth="1" min="2" max="2" width="22.71"/>
    <col customWidth="1" min="3" max="3" width="14.43"/>
    <col customWidth="1" min="4" max="4" width="12.0"/>
    <col customWidth="1" min="5" max="5" width="21.14"/>
    <col customWidth="1" min="6" max="6" width="12.86"/>
    <col customWidth="1" min="7" max="7" width="28.29"/>
    <col customWidth="1" min="8" max="8" width="12.0"/>
    <col customWidth="1" min="9" max="9" width="26.71"/>
    <col customWidth="1" min="10" max="10" width="12.0"/>
    <col customWidth="1" min="11" max="26" width="8.71"/>
  </cols>
  <sheetData>
    <row r="1" ht="12.75" customHeight="1">
      <c r="A1" s="3" t="s">
        <v>19</v>
      </c>
      <c r="B1" s="3" t="s">
        <v>20</v>
      </c>
      <c r="C1" s="3" t="s">
        <v>21</v>
      </c>
      <c r="D1" s="3" t="s">
        <v>42</v>
      </c>
      <c r="E1" s="3" t="s">
        <v>43</v>
      </c>
      <c r="F1" s="3" t="s">
        <v>44</v>
      </c>
      <c r="G1" s="3" t="s">
        <v>61</v>
      </c>
      <c r="H1" s="3" t="s">
        <v>62</v>
      </c>
      <c r="I1" s="3" t="s">
        <v>63</v>
      </c>
      <c r="J1" s="3" t="s">
        <v>64</v>
      </c>
    </row>
    <row r="2" ht="12.75" customHeight="1">
      <c r="A2" s="5">
        <v>0.0</v>
      </c>
      <c r="B2" s="6" t="s">
        <v>46</v>
      </c>
      <c r="C2" s="5">
        <v>0.0</v>
      </c>
      <c r="D2" s="5">
        <f t="shared" ref="D2:D12" si="1">C2/99</f>
        <v>0</v>
      </c>
      <c r="E2" s="5">
        <f t="shared" ref="E2:E12" si="2">A2*D2</f>
        <v>0</v>
      </c>
      <c r="F2" s="5">
        <f t="shared" ref="F2:F12" si="3">(A2-E2)^2*D2</f>
        <v>0</v>
      </c>
      <c r="G2" s="5">
        <f t="shared" ref="G2:G12" si="4">BINOM.DIST(A2,10,H2,FALSE)</f>
        <v>0.002046068382</v>
      </c>
      <c r="H2" s="5">
        <f>E16/10</f>
        <v>0.4616161616</v>
      </c>
      <c r="I2" s="5">
        <f t="shared" ref="I2:I15" si="5">+POISSON.DIST(A2,J2,FALSE)</f>
        <v>0.009890687549</v>
      </c>
      <c r="J2" s="5">
        <v>4.616161616161616</v>
      </c>
    </row>
    <row r="3" ht="12.75" customHeight="1">
      <c r="A3" s="5">
        <v>1.0</v>
      </c>
      <c r="B3" s="6" t="s">
        <v>66</v>
      </c>
      <c r="C3" s="5">
        <v>2.0</v>
      </c>
      <c r="D3" s="5">
        <f t="shared" si="1"/>
        <v>0.0202020202</v>
      </c>
      <c r="E3" s="5">
        <f t="shared" si="2"/>
        <v>0.0202020202</v>
      </c>
      <c r="F3" s="5">
        <f t="shared" si="3"/>
        <v>0.01939402184</v>
      </c>
      <c r="G3" s="5">
        <f t="shared" si="4"/>
        <v>0.01754321296</v>
      </c>
      <c r="H3" s="5">
        <v>0.4616161616161616</v>
      </c>
      <c r="I3" s="5">
        <f t="shared" si="5"/>
        <v>0.04565701222</v>
      </c>
      <c r="J3" s="5">
        <v>4.616161616161616</v>
      </c>
    </row>
    <row r="4" ht="12.75" customHeight="1">
      <c r="A4" s="5">
        <v>2.0</v>
      </c>
      <c r="B4" s="6" t="s">
        <v>25</v>
      </c>
      <c r="C4" s="5">
        <v>5.0</v>
      </c>
      <c r="D4" s="5">
        <f t="shared" si="1"/>
        <v>0.05050505051</v>
      </c>
      <c r="E4" s="5">
        <f t="shared" si="2"/>
        <v>0.101010101</v>
      </c>
      <c r="F4" s="5">
        <f t="shared" si="3"/>
        <v>0.1821294261</v>
      </c>
      <c r="G4" s="5">
        <f t="shared" si="4"/>
        <v>0.06768783761</v>
      </c>
      <c r="H4" s="5">
        <v>0.4616161616161616</v>
      </c>
      <c r="I4" s="5">
        <f t="shared" si="5"/>
        <v>0.1053800737</v>
      </c>
      <c r="J4" s="5">
        <v>4.616161616161616</v>
      </c>
    </row>
    <row r="5" ht="12.75" customHeight="1">
      <c r="A5" s="5">
        <v>3.0</v>
      </c>
      <c r="B5" s="6" t="s">
        <v>27</v>
      </c>
      <c r="C5" s="5">
        <v>21.0</v>
      </c>
      <c r="D5" s="5">
        <f t="shared" si="1"/>
        <v>0.2121212121</v>
      </c>
      <c r="E5" s="5">
        <f t="shared" si="2"/>
        <v>0.6363636364</v>
      </c>
      <c r="F5" s="5">
        <f t="shared" si="3"/>
        <v>1.185073879</v>
      </c>
      <c r="G5" s="5">
        <f t="shared" si="4"/>
        <v>0.1547634361</v>
      </c>
      <c r="H5" s="5">
        <v>0.4616161616161616</v>
      </c>
      <c r="I5" s="5">
        <f t="shared" si="5"/>
        <v>0.1621504837</v>
      </c>
      <c r="J5" s="5">
        <v>4.616161616161616</v>
      </c>
    </row>
    <row r="6" ht="12.75" customHeight="1">
      <c r="A6" s="5">
        <v>4.0</v>
      </c>
      <c r="B6" s="6" t="s">
        <v>29</v>
      </c>
      <c r="C6" s="5">
        <v>20.0</v>
      </c>
      <c r="D6" s="5">
        <f t="shared" si="1"/>
        <v>0.202020202</v>
      </c>
      <c r="E6" s="5">
        <f t="shared" si="2"/>
        <v>0.8080808081</v>
      </c>
      <c r="F6" s="5">
        <f t="shared" si="3"/>
        <v>2.058252147</v>
      </c>
      <c r="G6" s="5">
        <f t="shared" si="4"/>
        <v>0.2322177449</v>
      </c>
      <c r="H6" s="5">
        <v>0.4616161616161616</v>
      </c>
      <c r="I6" s="5">
        <f t="shared" si="5"/>
        <v>0.1871282097</v>
      </c>
      <c r="J6" s="5">
        <v>4.616161616161616</v>
      </c>
    </row>
    <row r="7" ht="12.75" customHeight="1">
      <c r="A7" s="5">
        <v>5.0</v>
      </c>
      <c r="B7" s="6" t="s">
        <v>31</v>
      </c>
      <c r="C7" s="5">
        <v>27.0</v>
      </c>
      <c r="D7" s="5">
        <f t="shared" si="1"/>
        <v>0.2727272727</v>
      </c>
      <c r="E7" s="5">
        <f t="shared" si="2"/>
        <v>1.363636364</v>
      </c>
      <c r="F7" s="5">
        <f t="shared" si="3"/>
        <v>3.606311044</v>
      </c>
      <c r="G7" s="5">
        <f t="shared" si="4"/>
        <v>0.2389272257</v>
      </c>
      <c r="H7" s="5">
        <v>0.4616161616161616</v>
      </c>
      <c r="I7" s="5">
        <f t="shared" si="5"/>
        <v>0.1727628118</v>
      </c>
      <c r="J7" s="5">
        <v>4.616161616161616</v>
      </c>
    </row>
    <row r="8" ht="12.75" customHeight="1">
      <c r="A8" s="5">
        <v>6.0</v>
      </c>
      <c r="B8" s="6" t="s">
        <v>33</v>
      </c>
      <c r="C8" s="5">
        <v>10.0</v>
      </c>
      <c r="D8" s="5">
        <f t="shared" si="1"/>
        <v>0.101010101</v>
      </c>
      <c r="E8" s="5">
        <f t="shared" si="2"/>
        <v>0.6060606061</v>
      </c>
      <c r="F8" s="5">
        <f t="shared" si="3"/>
        <v>2.938846685</v>
      </c>
      <c r="G8" s="5">
        <f t="shared" si="4"/>
        <v>0.1707156694</v>
      </c>
      <c r="H8" s="5">
        <v>0.4616161616161616</v>
      </c>
      <c r="I8" s="5">
        <f t="shared" si="5"/>
        <v>0.1329168434</v>
      </c>
      <c r="J8" s="5">
        <v>4.616161616161616</v>
      </c>
    </row>
    <row r="9" ht="12.75" customHeight="1">
      <c r="A9" s="5">
        <v>7.0</v>
      </c>
      <c r="B9" s="6" t="s">
        <v>35</v>
      </c>
      <c r="C9" s="5">
        <v>9.0</v>
      </c>
      <c r="D9" s="5">
        <f t="shared" si="1"/>
        <v>0.09090909091</v>
      </c>
      <c r="E9" s="5">
        <f t="shared" si="2"/>
        <v>0.6363636364</v>
      </c>
      <c r="F9" s="5">
        <f t="shared" si="3"/>
        <v>3.681442524</v>
      </c>
      <c r="G9" s="5">
        <f t="shared" si="4"/>
        <v>0.08364198436</v>
      </c>
      <c r="H9" s="5">
        <v>0.4616161616161616</v>
      </c>
      <c r="I9" s="5">
        <f t="shared" si="5"/>
        <v>0.08765223297</v>
      </c>
      <c r="J9" s="5">
        <v>4.616161616161616</v>
      </c>
    </row>
    <row r="10" ht="12.75" customHeight="1">
      <c r="A10" s="5">
        <v>8.0</v>
      </c>
      <c r="B10" s="6" t="s">
        <v>36</v>
      </c>
      <c r="C10" s="5">
        <v>2.0</v>
      </c>
      <c r="D10" s="5">
        <f t="shared" si="1"/>
        <v>0.0202020202</v>
      </c>
      <c r="E10" s="5">
        <f t="shared" si="2"/>
        <v>0.1616161616</v>
      </c>
      <c r="F10" s="5">
        <f t="shared" si="3"/>
        <v>1.241217398</v>
      </c>
      <c r="G10" s="5">
        <f t="shared" si="4"/>
        <v>0.02689333034</v>
      </c>
      <c r="H10" s="5">
        <v>0.4616161616161616</v>
      </c>
      <c r="I10" s="5">
        <f t="shared" si="5"/>
        <v>0.05057710918</v>
      </c>
      <c r="J10" s="5">
        <v>4.616161616161616</v>
      </c>
    </row>
    <row r="11" ht="12.75" customHeight="1">
      <c r="A11" s="5">
        <v>9.0</v>
      </c>
      <c r="B11" s="6" t="s">
        <v>39</v>
      </c>
      <c r="C11" s="5">
        <v>2.0</v>
      </c>
      <c r="D11" s="5">
        <f t="shared" si="1"/>
        <v>0.0202020202</v>
      </c>
      <c r="E11" s="5">
        <f t="shared" si="2"/>
        <v>0.1818181818</v>
      </c>
      <c r="F11" s="5">
        <f t="shared" si="3"/>
        <v>1.570915769</v>
      </c>
      <c r="G11" s="5">
        <f t="shared" si="4"/>
        <v>0.005124140906</v>
      </c>
      <c r="H11" s="5">
        <v>0.4616161616161616</v>
      </c>
      <c r="I11" s="5">
        <f t="shared" si="5"/>
        <v>0.02594134556</v>
      </c>
      <c r="J11" s="5">
        <v>4.616161616161616</v>
      </c>
    </row>
    <row r="12" ht="12.75" customHeight="1">
      <c r="A12" s="5">
        <v>10.0</v>
      </c>
      <c r="B12" s="6" t="s">
        <v>67</v>
      </c>
      <c r="C12" s="5">
        <v>1.0</v>
      </c>
      <c r="D12" s="5">
        <f t="shared" si="1"/>
        <v>0.0101010101</v>
      </c>
      <c r="E12" s="5">
        <f t="shared" si="2"/>
        <v>0.101010101</v>
      </c>
      <c r="F12" s="5">
        <f t="shared" si="3"/>
        <v>0.9897979901</v>
      </c>
      <c r="G12" s="5">
        <f t="shared" si="4"/>
        <v>0.0004393494173</v>
      </c>
      <c r="H12" s="5">
        <v>0.4616161616161616</v>
      </c>
      <c r="I12" s="5">
        <f t="shared" si="5"/>
        <v>0.01197494436</v>
      </c>
      <c r="J12" s="5">
        <v>4.61616161616162</v>
      </c>
    </row>
    <row r="13" ht="12.75" customHeight="1">
      <c r="A13" s="5">
        <v>11.0</v>
      </c>
      <c r="G13" s="5"/>
      <c r="H13" s="5"/>
      <c r="I13" s="5">
        <f t="shared" si="5"/>
        <v>0.005025298048</v>
      </c>
      <c r="J13" s="5">
        <v>4.61616161616162</v>
      </c>
    </row>
    <row r="14" ht="12.75" customHeight="1">
      <c r="A14" s="5">
        <v>12.0</v>
      </c>
      <c r="G14" s="5"/>
      <c r="H14" s="5"/>
      <c r="I14" s="5">
        <f t="shared" si="5"/>
        <v>0.00193313233</v>
      </c>
      <c r="J14" s="5">
        <v>4.61616161616162</v>
      </c>
    </row>
    <row r="15" ht="12.75" customHeight="1">
      <c r="A15" s="5">
        <v>13.0</v>
      </c>
      <c r="G15" s="5"/>
      <c r="H15" s="5"/>
      <c r="I15" s="5">
        <f t="shared" si="5"/>
        <v>0.0006864347124</v>
      </c>
      <c r="J15" s="5">
        <v>4.61616161616162</v>
      </c>
    </row>
    <row r="16" ht="12.75" customHeight="1">
      <c r="A16" s="9"/>
      <c r="B16" s="10" t="s">
        <v>40</v>
      </c>
      <c r="C16" s="9">
        <v>99.0</v>
      </c>
      <c r="D16" s="9">
        <f>SUM(D3:D12)</f>
        <v>1</v>
      </c>
      <c r="E16" s="27">
        <f t="shared" ref="E16:G16" si="6">SUM(E2:E12)</f>
        <v>4.616161616</v>
      </c>
      <c r="F16" s="27">
        <f t="shared" si="6"/>
        <v>17.47338089</v>
      </c>
      <c r="G16" s="9">
        <f t="shared" si="6"/>
        <v>1</v>
      </c>
      <c r="H16" s="9"/>
      <c r="I16" s="9">
        <f>SUM(I2:I15)</f>
        <v>0.9996766193</v>
      </c>
      <c r="J16" s="9"/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>
      <c r="A24" s="3" t="s">
        <v>19</v>
      </c>
      <c r="B24" s="3" t="s">
        <v>22</v>
      </c>
      <c r="C24" s="3" t="s">
        <v>21</v>
      </c>
      <c r="D24" s="3" t="s">
        <v>42</v>
      </c>
      <c r="E24" s="3" t="s">
        <v>43</v>
      </c>
      <c r="F24" s="3" t="s">
        <v>44</v>
      </c>
      <c r="G24" s="3" t="s">
        <v>61</v>
      </c>
      <c r="H24" s="3" t="s">
        <v>62</v>
      </c>
      <c r="I24" s="3" t="s">
        <v>63</v>
      </c>
      <c r="J24" s="3" t="s">
        <v>64</v>
      </c>
    </row>
    <row r="25" ht="12.75" customHeight="1">
      <c r="A25" s="5">
        <v>0.0</v>
      </c>
      <c r="B25" s="6" t="s">
        <v>51</v>
      </c>
      <c r="C25" s="5">
        <v>0.0</v>
      </c>
      <c r="D25" s="5">
        <f t="shared" ref="D25:D33" si="7">C25/99</f>
        <v>0</v>
      </c>
      <c r="E25" s="5">
        <f t="shared" ref="E25:E33" si="8">A25*D25</f>
        <v>0</v>
      </c>
      <c r="F25" s="5">
        <f t="shared" ref="F25:F33" si="9">(A25-E25)^2*D25</f>
        <v>0</v>
      </c>
      <c r="G25" s="5">
        <f t="shared" ref="G25:G33" si="10">BINOM.DIST(A25,8,H25,FALSE)</f>
        <v>0.003457127554</v>
      </c>
      <c r="H25" s="5">
        <f>E35/8</f>
        <v>0.5075757576</v>
      </c>
      <c r="I25" s="5">
        <f t="shared" ref="I25:I33" si="11">+POISSON.DIST(A25,J25,FALSE)</f>
        <v>0.01723856833</v>
      </c>
      <c r="J25" s="5">
        <v>4.0606060606060606</v>
      </c>
    </row>
    <row r="26" ht="12.75" customHeight="1">
      <c r="A26" s="5">
        <v>1.0</v>
      </c>
      <c r="B26" s="6" t="s">
        <v>24</v>
      </c>
      <c r="C26" s="5">
        <v>1.0</v>
      </c>
      <c r="D26" s="5">
        <f t="shared" si="7"/>
        <v>0.0101010101</v>
      </c>
      <c r="E26" s="5">
        <f t="shared" si="8"/>
        <v>0.0101010101</v>
      </c>
      <c r="F26" s="5">
        <f t="shared" si="9"/>
        <v>0.009897979901</v>
      </c>
      <c r="G26" s="5">
        <f t="shared" si="10"/>
        <v>0.02850800567</v>
      </c>
      <c r="H26" s="5">
        <v>0.5075757575757576</v>
      </c>
      <c r="I26" s="5">
        <f t="shared" si="11"/>
        <v>0.06999903504</v>
      </c>
      <c r="J26" s="5">
        <v>4.0606060606060606</v>
      </c>
    </row>
    <row r="27" ht="12.75" customHeight="1">
      <c r="A27" s="5">
        <v>2.0</v>
      </c>
      <c r="B27" s="6" t="s">
        <v>26</v>
      </c>
      <c r="C27" s="5">
        <v>13.0</v>
      </c>
      <c r="D27" s="5">
        <f t="shared" si="7"/>
        <v>0.1313131313</v>
      </c>
      <c r="E27" s="5">
        <f t="shared" si="8"/>
        <v>0.2626262626</v>
      </c>
      <c r="F27" s="5">
        <f t="shared" si="9"/>
        <v>0.3963644196</v>
      </c>
      <c r="G27" s="5">
        <f t="shared" si="10"/>
        <v>0.1028481128</v>
      </c>
      <c r="H27" s="5">
        <v>0.5075757575757576</v>
      </c>
      <c r="I27" s="5">
        <f t="shared" si="11"/>
        <v>0.142119253</v>
      </c>
      <c r="J27" s="5">
        <v>4.0606060606060606</v>
      </c>
    </row>
    <row r="28" ht="12.75" customHeight="1">
      <c r="A28" s="5">
        <v>3.0</v>
      </c>
      <c r="B28" s="6" t="s">
        <v>28</v>
      </c>
      <c r="C28" s="5">
        <v>21.0</v>
      </c>
      <c r="D28" s="5">
        <f t="shared" si="7"/>
        <v>0.2121212121</v>
      </c>
      <c r="E28" s="5">
        <f t="shared" si="8"/>
        <v>0.6363636364</v>
      </c>
      <c r="F28" s="5">
        <f t="shared" si="9"/>
        <v>1.185073879</v>
      </c>
      <c r="G28" s="5">
        <f t="shared" si="10"/>
        <v>0.2120253402</v>
      </c>
      <c r="H28" s="5">
        <v>0.5075757575757576</v>
      </c>
      <c r="I28" s="5">
        <f t="shared" si="11"/>
        <v>0.1923634333</v>
      </c>
      <c r="J28" s="5">
        <v>4.0606060606060606</v>
      </c>
    </row>
    <row r="29" ht="12.75" customHeight="1">
      <c r="A29" s="5">
        <v>4.0</v>
      </c>
      <c r="B29" s="6" t="s">
        <v>30</v>
      </c>
      <c r="C29" s="5">
        <v>34.0</v>
      </c>
      <c r="D29" s="5">
        <f t="shared" si="7"/>
        <v>0.3434343434</v>
      </c>
      <c r="E29" s="5">
        <f t="shared" si="8"/>
        <v>1.373737374</v>
      </c>
      <c r="F29" s="5">
        <f t="shared" si="9"/>
        <v>2.368754374</v>
      </c>
      <c r="G29" s="5">
        <f t="shared" si="10"/>
        <v>0.273186496</v>
      </c>
      <c r="H29" s="5">
        <v>0.5075757575757576</v>
      </c>
      <c r="I29" s="5">
        <f t="shared" si="11"/>
        <v>0.1952780308</v>
      </c>
      <c r="J29" s="5">
        <v>4.0606060606060606</v>
      </c>
    </row>
    <row r="30" ht="12.75" customHeight="1">
      <c r="A30" s="5">
        <v>5.0</v>
      </c>
      <c r="B30" s="6" t="s">
        <v>32</v>
      </c>
      <c r="C30" s="5">
        <v>13.0</v>
      </c>
      <c r="D30" s="5">
        <f t="shared" si="7"/>
        <v>0.1313131313</v>
      </c>
      <c r="E30" s="5">
        <f t="shared" si="8"/>
        <v>0.6565656566</v>
      </c>
      <c r="F30" s="5">
        <f t="shared" si="9"/>
        <v>2.477277623</v>
      </c>
      <c r="G30" s="5">
        <f t="shared" si="10"/>
        <v>0.2252737875</v>
      </c>
      <c r="H30" s="5">
        <v>0.5075757575757576</v>
      </c>
      <c r="I30" s="5">
        <f t="shared" si="11"/>
        <v>0.1585894311</v>
      </c>
      <c r="J30" s="5">
        <v>4.0606060606060606</v>
      </c>
    </row>
    <row r="31" ht="12.75" customHeight="1">
      <c r="A31" s="5">
        <v>6.0</v>
      </c>
      <c r="B31" s="6" t="s">
        <v>34</v>
      </c>
      <c r="C31" s="5">
        <v>11.0</v>
      </c>
      <c r="D31" s="5">
        <f t="shared" si="7"/>
        <v>0.1111111111</v>
      </c>
      <c r="E31" s="5">
        <f t="shared" si="8"/>
        <v>0.6666666667</v>
      </c>
      <c r="F31" s="5">
        <f t="shared" si="9"/>
        <v>3.160493827</v>
      </c>
      <c r="G31" s="5">
        <f t="shared" si="10"/>
        <v>0.1161026443</v>
      </c>
      <c r="H31" s="5">
        <v>0.5075757575757576</v>
      </c>
      <c r="I31" s="5">
        <f t="shared" si="11"/>
        <v>0.1073282008</v>
      </c>
      <c r="J31" s="5">
        <v>4.0606060606060606</v>
      </c>
    </row>
    <row r="32" ht="12.75" customHeight="1">
      <c r="A32" s="5">
        <v>7.0</v>
      </c>
      <c r="B32" s="6" t="s">
        <v>25</v>
      </c>
      <c r="C32" s="5">
        <v>3.0</v>
      </c>
      <c r="D32" s="5">
        <f t="shared" si="7"/>
        <v>0.0303030303</v>
      </c>
      <c r="E32" s="5">
        <f t="shared" si="8"/>
        <v>0.2121212121</v>
      </c>
      <c r="F32" s="5">
        <f t="shared" si="9"/>
        <v>1.396221165</v>
      </c>
      <c r="G32" s="5">
        <f t="shared" si="10"/>
        <v>0.03419286668</v>
      </c>
      <c r="H32" s="5">
        <v>0.5075757575757576</v>
      </c>
      <c r="I32" s="5">
        <f t="shared" si="11"/>
        <v>0.06225964896</v>
      </c>
      <c r="J32" s="5">
        <v>4.0606060606060606</v>
      </c>
    </row>
    <row r="33" ht="12.75" customHeight="1">
      <c r="A33" s="5">
        <v>8.0</v>
      </c>
      <c r="B33" s="6" t="s">
        <v>37</v>
      </c>
      <c r="C33" s="5">
        <v>3.0</v>
      </c>
      <c r="D33" s="5">
        <f t="shared" si="7"/>
        <v>0.0303030303</v>
      </c>
      <c r="E33" s="5">
        <f t="shared" si="8"/>
        <v>0.2424242424</v>
      </c>
      <c r="F33" s="5">
        <f t="shared" si="9"/>
        <v>1.823635807</v>
      </c>
      <c r="G33" s="5">
        <f t="shared" si="10"/>
        <v>0.00440561936</v>
      </c>
      <c r="H33" s="5">
        <v>0.5075757575757576</v>
      </c>
      <c r="I33" s="5">
        <f t="shared" si="11"/>
        <v>0.03160148849</v>
      </c>
      <c r="J33" s="5">
        <v>4.0606060606060606</v>
      </c>
    </row>
    <row r="34" ht="12.75" customHeight="1">
      <c r="G34" s="5"/>
      <c r="H34" s="5"/>
      <c r="I34" s="5">
        <f>+POISSON.DIST(A35,J34,FALSE)</f>
        <v>0.01723856833</v>
      </c>
      <c r="J34" s="5">
        <v>4.0606060606060606</v>
      </c>
    </row>
    <row r="35" ht="12.75" customHeight="1">
      <c r="A35" s="9"/>
      <c r="B35" s="10" t="s">
        <v>40</v>
      </c>
      <c r="C35" s="9">
        <v>99.0</v>
      </c>
      <c r="D35" s="9">
        <f>C35/99</f>
        <v>1</v>
      </c>
      <c r="E35" s="27">
        <f t="shared" ref="E35:G35" si="12">SUM(E25:E33)</f>
        <v>4.060606061</v>
      </c>
      <c r="F35" s="27">
        <f t="shared" si="12"/>
        <v>12.81771907</v>
      </c>
      <c r="G35" s="9">
        <f t="shared" si="12"/>
        <v>1</v>
      </c>
      <c r="H35" s="9"/>
      <c r="I35" s="9">
        <f>SUM(I25:I34)</f>
        <v>0.9940156581</v>
      </c>
      <c r="J35" s="9"/>
    </row>
    <row r="36" ht="12.75" customHeight="1">
      <c r="G36" s="5"/>
      <c r="H36" s="5"/>
      <c r="I36" s="5"/>
      <c r="J36" s="5"/>
    </row>
    <row r="37" ht="12.75" customHeight="1">
      <c r="G37" s="5"/>
      <c r="H37" s="5"/>
      <c r="I37" s="5"/>
      <c r="J37" s="5"/>
    </row>
    <row r="38" ht="12.75" customHeight="1">
      <c r="G38" s="5"/>
      <c r="H38" s="5"/>
      <c r="I38" s="5"/>
      <c r="J38" s="5"/>
    </row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43"/>
    <col customWidth="1" min="3" max="12" width="8.71"/>
    <col customWidth="1" min="13" max="13" width="12.43"/>
    <col customWidth="1" min="14" max="26" width="8.71"/>
  </cols>
  <sheetData>
    <row r="1" ht="12.75" customHeight="1"/>
    <row r="2" ht="12.75" customHeight="1">
      <c r="A2">
        <v>40.0</v>
      </c>
      <c r="B2">
        <f t="shared" ref="B2:B80" si="1">NORMDIST(A2,70.55,8.630733,FALSE)</f>
        <v>0.00008793420496</v>
      </c>
      <c r="L2">
        <v>21.0</v>
      </c>
      <c r="M2">
        <f t="shared" ref="M2:M80" si="2">NORMDIST(L2,42.75,7.262767,FALSE)</f>
        <v>0.000619937126</v>
      </c>
    </row>
    <row r="3" ht="12.75" customHeight="1">
      <c r="A3">
        <f t="shared" ref="A3:A80" si="3">A2+1</f>
        <v>41</v>
      </c>
      <c r="B3">
        <f t="shared" si="1"/>
        <v>0.0001316308144</v>
      </c>
      <c r="L3">
        <f>L2+1</f>
        <v>22</v>
      </c>
      <c r="M3">
        <f t="shared" si="2"/>
        <v>0.0009274868211</v>
      </c>
    </row>
    <row r="4" ht="12.75" customHeight="1">
      <c r="A4">
        <f t="shared" si="3"/>
        <v>42</v>
      </c>
      <c r="B4">
        <f t="shared" si="1"/>
        <v>0.0001944137696</v>
      </c>
      <c r="L4">
        <v>22.0</v>
      </c>
      <c r="M4">
        <f t="shared" si="2"/>
        <v>0.0009274868211</v>
      </c>
    </row>
    <row r="5" ht="12.75" customHeight="1">
      <c r="A5">
        <f t="shared" si="3"/>
        <v>43</v>
      </c>
      <c r="B5">
        <f t="shared" si="1"/>
        <v>0.0002833128027</v>
      </c>
      <c r="L5">
        <f>L4+1</f>
        <v>23</v>
      </c>
      <c r="M5">
        <f t="shared" si="2"/>
        <v>0.001361552627</v>
      </c>
    </row>
    <row r="6" ht="12.75" customHeight="1">
      <c r="A6">
        <f t="shared" si="3"/>
        <v>44</v>
      </c>
      <c r="B6">
        <f t="shared" si="1"/>
        <v>0.0004073569272</v>
      </c>
      <c r="L6">
        <v>23.0</v>
      </c>
      <c r="M6">
        <f t="shared" si="2"/>
        <v>0.001361552627</v>
      </c>
    </row>
    <row r="7" ht="12.75" customHeight="1">
      <c r="A7">
        <f t="shared" si="3"/>
        <v>45</v>
      </c>
      <c r="B7">
        <f t="shared" si="1"/>
        <v>0.0005779013882</v>
      </c>
      <c r="L7">
        <f>L6+1</f>
        <v>24</v>
      </c>
      <c r="M7">
        <f t="shared" si="2"/>
        <v>0.001961226267</v>
      </c>
    </row>
    <row r="8" ht="12.75" customHeight="1">
      <c r="A8">
        <f t="shared" si="3"/>
        <v>46</v>
      </c>
      <c r="B8">
        <f t="shared" si="1"/>
        <v>0.0008089135228</v>
      </c>
      <c r="L8">
        <v>24.0</v>
      </c>
      <c r="M8">
        <f t="shared" si="2"/>
        <v>0.001961226267</v>
      </c>
    </row>
    <row r="9" ht="12.75" customHeight="1">
      <c r="A9">
        <f t="shared" si="3"/>
        <v>47</v>
      </c>
      <c r="B9">
        <f t="shared" si="1"/>
        <v>0.001117172354</v>
      </c>
      <c r="L9">
        <f>L8+1</f>
        <v>25</v>
      </c>
      <c r="M9">
        <f t="shared" si="2"/>
        <v>0.002771963792</v>
      </c>
    </row>
    <row r="10" ht="12.75" customHeight="1">
      <c r="A10">
        <f t="shared" si="3"/>
        <v>48</v>
      </c>
      <c r="B10">
        <f t="shared" si="1"/>
        <v>0.001522327141</v>
      </c>
      <c r="L10">
        <v>25.0</v>
      </c>
      <c r="M10">
        <f t="shared" si="2"/>
        <v>0.002771963792</v>
      </c>
    </row>
    <row r="11" ht="12.75" customHeight="1">
      <c r="A11">
        <f t="shared" si="3"/>
        <v>49</v>
      </c>
      <c r="B11">
        <f t="shared" si="1"/>
        <v>0.00204675343</v>
      </c>
      <c r="L11">
        <f>L10+1</f>
        <v>26</v>
      </c>
      <c r="M11">
        <f t="shared" si="2"/>
        <v>0.00384427094</v>
      </c>
    </row>
    <row r="12" ht="12.75" customHeight="1">
      <c r="A12">
        <f t="shared" si="3"/>
        <v>50</v>
      </c>
      <c r="B12">
        <f t="shared" si="1"/>
        <v>0.002715143513</v>
      </c>
      <c r="L12">
        <v>26.0</v>
      </c>
      <c r="M12">
        <f t="shared" si="2"/>
        <v>0.00384427094</v>
      </c>
    </row>
    <row r="13" ht="12.75" customHeight="1">
      <c r="A13">
        <f t="shared" si="3"/>
        <v>51</v>
      </c>
      <c r="B13">
        <f t="shared" si="1"/>
        <v>0.003553773781</v>
      </c>
      <c r="L13">
        <f>L12+1</f>
        <v>27</v>
      </c>
      <c r="M13">
        <f t="shared" si="2"/>
        <v>0.005231268457</v>
      </c>
    </row>
    <row r="14" ht="12.75" customHeight="1">
      <c r="A14">
        <f t="shared" si="3"/>
        <v>52</v>
      </c>
      <c r="B14">
        <f t="shared" si="1"/>
        <v>0.00458940616</v>
      </c>
      <c r="L14">
        <v>27.0</v>
      </c>
      <c r="M14">
        <f t="shared" si="2"/>
        <v>0.005231268457</v>
      </c>
    </row>
    <row r="15" ht="12.75" customHeight="1">
      <c r="A15">
        <f t="shared" si="3"/>
        <v>53</v>
      </c>
      <c r="B15">
        <f t="shared" si="1"/>
        <v>0.005847805721</v>
      </c>
      <c r="L15">
        <f>L14+1</f>
        <v>28</v>
      </c>
      <c r="M15">
        <f t="shared" si="2"/>
        <v>0.00698500321</v>
      </c>
    </row>
    <row r="16" ht="12.75" customHeight="1">
      <c r="A16">
        <f t="shared" si="3"/>
        <v>54</v>
      </c>
      <c r="B16">
        <f t="shared" si="1"/>
        <v>0.007351891746</v>
      </c>
      <c r="L16">
        <v>28.0</v>
      </c>
      <c r="M16">
        <f t="shared" si="2"/>
        <v>0.00698500321</v>
      </c>
    </row>
    <row r="17" ht="12.75" customHeight="1">
      <c r="A17">
        <f t="shared" si="3"/>
        <v>55</v>
      </c>
      <c r="B17">
        <f t="shared" si="1"/>
        <v>0.009119583363</v>
      </c>
      <c r="L17">
        <f>L16+1</f>
        <v>29</v>
      </c>
      <c r="M17">
        <f t="shared" si="2"/>
        <v>0.009151510785</v>
      </c>
    </row>
    <row r="18" ht="12.75" customHeight="1">
      <c r="A18">
        <f t="shared" si="3"/>
        <v>56</v>
      </c>
      <c r="B18">
        <f t="shared" si="1"/>
        <v>0.01116144999</v>
      </c>
      <c r="L18">
        <v>29.0</v>
      </c>
      <c r="M18">
        <f t="shared" si="2"/>
        <v>0.009151510785</v>
      </c>
    </row>
    <row r="19" ht="12.75" customHeight="1">
      <c r="A19">
        <f t="shared" si="3"/>
        <v>57</v>
      </c>
      <c r="B19">
        <f t="shared" si="1"/>
        <v>0.01347832624</v>
      </c>
      <c r="L19">
        <f>L18+1</f>
        <v>30</v>
      </c>
      <c r="M19">
        <f t="shared" si="2"/>
        <v>0.01176482754</v>
      </c>
    </row>
    <row r="20" ht="12.75" customHeight="1">
      <c r="A20">
        <f t="shared" si="3"/>
        <v>58</v>
      </c>
      <c r="B20">
        <f t="shared" si="1"/>
        <v>0.01605909388</v>
      </c>
      <c r="L20">
        <v>30.0</v>
      </c>
      <c r="M20">
        <f t="shared" si="2"/>
        <v>0.01176482754</v>
      </c>
    </row>
    <row r="21" ht="12.75" customHeight="1">
      <c r="A21">
        <f t="shared" si="3"/>
        <v>59</v>
      </c>
      <c r="B21">
        <f t="shared" si="1"/>
        <v>0.01887886305</v>
      </c>
      <c r="L21">
        <f>L20+1</f>
        <v>31</v>
      </c>
      <c r="M21">
        <f t="shared" si="2"/>
        <v>0.01484037646</v>
      </c>
    </row>
    <row r="22" ht="12.75" customHeight="1">
      <c r="A22">
        <f t="shared" si="3"/>
        <v>60</v>
      </c>
      <c r="B22">
        <f t="shared" si="1"/>
        <v>0.02189779376</v>
      </c>
      <c r="L22">
        <v>31.0</v>
      </c>
      <c r="M22">
        <f t="shared" si="2"/>
        <v>0.01484037646</v>
      </c>
    </row>
    <row r="23" ht="12.75" customHeight="1">
      <c r="A23">
        <f t="shared" si="3"/>
        <v>61</v>
      </c>
      <c r="B23">
        <f t="shared" si="1"/>
        <v>0.02506078165</v>
      </c>
      <c r="L23">
        <f>L22+1</f>
        <v>32</v>
      </c>
      <c r="M23">
        <f t="shared" si="2"/>
        <v>0.01836837995</v>
      </c>
    </row>
    <row r="24" ht="12.75" customHeight="1">
      <c r="A24">
        <f t="shared" si="3"/>
        <v>62</v>
      </c>
      <c r="B24">
        <f t="shared" si="1"/>
        <v>0.02829818557</v>
      </c>
      <c r="L24">
        <v>32.0</v>
      </c>
      <c r="M24">
        <f t="shared" si="2"/>
        <v>0.01836837995</v>
      </c>
    </row>
    <row r="25" ht="12.75" customHeight="1">
      <c r="A25">
        <f t="shared" si="3"/>
        <v>63</v>
      </c>
      <c r="B25">
        <f t="shared" si="1"/>
        <v>0.03152770034</v>
      </c>
      <c r="L25">
        <f>L24+1</f>
        <v>33</v>
      </c>
      <c r="M25">
        <f t="shared" si="2"/>
        <v>0.02230814064</v>
      </c>
    </row>
    <row r="26" ht="12.75" customHeight="1">
      <c r="A26">
        <f t="shared" si="3"/>
        <v>64</v>
      </c>
      <c r="B26">
        <f t="shared" si="1"/>
        <v>0.03465737967</v>
      </c>
      <c r="L26">
        <v>33.0</v>
      </c>
      <c r="M26">
        <f t="shared" si="2"/>
        <v>0.02230814064</v>
      </c>
    </row>
    <row r="27" ht="12.75" customHeight="1">
      <c r="A27">
        <f t="shared" si="3"/>
        <v>65</v>
      </c>
      <c r="B27">
        <f t="shared" si="1"/>
        <v>0.0375897018</v>
      </c>
      <c r="L27">
        <f>L26+1</f>
        <v>34</v>
      </c>
      <c r="M27">
        <f t="shared" si="2"/>
        <v>0.02658413152</v>
      </c>
    </row>
    <row r="28" ht="12.75" customHeight="1">
      <c r="A28">
        <f t="shared" si="3"/>
        <v>66</v>
      </c>
      <c r="B28">
        <f t="shared" si="1"/>
        <v>0.04022645513</v>
      </c>
      <c r="L28">
        <v>34.0</v>
      </c>
      <c r="M28">
        <f t="shared" si="2"/>
        <v>0.02658413152</v>
      </c>
    </row>
    <row r="29" ht="12.75" customHeight="1">
      <c r="A29">
        <f t="shared" si="3"/>
        <v>67</v>
      </c>
      <c r="B29">
        <f t="shared" si="1"/>
        <v>0.04247411824</v>
      </c>
      <c r="L29">
        <f>L28+1</f>
        <v>35</v>
      </c>
      <c r="M29">
        <f t="shared" si="2"/>
        <v>0.03108480615</v>
      </c>
    </row>
    <row r="30" ht="12.75" customHeight="1">
      <c r="A30">
        <f t="shared" si="3"/>
        <v>68</v>
      </c>
      <c r="B30">
        <f t="shared" si="1"/>
        <v>0.04424933076</v>
      </c>
      <c r="L30">
        <v>35.0</v>
      </c>
      <c r="M30">
        <f t="shared" si="2"/>
        <v>0.03108480615</v>
      </c>
    </row>
    <row r="31" ht="12.75" customHeight="1">
      <c r="A31">
        <f t="shared" si="3"/>
        <v>69</v>
      </c>
      <c r="B31">
        <f t="shared" si="1"/>
        <v>0.04548401226</v>
      </c>
      <c r="L31">
        <f>L30+1</f>
        <v>36</v>
      </c>
      <c r="M31">
        <f t="shared" si="2"/>
        <v>0.0356648526</v>
      </c>
    </row>
    <row r="32" ht="12.75" customHeight="1">
      <c r="A32">
        <f t="shared" si="3"/>
        <v>70</v>
      </c>
      <c r="B32">
        <f t="shared" si="1"/>
        <v>0.04612969205</v>
      </c>
      <c r="L32">
        <v>36.0</v>
      </c>
      <c r="M32">
        <f t="shared" si="2"/>
        <v>0.0356648526</v>
      </c>
    </row>
    <row r="33" ht="12.75" customHeight="1">
      <c r="A33">
        <f t="shared" si="3"/>
        <v>71</v>
      </c>
      <c r="B33">
        <f t="shared" si="1"/>
        <v>0.04616066632</v>
      </c>
      <c r="L33">
        <f>L32+1</f>
        <v>37</v>
      </c>
      <c r="M33">
        <f t="shared" si="2"/>
        <v>0.04015127001</v>
      </c>
    </row>
    <row r="34" ht="12.75" customHeight="1">
      <c r="A34">
        <f t="shared" si="3"/>
        <v>72</v>
      </c>
      <c r="B34">
        <f t="shared" si="1"/>
        <v>0.04557569594</v>
      </c>
      <c r="L34">
        <v>37.0</v>
      </c>
      <c r="M34">
        <f t="shared" si="2"/>
        <v>0.04015127001</v>
      </c>
    </row>
    <row r="35" ht="12.75" customHeight="1">
      <c r="A35">
        <f t="shared" si="3"/>
        <v>73</v>
      </c>
      <c r="B35">
        <f t="shared" si="1"/>
        <v>0.04439808877</v>
      </c>
      <c r="L35">
        <f>L34+1</f>
        <v>38</v>
      </c>
      <c r="M35">
        <f t="shared" si="2"/>
        <v>0.04435317599</v>
      </c>
    </row>
    <row r="36" ht="12.75" customHeight="1">
      <c r="A36">
        <f t="shared" si="3"/>
        <v>74</v>
      </c>
      <c r="B36">
        <f t="shared" si="1"/>
        <v>0.04267415866</v>
      </c>
      <c r="L36">
        <v>38.0</v>
      </c>
      <c r="M36">
        <f t="shared" si="2"/>
        <v>0.04435317599</v>
      </c>
    </row>
    <row r="37" ht="12.75" customHeight="1">
      <c r="A37">
        <f t="shared" si="3"/>
        <v>75</v>
      </c>
      <c r="B37">
        <f t="shared" si="1"/>
        <v>0.04047020331</v>
      </c>
      <c r="L37">
        <f>L36+1</f>
        <v>39</v>
      </c>
      <c r="M37">
        <f t="shared" si="2"/>
        <v>0.04807471786</v>
      </c>
    </row>
    <row r="38" ht="12.75" customHeight="1">
      <c r="A38">
        <f t="shared" si="3"/>
        <v>76</v>
      </c>
      <c r="B38">
        <f t="shared" si="1"/>
        <v>0.03786827576</v>
      </c>
      <c r="L38">
        <v>39.0</v>
      </c>
      <c r="M38">
        <f t="shared" si="2"/>
        <v>0.04807471786</v>
      </c>
    </row>
    <row r="39" ht="12.75" customHeight="1">
      <c r="A39">
        <f t="shared" si="3"/>
        <v>77</v>
      </c>
      <c r="B39">
        <f t="shared" si="1"/>
        <v>0.03496112523</v>
      </c>
      <c r="L39">
        <f>L38+1</f>
        <v>40</v>
      </c>
      <c r="M39">
        <f t="shared" si="2"/>
        <v>0.05112994763</v>
      </c>
    </row>
    <row r="40" ht="12.75" customHeight="1">
      <c r="A40">
        <f t="shared" si="3"/>
        <v>78</v>
      </c>
      <c r="B40">
        <f t="shared" si="1"/>
        <v>0.03184674125</v>
      </c>
      <c r="L40">
        <v>40.0</v>
      </c>
      <c r="M40">
        <f t="shared" si="2"/>
        <v>0.05112994763</v>
      </c>
    </row>
    <row r="41" ht="12.75" customHeight="1">
      <c r="A41">
        <f t="shared" si="3"/>
        <v>79</v>
      </c>
      <c r="B41">
        <f t="shared" si="1"/>
        <v>0.02862294545</v>
      </c>
      <c r="L41">
        <f t="shared" ref="L41:L80" si="4">L40+1</f>
        <v>41</v>
      </c>
      <c r="M41">
        <f t="shared" si="2"/>
        <v>0.05335812193</v>
      </c>
    </row>
    <row r="42" ht="12.75" customHeight="1">
      <c r="A42">
        <f t="shared" si="3"/>
        <v>80</v>
      </c>
      <c r="B42">
        <f t="shared" si="1"/>
        <v>0.02538244025</v>
      </c>
      <c r="L42">
        <f t="shared" si="4"/>
        <v>42</v>
      </c>
      <c r="M42">
        <f t="shared" si="2"/>
        <v>0.05463768699</v>
      </c>
    </row>
    <row r="43" ht="12.75" customHeight="1">
      <c r="A43">
        <f t="shared" si="3"/>
        <v>81</v>
      </c>
      <c r="B43">
        <f t="shared" si="1"/>
        <v>0.02220864943</v>
      </c>
      <c r="L43">
        <f t="shared" si="4"/>
        <v>43</v>
      </c>
      <c r="M43">
        <f t="shared" si="2"/>
        <v>0.05489725889</v>
      </c>
    </row>
    <row r="44" ht="12.75" customHeight="1">
      <c r="A44">
        <f t="shared" si="3"/>
        <v>82</v>
      </c>
      <c r="B44">
        <f t="shared" si="1"/>
        <v>0.01917258407</v>
      </c>
      <c r="L44">
        <f t="shared" si="4"/>
        <v>44</v>
      </c>
      <c r="M44">
        <f t="shared" si="2"/>
        <v>0.05412221941</v>
      </c>
    </row>
    <row r="45" ht="12.75" customHeight="1">
      <c r="A45">
        <f t="shared" si="3"/>
        <v>83</v>
      </c>
      <c r="B45">
        <f t="shared" si="1"/>
        <v>0.01633085336</v>
      </c>
      <c r="L45">
        <f t="shared" si="4"/>
        <v>45</v>
      </c>
      <c r="M45">
        <f t="shared" si="2"/>
        <v>0.05235607951</v>
      </c>
    </row>
    <row r="46" ht="12.75" customHeight="1">
      <c r="A46">
        <f t="shared" si="3"/>
        <v>84</v>
      </c>
      <c r="B46">
        <f t="shared" si="1"/>
        <v>0.01372482558</v>
      </c>
      <c r="L46">
        <f t="shared" si="4"/>
        <v>46</v>
      </c>
      <c r="M46">
        <f t="shared" si="2"/>
        <v>0.04969643358</v>
      </c>
    </row>
    <row r="47" ht="12.75" customHeight="1">
      <c r="A47">
        <f t="shared" si="3"/>
        <v>85</v>
      </c>
      <c r="B47">
        <f t="shared" si="1"/>
        <v>0.01138084516</v>
      </c>
      <c r="L47">
        <f t="shared" si="4"/>
        <v>47</v>
      </c>
      <c r="M47">
        <f t="shared" si="2"/>
        <v>0.04628602771</v>
      </c>
    </row>
    <row r="48" ht="12.75" customHeight="1">
      <c r="A48">
        <f t="shared" si="3"/>
        <v>86</v>
      </c>
      <c r="B48">
        <f t="shared" si="1"/>
        <v>0.009311334359</v>
      </c>
      <c r="L48">
        <f t="shared" si="4"/>
        <v>48</v>
      </c>
      <c r="M48">
        <f t="shared" si="2"/>
        <v>0.04230007938</v>
      </c>
    </row>
    <row r="49" ht="12.75" customHeight="1">
      <c r="A49">
        <f t="shared" si="3"/>
        <v>87</v>
      </c>
      <c r="B49">
        <f t="shared" si="1"/>
        <v>0.007516558733</v>
      </c>
      <c r="L49">
        <f t="shared" si="4"/>
        <v>49</v>
      </c>
      <c r="M49">
        <f t="shared" si="2"/>
        <v>0.03793141441</v>
      </c>
    </row>
    <row r="50" ht="12.75" customHeight="1">
      <c r="A50">
        <f t="shared" si="3"/>
        <v>88</v>
      </c>
      <c r="B50">
        <f t="shared" si="1"/>
        <v>0.005986816058</v>
      </c>
      <c r="L50">
        <f t="shared" si="4"/>
        <v>50</v>
      </c>
      <c r="M50">
        <f t="shared" si="2"/>
        <v>0.03337516915</v>
      </c>
    </row>
    <row r="51" ht="12.75" customHeight="1">
      <c r="A51">
        <f t="shared" si="3"/>
        <v>89</v>
      </c>
      <c r="B51">
        <f t="shared" si="1"/>
        <v>0.004704814455</v>
      </c>
      <c r="L51">
        <f t="shared" si="4"/>
        <v>51</v>
      </c>
      <c r="M51">
        <f t="shared" si="2"/>
        <v>0.0288147262</v>
      </c>
    </row>
    <row r="52" ht="12.75" customHeight="1">
      <c r="A52">
        <f t="shared" si="3"/>
        <v>90</v>
      </c>
      <c r="B52">
        <f t="shared" si="1"/>
        <v>0.003648033457</v>
      </c>
      <c r="L52">
        <f t="shared" si="4"/>
        <v>52</v>
      </c>
      <c r="M52">
        <f t="shared" si="2"/>
        <v>0.02441024298</v>
      </c>
    </row>
    <row r="53" ht="12.75" customHeight="1">
      <c r="A53">
        <f t="shared" si="3"/>
        <v>91</v>
      </c>
      <c r="B53">
        <f t="shared" si="1"/>
        <v>0.002790903697</v>
      </c>
      <c r="L53">
        <f t="shared" si="4"/>
        <v>53</v>
      </c>
      <c r="M53">
        <f t="shared" si="2"/>
        <v>0.02029066548</v>
      </c>
    </row>
    <row r="54" ht="12.75" customHeight="1">
      <c r="A54">
        <f t="shared" si="3"/>
        <v>92</v>
      </c>
      <c r="B54">
        <f t="shared" si="1"/>
        <v>0.002106689912</v>
      </c>
      <c r="L54">
        <f t="shared" si="4"/>
        <v>54</v>
      </c>
      <c r="M54">
        <f t="shared" si="2"/>
        <v>0.0165495833</v>
      </c>
    </row>
    <row r="55" ht="12.75" customHeight="1">
      <c r="A55">
        <f t="shared" si="3"/>
        <v>93</v>
      </c>
      <c r="B55">
        <f t="shared" si="1"/>
        <v>0.001569011426</v>
      </c>
      <c r="L55">
        <f t="shared" si="4"/>
        <v>55</v>
      </c>
      <c r="M55">
        <f t="shared" si="2"/>
        <v>0.01324476993</v>
      </c>
    </row>
    <row r="56" ht="12.75" customHeight="1">
      <c r="A56">
        <f t="shared" si="3"/>
        <v>94</v>
      </c>
      <c r="B56">
        <f t="shared" si="1"/>
        <v>0.001152978803</v>
      </c>
      <c r="L56">
        <f t="shared" si="4"/>
        <v>56</v>
      </c>
      <c r="M56">
        <f t="shared" si="2"/>
        <v>0.01040083861</v>
      </c>
    </row>
    <row r="57" ht="12.75" customHeight="1">
      <c r="A57">
        <f t="shared" si="3"/>
        <v>95</v>
      </c>
      <c r="B57">
        <f t="shared" si="1"/>
        <v>0.0008359614804</v>
      </c>
      <c r="L57">
        <f t="shared" si="4"/>
        <v>57</v>
      </c>
      <c r="M57">
        <f t="shared" si="2"/>
        <v>0.008014176078</v>
      </c>
    </row>
    <row r="58" ht="12.75" customHeight="1">
      <c r="A58">
        <f t="shared" si="3"/>
        <v>96</v>
      </c>
      <c r="B58">
        <f t="shared" si="1"/>
        <v>0.0005980271978</v>
      </c>
      <c r="L58">
        <f t="shared" si="4"/>
        <v>58</v>
      </c>
      <c r="M58">
        <f t="shared" si="2"/>
        <v>0.00605920974</v>
      </c>
    </row>
    <row r="59" ht="12.75" customHeight="1">
      <c r="A59">
        <f t="shared" si="3"/>
        <v>97</v>
      </c>
      <c r="B59">
        <f t="shared" si="1"/>
        <v>0.0004221096992</v>
      </c>
      <c r="L59">
        <f t="shared" si="4"/>
        <v>59</v>
      </c>
      <c r="M59">
        <f t="shared" si="2"/>
        <v>0.004495103287</v>
      </c>
    </row>
    <row r="60" ht="12.75" customHeight="1">
      <c r="A60">
        <f t="shared" si="3"/>
        <v>98</v>
      </c>
      <c r="B60">
        <f t="shared" si="1"/>
        <v>0.0002939675909</v>
      </c>
      <c r="L60">
        <f t="shared" si="4"/>
        <v>60</v>
      </c>
      <c r="M60">
        <f t="shared" si="2"/>
        <v>0.003272125467</v>
      </c>
    </row>
    <row r="61" ht="12.75" customHeight="1">
      <c r="A61">
        <f t="shared" si="3"/>
        <v>99</v>
      </c>
      <c r="B61">
        <f t="shared" si="1"/>
        <v>0.0002019962474</v>
      </c>
      <c r="L61">
        <f t="shared" si="4"/>
        <v>61</v>
      </c>
      <c r="M61">
        <f t="shared" si="2"/>
        <v>0.002337151171</v>
      </c>
    </row>
    <row r="62" ht="12.75" customHeight="1">
      <c r="A62">
        <f t="shared" si="3"/>
        <v>100</v>
      </c>
      <c r="B62">
        <f t="shared" si="1"/>
        <v>0.0001369483726</v>
      </c>
      <c r="L62">
        <f t="shared" si="4"/>
        <v>62</v>
      </c>
      <c r="M62">
        <f t="shared" si="2"/>
        <v>0.00163798622</v>
      </c>
    </row>
    <row r="63" ht="12.75" customHeight="1">
      <c r="A63">
        <f t="shared" si="3"/>
        <v>101</v>
      </c>
      <c r="B63">
        <f t="shared" si="1"/>
        <v>0.00009160942903</v>
      </c>
      <c r="L63">
        <f t="shared" si="4"/>
        <v>63</v>
      </c>
      <c r="M63">
        <f t="shared" si="2"/>
        <v>0.001126419777</v>
      </c>
    </row>
    <row r="64" ht="12.75" customHeight="1">
      <c r="A64">
        <f t="shared" si="3"/>
        <v>102</v>
      </c>
      <c r="B64">
        <f t="shared" si="1"/>
        <v>0.00006046348886</v>
      </c>
      <c r="L64">
        <f t="shared" si="4"/>
        <v>64</v>
      </c>
      <c r="M64">
        <f t="shared" si="2"/>
        <v>0.0007600757445</v>
      </c>
    </row>
    <row r="65" ht="12.75" customHeight="1">
      <c r="A65">
        <f t="shared" si="3"/>
        <v>103</v>
      </c>
      <c r="B65">
        <f t="shared" si="1"/>
        <v>0.00003937458198</v>
      </c>
      <c r="L65">
        <f t="shared" si="4"/>
        <v>65</v>
      </c>
      <c r="M65">
        <f t="shared" si="2"/>
        <v>0.0005032456894</v>
      </c>
    </row>
    <row r="66" ht="12.75" customHeight="1">
      <c r="A66">
        <f t="shared" si="3"/>
        <v>104</v>
      </c>
      <c r="B66">
        <f t="shared" si="1"/>
        <v>0.00002529929595</v>
      </c>
      <c r="L66">
        <f t="shared" si="4"/>
        <v>66</v>
      </c>
      <c r="M66">
        <f t="shared" si="2"/>
        <v>0.0003269413391</v>
      </c>
    </row>
    <row r="67" ht="12.75" customHeight="1">
      <c r="A67">
        <f t="shared" si="3"/>
        <v>105</v>
      </c>
      <c r="B67">
        <f t="shared" si="1"/>
        <v>0.00001603875454</v>
      </c>
      <c r="L67">
        <f t="shared" si="4"/>
        <v>67</v>
      </c>
      <c r="M67">
        <f t="shared" si="2"/>
        <v>0.0002084136665</v>
      </c>
    </row>
    <row r="68" ht="12.75" customHeight="1">
      <c r="A68">
        <f t="shared" si="3"/>
        <v>106</v>
      </c>
      <c r="B68">
        <f t="shared" si="1"/>
        <v>0.00001003234763</v>
      </c>
      <c r="L68">
        <f t="shared" si="4"/>
        <v>68</v>
      </c>
      <c r="M68">
        <f t="shared" si="2"/>
        <v>0.0001303614356</v>
      </c>
    </row>
    <row r="69" ht="12.75" customHeight="1">
      <c r="A69">
        <f t="shared" si="3"/>
        <v>107</v>
      </c>
      <c r="B69">
        <f t="shared" si="1"/>
        <v>0.00000619161909</v>
      </c>
      <c r="L69">
        <f t="shared" si="4"/>
        <v>69</v>
      </c>
      <c r="M69">
        <f t="shared" si="2"/>
        <v>0.00008000896606</v>
      </c>
    </row>
    <row r="70" ht="12.75" customHeight="1">
      <c r="A70">
        <f t="shared" si="3"/>
        <v>108</v>
      </c>
      <c r="B70">
        <f t="shared" si="1"/>
        <v>0.000003770297454</v>
      </c>
      <c r="L70">
        <f t="shared" si="4"/>
        <v>70</v>
      </c>
      <c r="M70">
        <f t="shared" si="2"/>
        <v>0.00004818310302</v>
      </c>
    </row>
    <row r="71" ht="12.75" customHeight="1">
      <c r="A71">
        <f t="shared" si="3"/>
        <v>109</v>
      </c>
      <c r="B71">
        <f t="shared" si="1"/>
        <v>0.000002265253057</v>
      </c>
      <c r="L71">
        <f t="shared" si="4"/>
        <v>71</v>
      </c>
      <c r="M71">
        <f t="shared" si="2"/>
        <v>0.00002847196598</v>
      </c>
    </row>
    <row r="72" ht="12.75" customHeight="1">
      <c r="A72">
        <f t="shared" si="3"/>
        <v>110</v>
      </c>
      <c r="B72">
        <f t="shared" si="1"/>
        <v>0.00000134285018</v>
      </c>
      <c r="L72">
        <f t="shared" si="4"/>
        <v>72</v>
      </c>
      <c r="M72">
        <f t="shared" si="2"/>
        <v>0.0000165084664</v>
      </c>
    </row>
    <row r="73" ht="12.75" customHeight="1">
      <c r="A73">
        <f t="shared" si="3"/>
        <v>111</v>
      </c>
      <c r="B73">
        <f t="shared" si="1"/>
        <v>0.0000007854311561</v>
      </c>
      <c r="L73">
        <f t="shared" si="4"/>
        <v>73</v>
      </c>
      <c r="M73">
        <f t="shared" si="2"/>
        <v>0.000009392097402</v>
      </c>
    </row>
    <row r="74" ht="12.75" customHeight="1">
      <c r="A74">
        <f t="shared" si="3"/>
        <v>112</v>
      </c>
      <c r="B74">
        <f t="shared" si="1"/>
        <v>0.0000004532715006</v>
      </c>
      <c r="L74">
        <f t="shared" si="4"/>
        <v>74</v>
      </c>
      <c r="M74">
        <f t="shared" si="2"/>
        <v>0.000005243062429</v>
      </c>
    </row>
    <row r="75" ht="12.75" customHeight="1">
      <c r="A75">
        <f t="shared" si="3"/>
        <v>113</v>
      </c>
      <c r="B75">
        <f t="shared" si="1"/>
        <v>0.0000002580943094</v>
      </c>
      <c r="L75">
        <f t="shared" si="4"/>
        <v>75</v>
      </c>
      <c r="M75">
        <f t="shared" si="2"/>
        <v>0.000002871931343</v>
      </c>
    </row>
    <row r="76" ht="12.75" customHeight="1">
      <c r="A76">
        <f t="shared" si="3"/>
        <v>114</v>
      </c>
      <c r="B76">
        <f t="shared" si="1"/>
        <v>0.0000001450000562</v>
      </c>
      <c r="L76">
        <f t="shared" si="4"/>
        <v>76</v>
      </c>
      <c r="M76">
        <f t="shared" si="2"/>
        <v>0.000001543581843</v>
      </c>
    </row>
    <row r="77" ht="12.75" customHeight="1">
      <c r="A77">
        <f t="shared" si="3"/>
        <v>115</v>
      </c>
      <c r="B77">
        <f t="shared" si="1"/>
        <v>0.00000008037623118</v>
      </c>
      <c r="L77">
        <f t="shared" si="4"/>
        <v>77</v>
      </c>
      <c r="M77">
        <f t="shared" si="2"/>
        <v>0.0000008140514473</v>
      </c>
    </row>
    <row r="78" ht="12.75" customHeight="1">
      <c r="A78">
        <f t="shared" si="3"/>
        <v>116</v>
      </c>
      <c r="B78">
        <f t="shared" si="1"/>
        <v>0.00000004395991382</v>
      </c>
      <c r="L78">
        <f t="shared" si="4"/>
        <v>78</v>
      </c>
      <c r="M78">
        <f t="shared" si="2"/>
        <v>0.0000004212506923</v>
      </c>
    </row>
    <row r="79" ht="12.75" customHeight="1">
      <c r="A79">
        <f t="shared" si="3"/>
        <v>117</v>
      </c>
      <c r="B79">
        <f t="shared" si="1"/>
        <v>0.00000002372224313</v>
      </c>
      <c r="L79">
        <f t="shared" si="4"/>
        <v>79</v>
      </c>
      <c r="M79">
        <f t="shared" si="2"/>
        <v>0.0000002138927114</v>
      </c>
    </row>
    <row r="80" ht="12.75" customHeight="1">
      <c r="A80">
        <f t="shared" si="3"/>
        <v>118</v>
      </c>
      <c r="B80">
        <f t="shared" si="1"/>
        <v>0.00000001263061214</v>
      </c>
      <c r="L80">
        <f t="shared" si="4"/>
        <v>80</v>
      </c>
      <c r="M80">
        <f t="shared" si="2"/>
        <v>0.0000001065658192</v>
      </c>
    </row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6.57"/>
    <col customWidth="1" min="3" max="3" width="12.0"/>
    <col customWidth="1" min="4" max="6" width="8.71"/>
    <col customWidth="1" min="7" max="7" width="16.57"/>
    <col customWidth="1" min="8" max="8" width="12.0"/>
    <col customWidth="1" min="9" max="26" width="8.71"/>
  </cols>
  <sheetData>
    <row r="1" ht="12.75" customHeight="1">
      <c r="A1" s="2" t="s">
        <v>2</v>
      </c>
      <c r="F1" s="2" t="s">
        <v>3</v>
      </c>
    </row>
    <row r="2" ht="12.75" customHeight="1">
      <c r="A2" s="24">
        <v>52.0</v>
      </c>
      <c r="B2" t="s">
        <v>52</v>
      </c>
      <c r="C2">
        <v>70.54878787878788</v>
      </c>
      <c r="F2" s="24">
        <v>28.0</v>
      </c>
      <c r="G2" t="s">
        <v>52</v>
      </c>
      <c r="H2">
        <v>42.7510101010101</v>
      </c>
    </row>
    <row r="3" ht="12.75" customHeight="1">
      <c r="A3" s="24">
        <v>53.33</v>
      </c>
      <c r="B3" t="s">
        <v>53</v>
      </c>
      <c r="C3">
        <v>70.0</v>
      </c>
      <c r="F3" s="23">
        <v>30.0</v>
      </c>
      <c r="G3" t="s">
        <v>53</v>
      </c>
      <c r="H3">
        <v>41.33</v>
      </c>
    </row>
    <row r="4" ht="12.75" customHeight="1">
      <c r="A4" s="23">
        <v>56.67</v>
      </c>
      <c r="B4" t="s">
        <v>54</v>
      </c>
      <c r="C4">
        <v>70.67</v>
      </c>
      <c r="F4" s="23">
        <v>31.0</v>
      </c>
      <c r="G4" t="s">
        <v>54</v>
      </c>
      <c r="H4">
        <v>38.67</v>
      </c>
    </row>
    <row r="5" ht="12.75" customHeight="1">
      <c r="A5" s="23">
        <v>57.33</v>
      </c>
      <c r="B5" t="s">
        <v>55</v>
      </c>
      <c r="C5">
        <v>43.33</v>
      </c>
      <c r="F5" s="23">
        <v>32.0</v>
      </c>
      <c r="G5" t="s">
        <v>55</v>
      </c>
      <c r="H5">
        <v>34.67</v>
      </c>
    </row>
    <row r="6" ht="12.75" customHeight="1">
      <c r="A6" s="23">
        <v>59.33</v>
      </c>
      <c r="B6" t="s">
        <v>56</v>
      </c>
      <c r="C6">
        <v>74.48955361781073</v>
      </c>
      <c r="F6" s="23">
        <v>32.33</v>
      </c>
      <c r="G6" t="s">
        <v>56</v>
      </c>
      <c r="H6">
        <v>52.7477867243867</v>
      </c>
    </row>
    <row r="7" ht="12.75" customHeight="1">
      <c r="A7" s="23">
        <v>59.33</v>
      </c>
      <c r="B7" t="s">
        <v>50</v>
      </c>
      <c r="C7">
        <v>8.630733086928984</v>
      </c>
      <c r="F7" s="23">
        <v>32.67</v>
      </c>
      <c r="G7" t="s">
        <v>50</v>
      </c>
      <c r="H7">
        <f>SQRT(H6)</f>
        <v>7.262767153</v>
      </c>
    </row>
    <row r="8" ht="12.75" customHeight="1">
      <c r="A8" s="23">
        <v>59.67</v>
      </c>
      <c r="B8" s="11" t="s">
        <v>57</v>
      </c>
      <c r="C8">
        <f>NORM.INV(0.975,C2,C7)</f>
        <v>87.4647139</v>
      </c>
      <c r="F8" s="23">
        <v>32.67</v>
      </c>
      <c r="G8" s="11" t="s">
        <v>57</v>
      </c>
      <c r="H8">
        <f>NORM.INV(0.975,H2,H7)</f>
        <v>56.98577216</v>
      </c>
    </row>
    <row r="9" ht="12.75" customHeight="1">
      <c r="A9" s="23">
        <v>60.0</v>
      </c>
      <c r="B9" s="11" t="s">
        <v>58</v>
      </c>
      <c r="C9">
        <f>NORM.INV(0.025,C2,C7)</f>
        <v>53.63286185</v>
      </c>
      <c r="F9" s="23">
        <v>33.0</v>
      </c>
      <c r="G9" s="11" t="s">
        <v>58</v>
      </c>
      <c r="H9">
        <f>NORM.INV(0.025,H2,H7)</f>
        <v>28.51624804</v>
      </c>
    </row>
    <row r="10" ht="12.75" customHeight="1">
      <c r="A10" s="23">
        <v>60.0</v>
      </c>
      <c r="F10" s="23">
        <v>33.0</v>
      </c>
    </row>
    <row r="11" ht="12.75" customHeight="1">
      <c r="A11" s="23">
        <v>60.67</v>
      </c>
      <c r="F11" s="23">
        <v>33.33</v>
      </c>
    </row>
    <row r="12" ht="12.75" customHeight="1">
      <c r="A12" s="23">
        <v>61.33</v>
      </c>
      <c r="E12" s="11"/>
      <c r="F12" s="23">
        <v>34.0</v>
      </c>
    </row>
    <row r="13" ht="12.75" customHeight="1">
      <c r="A13" s="23">
        <v>61.33</v>
      </c>
      <c r="E13" s="11"/>
      <c r="F13" s="23">
        <v>34.33</v>
      </c>
    </row>
    <row r="14" ht="12.75" customHeight="1">
      <c r="A14" s="23">
        <v>61.33</v>
      </c>
      <c r="F14" s="23">
        <v>34.33</v>
      </c>
    </row>
    <row r="15" ht="12.75" customHeight="1">
      <c r="A15" s="23">
        <v>62.0</v>
      </c>
      <c r="F15" s="23">
        <v>34.67</v>
      </c>
    </row>
    <row r="16" ht="12.75" customHeight="1">
      <c r="A16" s="23">
        <v>62.67</v>
      </c>
      <c r="F16" s="23">
        <v>35.33</v>
      </c>
    </row>
    <row r="17" ht="12.75" customHeight="1">
      <c r="A17" s="23">
        <v>62.67</v>
      </c>
      <c r="F17" s="23">
        <v>36.0</v>
      </c>
    </row>
    <row r="18" ht="12.75" customHeight="1">
      <c r="A18" s="23">
        <v>62.67</v>
      </c>
      <c r="F18" s="23">
        <v>36.67</v>
      </c>
    </row>
    <row r="19" ht="12.75" customHeight="1">
      <c r="A19" s="23">
        <v>63.33</v>
      </c>
      <c r="F19" s="23">
        <v>37.33</v>
      </c>
    </row>
    <row r="20" ht="12.75" customHeight="1">
      <c r="A20" s="23">
        <v>63.33</v>
      </c>
      <c r="F20" s="23">
        <v>37.33</v>
      </c>
    </row>
    <row r="21" ht="12.75" customHeight="1">
      <c r="A21" s="23">
        <v>63.33</v>
      </c>
      <c r="F21" s="23">
        <v>37.33</v>
      </c>
    </row>
    <row r="22" ht="12.75" customHeight="1">
      <c r="A22" s="23">
        <v>63.33</v>
      </c>
      <c r="F22" s="23">
        <v>37.33</v>
      </c>
    </row>
    <row r="23" ht="12.75" customHeight="1">
      <c r="A23" s="23">
        <v>63.33</v>
      </c>
      <c r="F23" s="23">
        <v>37.33</v>
      </c>
    </row>
    <row r="24" ht="12.75" customHeight="1">
      <c r="A24" s="23">
        <v>64.0</v>
      </c>
      <c r="F24" s="23">
        <v>38.0</v>
      </c>
    </row>
    <row r="25" ht="12.75" customHeight="1">
      <c r="A25" s="23">
        <v>64.0</v>
      </c>
      <c r="F25" s="23">
        <v>38.0</v>
      </c>
    </row>
    <row r="26" ht="12.75" customHeight="1">
      <c r="A26" s="23">
        <v>64.33</v>
      </c>
      <c r="F26" s="23">
        <v>38.0</v>
      </c>
    </row>
    <row r="27" ht="12.75" customHeight="1">
      <c r="A27" s="23">
        <v>64.67</v>
      </c>
      <c r="F27" s="23">
        <v>38.0</v>
      </c>
    </row>
    <row r="28" ht="12.75" customHeight="1">
      <c r="A28" s="23">
        <v>64.67</v>
      </c>
      <c r="F28" s="23">
        <v>38.67</v>
      </c>
    </row>
    <row r="29" ht="12.75" customHeight="1">
      <c r="A29" s="23">
        <v>64.67</v>
      </c>
      <c r="F29" s="23">
        <v>38.67</v>
      </c>
    </row>
    <row r="30" ht="12.75" customHeight="1">
      <c r="A30" s="23">
        <v>65.0</v>
      </c>
      <c r="F30" s="23">
        <v>38.67</v>
      </c>
    </row>
    <row r="31" ht="12.75" customHeight="1">
      <c r="A31" s="23">
        <v>65.33</v>
      </c>
      <c r="F31" s="23">
        <v>38.67</v>
      </c>
    </row>
    <row r="32" ht="12.75" customHeight="1">
      <c r="A32" s="23">
        <v>65.33</v>
      </c>
      <c r="F32" s="23">
        <v>38.67</v>
      </c>
    </row>
    <row r="33" ht="12.75" customHeight="1">
      <c r="A33" s="23">
        <v>65.33</v>
      </c>
      <c r="F33" s="23">
        <v>38.67</v>
      </c>
    </row>
    <row r="34" ht="12.75" customHeight="1">
      <c r="A34" s="23">
        <v>66.0</v>
      </c>
      <c r="F34" s="23">
        <v>38.67</v>
      </c>
    </row>
    <row r="35" ht="12.75" customHeight="1">
      <c r="A35" s="23">
        <v>66.0</v>
      </c>
      <c r="F35" s="23">
        <v>39.0</v>
      </c>
    </row>
    <row r="36" ht="12.75" customHeight="1">
      <c r="A36" s="23">
        <v>66.67</v>
      </c>
      <c r="F36" s="23">
        <v>39.67</v>
      </c>
    </row>
    <row r="37" ht="12.75" customHeight="1">
      <c r="A37" s="23">
        <v>66.67</v>
      </c>
      <c r="F37" s="23">
        <v>40.0</v>
      </c>
    </row>
    <row r="38" ht="12.75" customHeight="1">
      <c r="A38" s="23">
        <v>66.67</v>
      </c>
      <c r="F38" s="23">
        <v>40.0</v>
      </c>
    </row>
    <row r="39" ht="12.75" customHeight="1">
      <c r="A39" s="23">
        <v>67.0</v>
      </c>
      <c r="F39" s="23">
        <v>40.0</v>
      </c>
    </row>
    <row r="40" ht="12.75" customHeight="1">
      <c r="A40" s="23">
        <v>67.33</v>
      </c>
      <c r="F40" s="23">
        <v>40.0</v>
      </c>
    </row>
    <row r="41" ht="12.75" customHeight="1">
      <c r="A41" s="23">
        <v>68.0</v>
      </c>
      <c r="F41" s="23">
        <v>40.0</v>
      </c>
    </row>
    <row r="42" ht="12.75" customHeight="1">
      <c r="A42" s="23">
        <v>68.0</v>
      </c>
      <c r="F42" s="23">
        <v>40.67</v>
      </c>
    </row>
    <row r="43" ht="12.75" customHeight="1">
      <c r="A43" s="23">
        <v>68.0</v>
      </c>
      <c r="F43" s="23">
        <v>40.67</v>
      </c>
    </row>
    <row r="44" ht="12.75" customHeight="1">
      <c r="A44" s="23">
        <v>68.0</v>
      </c>
      <c r="F44" s="23">
        <v>40.67</v>
      </c>
    </row>
    <row r="45" ht="12.75" customHeight="1">
      <c r="A45" s="23">
        <v>68.67</v>
      </c>
      <c r="F45" s="23">
        <v>40.67</v>
      </c>
    </row>
    <row r="46" ht="12.75" customHeight="1">
      <c r="A46" s="23">
        <v>68.67</v>
      </c>
      <c r="F46" s="23">
        <v>40.67</v>
      </c>
    </row>
    <row r="47" ht="12.75" customHeight="1">
      <c r="A47" s="23">
        <v>69.0</v>
      </c>
      <c r="F47" s="23">
        <v>41.0</v>
      </c>
    </row>
    <row r="48" ht="12.75" customHeight="1">
      <c r="A48" s="23">
        <v>69.33</v>
      </c>
      <c r="F48" s="23">
        <v>41.0</v>
      </c>
    </row>
    <row r="49" ht="12.75" customHeight="1">
      <c r="A49" s="23">
        <v>69.67</v>
      </c>
      <c r="F49" s="23">
        <v>41.33</v>
      </c>
    </row>
    <row r="50" ht="12.75" customHeight="1">
      <c r="A50" s="23">
        <v>70.0</v>
      </c>
      <c r="F50" s="23">
        <v>41.33</v>
      </c>
    </row>
    <row r="51" ht="12.75" customHeight="1">
      <c r="A51" s="23">
        <v>70.0</v>
      </c>
      <c r="F51" s="23">
        <v>41.33</v>
      </c>
    </row>
    <row r="52" ht="12.75" customHeight="1">
      <c r="A52" s="23">
        <v>70.0</v>
      </c>
      <c r="F52" s="23">
        <v>41.67</v>
      </c>
    </row>
    <row r="53" ht="12.75" customHeight="1">
      <c r="A53" s="23">
        <v>70.0</v>
      </c>
      <c r="F53" s="23">
        <v>42.0</v>
      </c>
    </row>
    <row r="54" ht="12.75" customHeight="1">
      <c r="A54" s="23">
        <v>70.33</v>
      </c>
      <c r="F54" s="23">
        <v>42.0</v>
      </c>
    </row>
    <row r="55" ht="12.75" customHeight="1">
      <c r="A55" s="23">
        <v>70.67</v>
      </c>
      <c r="F55" s="23">
        <v>42.0</v>
      </c>
    </row>
    <row r="56" ht="12.75" customHeight="1">
      <c r="A56" s="23">
        <v>70.67</v>
      </c>
      <c r="F56" s="23">
        <v>42.0</v>
      </c>
    </row>
    <row r="57" ht="12.75" customHeight="1">
      <c r="A57" s="23">
        <v>70.67</v>
      </c>
      <c r="F57" s="23">
        <v>42.67</v>
      </c>
    </row>
    <row r="58" ht="12.75" customHeight="1">
      <c r="A58" s="23">
        <v>70.67</v>
      </c>
      <c r="F58" s="23">
        <v>42.67</v>
      </c>
    </row>
    <row r="59" ht="12.75" customHeight="1">
      <c r="A59" s="23">
        <v>70.67</v>
      </c>
      <c r="F59" s="23">
        <v>42.67</v>
      </c>
    </row>
    <row r="60" ht="12.75" customHeight="1">
      <c r="A60" s="23">
        <v>70.67</v>
      </c>
      <c r="F60" s="23">
        <v>43.33</v>
      </c>
    </row>
    <row r="61" ht="12.75" customHeight="1">
      <c r="A61" s="23">
        <v>71.33</v>
      </c>
      <c r="F61" s="23">
        <v>43.33</v>
      </c>
    </row>
    <row r="62" ht="12.75" customHeight="1">
      <c r="A62" s="23">
        <v>71.33</v>
      </c>
      <c r="F62" s="23">
        <v>43.33</v>
      </c>
    </row>
    <row r="63" ht="12.75" customHeight="1">
      <c r="A63" s="23">
        <v>71.33</v>
      </c>
      <c r="F63" s="23">
        <v>43.33</v>
      </c>
    </row>
    <row r="64" ht="12.75" customHeight="1">
      <c r="A64" s="23">
        <v>72.0</v>
      </c>
      <c r="F64" s="23">
        <v>43.33</v>
      </c>
    </row>
    <row r="65" ht="12.75" customHeight="1">
      <c r="A65" s="23">
        <v>72.67</v>
      </c>
      <c r="F65" s="23">
        <v>43.33</v>
      </c>
    </row>
    <row r="66" ht="12.75" customHeight="1">
      <c r="A66" s="23">
        <v>72.67</v>
      </c>
      <c r="F66" s="23">
        <v>44.0</v>
      </c>
    </row>
    <row r="67" ht="12.75" customHeight="1">
      <c r="A67" s="23">
        <v>73.33</v>
      </c>
      <c r="F67" s="23">
        <v>44.0</v>
      </c>
    </row>
    <row r="68" ht="12.75" customHeight="1">
      <c r="A68" s="23">
        <v>73.33</v>
      </c>
      <c r="F68" s="23">
        <v>44.0</v>
      </c>
    </row>
    <row r="69" ht="12.75" customHeight="1">
      <c r="A69" s="23">
        <v>73.33</v>
      </c>
      <c r="F69" s="23">
        <v>44.0</v>
      </c>
    </row>
    <row r="70" ht="12.75" customHeight="1">
      <c r="A70" s="23">
        <v>73.33</v>
      </c>
      <c r="F70" s="23">
        <v>44.33</v>
      </c>
    </row>
    <row r="71" ht="12.75" customHeight="1">
      <c r="A71" s="23">
        <v>73.33</v>
      </c>
      <c r="F71" s="23">
        <v>45.0</v>
      </c>
    </row>
    <row r="72" ht="12.75" customHeight="1">
      <c r="A72" s="23">
        <v>74.0</v>
      </c>
      <c r="F72" s="23">
        <v>46.0</v>
      </c>
    </row>
    <row r="73" ht="12.75" customHeight="1">
      <c r="A73" s="23">
        <v>74.0</v>
      </c>
      <c r="F73" s="23">
        <v>47.33</v>
      </c>
    </row>
    <row r="74" ht="12.75" customHeight="1">
      <c r="A74" s="23">
        <v>74.0</v>
      </c>
      <c r="F74" s="23">
        <v>47.67</v>
      </c>
    </row>
    <row r="75" ht="12.75" customHeight="1">
      <c r="A75" s="23">
        <v>74.0</v>
      </c>
      <c r="F75" s="23">
        <v>48.0</v>
      </c>
    </row>
    <row r="76" ht="12.75" customHeight="1">
      <c r="A76" s="23">
        <v>74.67</v>
      </c>
      <c r="F76" s="23">
        <v>48.67</v>
      </c>
    </row>
    <row r="77" ht="12.75" customHeight="1">
      <c r="A77" s="23">
        <v>75.33</v>
      </c>
      <c r="F77" s="23">
        <v>48.67</v>
      </c>
    </row>
    <row r="78" ht="12.75" customHeight="1">
      <c r="A78" s="23">
        <v>76.0</v>
      </c>
      <c r="F78" s="23">
        <v>48.67</v>
      </c>
    </row>
    <row r="79" ht="12.75" customHeight="1">
      <c r="A79" s="23">
        <v>76.67</v>
      </c>
      <c r="F79" s="23">
        <v>48.67</v>
      </c>
    </row>
    <row r="80" ht="12.75" customHeight="1">
      <c r="A80" s="23">
        <v>76.67</v>
      </c>
      <c r="F80" s="23">
        <v>48.67</v>
      </c>
    </row>
    <row r="81" ht="12.75" customHeight="1">
      <c r="A81" s="23">
        <v>77.33</v>
      </c>
      <c r="F81" s="23">
        <v>48.67</v>
      </c>
    </row>
    <row r="82" ht="12.75" customHeight="1">
      <c r="A82" s="23">
        <v>77.67</v>
      </c>
      <c r="F82" s="23">
        <v>49.33</v>
      </c>
    </row>
    <row r="83" ht="12.75" customHeight="1">
      <c r="A83" s="23">
        <v>78.0</v>
      </c>
      <c r="F83" s="23">
        <v>49.33</v>
      </c>
    </row>
    <row r="84" ht="12.75" customHeight="1">
      <c r="A84" s="23">
        <v>78.33</v>
      </c>
      <c r="F84" s="23">
        <v>50.0</v>
      </c>
    </row>
    <row r="85" ht="12.75" customHeight="1">
      <c r="A85" s="23">
        <v>79.33</v>
      </c>
      <c r="F85" s="23">
        <v>50.67</v>
      </c>
    </row>
    <row r="86" ht="12.75" customHeight="1">
      <c r="A86" s="23">
        <v>79.33</v>
      </c>
      <c r="F86" s="23">
        <v>50.67</v>
      </c>
    </row>
    <row r="87" ht="12.75" customHeight="1">
      <c r="A87" s="23">
        <v>81.33</v>
      </c>
      <c r="F87" s="23">
        <v>51.0</v>
      </c>
    </row>
    <row r="88" ht="12.75" customHeight="1">
      <c r="A88" s="23">
        <v>81.67</v>
      </c>
      <c r="F88" s="23">
        <v>52.0</v>
      </c>
    </row>
    <row r="89" ht="12.75" customHeight="1">
      <c r="A89" s="23">
        <v>82.0</v>
      </c>
      <c r="F89" s="23">
        <v>52.0</v>
      </c>
    </row>
    <row r="90" ht="12.75" customHeight="1">
      <c r="A90" s="23">
        <v>82.67</v>
      </c>
      <c r="F90" s="23">
        <v>53.0</v>
      </c>
    </row>
    <row r="91" ht="12.75" customHeight="1">
      <c r="A91" s="23">
        <v>82.67</v>
      </c>
      <c r="F91" s="23">
        <v>53.33</v>
      </c>
    </row>
    <row r="92" ht="12.75" customHeight="1">
      <c r="A92" s="23">
        <v>83.33</v>
      </c>
      <c r="F92" s="23">
        <v>53.33</v>
      </c>
    </row>
    <row r="93" ht="12.75" customHeight="1">
      <c r="A93" s="23">
        <v>84.0</v>
      </c>
      <c r="F93" s="23">
        <v>53.67</v>
      </c>
    </row>
    <row r="94" ht="12.75" customHeight="1">
      <c r="A94" s="23">
        <v>84.67</v>
      </c>
      <c r="F94" s="23">
        <v>54.67</v>
      </c>
    </row>
    <row r="95" ht="12.75" customHeight="1">
      <c r="A95" s="23">
        <v>84.67</v>
      </c>
      <c r="F95" s="23">
        <v>55.33</v>
      </c>
    </row>
    <row r="96" ht="12.75" customHeight="1">
      <c r="A96" s="25">
        <v>89.33</v>
      </c>
      <c r="F96" s="23">
        <v>55.33</v>
      </c>
    </row>
    <row r="97" ht="12.75" customHeight="1">
      <c r="A97" s="25">
        <v>89.67</v>
      </c>
      <c r="F97" s="25">
        <v>57.33</v>
      </c>
    </row>
    <row r="98" ht="12.75" customHeight="1">
      <c r="A98" s="25">
        <v>90.67</v>
      </c>
      <c r="F98" s="25">
        <v>61.33</v>
      </c>
    </row>
    <row r="99" ht="12.75" customHeight="1">
      <c r="A99" s="25">
        <v>94.67</v>
      </c>
      <c r="F99" s="25">
        <v>62.67</v>
      </c>
    </row>
    <row r="100" ht="12.75" customHeight="1">
      <c r="A100" s="25">
        <v>95.33</v>
      </c>
      <c r="F100" s="25">
        <v>62.67</v>
      </c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7.29"/>
    <col customWidth="1" min="3" max="4" width="8.71"/>
    <col customWidth="1" min="5" max="5" width="17.29"/>
    <col customWidth="1" min="6" max="8" width="8.71"/>
    <col customWidth="1" min="9" max="10" width="16.57"/>
    <col customWidth="1" min="11" max="11" width="8.71"/>
    <col customWidth="1" min="12" max="13" width="16.57"/>
    <col customWidth="1" min="14" max="26" width="8.71"/>
  </cols>
  <sheetData>
    <row r="1" ht="12.75" customHeight="1">
      <c r="A1" s="26" t="s">
        <v>2</v>
      </c>
      <c r="H1" s="26" t="s">
        <v>3</v>
      </c>
    </row>
    <row r="2" ht="12.75" customHeight="1">
      <c r="A2" s="23">
        <v>89.67</v>
      </c>
      <c r="B2" t="s">
        <v>59</v>
      </c>
      <c r="C2" s="23">
        <f>AVERAGE(A2:A6)</f>
        <v>77.668</v>
      </c>
      <c r="D2" s="23">
        <v>79.33</v>
      </c>
      <c r="E2" s="23" t="s">
        <v>59</v>
      </c>
      <c r="F2" s="23">
        <f>AVERAGE(D2:D21)</f>
        <v>70.2835</v>
      </c>
      <c r="H2" s="23">
        <v>43.33</v>
      </c>
      <c r="I2" s="11" t="s">
        <v>52</v>
      </c>
      <c r="J2" s="23">
        <f>AVERAGE(H2:H6)</f>
        <v>39.6</v>
      </c>
      <c r="K2" s="23">
        <v>28.0</v>
      </c>
      <c r="L2" s="11" t="s">
        <v>52</v>
      </c>
      <c r="M2" s="23">
        <f>AVERAGE(K2:K21)</f>
        <v>40.9345</v>
      </c>
    </row>
    <row r="3" ht="12.75" customHeight="1">
      <c r="A3" s="23">
        <v>84.0</v>
      </c>
      <c r="B3" t="s">
        <v>60</v>
      </c>
      <c r="C3">
        <v>8.630733086928984</v>
      </c>
      <c r="D3" s="23">
        <v>81.33</v>
      </c>
      <c r="E3" t="s">
        <v>60</v>
      </c>
      <c r="F3">
        <v>8.630733086928984</v>
      </c>
      <c r="H3" s="23">
        <v>44.0</v>
      </c>
      <c r="I3" s="11" t="s">
        <v>50</v>
      </c>
      <c r="J3">
        <v>7.262767153391791</v>
      </c>
      <c r="K3" s="23">
        <v>32.67</v>
      </c>
      <c r="L3" s="11" t="s">
        <v>50</v>
      </c>
      <c r="M3">
        <v>7.262767153391791</v>
      </c>
    </row>
    <row r="4" ht="12.75" customHeight="1">
      <c r="A4" s="23">
        <v>76.67</v>
      </c>
      <c r="B4" t="s">
        <v>65</v>
      </c>
      <c r="C4">
        <f>C3/SQRT(5)</f>
        <v>3.859781176</v>
      </c>
      <c r="D4" s="23">
        <v>56.67</v>
      </c>
      <c r="E4" t="s">
        <v>65</v>
      </c>
      <c r="F4">
        <f>F3/SQRT(20)</f>
        <v>1.929890588</v>
      </c>
      <c r="H4" s="23">
        <v>40.67</v>
      </c>
      <c r="I4" s="11" t="s">
        <v>65</v>
      </c>
      <c r="J4">
        <f>J3/SQRT(5)</f>
        <v>3.248008212</v>
      </c>
      <c r="K4" s="23">
        <v>33.0</v>
      </c>
      <c r="L4" s="11" t="s">
        <v>65</v>
      </c>
      <c r="M4">
        <f>M3/SQRT(20)</f>
        <v>1.624004106</v>
      </c>
    </row>
    <row r="5" ht="12.75" customHeight="1">
      <c r="A5" s="23">
        <v>76.67</v>
      </c>
      <c r="D5" s="23">
        <v>84.67</v>
      </c>
      <c r="H5" s="23">
        <v>32.0</v>
      </c>
      <c r="K5" s="23">
        <v>36.0</v>
      </c>
    </row>
    <row r="6" ht="12.75" customHeight="1">
      <c r="A6" s="23">
        <v>61.33</v>
      </c>
      <c r="D6" s="23">
        <v>89.67</v>
      </c>
      <c r="H6" s="23">
        <v>38.0</v>
      </c>
      <c r="K6" s="23">
        <v>36.67</v>
      </c>
    </row>
    <row r="7" ht="12.75" customHeight="1">
      <c r="A7" s="23"/>
      <c r="D7" s="23">
        <v>66.67</v>
      </c>
      <c r="H7" s="23"/>
      <c r="K7" s="23">
        <v>44.0</v>
      </c>
    </row>
    <row r="8" ht="12.75" customHeight="1">
      <c r="A8" s="23"/>
      <c r="D8" s="23">
        <v>60.0</v>
      </c>
      <c r="E8" s="23"/>
      <c r="H8" s="23"/>
      <c r="K8" s="23">
        <v>46.0</v>
      </c>
    </row>
    <row r="9" ht="12.75" customHeight="1">
      <c r="A9" s="23"/>
      <c r="D9" s="23">
        <v>70.67</v>
      </c>
      <c r="E9" s="23"/>
      <c r="H9" s="23"/>
      <c r="K9" s="23">
        <v>47.67</v>
      </c>
    </row>
    <row r="10" ht="12.75" customHeight="1">
      <c r="A10" s="23"/>
      <c r="D10" s="23">
        <v>68.0</v>
      </c>
      <c r="E10" s="23"/>
      <c r="H10" s="23"/>
      <c r="K10" s="23">
        <v>49.33</v>
      </c>
    </row>
    <row r="11" ht="12.75" customHeight="1">
      <c r="A11" s="23"/>
      <c r="D11" s="23">
        <v>70.67</v>
      </c>
      <c r="E11" s="23"/>
      <c r="H11" s="23"/>
      <c r="K11" s="23">
        <v>50.67</v>
      </c>
    </row>
    <row r="12" ht="12.75" customHeight="1">
      <c r="A12" s="23"/>
      <c r="D12" s="23">
        <v>69.0</v>
      </c>
      <c r="E12" s="23"/>
      <c r="H12" s="23"/>
      <c r="K12" s="23">
        <v>50.0</v>
      </c>
    </row>
    <row r="13" ht="12.75" customHeight="1">
      <c r="A13" s="23"/>
      <c r="D13" s="23">
        <v>69.33</v>
      </c>
      <c r="E13" s="23"/>
      <c r="H13" s="23"/>
      <c r="K13" s="23">
        <v>37.33</v>
      </c>
    </row>
    <row r="14" ht="12.75" customHeight="1">
      <c r="A14" s="23"/>
      <c r="D14" s="23">
        <v>71.33</v>
      </c>
      <c r="E14" s="23"/>
      <c r="H14" s="23"/>
      <c r="K14" s="23">
        <v>38.0</v>
      </c>
    </row>
    <row r="15" ht="12.75" customHeight="1">
      <c r="A15" s="23"/>
      <c r="D15" s="23">
        <v>62.0</v>
      </c>
      <c r="E15" s="23"/>
      <c r="H15" s="23"/>
      <c r="K15" s="23">
        <v>40.67</v>
      </c>
    </row>
    <row r="16" ht="12.75" customHeight="1">
      <c r="A16" s="23"/>
      <c r="D16" s="23">
        <v>62.67</v>
      </c>
      <c r="E16" s="23"/>
      <c r="H16" s="23"/>
      <c r="K16" s="23">
        <v>40.67</v>
      </c>
    </row>
    <row r="17" ht="12.75" customHeight="1">
      <c r="A17" s="23"/>
      <c r="D17" s="23">
        <v>63.33</v>
      </c>
      <c r="E17" s="23"/>
      <c r="H17" s="23"/>
      <c r="K17" s="23">
        <v>39.67</v>
      </c>
    </row>
    <row r="18" ht="12.75" customHeight="1">
      <c r="A18" s="23"/>
      <c r="D18" s="23">
        <v>63.33</v>
      </c>
      <c r="E18" s="23"/>
      <c r="H18" s="23"/>
      <c r="K18" s="23">
        <v>41.0</v>
      </c>
    </row>
    <row r="19" ht="12.75" customHeight="1">
      <c r="A19" s="23"/>
      <c r="D19" s="23">
        <v>64.0</v>
      </c>
      <c r="E19" s="23"/>
      <c r="H19" s="23"/>
      <c r="K19" s="23">
        <v>42.0</v>
      </c>
    </row>
    <row r="20" ht="12.75" customHeight="1">
      <c r="A20" s="23"/>
      <c r="D20" s="23">
        <v>75.33</v>
      </c>
      <c r="E20" s="23"/>
      <c r="H20" s="23"/>
      <c r="K20" s="23">
        <v>42.67</v>
      </c>
    </row>
    <row r="21" ht="12.75" customHeight="1">
      <c r="A21" s="23"/>
      <c r="D21" s="23">
        <v>77.67</v>
      </c>
      <c r="E21" s="23"/>
      <c r="H21" s="23"/>
      <c r="K21" s="23">
        <v>42.67</v>
      </c>
    </row>
    <row r="22" ht="12.75" customHeight="1">
      <c r="A22" s="23"/>
      <c r="B22" s="23"/>
      <c r="I22" s="23"/>
      <c r="J22" s="23"/>
    </row>
    <row r="23" ht="12.75" customHeight="1">
      <c r="A23" s="23"/>
      <c r="B23" s="23"/>
      <c r="I23" s="23"/>
    </row>
    <row r="24" ht="12.75" customHeight="1">
      <c r="I24" s="23"/>
      <c r="J24" s="23"/>
    </row>
    <row r="25" ht="12.75" customHeight="1">
      <c r="A25" s="23"/>
      <c r="B25" s="23"/>
      <c r="J25" s="23"/>
    </row>
    <row r="26" ht="12.75" customHeight="1">
      <c r="A26" s="23"/>
      <c r="B26" s="23"/>
      <c r="I26" s="23"/>
      <c r="J26" s="23"/>
    </row>
    <row r="27" ht="12.75" customHeight="1">
      <c r="A27" s="23"/>
      <c r="B27" s="23"/>
      <c r="I27" s="23"/>
    </row>
    <row r="28" ht="12.75" customHeight="1">
      <c r="A28" s="23"/>
      <c r="B28" s="23"/>
      <c r="I28" s="23"/>
    </row>
    <row r="29" ht="12.75" customHeight="1">
      <c r="A29" s="23"/>
      <c r="B29" s="23"/>
      <c r="I29" s="23"/>
    </row>
    <row r="30" ht="12.75" customHeight="1">
      <c r="B30" s="23"/>
      <c r="I30" s="23"/>
    </row>
    <row r="31" ht="12.75" customHeight="1">
      <c r="A31" s="23"/>
      <c r="B31" s="23"/>
      <c r="I31" s="23"/>
    </row>
    <row r="32" ht="12.75" customHeight="1">
      <c r="B32" s="23"/>
      <c r="I32" s="23"/>
      <c r="J32" s="23"/>
    </row>
    <row r="33" ht="12.75" customHeight="1">
      <c r="B33" s="23"/>
      <c r="I33" s="23"/>
      <c r="J33" s="23"/>
    </row>
    <row r="34" ht="12.75" customHeight="1">
      <c r="B34" s="23"/>
      <c r="I34" s="23"/>
      <c r="J34" s="23"/>
    </row>
    <row r="35" ht="12.75" customHeight="1">
      <c r="B35" s="23"/>
      <c r="I35" s="23"/>
      <c r="J35" s="23"/>
    </row>
    <row r="36" ht="12.75" customHeight="1">
      <c r="B36" s="23"/>
      <c r="I36" s="23"/>
    </row>
    <row r="37" ht="12.75" customHeight="1">
      <c r="I37" s="23"/>
      <c r="J37" s="23"/>
    </row>
    <row r="38" ht="12.75" customHeight="1">
      <c r="I38" s="23"/>
      <c r="J38" s="23"/>
    </row>
    <row r="39" ht="12.75" customHeight="1">
      <c r="I39" s="23"/>
      <c r="J39" s="23"/>
    </row>
    <row r="40" ht="12.75" customHeight="1">
      <c r="I40" s="23"/>
      <c r="J40" s="23"/>
    </row>
    <row r="41" ht="12.75" customHeight="1">
      <c r="I41" s="23"/>
      <c r="J41" s="23"/>
    </row>
    <row r="42" ht="12.75" customHeight="1">
      <c r="I42" s="23"/>
      <c r="J42" s="23"/>
    </row>
    <row r="43" ht="12.75" customHeight="1">
      <c r="I43" s="23"/>
    </row>
    <row r="44" ht="12.75" customHeight="1">
      <c r="I44" s="23"/>
    </row>
    <row r="45" ht="12.75" customHeight="1"/>
    <row r="46" ht="12.75" customHeight="1">
      <c r="I46" s="23"/>
    </row>
    <row r="47" ht="12.75" customHeight="1">
      <c r="I47" s="23"/>
    </row>
    <row r="48" ht="12.75" customHeight="1">
      <c r="B48" s="23"/>
      <c r="I48" s="23"/>
    </row>
    <row r="49" ht="12.75" customHeight="1">
      <c r="B49" s="23"/>
      <c r="I49" s="23"/>
    </row>
    <row r="50" ht="12.75" customHeight="1">
      <c r="B50" s="23"/>
      <c r="I50" s="23"/>
    </row>
    <row r="51" ht="12.75" customHeight="1">
      <c r="B51" s="23"/>
      <c r="I51" s="23"/>
    </row>
    <row r="52" ht="12.75" customHeight="1">
      <c r="B52" s="23"/>
      <c r="I52" s="23"/>
    </row>
    <row r="53" ht="12.75" customHeight="1">
      <c r="B53" s="23"/>
      <c r="I53" s="23"/>
    </row>
    <row r="54" ht="12.75" customHeight="1">
      <c r="B54" s="23"/>
      <c r="I54" s="23"/>
    </row>
    <row r="55" ht="12.75" customHeight="1">
      <c r="B55" s="23"/>
      <c r="I55" s="23"/>
    </row>
    <row r="56" ht="12.75" customHeight="1">
      <c r="I56" s="23"/>
    </row>
    <row r="57" ht="12.75" customHeight="1">
      <c r="I57" s="23"/>
    </row>
    <row r="58" ht="12.75" customHeight="1">
      <c r="I58" s="23"/>
    </row>
    <row r="59" ht="12.75" customHeight="1">
      <c r="I59" s="23"/>
    </row>
    <row r="60" ht="12.75" customHeight="1">
      <c r="I60" s="23"/>
      <c r="J60" s="23"/>
    </row>
    <row r="61" ht="12.75" customHeight="1">
      <c r="I61" s="23"/>
      <c r="J61" s="23"/>
    </row>
    <row r="62" ht="12.75" customHeight="1">
      <c r="B62" s="23"/>
      <c r="I62" s="23"/>
      <c r="J62" s="23"/>
    </row>
    <row r="63" ht="12.75" customHeight="1">
      <c r="B63" s="23"/>
      <c r="J63" s="23"/>
    </row>
    <row r="64" ht="12.75" customHeight="1">
      <c r="B64" s="23"/>
      <c r="J64" s="23"/>
    </row>
    <row r="65" ht="12.75" customHeight="1">
      <c r="B65" s="23"/>
      <c r="I65" s="23"/>
      <c r="J65" s="23"/>
    </row>
    <row r="66" ht="12.75" customHeight="1">
      <c r="B66" s="23"/>
      <c r="I66" s="23"/>
    </row>
    <row r="67" ht="12.75" customHeight="1">
      <c r="B67" s="23"/>
      <c r="I67" s="23"/>
      <c r="J67" s="23"/>
    </row>
    <row r="68" ht="12.75" customHeight="1">
      <c r="B68" s="23"/>
      <c r="I68" s="23"/>
      <c r="J68" s="23"/>
    </row>
    <row r="69" ht="12.75" customHeight="1">
      <c r="B69" s="23"/>
      <c r="J69" s="23"/>
    </row>
    <row r="70" ht="12.75" customHeight="1">
      <c r="B70" s="23"/>
      <c r="I70" s="23"/>
      <c r="J70" s="23"/>
    </row>
    <row r="71" ht="12.75" customHeight="1">
      <c r="B71" s="23"/>
      <c r="I71" s="23"/>
      <c r="J71" s="23"/>
    </row>
    <row r="72" ht="12.75" customHeight="1">
      <c r="B72" s="23"/>
      <c r="I72" s="23"/>
    </row>
    <row r="73" ht="12.75" customHeight="1">
      <c r="B73" s="23"/>
      <c r="I73" s="23"/>
    </row>
    <row r="74" ht="12.75" customHeight="1">
      <c r="A74" s="23"/>
      <c r="B74" s="23"/>
      <c r="I74" s="23"/>
    </row>
    <row r="75" ht="12.75" customHeight="1">
      <c r="A75" s="23"/>
      <c r="B75" s="23"/>
      <c r="I75" s="23"/>
    </row>
    <row r="76" ht="12.75" customHeight="1">
      <c r="A76" s="23"/>
      <c r="I76" s="23"/>
    </row>
    <row r="77" ht="12.75" customHeight="1">
      <c r="A77" s="23"/>
      <c r="I77" s="23"/>
    </row>
    <row r="78" ht="12.75" customHeight="1">
      <c r="I78" s="23"/>
      <c r="J78" s="23"/>
    </row>
    <row r="79" ht="12.75" customHeight="1">
      <c r="I79" s="23"/>
      <c r="J79" s="23"/>
    </row>
    <row r="80" ht="12.75" customHeight="1">
      <c r="I80" s="23"/>
      <c r="J80" s="23"/>
    </row>
    <row r="81" ht="12.75" customHeight="1">
      <c r="I81" s="23"/>
      <c r="J81" s="23"/>
    </row>
    <row r="82" ht="12.75" customHeight="1">
      <c r="B82" s="23"/>
      <c r="I82" s="23"/>
    </row>
    <row r="83" ht="12.75" customHeight="1">
      <c r="B83" s="23"/>
      <c r="I83" s="23"/>
    </row>
    <row r="84" ht="12.75" customHeight="1">
      <c r="B84" s="23"/>
      <c r="I84" s="23"/>
    </row>
    <row r="85" ht="12.75" customHeight="1">
      <c r="I85" s="23"/>
      <c r="J85" s="23"/>
    </row>
    <row r="86" ht="12.75" customHeight="1">
      <c r="A86" s="23"/>
      <c r="I86" s="23"/>
    </row>
    <row r="87" ht="12.75" customHeight="1">
      <c r="A87" s="23"/>
      <c r="B87" s="23"/>
      <c r="I87" s="23"/>
      <c r="J87" s="23"/>
    </row>
    <row r="88" ht="12.75" customHeight="1">
      <c r="A88" s="23"/>
      <c r="B88" s="23"/>
      <c r="I88" s="23"/>
      <c r="J88" s="23"/>
    </row>
    <row r="89" ht="12.75" customHeight="1">
      <c r="A89" s="23"/>
      <c r="B89" s="23"/>
      <c r="I89" s="23"/>
      <c r="J89" s="23"/>
    </row>
    <row r="90" ht="12.75" customHeight="1">
      <c r="A90" s="23"/>
      <c r="B90" s="23"/>
      <c r="I90" s="23"/>
      <c r="J90" s="23"/>
    </row>
    <row r="91" ht="12.75" customHeight="1">
      <c r="A91" s="23"/>
      <c r="B91" s="23"/>
      <c r="I91" s="23"/>
      <c r="J91" s="23"/>
    </row>
    <row r="92" ht="12.75" customHeight="1">
      <c r="B92" s="23"/>
      <c r="I92" s="23"/>
      <c r="J92" s="23"/>
    </row>
    <row r="93" ht="12.75" customHeight="1">
      <c r="A93" s="23"/>
      <c r="B93" s="23"/>
      <c r="I93" s="23"/>
      <c r="J93" s="23"/>
    </row>
    <row r="94" ht="12.75" customHeight="1">
      <c r="A94" s="23"/>
      <c r="I94" s="23"/>
      <c r="J94" s="23"/>
    </row>
    <row r="95" ht="12.75" customHeight="1">
      <c r="A95" s="23"/>
      <c r="I95" s="23"/>
      <c r="J95" s="23"/>
    </row>
    <row r="96" ht="12.75" customHeight="1">
      <c r="I96" s="23"/>
      <c r="J96" s="23"/>
    </row>
    <row r="97" ht="12.75" customHeight="1">
      <c r="A97" s="23"/>
      <c r="B97" s="23"/>
      <c r="I97" s="23"/>
      <c r="J97" s="23"/>
    </row>
    <row r="98" ht="12.75" customHeight="1">
      <c r="A98" s="23"/>
      <c r="B98" s="23"/>
      <c r="I98" s="23"/>
      <c r="J98" s="23"/>
    </row>
    <row r="99" ht="12.75" customHeight="1">
      <c r="A99" s="23"/>
      <c r="B99" s="23"/>
      <c r="I99" s="23"/>
      <c r="J99" s="23"/>
    </row>
    <row r="100" ht="12.75" customHeight="1">
      <c r="I100" s="23"/>
      <c r="J100" s="23"/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A1:F1"/>
    <mergeCell ref="H1:M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1999-05-03T14:47:01Z</dcterms:created>
  <dc:creator>CHANNING LAB</dc:creator>
</cp:coreProperties>
</file>