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Study\Sem-4\DAB 401_Project_Group5\"/>
    </mc:Choice>
  </mc:AlternateContent>
  <xr:revisionPtr revIDLastSave="0" documentId="13_ncr:1_{5575BBC1-63C5-4D36-8896-ADBB8542DA67}" xr6:coauthVersionLast="47" xr6:coauthVersionMax="47" xr10:uidLastSave="{00000000-0000-0000-0000-000000000000}"/>
  <bookViews>
    <workbookView xWindow="-120" yWindow="-120" windowWidth="20730" windowHeight="11160" firstSheet="1" activeTab="6" xr2:uid="{00000000-000D-0000-FFFF-FFFF00000000}"/>
  </bookViews>
  <sheets>
    <sheet name="Liabilities and Equity" sheetId="14" r:id="rId1"/>
    <sheet name="Assets" sheetId="13" r:id="rId2"/>
    <sheet name="Income Statement" sheetId="12" r:id="rId3"/>
    <sheet name="XOM_2yrs_Data" sheetId="2" state="hidden" r:id="rId4"/>
    <sheet name="Income_Statement_XOM" sheetId="5" state="hidden" r:id="rId5"/>
    <sheet name="Balance_Sheet_XOM" sheetId="7" state="hidden" r:id="rId6"/>
    <sheet name="Ratio_Analysis_WMT" sheetId="6" r:id="rId7"/>
    <sheet name="MCS_WMT" sheetId="8" r:id="rId8"/>
    <sheet name="CAPM_WMT" sheetId="9" r:id="rId9"/>
  </sheets>
  <definedNames>
    <definedName name="_xlnm._FilterDatabase" localSheetId="3" hidden="1">XOM_2yrs_Data!$A$1:$B$252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9" l="1"/>
  <c r="I2"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99" i="6"/>
  <c r="C98" i="6"/>
  <c r="C97" i="6"/>
  <c r="C96" i="6"/>
  <c r="C95" i="6"/>
  <c r="C88" i="6"/>
  <c r="C87" i="6"/>
  <c r="C81" i="6"/>
  <c r="C80" i="6"/>
  <c r="C74" i="6"/>
  <c r="C66" i="6"/>
  <c r="C60" i="6"/>
  <c r="C59" i="6"/>
  <c r="C53" i="6"/>
  <c r="C52" i="6"/>
  <c r="C46" i="6"/>
  <c r="C45" i="6"/>
  <c r="C39" i="6"/>
  <c r="C38" i="6"/>
  <c r="C32" i="6"/>
  <c r="C31" i="6"/>
  <c r="C23" i="6"/>
  <c r="C22" i="6"/>
  <c r="C16" i="6"/>
  <c r="C15" i="6"/>
  <c r="C14" i="6"/>
  <c r="C8" i="6"/>
  <c r="C7" i="6"/>
  <c r="G24" i="8" l="1"/>
  <c r="H24" i="8"/>
  <c r="I24" i="8"/>
  <c r="J24" i="8"/>
  <c r="K24" i="8"/>
  <c r="L24" i="8"/>
  <c r="M24" i="8"/>
  <c r="N24" i="8"/>
  <c r="O24" i="8"/>
  <c r="P24" i="8"/>
  <c r="Q24" i="8"/>
  <c r="R24" i="8"/>
  <c r="S24" i="8"/>
  <c r="T24" i="8"/>
  <c r="U24" i="8"/>
  <c r="V24" i="8"/>
  <c r="W24" i="8"/>
  <c r="X24" i="8"/>
  <c r="Y24" i="8"/>
  <c r="Z24" i="8"/>
  <c r="AA24" i="8"/>
  <c r="AB24" i="8"/>
  <c r="AC24" i="8"/>
  <c r="AD24" i="8"/>
  <c r="AE24" i="8"/>
  <c r="AF24" i="8"/>
  <c r="AG24" i="8"/>
  <c r="AH24" i="8"/>
  <c r="AI24" i="8"/>
  <c r="AJ24" i="8"/>
  <c r="AK24" i="8"/>
  <c r="AL24" i="8"/>
  <c r="AM24" i="8"/>
  <c r="AN24" i="8"/>
  <c r="AO24" i="8"/>
  <c r="AP24" i="8"/>
  <c r="AQ24" i="8"/>
  <c r="AR24" i="8"/>
  <c r="AS24" i="8"/>
  <c r="AT24" i="8"/>
  <c r="AU24" i="8"/>
  <c r="AV24" i="8"/>
  <c r="AW24" i="8"/>
  <c r="AX24" i="8"/>
  <c r="AY24" i="8"/>
  <c r="AZ24" i="8"/>
  <c r="BA24" i="8"/>
  <c r="BB24" i="8"/>
  <c r="BC24" i="8"/>
  <c r="BD24" i="8"/>
  <c r="BE24" i="8"/>
  <c r="BF24" i="8"/>
  <c r="BG24" i="8"/>
  <c r="BH24" i="8"/>
  <c r="BI24" i="8"/>
  <c r="BJ24" i="8"/>
  <c r="BK24" i="8"/>
  <c r="BL24" i="8"/>
  <c r="BM24" i="8"/>
  <c r="BN24" i="8"/>
  <c r="BO24" i="8"/>
  <c r="BP24" i="8"/>
  <c r="BQ24" i="8"/>
  <c r="BR24" i="8"/>
  <c r="BS24" i="8"/>
  <c r="BT24" i="8"/>
  <c r="BU24" i="8"/>
  <c r="BV24" i="8"/>
  <c r="BW24" i="8"/>
  <c r="BX24" i="8"/>
  <c r="BY24" i="8"/>
  <c r="BZ24" i="8"/>
  <c r="CA24" i="8"/>
  <c r="CB24" i="8"/>
  <c r="CC24" i="8"/>
  <c r="CD24" i="8"/>
  <c r="CE24" i="8"/>
  <c r="CF24" i="8"/>
  <c r="CG24" i="8"/>
  <c r="CH24" i="8"/>
  <c r="CI24" i="8"/>
  <c r="CJ24" i="8"/>
  <c r="CK24" i="8"/>
  <c r="CL24" i="8"/>
  <c r="CM24" i="8"/>
  <c r="CN24" i="8"/>
  <c r="CO24" i="8"/>
  <c r="CP24" i="8"/>
  <c r="CQ24" i="8"/>
  <c r="CR24" i="8"/>
  <c r="CS24" i="8"/>
  <c r="CT24" i="8"/>
  <c r="CU24" i="8"/>
  <c r="CV24" i="8"/>
  <c r="CW24" i="8"/>
  <c r="CX24" i="8"/>
  <c r="CY24" i="8"/>
  <c r="CZ24" i="8"/>
  <c r="DA24" i="8"/>
  <c r="G25" i="8"/>
  <c r="H25" i="8"/>
  <c r="I25" i="8"/>
  <c r="J25" i="8"/>
  <c r="K25" i="8"/>
  <c r="L25" i="8"/>
  <c r="M25" i="8"/>
  <c r="N25" i="8"/>
  <c r="O25" i="8"/>
  <c r="P25" i="8"/>
  <c r="Q25" i="8"/>
  <c r="R25" i="8"/>
  <c r="S25" i="8"/>
  <c r="T25" i="8"/>
  <c r="U25" i="8"/>
  <c r="V25" i="8"/>
  <c r="W25" i="8"/>
  <c r="X25" i="8"/>
  <c r="Y25" i="8"/>
  <c r="Z25" i="8"/>
  <c r="AA25" i="8"/>
  <c r="AB25" i="8"/>
  <c r="AC25" i="8"/>
  <c r="AD25"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BG25" i="8"/>
  <c r="BH25" i="8"/>
  <c r="BI25" i="8"/>
  <c r="BJ25" i="8"/>
  <c r="BK25" i="8"/>
  <c r="BL25" i="8"/>
  <c r="BM25" i="8"/>
  <c r="BN25" i="8"/>
  <c r="BO25" i="8"/>
  <c r="BP25" i="8"/>
  <c r="BQ25" i="8"/>
  <c r="BR25" i="8"/>
  <c r="BS25" i="8"/>
  <c r="BT25" i="8"/>
  <c r="BU25" i="8"/>
  <c r="BV25" i="8"/>
  <c r="BW25" i="8"/>
  <c r="BX25" i="8"/>
  <c r="BY25" i="8"/>
  <c r="BZ25" i="8"/>
  <c r="CA25" i="8"/>
  <c r="CB25" i="8"/>
  <c r="CC25" i="8"/>
  <c r="CD25" i="8"/>
  <c r="CE25" i="8"/>
  <c r="CF25" i="8"/>
  <c r="CG25" i="8"/>
  <c r="CH25" i="8"/>
  <c r="CI25" i="8"/>
  <c r="CJ25" i="8"/>
  <c r="CK25" i="8"/>
  <c r="CL25" i="8"/>
  <c r="CM25" i="8"/>
  <c r="CN25" i="8"/>
  <c r="CO25" i="8"/>
  <c r="CP25" i="8"/>
  <c r="CQ25" i="8"/>
  <c r="CR25" i="8"/>
  <c r="CS25" i="8"/>
  <c r="CT25" i="8"/>
  <c r="CU25" i="8"/>
  <c r="CV25" i="8"/>
  <c r="CW25" i="8"/>
  <c r="CX25" i="8"/>
  <c r="CY25" i="8"/>
  <c r="CZ25" i="8"/>
  <c r="DA25" i="8"/>
  <c r="G26" i="8"/>
  <c r="H26" i="8"/>
  <c r="I26" i="8"/>
  <c r="J26" i="8"/>
  <c r="K26" i="8"/>
  <c r="L26" i="8"/>
  <c r="M26" i="8"/>
  <c r="N26" i="8"/>
  <c r="O26" i="8"/>
  <c r="P26" i="8"/>
  <c r="Q26" i="8"/>
  <c r="R26" i="8"/>
  <c r="S26" i="8"/>
  <c r="T26" i="8"/>
  <c r="U26" i="8"/>
  <c r="V26" i="8"/>
  <c r="W26" i="8"/>
  <c r="X26" i="8"/>
  <c r="Y26" i="8"/>
  <c r="Z26" i="8"/>
  <c r="AA26" i="8"/>
  <c r="AB26" i="8"/>
  <c r="AC26" i="8"/>
  <c r="AD26" i="8"/>
  <c r="AE26" i="8"/>
  <c r="AF26" i="8"/>
  <c r="AG26" i="8"/>
  <c r="AH26" i="8"/>
  <c r="AI26" i="8"/>
  <c r="AJ26" i="8"/>
  <c r="AK26" i="8"/>
  <c r="AL26" i="8"/>
  <c r="AM26" i="8"/>
  <c r="AN26" i="8"/>
  <c r="AO26" i="8"/>
  <c r="AP26" i="8"/>
  <c r="AQ26" i="8"/>
  <c r="AR26" i="8"/>
  <c r="AS26" i="8"/>
  <c r="AT26" i="8"/>
  <c r="AU26" i="8"/>
  <c r="AV26" i="8"/>
  <c r="AW26" i="8"/>
  <c r="AX26" i="8"/>
  <c r="AY26" i="8"/>
  <c r="AZ26" i="8"/>
  <c r="BA26" i="8"/>
  <c r="BB26" i="8"/>
  <c r="BC26" i="8"/>
  <c r="BD26" i="8"/>
  <c r="BE26" i="8"/>
  <c r="BF26" i="8"/>
  <c r="BG26" i="8"/>
  <c r="BH26" i="8"/>
  <c r="BI26" i="8"/>
  <c r="BJ26" i="8"/>
  <c r="BK26" i="8"/>
  <c r="BL26" i="8"/>
  <c r="BM26" i="8"/>
  <c r="BN26" i="8"/>
  <c r="BO26" i="8"/>
  <c r="BP26" i="8"/>
  <c r="BQ26" i="8"/>
  <c r="BR26" i="8"/>
  <c r="BS26" i="8"/>
  <c r="BT26" i="8"/>
  <c r="BU26" i="8"/>
  <c r="BV26" i="8"/>
  <c r="BW26" i="8"/>
  <c r="BX26" i="8"/>
  <c r="BY26" i="8"/>
  <c r="BZ26" i="8"/>
  <c r="CA26" i="8"/>
  <c r="CB26" i="8"/>
  <c r="CC26" i="8"/>
  <c r="CD26" i="8"/>
  <c r="CE26" i="8"/>
  <c r="CF26" i="8"/>
  <c r="CG26" i="8"/>
  <c r="CH26" i="8"/>
  <c r="CI26" i="8"/>
  <c r="CJ26" i="8"/>
  <c r="CK26" i="8"/>
  <c r="CL26" i="8"/>
  <c r="CM26" i="8"/>
  <c r="CN26" i="8"/>
  <c r="CO26" i="8"/>
  <c r="CP26" i="8"/>
  <c r="CQ26" i="8"/>
  <c r="CR26" i="8"/>
  <c r="CS26" i="8"/>
  <c r="CT26" i="8"/>
  <c r="CU26" i="8"/>
  <c r="CV26" i="8"/>
  <c r="CW26" i="8"/>
  <c r="CX26" i="8"/>
  <c r="CY26" i="8"/>
  <c r="CZ26" i="8"/>
  <c r="DA26" i="8"/>
  <c r="G27" i="8"/>
  <c r="H27" i="8"/>
  <c r="I27" i="8"/>
  <c r="J27" i="8"/>
  <c r="K27" i="8"/>
  <c r="L27" i="8"/>
  <c r="M27" i="8"/>
  <c r="N27" i="8"/>
  <c r="O27" i="8"/>
  <c r="P27" i="8"/>
  <c r="Q27" i="8"/>
  <c r="R27" i="8"/>
  <c r="S27" i="8"/>
  <c r="T27" i="8"/>
  <c r="U27" i="8"/>
  <c r="V27" i="8"/>
  <c r="W27" i="8"/>
  <c r="X27" i="8"/>
  <c r="Y27" i="8"/>
  <c r="Z27" i="8"/>
  <c r="AA27" i="8"/>
  <c r="AB27" i="8"/>
  <c r="AC27" i="8"/>
  <c r="AD27" i="8"/>
  <c r="AE27" i="8"/>
  <c r="AF27" i="8"/>
  <c r="AG27" i="8"/>
  <c r="AH27" i="8"/>
  <c r="AI27" i="8"/>
  <c r="AJ27" i="8"/>
  <c r="AK27" i="8"/>
  <c r="AL27" i="8"/>
  <c r="AM27" i="8"/>
  <c r="AN27" i="8"/>
  <c r="AO27" i="8"/>
  <c r="AP27" i="8"/>
  <c r="AQ27" i="8"/>
  <c r="AR27" i="8"/>
  <c r="AS27" i="8"/>
  <c r="AT27" i="8"/>
  <c r="AU27" i="8"/>
  <c r="AV27" i="8"/>
  <c r="AW27" i="8"/>
  <c r="AX27" i="8"/>
  <c r="AY27" i="8"/>
  <c r="AZ27" i="8"/>
  <c r="BA27" i="8"/>
  <c r="BB27" i="8"/>
  <c r="BC27" i="8"/>
  <c r="BD27" i="8"/>
  <c r="BE27" i="8"/>
  <c r="BF27" i="8"/>
  <c r="BG27" i="8"/>
  <c r="BH27" i="8"/>
  <c r="BI27" i="8"/>
  <c r="BJ27" i="8"/>
  <c r="BK27" i="8"/>
  <c r="BL27" i="8"/>
  <c r="BM27" i="8"/>
  <c r="BN27" i="8"/>
  <c r="BO27" i="8"/>
  <c r="BP27" i="8"/>
  <c r="BQ27" i="8"/>
  <c r="BR27" i="8"/>
  <c r="BS27" i="8"/>
  <c r="BT27" i="8"/>
  <c r="BU27" i="8"/>
  <c r="BV27" i="8"/>
  <c r="BW27" i="8"/>
  <c r="BX27" i="8"/>
  <c r="BY27" i="8"/>
  <c r="BZ27" i="8"/>
  <c r="CA27" i="8"/>
  <c r="CB27" i="8"/>
  <c r="CC27" i="8"/>
  <c r="CD27" i="8"/>
  <c r="CE27" i="8"/>
  <c r="CF27" i="8"/>
  <c r="CG27" i="8"/>
  <c r="CH27" i="8"/>
  <c r="CI27" i="8"/>
  <c r="CJ27" i="8"/>
  <c r="CK27" i="8"/>
  <c r="CL27" i="8"/>
  <c r="CM27" i="8"/>
  <c r="CN27" i="8"/>
  <c r="CO27" i="8"/>
  <c r="CP27" i="8"/>
  <c r="CQ27" i="8"/>
  <c r="CR27" i="8"/>
  <c r="CS27" i="8"/>
  <c r="CT27" i="8"/>
  <c r="CU27" i="8"/>
  <c r="CV27" i="8"/>
  <c r="CW27" i="8"/>
  <c r="CX27" i="8"/>
  <c r="CY27" i="8"/>
  <c r="CZ27" i="8"/>
  <c r="DA27" i="8"/>
  <c r="G28" i="8"/>
  <c r="H28" i="8"/>
  <c r="I28" i="8"/>
  <c r="J28" i="8"/>
  <c r="K28" i="8"/>
  <c r="L28" i="8"/>
  <c r="M28" i="8"/>
  <c r="N28" i="8"/>
  <c r="O28" i="8"/>
  <c r="P28" i="8"/>
  <c r="Q28" i="8"/>
  <c r="R28" i="8"/>
  <c r="S28" i="8"/>
  <c r="T28" i="8"/>
  <c r="U28" i="8"/>
  <c r="V28" i="8"/>
  <c r="W28" i="8"/>
  <c r="X28" i="8"/>
  <c r="Y28" i="8"/>
  <c r="Z28" i="8"/>
  <c r="AA28" i="8"/>
  <c r="AB28" i="8"/>
  <c r="AC28" i="8"/>
  <c r="AD28" i="8"/>
  <c r="AE28" i="8"/>
  <c r="AF28" i="8"/>
  <c r="AG28" i="8"/>
  <c r="AH28" i="8"/>
  <c r="AI28" i="8"/>
  <c r="AJ28" i="8"/>
  <c r="AK28" i="8"/>
  <c r="AL28" i="8"/>
  <c r="AM28" i="8"/>
  <c r="AN28" i="8"/>
  <c r="AO28" i="8"/>
  <c r="AP28" i="8"/>
  <c r="AQ28" i="8"/>
  <c r="AR28" i="8"/>
  <c r="AS28" i="8"/>
  <c r="AT28" i="8"/>
  <c r="AU28" i="8"/>
  <c r="AV28" i="8"/>
  <c r="AW28" i="8"/>
  <c r="AX28" i="8"/>
  <c r="AY28" i="8"/>
  <c r="AZ28" i="8"/>
  <c r="BA28" i="8"/>
  <c r="BB28" i="8"/>
  <c r="BC28" i="8"/>
  <c r="BD28" i="8"/>
  <c r="BE28" i="8"/>
  <c r="BF28" i="8"/>
  <c r="BG28" i="8"/>
  <c r="BH28" i="8"/>
  <c r="BI28" i="8"/>
  <c r="BJ28" i="8"/>
  <c r="BK28" i="8"/>
  <c r="BL28" i="8"/>
  <c r="BM28" i="8"/>
  <c r="BN28" i="8"/>
  <c r="BO28" i="8"/>
  <c r="BP28" i="8"/>
  <c r="BQ28" i="8"/>
  <c r="BR28" i="8"/>
  <c r="BS28" i="8"/>
  <c r="BT28" i="8"/>
  <c r="BU28" i="8"/>
  <c r="BV28" i="8"/>
  <c r="BW28" i="8"/>
  <c r="BX28" i="8"/>
  <c r="BY28" i="8"/>
  <c r="BZ28" i="8"/>
  <c r="CA28" i="8"/>
  <c r="CB28" i="8"/>
  <c r="CC28" i="8"/>
  <c r="CD28" i="8"/>
  <c r="CE28" i="8"/>
  <c r="CF28" i="8"/>
  <c r="CG28" i="8"/>
  <c r="CH28" i="8"/>
  <c r="CI28" i="8"/>
  <c r="CJ28" i="8"/>
  <c r="CK28" i="8"/>
  <c r="CL28" i="8"/>
  <c r="CM28" i="8"/>
  <c r="CN28" i="8"/>
  <c r="CO28" i="8"/>
  <c r="CP28" i="8"/>
  <c r="CQ28" i="8"/>
  <c r="CR28" i="8"/>
  <c r="CS28" i="8"/>
  <c r="CT28" i="8"/>
  <c r="CU28" i="8"/>
  <c r="CV28" i="8"/>
  <c r="CW28" i="8"/>
  <c r="CX28" i="8"/>
  <c r="CY28" i="8"/>
  <c r="CZ28" i="8"/>
  <c r="DA28" i="8"/>
  <c r="G29" i="8"/>
  <c r="H29" i="8"/>
  <c r="I29" i="8"/>
  <c r="J29" i="8"/>
  <c r="K29" i="8"/>
  <c r="L29" i="8"/>
  <c r="M29" i="8"/>
  <c r="N29" i="8"/>
  <c r="O29" i="8"/>
  <c r="P29" i="8"/>
  <c r="Q29" i="8"/>
  <c r="R29" i="8"/>
  <c r="S29" i="8"/>
  <c r="T29" i="8"/>
  <c r="U29" i="8"/>
  <c r="V29" i="8"/>
  <c r="W29" i="8"/>
  <c r="X29" i="8"/>
  <c r="Y29" i="8"/>
  <c r="Z29" i="8"/>
  <c r="AA29" i="8"/>
  <c r="AB29" i="8"/>
  <c r="AC29" i="8"/>
  <c r="AD29" i="8"/>
  <c r="AE29" i="8"/>
  <c r="AF29" i="8"/>
  <c r="AG29" i="8"/>
  <c r="AH29" i="8"/>
  <c r="AI29" i="8"/>
  <c r="AJ29" i="8"/>
  <c r="AK29" i="8"/>
  <c r="AL29" i="8"/>
  <c r="AM29" i="8"/>
  <c r="AN29" i="8"/>
  <c r="AO29" i="8"/>
  <c r="AP29" i="8"/>
  <c r="AQ29" i="8"/>
  <c r="AR29" i="8"/>
  <c r="AS29" i="8"/>
  <c r="AT29" i="8"/>
  <c r="AU29" i="8"/>
  <c r="AV29" i="8"/>
  <c r="AW29" i="8"/>
  <c r="AX29" i="8"/>
  <c r="AY29" i="8"/>
  <c r="AZ29" i="8"/>
  <c r="BA29" i="8"/>
  <c r="BB29" i="8"/>
  <c r="BC29" i="8"/>
  <c r="BD29" i="8"/>
  <c r="BE29" i="8"/>
  <c r="BF29" i="8"/>
  <c r="BG29" i="8"/>
  <c r="BH29" i="8"/>
  <c r="BI29" i="8"/>
  <c r="BJ29" i="8"/>
  <c r="BK29" i="8"/>
  <c r="BL29" i="8"/>
  <c r="BM29" i="8"/>
  <c r="BN29" i="8"/>
  <c r="BO29" i="8"/>
  <c r="BP29" i="8"/>
  <c r="BQ29" i="8"/>
  <c r="BR29" i="8"/>
  <c r="BS29" i="8"/>
  <c r="BT29" i="8"/>
  <c r="BU29" i="8"/>
  <c r="BV29" i="8"/>
  <c r="BW29" i="8"/>
  <c r="BX29" i="8"/>
  <c r="BY29" i="8"/>
  <c r="BZ29" i="8"/>
  <c r="CA29" i="8"/>
  <c r="CB29" i="8"/>
  <c r="CC29" i="8"/>
  <c r="CD29" i="8"/>
  <c r="CE29" i="8"/>
  <c r="CF29" i="8"/>
  <c r="CG29" i="8"/>
  <c r="CH29" i="8"/>
  <c r="CI29" i="8"/>
  <c r="CJ29" i="8"/>
  <c r="CK29" i="8"/>
  <c r="CL29" i="8"/>
  <c r="CM29" i="8"/>
  <c r="CN29" i="8"/>
  <c r="CO29" i="8"/>
  <c r="CP29" i="8"/>
  <c r="CQ29" i="8"/>
  <c r="CR29" i="8"/>
  <c r="CS29" i="8"/>
  <c r="CT29" i="8"/>
  <c r="CU29" i="8"/>
  <c r="CV29" i="8"/>
  <c r="CW29" i="8"/>
  <c r="CX29" i="8"/>
  <c r="CY29" i="8"/>
  <c r="CZ29" i="8"/>
  <c r="DA29" i="8"/>
  <c r="G30" i="8"/>
  <c r="H30" i="8"/>
  <c r="I30" i="8"/>
  <c r="J30" i="8"/>
  <c r="K30" i="8"/>
  <c r="L30" i="8"/>
  <c r="M30" i="8"/>
  <c r="N30" i="8"/>
  <c r="O30" i="8"/>
  <c r="P30" i="8"/>
  <c r="Q30" i="8"/>
  <c r="R30" i="8"/>
  <c r="S30" i="8"/>
  <c r="T30" i="8"/>
  <c r="U30" i="8"/>
  <c r="V30" i="8"/>
  <c r="W30" i="8"/>
  <c r="X30" i="8"/>
  <c r="Y30" i="8"/>
  <c r="Z30" i="8"/>
  <c r="AA30" i="8"/>
  <c r="AB30" i="8"/>
  <c r="AC30" i="8"/>
  <c r="AD30" i="8"/>
  <c r="AE30" i="8"/>
  <c r="AF30" i="8"/>
  <c r="AG30" i="8"/>
  <c r="AH30" i="8"/>
  <c r="AI30" i="8"/>
  <c r="AJ30" i="8"/>
  <c r="AK30" i="8"/>
  <c r="AL30" i="8"/>
  <c r="AM30" i="8"/>
  <c r="AN30" i="8"/>
  <c r="AO30" i="8"/>
  <c r="AP30" i="8"/>
  <c r="AQ30" i="8"/>
  <c r="AR30" i="8"/>
  <c r="AS30" i="8"/>
  <c r="AT30" i="8"/>
  <c r="AU30" i="8"/>
  <c r="AV30" i="8"/>
  <c r="AW30" i="8"/>
  <c r="AX30" i="8"/>
  <c r="AY30" i="8"/>
  <c r="AZ30" i="8"/>
  <c r="BA30" i="8"/>
  <c r="BB30" i="8"/>
  <c r="BC30" i="8"/>
  <c r="BD30" i="8"/>
  <c r="BE30" i="8"/>
  <c r="BF30" i="8"/>
  <c r="BG30" i="8"/>
  <c r="BH30" i="8"/>
  <c r="BI30" i="8"/>
  <c r="BJ30" i="8"/>
  <c r="BK30" i="8"/>
  <c r="BL30" i="8"/>
  <c r="BM30" i="8"/>
  <c r="BN30" i="8"/>
  <c r="BO30" i="8"/>
  <c r="BP30" i="8"/>
  <c r="BQ30" i="8"/>
  <c r="BR30" i="8"/>
  <c r="BS30" i="8"/>
  <c r="BT30" i="8"/>
  <c r="BU30" i="8"/>
  <c r="BV30" i="8"/>
  <c r="BW30" i="8"/>
  <c r="BX30" i="8"/>
  <c r="BY30" i="8"/>
  <c r="BZ30" i="8"/>
  <c r="CA30" i="8"/>
  <c r="CB30" i="8"/>
  <c r="CC30" i="8"/>
  <c r="CD30" i="8"/>
  <c r="CE30" i="8"/>
  <c r="CF30" i="8"/>
  <c r="CG30" i="8"/>
  <c r="CH30" i="8"/>
  <c r="CI30" i="8"/>
  <c r="CJ30" i="8"/>
  <c r="CK30" i="8"/>
  <c r="CL30" i="8"/>
  <c r="CM30" i="8"/>
  <c r="CN30" i="8"/>
  <c r="CO30" i="8"/>
  <c r="CP30" i="8"/>
  <c r="CQ30" i="8"/>
  <c r="CR30" i="8"/>
  <c r="CS30" i="8"/>
  <c r="CT30" i="8"/>
  <c r="CU30" i="8"/>
  <c r="CV30" i="8"/>
  <c r="CW30" i="8"/>
  <c r="CX30" i="8"/>
  <c r="CY30" i="8"/>
  <c r="CZ30" i="8"/>
  <c r="DA30" i="8"/>
  <c r="G31" i="8"/>
  <c r="H31" i="8"/>
  <c r="I31" i="8"/>
  <c r="J31" i="8"/>
  <c r="K31" i="8"/>
  <c r="L31" i="8"/>
  <c r="M31" i="8"/>
  <c r="N31" i="8"/>
  <c r="O31" i="8"/>
  <c r="P31" i="8"/>
  <c r="Q31" i="8"/>
  <c r="R31" i="8"/>
  <c r="S31" i="8"/>
  <c r="T31" i="8"/>
  <c r="U31" i="8"/>
  <c r="V31" i="8"/>
  <c r="W31" i="8"/>
  <c r="X31" i="8"/>
  <c r="Y31" i="8"/>
  <c r="Z31" i="8"/>
  <c r="AA31" i="8"/>
  <c r="AB31" i="8"/>
  <c r="AC31" i="8"/>
  <c r="AD31"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BG31" i="8"/>
  <c r="BH31" i="8"/>
  <c r="BI31" i="8"/>
  <c r="BJ31" i="8"/>
  <c r="BK31" i="8"/>
  <c r="BL31" i="8"/>
  <c r="BM31" i="8"/>
  <c r="BN31" i="8"/>
  <c r="BO31" i="8"/>
  <c r="BP31" i="8"/>
  <c r="BQ31" i="8"/>
  <c r="BR31" i="8"/>
  <c r="BS31" i="8"/>
  <c r="BT31" i="8"/>
  <c r="BU31" i="8"/>
  <c r="BV31" i="8"/>
  <c r="BW31" i="8"/>
  <c r="BX31" i="8"/>
  <c r="BY31" i="8"/>
  <c r="BZ31" i="8"/>
  <c r="CA31" i="8"/>
  <c r="CB31" i="8"/>
  <c r="CC31" i="8"/>
  <c r="CD31" i="8"/>
  <c r="CE31" i="8"/>
  <c r="CF31" i="8"/>
  <c r="CG31" i="8"/>
  <c r="CH31" i="8"/>
  <c r="CI31" i="8"/>
  <c r="CJ31" i="8"/>
  <c r="CK31" i="8"/>
  <c r="CL31" i="8"/>
  <c r="CM31" i="8"/>
  <c r="CN31" i="8"/>
  <c r="CO31" i="8"/>
  <c r="CP31" i="8"/>
  <c r="CQ31" i="8"/>
  <c r="CR31" i="8"/>
  <c r="CS31" i="8"/>
  <c r="CT31" i="8"/>
  <c r="CU31" i="8"/>
  <c r="CV31" i="8"/>
  <c r="CW31" i="8"/>
  <c r="CX31" i="8"/>
  <c r="CY31" i="8"/>
  <c r="CZ31" i="8"/>
  <c r="DA31" i="8"/>
  <c r="G32" i="8"/>
  <c r="H32" i="8"/>
  <c r="I32" i="8"/>
  <c r="J32" i="8"/>
  <c r="K32" i="8"/>
  <c r="L32" i="8"/>
  <c r="M32" i="8"/>
  <c r="N32" i="8"/>
  <c r="O32" i="8"/>
  <c r="P32" i="8"/>
  <c r="Q32" i="8"/>
  <c r="R32" i="8"/>
  <c r="S32" i="8"/>
  <c r="T32" i="8"/>
  <c r="U32" i="8"/>
  <c r="V32" i="8"/>
  <c r="W32" i="8"/>
  <c r="X32" i="8"/>
  <c r="Y32" i="8"/>
  <c r="Z32" i="8"/>
  <c r="AA32" i="8"/>
  <c r="AB32" i="8"/>
  <c r="AC32" i="8"/>
  <c r="AD32" i="8"/>
  <c r="AE32" i="8"/>
  <c r="AF32" i="8"/>
  <c r="AG32" i="8"/>
  <c r="AH32" i="8"/>
  <c r="AI32" i="8"/>
  <c r="AJ32" i="8"/>
  <c r="AK32" i="8"/>
  <c r="AL32" i="8"/>
  <c r="AM32" i="8"/>
  <c r="AN32" i="8"/>
  <c r="AO32" i="8"/>
  <c r="AP32" i="8"/>
  <c r="AQ32" i="8"/>
  <c r="AR32" i="8"/>
  <c r="AS32" i="8"/>
  <c r="AT32" i="8"/>
  <c r="AU32" i="8"/>
  <c r="AV32" i="8"/>
  <c r="AW32" i="8"/>
  <c r="AX32" i="8"/>
  <c r="AY32" i="8"/>
  <c r="AZ32" i="8"/>
  <c r="BA32" i="8"/>
  <c r="BB32" i="8"/>
  <c r="BC32" i="8"/>
  <c r="BD32" i="8"/>
  <c r="BE32" i="8"/>
  <c r="BF32" i="8"/>
  <c r="BG32" i="8"/>
  <c r="BH32" i="8"/>
  <c r="BI32" i="8"/>
  <c r="BJ32" i="8"/>
  <c r="BK32" i="8"/>
  <c r="BL32" i="8"/>
  <c r="BM32" i="8"/>
  <c r="BN32" i="8"/>
  <c r="BO32" i="8"/>
  <c r="BP32" i="8"/>
  <c r="BQ32" i="8"/>
  <c r="BR32" i="8"/>
  <c r="BS32" i="8"/>
  <c r="BT32" i="8"/>
  <c r="BU32" i="8"/>
  <c r="BV32" i="8"/>
  <c r="BW32" i="8"/>
  <c r="BX32" i="8"/>
  <c r="BY32" i="8"/>
  <c r="BZ32" i="8"/>
  <c r="CA32" i="8"/>
  <c r="CB32" i="8"/>
  <c r="CC32" i="8"/>
  <c r="CD32" i="8"/>
  <c r="CE32" i="8"/>
  <c r="CF32" i="8"/>
  <c r="CG32" i="8"/>
  <c r="CH32" i="8"/>
  <c r="CI32" i="8"/>
  <c r="CJ32" i="8"/>
  <c r="CK32" i="8"/>
  <c r="CL32" i="8"/>
  <c r="CM32" i="8"/>
  <c r="CN32" i="8"/>
  <c r="CO32" i="8"/>
  <c r="CP32" i="8"/>
  <c r="CQ32" i="8"/>
  <c r="CR32" i="8"/>
  <c r="CS32" i="8"/>
  <c r="CT32" i="8"/>
  <c r="CU32" i="8"/>
  <c r="CV32" i="8"/>
  <c r="CW32" i="8"/>
  <c r="CX32" i="8"/>
  <c r="CY32" i="8"/>
  <c r="CZ32" i="8"/>
  <c r="DA32"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AH33" i="8"/>
  <c r="AI33" i="8"/>
  <c r="AJ33" i="8"/>
  <c r="AK33" i="8"/>
  <c r="AL33" i="8"/>
  <c r="AM33" i="8"/>
  <c r="AN33" i="8"/>
  <c r="AO33" i="8"/>
  <c r="AP33" i="8"/>
  <c r="AQ33" i="8"/>
  <c r="AR33" i="8"/>
  <c r="AS33" i="8"/>
  <c r="AT33" i="8"/>
  <c r="AU33" i="8"/>
  <c r="AV33" i="8"/>
  <c r="AW33" i="8"/>
  <c r="AX33" i="8"/>
  <c r="AY33" i="8"/>
  <c r="AZ33" i="8"/>
  <c r="BA33" i="8"/>
  <c r="BB33" i="8"/>
  <c r="BC33" i="8"/>
  <c r="BD33" i="8"/>
  <c r="BE33" i="8"/>
  <c r="BF33" i="8"/>
  <c r="BG33" i="8"/>
  <c r="BH33" i="8"/>
  <c r="BI33" i="8"/>
  <c r="BJ33" i="8"/>
  <c r="BK33" i="8"/>
  <c r="BL33" i="8"/>
  <c r="BM33" i="8"/>
  <c r="BN33" i="8"/>
  <c r="BO33" i="8"/>
  <c r="BP33" i="8"/>
  <c r="BQ33" i="8"/>
  <c r="BR33" i="8"/>
  <c r="BS33" i="8"/>
  <c r="BT33" i="8"/>
  <c r="BU33" i="8"/>
  <c r="BV33" i="8"/>
  <c r="BW33" i="8"/>
  <c r="BX33" i="8"/>
  <c r="BY33" i="8"/>
  <c r="BZ33" i="8"/>
  <c r="CA33" i="8"/>
  <c r="CB33" i="8"/>
  <c r="CC33" i="8"/>
  <c r="CD33" i="8"/>
  <c r="CE33" i="8"/>
  <c r="CF33" i="8"/>
  <c r="CG33" i="8"/>
  <c r="CH33" i="8"/>
  <c r="CI33" i="8"/>
  <c r="CJ33" i="8"/>
  <c r="CK33" i="8"/>
  <c r="CL33" i="8"/>
  <c r="CM33" i="8"/>
  <c r="CN33" i="8"/>
  <c r="CO33" i="8"/>
  <c r="CP33" i="8"/>
  <c r="CQ33" i="8"/>
  <c r="CR33" i="8"/>
  <c r="CS33" i="8"/>
  <c r="CT33" i="8"/>
  <c r="CU33" i="8"/>
  <c r="CV33" i="8"/>
  <c r="CW33" i="8"/>
  <c r="CX33" i="8"/>
  <c r="CY33" i="8"/>
  <c r="CZ33" i="8"/>
  <c r="DA33" i="8"/>
  <c r="G34" i="8"/>
  <c r="H34" i="8"/>
  <c r="I34" i="8"/>
  <c r="J34" i="8"/>
  <c r="K34" i="8"/>
  <c r="L34" i="8"/>
  <c r="M34" i="8"/>
  <c r="N34" i="8"/>
  <c r="O34" i="8"/>
  <c r="P34" i="8"/>
  <c r="Q34" i="8"/>
  <c r="R34" i="8"/>
  <c r="S34" i="8"/>
  <c r="T34" i="8"/>
  <c r="U34" i="8"/>
  <c r="V34" i="8"/>
  <c r="W34" i="8"/>
  <c r="X34" i="8"/>
  <c r="Y34" i="8"/>
  <c r="Z34" i="8"/>
  <c r="AA34" i="8"/>
  <c r="AB34" i="8"/>
  <c r="AC34" i="8"/>
  <c r="AD34" i="8"/>
  <c r="AE34" i="8"/>
  <c r="AF34" i="8"/>
  <c r="AG34" i="8"/>
  <c r="AH34" i="8"/>
  <c r="AI34" i="8"/>
  <c r="AJ34" i="8"/>
  <c r="AK34" i="8"/>
  <c r="AL34" i="8"/>
  <c r="AM34" i="8"/>
  <c r="AN34" i="8"/>
  <c r="AO34" i="8"/>
  <c r="AP34" i="8"/>
  <c r="AQ34" i="8"/>
  <c r="AR34" i="8"/>
  <c r="AS34" i="8"/>
  <c r="AT34" i="8"/>
  <c r="AU34" i="8"/>
  <c r="AV34" i="8"/>
  <c r="AW34" i="8"/>
  <c r="AX34" i="8"/>
  <c r="AY34" i="8"/>
  <c r="AZ34" i="8"/>
  <c r="BA34" i="8"/>
  <c r="BB34" i="8"/>
  <c r="BC34" i="8"/>
  <c r="BD34" i="8"/>
  <c r="BE34" i="8"/>
  <c r="BF34" i="8"/>
  <c r="BG34" i="8"/>
  <c r="BH34" i="8"/>
  <c r="BI34" i="8"/>
  <c r="BJ34" i="8"/>
  <c r="BK34" i="8"/>
  <c r="BL34" i="8"/>
  <c r="BM34" i="8"/>
  <c r="BN34" i="8"/>
  <c r="BO34" i="8"/>
  <c r="BP34" i="8"/>
  <c r="BQ34" i="8"/>
  <c r="BR34" i="8"/>
  <c r="BS34" i="8"/>
  <c r="BT34" i="8"/>
  <c r="BU34" i="8"/>
  <c r="BV34" i="8"/>
  <c r="BW34" i="8"/>
  <c r="BX34" i="8"/>
  <c r="BY34" i="8"/>
  <c r="BZ34" i="8"/>
  <c r="CA34" i="8"/>
  <c r="CB34" i="8"/>
  <c r="CC34" i="8"/>
  <c r="CD34" i="8"/>
  <c r="CE34" i="8"/>
  <c r="CF34" i="8"/>
  <c r="CG34" i="8"/>
  <c r="CH34" i="8"/>
  <c r="CI34" i="8"/>
  <c r="CJ34" i="8"/>
  <c r="CK34" i="8"/>
  <c r="CL34" i="8"/>
  <c r="CM34" i="8"/>
  <c r="CN34" i="8"/>
  <c r="CO34" i="8"/>
  <c r="CP34" i="8"/>
  <c r="CQ34" i="8"/>
  <c r="CR34" i="8"/>
  <c r="CS34" i="8"/>
  <c r="CT34" i="8"/>
  <c r="CU34" i="8"/>
  <c r="CV34" i="8"/>
  <c r="CW34" i="8"/>
  <c r="CX34" i="8"/>
  <c r="CY34" i="8"/>
  <c r="CZ34" i="8"/>
  <c r="DA34" i="8"/>
  <c r="G35" i="8"/>
  <c r="H35" i="8"/>
  <c r="I35" i="8"/>
  <c r="J35" i="8"/>
  <c r="K35" i="8"/>
  <c r="L35" i="8"/>
  <c r="M35" i="8"/>
  <c r="N35" i="8"/>
  <c r="O35" i="8"/>
  <c r="P35" i="8"/>
  <c r="Q35" i="8"/>
  <c r="R35" i="8"/>
  <c r="S35" i="8"/>
  <c r="T35" i="8"/>
  <c r="U35" i="8"/>
  <c r="V35" i="8"/>
  <c r="W35" i="8"/>
  <c r="X35" i="8"/>
  <c r="Y35" i="8"/>
  <c r="Z35" i="8"/>
  <c r="AA35" i="8"/>
  <c r="AB35" i="8"/>
  <c r="AC35" i="8"/>
  <c r="AD35" i="8"/>
  <c r="AE35" i="8"/>
  <c r="AF35" i="8"/>
  <c r="AG35" i="8"/>
  <c r="AH35" i="8"/>
  <c r="AI35" i="8"/>
  <c r="AJ35" i="8"/>
  <c r="AK35" i="8"/>
  <c r="AL35" i="8"/>
  <c r="AM35" i="8"/>
  <c r="AN35" i="8"/>
  <c r="AO35" i="8"/>
  <c r="AP35" i="8"/>
  <c r="AQ35" i="8"/>
  <c r="AR35" i="8"/>
  <c r="AS35" i="8"/>
  <c r="AT35" i="8"/>
  <c r="AU35" i="8"/>
  <c r="AV35" i="8"/>
  <c r="AW35" i="8"/>
  <c r="AX35" i="8"/>
  <c r="AY35" i="8"/>
  <c r="AZ35" i="8"/>
  <c r="BA35" i="8"/>
  <c r="BB35" i="8"/>
  <c r="BC35" i="8"/>
  <c r="BD35" i="8"/>
  <c r="BE35" i="8"/>
  <c r="BF35" i="8"/>
  <c r="BG35" i="8"/>
  <c r="BH35" i="8"/>
  <c r="BI35" i="8"/>
  <c r="BJ35" i="8"/>
  <c r="BK35" i="8"/>
  <c r="BL35" i="8"/>
  <c r="BM35" i="8"/>
  <c r="BN35" i="8"/>
  <c r="BO35" i="8"/>
  <c r="BP35" i="8"/>
  <c r="BQ35" i="8"/>
  <c r="BR35" i="8"/>
  <c r="BS35" i="8"/>
  <c r="BT35" i="8"/>
  <c r="BU35" i="8"/>
  <c r="BV35" i="8"/>
  <c r="BW35" i="8"/>
  <c r="BX35" i="8"/>
  <c r="BY35" i="8"/>
  <c r="BZ35" i="8"/>
  <c r="CA35" i="8"/>
  <c r="CB35" i="8"/>
  <c r="CC35" i="8"/>
  <c r="CD35" i="8"/>
  <c r="CE35" i="8"/>
  <c r="CF35" i="8"/>
  <c r="CG35" i="8"/>
  <c r="CH35" i="8"/>
  <c r="CI35" i="8"/>
  <c r="CJ35" i="8"/>
  <c r="CK35" i="8"/>
  <c r="CL35" i="8"/>
  <c r="CM35" i="8"/>
  <c r="CN35" i="8"/>
  <c r="CO35" i="8"/>
  <c r="CP35" i="8"/>
  <c r="CQ35" i="8"/>
  <c r="CR35" i="8"/>
  <c r="CS35" i="8"/>
  <c r="CT35" i="8"/>
  <c r="CU35" i="8"/>
  <c r="CV35" i="8"/>
  <c r="CW35" i="8"/>
  <c r="CX35" i="8"/>
  <c r="CY35" i="8"/>
  <c r="CZ35" i="8"/>
  <c r="DA35" i="8"/>
  <c r="G36" i="8"/>
  <c r="H36" i="8"/>
  <c r="I36" i="8"/>
  <c r="J36" i="8"/>
  <c r="K36" i="8"/>
  <c r="L36" i="8"/>
  <c r="M36" i="8"/>
  <c r="N36" i="8"/>
  <c r="O36" i="8"/>
  <c r="P36" i="8"/>
  <c r="Q36" i="8"/>
  <c r="R36" i="8"/>
  <c r="S36" i="8"/>
  <c r="T36" i="8"/>
  <c r="U36" i="8"/>
  <c r="V36" i="8"/>
  <c r="W36" i="8"/>
  <c r="X36" i="8"/>
  <c r="Y36" i="8"/>
  <c r="Z36" i="8"/>
  <c r="AA36" i="8"/>
  <c r="AB36" i="8"/>
  <c r="AC36" i="8"/>
  <c r="AD36" i="8"/>
  <c r="AE36" i="8"/>
  <c r="AF36" i="8"/>
  <c r="AG36" i="8"/>
  <c r="AH36" i="8"/>
  <c r="AI36" i="8"/>
  <c r="AJ36" i="8"/>
  <c r="AK36" i="8"/>
  <c r="AL36" i="8"/>
  <c r="AM36" i="8"/>
  <c r="AN36" i="8"/>
  <c r="AO36" i="8"/>
  <c r="AP36" i="8"/>
  <c r="AQ36" i="8"/>
  <c r="AR36" i="8"/>
  <c r="AS36" i="8"/>
  <c r="AT36" i="8"/>
  <c r="AU36" i="8"/>
  <c r="AV36" i="8"/>
  <c r="AW36" i="8"/>
  <c r="AX36" i="8"/>
  <c r="AY36" i="8"/>
  <c r="AZ36" i="8"/>
  <c r="BA36" i="8"/>
  <c r="BB36" i="8"/>
  <c r="BC36" i="8"/>
  <c r="BD36" i="8"/>
  <c r="BE36" i="8"/>
  <c r="BF36" i="8"/>
  <c r="BG36" i="8"/>
  <c r="BH36" i="8"/>
  <c r="BI36" i="8"/>
  <c r="BJ36" i="8"/>
  <c r="BK36" i="8"/>
  <c r="BL36" i="8"/>
  <c r="BM36" i="8"/>
  <c r="BN36" i="8"/>
  <c r="BO36" i="8"/>
  <c r="BP36" i="8"/>
  <c r="BQ36" i="8"/>
  <c r="BR36" i="8"/>
  <c r="BS36" i="8"/>
  <c r="BT36" i="8"/>
  <c r="BU36" i="8"/>
  <c r="BV36" i="8"/>
  <c r="BW36" i="8"/>
  <c r="BX36" i="8"/>
  <c r="BY36" i="8"/>
  <c r="BZ36" i="8"/>
  <c r="CA36" i="8"/>
  <c r="CB36" i="8"/>
  <c r="CC36" i="8"/>
  <c r="CD36" i="8"/>
  <c r="CE36" i="8"/>
  <c r="CF36" i="8"/>
  <c r="CG36" i="8"/>
  <c r="CH36" i="8"/>
  <c r="CI36" i="8"/>
  <c r="CJ36" i="8"/>
  <c r="CK36" i="8"/>
  <c r="CL36" i="8"/>
  <c r="CM36" i="8"/>
  <c r="CN36" i="8"/>
  <c r="CO36" i="8"/>
  <c r="CP36" i="8"/>
  <c r="CQ36" i="8"/>
  <c r="CR36" i="8"/>
  <c r="CS36" i="8"/>
  <c r="CT36" i="8"/>
  <c r="CU36" i="8"/>
  <c r="CV36" i="8"/>
  <c r="CW36" i="8"/>
  <c r="CX36" i="8"/>
  <c r="CY36" i="8"/>
  <c r="CZ36" i="8"/>
  <c r="DA36" i="8"/>
  <c r="G37" i="8"/>
  <c r="H37" i="8"/>
  <c r="I37" i="8"/>
  <c r="J37" i="8"/>
  <c r="K37" i="8"/>
  <c r="L37" i="8"/>
  <c r="M37" i="8"/>
  <c r="N37" i="8"/>
  <c r="O37" i="8"/>
  <c r="P37" i="8"/>
  <c r="Q37" i="8"/>
  <c r="R37" i="8"/>
  <c r="S37" i="8"/>
  <c r="T37" i="8"/>
  <c r="U37" i="8"/>
  <c r="V37" i="8"/>
  <c r="W37" i="8"/>
  <c r="X37" i="8"/>
  <c r="Y37" i="8"/>
  <c r="Z37" i="8"/>
  <c r="AA37" i="8"/>
  <c r="AB37" i="8"/>
  <c r="AC37" i="8"/>
  <c r="AD37"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BG37" i="8"/>
  <c r="BH37" i="8"/>
  <c r="BI37" i="8"/>
  <c r="BJ37" i="8"/>
  <c r="BK37" i="8"/>
  <c r="BL37" i="8"/>
  <c r="BM37" i="8"/>
  <c r="BN37" i="8"/>
  <c r="BO37" i="8"/>
  <c r="BP37" i="8"/>
  <c r="BQ37" i="8"/>
  <c r="BR37" i="8"/>
  <c r="BS37" i="8"/>
  <c r="BT37" i="8"/>
  <c r="BU37" i="8"/>
  <c r="BV37" i="8"/>
  <c r="BW37" i="8"/>
  <c r="BX37" i="8"/>
  <c r="BY37" i="8"/>
  <c r="BZ37" i="8"/>
  <c r="CA37" i="8"/>
  <c r="CB37" i="8"/>
  <c r="CC37" i="8"/>
  <c r="CD37" i="8"/>
  <c r="CE37" i="8"/>
  <c r="CF37" i="8"/>
  <c r="CG37" i="8"/>
  <c r="CH37" i="8"/>
  <c r="CI37" i="8"/>
  <c r="CJ37" i="8"/>
  <c r="CK37" i="8"/>
  <c r="CL37" i="8"/>
  <c r="CM37" i="8"/>
  <c r="CN37" i="8"/>
  <c r="CO37" i="8"/>
  <c r="CP37" i="8"/>
  <c r="CQ37" i="8"/>
  <c r="CR37" i="8"/>
  <c r="CS37" i="8"/>
  <c r="CT37" i="8"/>
  <c r="CU37" i="8"/>
  <c r="CV37" i="8"/>
  <c r="CW37" i="8"/>
  <c r="CX37" i="8"/>
  <c r="CY37" i="8"/>
  <c r="CZ37" i="8"/>
  <c r="DA37" i="8"/>
  <c r="BD9" i="8"/>
  <c r="BE9" i="8"/>
  <c r="BF9" i="8"/>
  <c r="BG9" i="8"/>
  <c r="BH9" i="8"/>
  <c r="BI9" i="8"/>
  <c r="BJ9" i="8"/>
  <c r="BK9" i="8"/>
  <c r="BL9" i="8"/>
  <c r="BM9" i="8"/>
  <c r="BN9" i="8"/>
  <c r="BO9" i="8"/>
  <c r="BP9" i="8"/>
  <c r="BQ9" i="8"/>
  <c r="BR9" i="8"/>
  <c r="BS9" i="8"/>
  <c r="BT9" i="8"/>
  <c r="BU9" i="8"/>
  <c r="BV9" i="8"/>
  <c r="BW9" i="8"/>
  <c r="BX9" i="8"/>
  <c r="BY9" i="8"/>
  <c r="BZ9" i="8"/>
  <c r="CA9" i="8"/>
  <c r="CB9" i="8"/>
  <c r="CC9" i="8"/>
  <c r="CD9" i="8"/>
  <c r="CE9" i="8"/>
  <c r="CF9" i="8"/>
  <c r="CG9" i="8"/>
  <c r="CH9" i="8"/>
  <c r="CI9" i="8"/>
  <c r="CJ9" i="8"/>
  <c r="CK9" i="8"/>
  <c r="CL9" i="8"/>
  <c r="CM9" i="8"/>
  <c r="CN9" i="8"/>
  <c r="CO9" i="8"/>
  <c r="CP9" i="8"/>
  <c r="CQ9" i="8"/>
  <c r="CR9" i="8"/>
  <c r="CS9" i="8"/>
  <c r="CT9" i="8"/>
  <c r="CU9" i="8"/>
  <c r="CV9" i="8"/>
  <c r="CW9" i="8"/>
  <c r="CX9" i="8"/>
  <c r="CY9" i="8"/>
  <c r="CZ9" i="8"/>
  <c r="DA9" i="8"/>
  <c r="BD10" i="8"/>
  <c r="BE10" i="8"/>
  <c r="BF10" i="8"/>
  <c r="BG10" i="8"/>
  <c r="BH10" i="8"/>
  <c r="BI10" i="8"/>
  <c r="BJ10" i="8"/>
  <c r="BK10" i="8"/>
  <c r="BL10" i="8"/>
  <c r="BM10" i="8"/>
  <c r="BN10" i="8"/>
  <c r="BO10" i="8"/>
  <c r="BP10" i="8"/>
  <c r="BQ10" i="8"/>
  <c r="BR10" i="8"/>
  <c r="BS10" i="8"/>
  <c r="BT10" i="8"/>
  <c r="BU10" i="8"/>
  <c r="BV10" i="8"/>
  <c r="BW10" i="8"/>
  <c r="BX10" i="8"/>
  <c r="BY10" i="8"/>
  <c r="BZ10" i="8"/>
  <c r="CA10" i="8"/>
  <c r="CB10" i="8"/>
  <c r="CC10" i="8"/>
  <c r="CD10" i="8"/>
  <c r="CE10" i="8"/>
  <c r="CF10" i="8"/>
  <c r="CG10" i="8"/>
  <c r="CH10" i="8"/>
  <c r="CI10" i="8"/>
  <c r="CJ10" i="8"/>
  <c r="CK10" i="8"/>
  <c r="CL10" i="8"/>
  <c r="CM10" i="8"/>
  <c r="CN10" i="8"/>
  <c r="CO10" i="8"/>
  <c r="CP10" i="8"/>
  <c r="CQ10" i="8"/>
  <c r="CR10" i="8"/>
  <c r="CS10" i="8"/>
  <c r="CT10" i="8"/>
  <c r="CU10" i="8"/>
  <c r="CV10" i="8"/>
  <c r="CW10" i="8"/>
  <c r="CX10" i="8"/>
  <c r="CY10" i="8"/>
  <c r="CZ10" i="8"/>
  <c r="DA10" i="8"/>
  <c r="BD11" i="8"/>
  <c r="BE11" i="8"/>
  <c r="BF11" i="8"/>
  <c r="BG11" i="8"/>
  <c r="BH11" i="8"/>
  <c r="BI11" i="8"/>
  <c r="BJ11" i="8"/>
  <c r="BK11" i="8"/>
  <c r="BL11" i="8"/>
  <c r="BM11" i="8"/>
  <c r="BN11" i="8"/>
  <c r="BO11" i="8"/>
  <c r="BP11" i="8"/>
  <c r="BQ11" i="8"/>
  <c r="BR11" i="8"/>
  <c r="BS11" i="8"/>
  <c r="BT11" i="8"/>
  <c r="BU11" i="8"/>
  <c r="BV11" i="8"/>
  <c r="BW11" i="8"/>
  <c r="BX11" i="8"/>
  <c r="BY11" i="8"/>
  <c r="BZ11" i="8"/>
  <c r="CA11" i="8"/>
  <c r="CB11" i="8"/>
  <c r="CC11" i="8"/>
  <c r="CD11" i="8"/>
  <c r="CE11" i="8"/>
  <c r="CF11" i="8"/>
  <c r="CG11" i="8"/>
  <c r="CH11" i="8"/>
  <c r="CI11" i="8"/>
  <c r="CJ11" i="8"/>
  <c r="CK11" i="8"/>
  <c r="CL11" i="8"/>
  <c r="CM11" i="8"/>
  <c r="CN11" i="8"/>
  <c r="CO11" i="8"/>
  <c r="CP11" i="8"/>
  <c r="CQ11" i="8"/>
  <c r="CR11" i="8"/>
  <c r="CS11" i="8"/>
  <c r="CT11" i="8"/>
  <c r="CU11" i="8"/>
  <c r="CV11" i="8"/>
  <c r="CW11" i="8"/>
  <c r="CX11" i="8"/>
  <c r="CY11" i="8"/>
  <c r="CZ11" i="8"/>
  <c r="DA11" i="8"/>
  <c r="BD12" i="8"/>
  <c r="BE12" i="8"/>
  <c r="BF12" i="8"/>
  <c r="BG12" i="8"/>
  <c r="BH12" i="8"/>
  <c r="BI12" i="8"/>
  <c r="BJ12" i="8"/>
  <c r="BK12" i="8"/>
  <c r="BL12" i="8"/>
  <c r="BM12" i="8"/>
  <c r="BN12" i="8"/>
  <c r="BO12" i="8"/>
  <c r="BP12" i="8"/>
  <c r="BQ12" i="8"/>
  <c r="BR12" i="8"/>
  <c r="BS12" i="8"/>
  <c r="BT12" i="8"/>
  <c r="BU12" i="8"/>
  <c r="BV12" i="8"/>
  <c r="BW12" i="8"/>
  <c r="BX12" i="8"/>
  <c r="BY12" i="8"/>
  <c r="BZ12" i="8"/>
  <c r="CA12" i="8"/>
  <c r="CB12" i="8"/>
  <c r="CC12" i="8"/>
  <c r="CD12" i="8"/>
  <c r="CE12" i="8"/>
  <c r="CF12" i="8"/>
  <c r="CG12" i="8"/>
  <c r="CH12" i="8"/>
  <c r="CI12" i="8"/>
  <c r="CJ12" i="8"/>
  <c r="CK12" i="8"/>
  <c r="CL12" i="8"/>
  <c r="CM12" i="8"/>
  <c r="CN12" i="8"/>
  <c r="CO12" i="8"/>
  <c r="CP12" i="8"/>
  <c r="CQ12" i="8"/>
  <c r="CR12" i="8"/>
  <c r="CS12" i="8"/>
  <c r="CT12" i="8"/>
  <c r="CU12" i="8"/>
  <c r="CV12" i="8"/>
  <c r="CW12" i="8"/>
  <c r="CX12" i="8"/>
  <c r="CY12" i="8"/>
  <c r="CZ12" i="8"/>
  <c r="DA12" i="8"/>
  <c r="BD13" i="8"/>
  <c r="BE13" i="8"/>
  <c r="BF13" i="8"/>
  <c r="BG13" i="8"/>
  <c r="BH13" i="8"/>
  <c r="BI13" i="8"/>
  <c r="BJ13" i="8"/>
  <c r="BK13" i="8"/>
  <c r="BL13" i="8"/>
  <c r="BM13" i="8"/>
  <c r="BN13" i="8"/>
  <c r="BO13" i="8"/>
  <c r="BP13" i="8"/>
  <c r="BQ13" i="8"/>
  <c r="BR13" i="8"/>
  <c r="BS13" i="8"/>
  <c r="BT13" i="8"/>
  <c r="BU13" i="8"/>
  <c r="BV13" i="8"/>
  <c r="BW13" i="8"/>
  <c r="BX13" i="8"/>
  <c r="BY13" i="8"/>
  <c r="BZ13" i="8"/>
  <c r="CA13" i="8"/>
  <c r="CB13" i="8"/>
  <c r="CC13" i="8"/>
  <c r="CD13" i="8"/>
  <c r="CE13" i="8"/>
  <c r="CF13" i="8"/>
  <c r="CG13" i="8"/>
  <c r="CH13" i="8"/>
  <c r="CI13" i="8"/>
  <c r="CJ13" i="8"/>
  <c r="CK13" i="8"/>
  <c r="CL13" i="8"/>
  <c r="CM13" i="8"/>
  <c r="CN13" i="8"/>
  <c r="CO13" i="8"/>
  <c r="CP13" i="8"/>
  <c r="CQ13" i="8"/>
  <c r="CR13" i="8"/>
  <c r="CS13" i="8"/>
  <c r="CT13" i="8"/>
  <c r="CU13" i="8"/>
  <c r="CV13" i="8"/>
  <c r="CW13" i="8"/>
  <c r="CX13" i="8"/>
  <c r="CY13" i="8"/>
  <c r="CZ13" i="8"/>
  <c r="DA13" i="8"/>
  <c r="BD14" i="8"/>
  <c r="BE14" i="8"/>
  <c r="BF14" i="8"/>
  <c r="BG14" i="8"/>
  <c r="BH14" i="8"/>
  <c r="BI14" i="8"/>
  <c r="BJ14" i="8"/>
  <c r="BK14" i="8"/>
  <c r="BL14" i="8"/>
  <c r="BM14" i="8"/>
  <c r="BN14" i="8"/>
  <c r="BO14" i="8"/>
  <c r="BP14" i="8"/>
  <c r="BQ14" i="8"/>
  <c r="BR14" i="8"/>
  <c r="BS14" i="8"/>
  <c r="BT14" i="8"/>
  <c r="BU14" i="8"/>
  <c r="BV14" i="8"/>
  <c r="BW14" i="8"/>
  <c r="BX14" i="8"/>
  <c r="BY14" i="8"/>
  <c r="BZ14" i="8"/>
  <c r="CA14" i="8"/>
  <c r="CB14" i="8"/>
  <c r="CC14" i="8"/>
  <c r="CD14" i="8"/>
  <c r="CE14" i="8"/>
  <c r="CF14" i="8"/>
  <c r="CG14" i="8"/>
  <c r="CH14" i="8"/>
  <c r="CI14" i="8"/>
  <c r="CJ14" i="8"/>
  <c r="CK14" i="8"/>
  <c r="CL14" i="8"/>
  <c r="CM14" i="8"/>
  <c r="CN14" i="8"/>
  <c r="CO14" i="8"/>
  <c r="CP14" i="8"/>
  <c r="CQ14" i="8"/>
  <c r="CR14" i="8"/>
  <c r="CS14" i="8"/>
  <c r="CT14" i="8"/>
  <c r="CU14" i="8"/>
  <c r="CV14" i="8"/>
  <c r="CW14" i="8"/>
  <c r="CX14" i="8"/>
  <c r="CY14" i="8"/>
  <c r="CZ14" i="8"/>
  <c r="DA14" i="8"/>
  <c r="BD15" i="8"/>
  <c r="BE15" i="8"/>
  <c r="BF15" i="8"/>
  <c r="BG15" i="8"/>
  <c r="BH15" i="8"/>
  <c r="BI15" i="8"/>
  <c r="BJ15" i="8"/>
  <c r="BK15" i="8"/>
  <c r="BL15" i="8"/>
  <c r="BM15" i="8"/>
  <c r="BN15" i="8"/>
  <c r="BO15" i="8"/>
  <c r="BP15" i="8"/>
  <c r="BQ15" i="8"/>
  <c r="BR15" i="8"/>
  <c r="BS15" i="8"/>
  <c r="BT15" i="8"/>
  <c r="BU15" i="8"/>
  <c r="BV15" i="8"/>
  <c r="BW15" i="8"/>
  <c r="BX15" i="8"/>
  <c r="BY15" i="8"/>
  <c r="BZ15" i="8"/>
  <c r="CA15" i="8"/>
  <c r="CB15" i="8"/>
  <c r="CC15" i="8"/>
  <c r="CD15" i="8"/>
  <c r="CE15" i="8"/>
  <c r="CF15" i="8"/>
  <c r="CG15" i="8"/>
  <c r="CH15" i="8"/>
  <c r="CI15" i="8"/>
  <c r="CJ15" i="8"/>
  <c r="CK15" i="8"/>
  <c r="CL15" i="8"/>
  <c r="CM15" i="8"/>
  <c r="CN15" i="8"/>
  <c r="CO15" i="8"/>
  <c r="CP15" i="8"/>
  <c r="CQ15" i="8"/>
  <c r="CR15" i="8"/>
  <c r="CS15" i="8"/>
  <c r="CT15" i="8"/>
  <c r="CU15" i="8"/>
  <c r="CV15" i="8"/>
  <c r="CW15" i="8"/>
  <c r="CX15" i="8"/>
  <c r="CY15" i="8"/>
  <c r="CZ15" i="8"/>
  <c r="DA15" i="8"/>
  <c r="BD16" i="8"/>
  <c r="BE16" i="8"/>
  <c r="BF16" i="8"/>
  <c r="BG16" i="8"/>
  <c r="BH16" i="8"/>
  <c r="BI16" i="8"/>
  <c r="BJ16" i="8"/>
  <c r="BK16" i="8"/>
  <c r="BL16" i="8"/>
  <c r="BM16" i="8"/>
  <c r="BN16" i="8"/>
  <c r="BO16" i="8"/>
  <c r="BP16" i="8"/>
  <c r="BQ16" i="8"/>
  <c r="BR16" i="8"/>
  <c r="BS16" i="8"/>
  <c r="BT16" i="8"/>
  <c r="BU16" i="8"/>
  <c r="BV16" i="8"/>
  <c r="BW16" i="8"/>
  <c r="BX16" i="8"/>
  <c r="BY16" i="8"/>
  <c r="BZ16" i="8"/>
  <c r="CA16" i="8"/>
  <c r="CB16" i="8"/>
  <c r="CC16" i="8"/>
  <c r="CD16" i="8"/>
  <c r="CE16" i="8"/>
  <c r="CF16" i="8"/>
  <c r="CG16" i="8"/>
  <c r="CH16" i="8"/>
  <c r="CI16" i="8"/>
  <c r="CJ16" i="8"/>
  <c r="CK16" i="8"/>
  <c r="CL16" i="8"/>
  <c r="CM16" i="8"/>
  <c r="CN16" i="8"/>
  <c r="CO16" i="8"/>
  <c r="CP16" i="8"/>
  <c r="CQ16" i="8"/>
  <c r="CR16" i="8"/>
  <c r="CS16" i="8"/>
  <c r="CT16" i="8"/>
  <c r="CU16" i="8"/>
  <c r="CV16" i="8"/>
  <c r="CW16" i="8"/>
  <c r="CX16" i="8"/>
  <c r="CY16" i="8"/>
  <c r="CZ16" i="8"/>
  <c r="DA16" i="8"/>
  <c r="BD17" i="8"/>
  <c r="BE17" i="8"/>
  <c r="BF17" i="8"/>
  <c r="BG17" i="8"/>
  <c r="BH17" i="8"/>
  <c r="BI17" i="8"/>
  <c r="BJ17" i="8"/>
  <c r="BK17" i="8"/>
  <c r="BL17" i="8"/>
  <c r="BM17" i="8"/>
  <c r="BN17" i="8"/>
  <c r="BO17" i="8"/>
  <c r="BP17" i="8"/>
  <c r="BQ17" i="8"/>
  <c r="BR17" i="8"/>
  <c r="BS17" i="8"/>
  <c r="BT17" i="8"/>
  <c r="BU17" i="8"/>
  <c r="BV17" i="8"/>
  <c r="BW17" i="8"/>
  <c r="BX17" i="8"/>
  <c r="BY17" i="8"/>
  <c r="BZ17" i="8"/>
  <c r="CA17" i="8"/>
  <c r="CB17" i="8"/>
  <c r="CC17" i="8"/>
  <c r="CD17" i="8"/>
  <c r="CE17" i="8"/>
  <c r="CF17" i="8"/>
  <c r="CG17" i="8"/>
  <c r="CH17" i="8"/>
  <c r="CI17" i="8"/>
  <c r="CJ17" i="8"/>
  <c r="CK17" i="8"/>
  <c r="CL17" i="8"/>
  <c r="CM17" i="8"/>
  <c r="CN17" i="8"/>
  <c r="CO17" i="8"/>
  <c r="CP17" i="8"/>
  <c r="CQ17" i="8"/>
  <c r="CR17" i="8"/>
  <c r="CS17" i="8"/>
  <c r="CT17" i="8"/>
  <c r="CU17" i="8"/>
  <c r="CV17" i="8"/>
  <c r="CW17" i="8"/>
  <c r="CX17" i="8"/>
  <c r="CY17" i="8"/>
  <c r="CZ17" i="8"/>
  <c r="DA17" i="8"/>
  <c r="BD18" i="8"/>
  <c r="BE18" i="8"/>
  <c r="BF18" i="8"/>
  <c r="BG18" i="8"/>
  <c r="BH18" i="8"/>
  <c r="BI18" i="8"/>
  <c r="BJ18" i="8"/>
  <c r="BK18" i="8"/>
  <c r="BL18" i="8"/>
  <c r="BM18" i="8"/>
  <c r="BN18" i="8"/>
  <c r="BO18" i="8"/>
  <c r="BP18" i="8"/>
  <c r="BQ18" i="8"/>
  <c r="BR18" i="8"/>
  <c r="BS18" i="8"/>
  <c r="BT18" i="8"/>
  <c r="BU18" i="8"/>
  <c r="BV18" i="8"/>
  <c r="BW18" i="8"/>
  <c r="BX18" i="8"/>
  <c r="BY18" i="8"/>
  <c r="BZ18" i="8"/>
  <c r="CA18" i="8"/>
  <c r="CB18" i="8"/>
  <c r="CC18" i="8"/>
  <c r="CD18" i="8"/>
  <c r="CE18" i="8"/>
  <c r="CF18" i="8"/>
  <c r="CG18" i="8"/>
  <c r="CH18" i="8"/>
  <c r="CI18" i="8"/>
  <c r="CJ18" i="8"/>
  <c r="CK18" i="8"/>
  <c r="CL18" i="8"/>
  <c r="CM18" i="8"/>
  <c r="CN18" i="8"/>
  <c r="CO18" i="8"/>
  <c r="CP18" i="8"/>
  <c r="CQ18" i="8"/>
  <c r="CR18" i="8"/>
  <c r="CS18" i="8"/>
  <c r="CT18" i="8"/>
  <c r="CU18" i="8"/>
  <c r="CV18" i="8"/>
  <c r="CW18" i="8"/>
  <c r="CX18" i="8"/>
  <c r="CY18" i="8"/>
  <c r="CZ18" i="8"/>
  <c r="DA18" i="8"/>
  <c r="BD19" i="8"/>
  <c r="BE19" i="8"/>
  <c r="BF19" i="8"/>
  <c r="BG19" i="8"/>
  <c r="BH19" i="8"/>
  <c r="BI19" i="8"/>
  <c r="BJ19" i="8"/>
  <c r="BK19" i="8"/>
  <c r="BL19" i="8"/>
  <c r="BM19" i="8"/>
  <c r="BN19" i="8"/>
  <c r="BO19" i="8"/>
  <c r="BP19" i="8"/>
  <c r="BQ19" i="8"/>
  <c r="BR19" i="8"/>
  <c r="BS19" i="8"/>
  <c r="BT19" i="8"/>
  <c r="BU19" i="8"/>
  <c r="BV19" i="8"/>
  <c r="BW19" i="8"/>
  <c r="BX19" i="8"/>
  <c r="BY19" i="8"/>
  <c r="BZ19" i="8"/>
  <c r="CA19" i="8"/>
  <c r="CB19" i="8"/>
  <c r="CC19" i="8"/>
  <c r="CD19" i="8"/>
  <c r="CE19" i="8"/>
  <c r="CF19" i="8"/>
  <c r="CG19" i="8"/>
  <c r="CH19" i="8"/>
  <c r="CI19" i="8"/>
  <c r="CJ19" i="8"/>
  <c r="CK19" i="8"/>
  <c r="CL19" i="8"/>
  <c r="CM19" i="8"/>
  <c r="CN19" i="8"/>
  <c r="CO19" i="8"/>
  <c r="CP19" i="8"/>
  <c r="CQ19" i="8"/>
  <c r="CR19" i="8"/>
  <c r="CS19" i="8"/>
  <c r="CT19" i="8"/>
  <c r="CU19" i="8"/>
  <c r="CV19" i="8"/>
  <c r="CW19" i="8"/>
  <c r="CX19" i="8"/>
  <c r="CY19" i="8"/>
  <c r="CZ19" i="8"/>
  <c r="DA19" i="8"/>
  <c r="BD20" i="8"/>
  <c r="BE20" i="8"/>
  <c r="BF20" i="8"/>
  <c r="BG20" i="8"/>
  <c r="BH20" i="8"/>
  <c r="BI20" i="8"/>
  <c r="BJ20" i="8"/>
  <c r="BK20" i="8"/>
  <c r="BL20" i="8"/>
  <c r="BM20" i="8"/>
  <c r="BN20" i="8"/>
  <c r="BO20" i="8"/>
  <c r="BP20" i="8"/>
  <c r="BQ20" i="8"/>
  <c r="BR20" i="8"/>
  <c r="BS20" i="8"/>
  <c r="BT20" i="8"/>
  <c r="BU20" i="8"/>
  <c r="BV20" i="8"/>
  <c r="BW20" i="8"/>
  <c r="BX20" i="8"/>
  <c r="BY20" i="8"/>
  <c r="BZ20" i="8"/>
  <c r="CA20" i="8"/>
  <c r="CB20" i="8"/>
  <c r="CC20" i="8"/>
  <c r="CD20" i="8"/>
  <c r="CE20" i="8"/>
  <c r="CF20" i="8"/>
  <c r="CG20" i="8"/>
  <c r="CH20" i="8"/>
  <c r="CI20" i="8"/>
  <c r="CJ20" i="8"/>
  <c r="CK20" i="8"/>
  <c r="CL20" i="8"/>
  <c r="CM20" i="8"/>
  <c r="CN20" i="8"/>
  <c r="CO20" i="8"/>
  <c r="CP20" i="8"/>
  <c r="CQ20" i="8"/>
  <c r="CR20" i="8"/>
  <c r="CS20" i="8"/>
  <c r="CT20" i="8"/>
  <c r="CU20" i="8"/>
  <c r="CV20" i="8"/>
  <c r="CW20" i="8"/>
  <c r="CX20" i="8"/>
  <c r="CY20" i="8"/>
  <c r="CZ20" i="8"/>
  <c r="DA20" i="8"/>
  <c r="BD21" i="8"/>
  <c r="BE21" i="8"/>
  <c r="BF21" i="8"/>
  <c r="BG21" i="8"/>
  <c r="BH21" i="8"/>
  <c r="BI21" i="8"/>
  <c r="BJ21" i="8"/>
  <c r="BK21" i="8"/>
  <c r="BL21" i="8"/>
  <c r="BM21" i="8"/>
  <c r="BN21" i="8"/>
  <c r="BO21" i="8"/>
  <c r="BP21" i="8"/>
  <c r="BQ21" i="8"/>
  <c r="BR21" i="8"/>
  <c r="BS21" i="8"/>
  <c r="BT21" i="8"/>
  <c r="BU21" i="8"/>
  <c r="BV21" i="8"/>
  <c r="BW21" i="8"/>
  <c r="BX21" i="8"/>
  <c r="BY21" i="8"/>
  <c r="BZ21" i="8"/>
  <c r="CA21" i="8"/>
  <c r="CB21" i="8"/>
  <c r="CC21" i="8"/>
  <c r="CD21" i="8"/>
  <c r="CE21" i="8"/>
  <c r="CF21" i="8"/>
  <c r="CG21" i="8"/>
  <c r="CH21" i="8"/>
  <c r="CI21" i="8"/>
  <c r="CJ21" i="8"/>
  <c r="CK21" i="8"/>
  <c r="CL21" i="8"/>
  <c r="CM21" i="8"/>
  <c r="CN21" i="8"/>
  <c r="CO21" i="8"/>
  <c r="CP21" i="8"/>
  <c r="CQ21" i="8"/>
  <c r="CR21" i="8"/>
  <c r="CS21" i="8"/>
  <c r="CT21" i="8"/>
  <c r="CU21" i="8"/>
  <c r="CV21" i="8"/>
  <c r="CW21" i="8"/>
  <c r="CX21" i="8"/>
  <c r="CY21" i="8"/>
  <c r="CZ21" i="8"/>
  <c r="DA21" i="8"/>
  <c r="BD22" i="8"/>
  <c r="BE22" i="8"/>
  <c r="BF22" i="8"/>
  <c r="BG22" i="8"/>
  <c r="BH22" i="8"/>
  <c r="BI22" i="8"/>
  <c r="BJ22" i="8"/>
  <c r="BK22" i="8"/>
  <c r="BL22" i="8"/>
  <c r="BM22" i="8"/>
  <c r="BN22" i="8"/>
  <c r="BO22" i="8"/>
  <c r="BP22" i="8"/>
  <c r="BQ22" i="8"/>
  <c r="BR22" i="8"/>
  <c r="BS22" i="8"/>
  <c r="BT22" i="8"/>
  <c r="BU22" i="8"/>
  <c r="BV22" i="8"/>
  <c r="BW22" i="8"/>
  <c r="BX22" i="8"/>
  <c r="BY22" i="8"/>
  <c r="BZ22" i="8"/>
  <c r="CA22" i="8"/>
  <c r="CB22" i="8"/>
  <c r="CC22" i="8"/>
  <c r="CD22" i="8"/>
  <c r="CE22" i="8"/>
  <c r="CF22" i="8"/>
  <c r="CG22" i="8"/>
  <c r="CH22" i="8"/>
  <c r="CI22" i="8"/>
  <c r="CJ22" i="8"/>
  <c r="CK22" i="8"/>
  <c r="CL22" i="8"/>
  <c r="CM22" i="8"/>
  <c r="CN22" i="8"/>
  <c r="CO22" i="8"/>
  <c r="CP22" i="8"/>
  <c r="CQ22" i="8"/>
  <c r="CR22" i="8"/>
  <c r="CS22" i="8"/>
  <c r="CT22" i="8"/>
  <c r="CU22" i="8"/>
  <c r="CV22" i="8"/>
  <c r="CW22" i="8"/>
  <c r="CX22" i="8"/>
  <c r="CY22" i="8"/>
  <c r="CZ22" i="8"/>
  <c r="DA22" i="8"/>
  <c r="BD23" i="8"/>
  <c r="BE23" i="8"/>
  <c r="BF23" i="8"/>
  <c r="BG23" i="8"/>
  <c r="BH23" i="8"/>
  <c r="BI23" i="8"/>
  <c r="BJ23" i="8"/>
  <c r="BK23" i="8"/>
  <c r="BL23" i="8"/>
  <c r="BM23" i="8"/>
  <c r="BN23" i="8"/>
  <c r="BO23" i="8"/>
  <c r="BP23" i="8"/>
  <c r="BQ23" i="8"/>
  <c r="BR23" i="8"/>
  <c r="BS23" i="8"/>
  <c r="BT23" i="8"/>
  <c r="BU23" i="8"/>
  <c r="BV23" i="8"/>
  <c r="BW23" i="8"/>
  <c r="BX23" i="8"/>
  <c r="BY23" i="8"/>
  <c r="BZ23" i="8"/>
  <c r="CA23" i="8"/>
  <c r="CB23" i="8"/>
  <c r="CC23" i="8"/>
  <c r="CD23" i="8"/>
  <c r="CE23" i="8"/>
  <c r="CF23" i="8"/>
  <c r="CG23" i="8"/>
  <c r="CH23" i="8"/>
  <c r="CI23" i="8"/>
  <c r="CJ23" i="8"/>
  <c r="CK23" i="8"/>
  <c r="CL23" i="8"/>
  <c r="CM23" i="8"/>
  <c r="CN23" i="8"/>
  <c r="CO23" i="8"/>
  <c r="CP23" i="8"/>
  <c r="CQ23" i="8"/>
  <c r="CR23" i="8"/>
  <c r="CS23" i="8"/>
  <c r="CT23" i="8"/>
  <c r="CU23" i="8"/>
  <c r="CV23" i="8"/>
  <c r="CW23" i="8"/>
  <c r="CX23" i="8"/>
  <c r="CY23" i="8"/>
  <c r="CZ23" i="8"/>
  <c r="DA23" i="8"/>
  <c r="F24" i="8"/>
  <c r="F25" i="8"/>
  <c r="F26" i="8"/>
  <c r="F27" i="8"/>
  <c r="F28" i="8"/>
  <c r="F29" i="8"/>
  <c r="F30" i="8"/>
  <c r="F31" i="8"/>
  <c r="F32" i="8"/>
  <c r="F33" i="8"/>
  <c r="F34" i="8"/>
  <c r="F35" i="8"/>
  <c r="F36" i="8"/>
  <c r="F37" i="8"/>
  <c r="C252" i="8"/>
  <c r="C100" i="6"/>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2"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 i="8"/>
  <c r="I5" i="9" l="1"/>
  <c r="I6" i="9" s="1"/>
  <c r="I10" i="9" s="1"/>
  <c r="CZ38" i="8"/>
  <c r="CV38" i="8"/>
  <c r="CR38" i="8"/>
  <c r="CN38" i="8"/>
  <c r="CJ38" i="8"/>
  <c r="CF38" i="8"/>
  <c r="CB38" i="8"/>
  <c r="BX38" i="8"/>
  <c r="BT38" i="8"/>
  <c r="BP38" i="8"/>
  <c r="BL38" i="8"/>
  <c r="BH38" i="8"/>
  <c r="BD38" i="8"/>
  <c r="CY38" i="8"/>
  <c r="CU38" i="8"/>
  <c r="CQ38" i="8"/>
  <c r="CM38" i="8"/>
  <c r="CI38" i="8"/>
  <c r="CE38" i="8"/>
  <c r="CA38" i="8"/>
  <c r="BW38" i="8"/>
  <c r="BS38" i="8"/>
  <c r="BO38" i="8"/>
  <c r="BK38" i="8"/>
  <c r="BG38" i="8"/>
  <c r="CX38" i="8"/>
  <c r="CT38" i="8"/>
  <c r="CP38" i="8"/>
  <c r="CL38" i="8"/>
  <c r="CH38" i="8"/>
  <c r="CD38" i="8"/>
  <c r="BZ38" i="8"/>
  <c r="BV38" i="8"/>
  <c r="BR38" i="8"/>
  <c r="BN38" i="8"/>
  <c r="BJ38" i="8"/>
  <c r="BF38" i="8"/>
  <c r="DA38" i="8"/>
  <c r="CW38" i="8"/>
  <c r="CS38" i="8"/>
  <c r="CO38" i="8"/>
  <c r="CK38" i="8"/>
  <c r="CG38" i="8"/>
  <c r="CC38" i="8"/>
  <c r="BY38" i="8"/>
  <c r="BU38" i="8"/>
  <c r="BQ38" i="8"/>
  <c r="BM38" i="8"/>
  <c r="BI38" i="8"/>
  <c r="BE38" i="8"/>
  <c r="F4" i="8"/>
  <c r="F2" i="8"/>
  <c r="F3" i="8"/>
  <c r="F5" i="8"/>
  <c r="F6" i="8" s="1"/>
  <c r="C89" i="6"/>
  <c r="C24" i="6"/>
  <c r="C9" i="6"/>
  <c r="C82" i="6"/>
  <c r="C68" i="6"/>
  <c r="C75" i="6" s="1"/>
  <c r="C61" i="6"/>
  <c r="C54" i="6"/>
  <c r="C47" i="6"/>
  <c r="C40" i="6"/>
  <c r="C33" i="6"/>
  <c r="C17" i="6"/>
  <c r="F9" i="8" l="1"/>
  <c r="V10" i="8"/>
  <c r="AL10" i="8"/>
  <c r="BB10" i="8"/>
  <c r="U11" i="8"/>
  <c r="AK11" i="8"/>
  <c r="BA11" i="8"/>
  <c r="T12" i="8"/>
  <c r="AJ12" i="8"/>
  <c r="AZ12" i="8"/>
  <c r="S13" i="8"/>
  <c r="AI13" i="8"/>
  <c r="AY13" i="8"/>
  <c r="R14" i="8"/>
  <c r="AH14" i="8"/>
  <c r="AX14" i="8"/>
  <c r="Q15" i="8"/>
  <c r="AG15" i="8"/>
  <c r="AW15" i="8"/>
  <c r="P16" i="8"/>
  <c r="AF16" i="8"/>
  <c r="AV16" i="8"/>
  <c r="W10" i="8"/>
  <c r="AR10" i="8"/>
  <c r="P11" i="8"/>
  <c r="AL11" i="8"/>
  <c r="J12" i="8"/>
  <c r="AE12" i="8"/>
  <c r="BA12" i="8"/>
  <c r="Y13" i="8"/>
  <c r="AT13" i="8"/>
  <c r="S14" i="8"/>
  <c r="AN14" i="8"/>
  <c r="L15" i="8"/>
  <c r="AH15" i="8"/>
  <c r="BC15" i="8"/>
  <c r="AA16" i="8"/>
  <c r="AW16" i="8"/>
  <c r="P17" i="8"/>
  <c r="AF17" i="8"/>
  <c r="AV17" i="8"/>
  <c r="O18" i="8"/>
  <c r="AE18" i="8"/>
  <c r="AU18" i="8"/>
  <c r="N19" i="8"/>
  <c r="AD19" i="8"/>
  <c r="AT19" i="8"/>
  <c r="M20" i="8"/>
  <c r="AC20" i="8"/>
  <c r="AS20" i="8"/>
  <c r="L21" i="8"/>
  <c r="AB21" i="8"/>
  <c r="AR21" i="8"/>
  <c r="K22" i="8"/>
  <c r="AA22" i="8"/>
  <c r="AQ22" i="8"/>
  <c r="J23" i="8"/>
  <c r="Z23" i="8"/>
  <c r="AP23" i="8"/>
  <c r="I9" i="8"/>
  <c r="Y9" i="8"/>
  <c r="AO9" i="8"/>
  <c r="F11" i="8"/>
  <c r="H10" i="8"/>
  <c r="AC10" i="8"/>
  <c r="AY10" i="8"/>
  <c r="W11" i="8"/>
  <c r="AR11" i="8"/>
  <c r="Q12" i="8"/>
  <c r="AL12" i="8"/>
  <c r="J13" i="8"/>
  <c r="AF13" i="8"/>
  <c r="BA13" i="8"/>
  <c r="O10" i="8"/>
  <c r="AJ10" i="8"/>
  <c r="H11" i="8"/>
  <c r="AD11" i="8"/>
  <c r="AY11" i="8"/>
  <c r="W12" i="8"/>
  <c r="AS12" i="8"/>
  <c r="Q13" i="8"/>
  <c r="AL13" i="8"/>
  <c r="K14" i="8"/>
  <c r="AF14" i="8"/>
  <c r="BA14" i="8"/>
  <c r="Z15" i="8"/>
  <c r="AU15" i="8"/>
  <c r="S16" i="8"/>
  <c r="AO16" i="8"/>
  <c r="J17" i="8"/>
  <c r="Z17" i="8"/>
  <c r="AP17" i="8"/>
  <c r="I18" i="8"/>
  <c r="Y18" i="8"/>
  <c r="K10" i="8"/>
  <c r="AU11" i="8"/>
  <c r="AH13" i="8"/>
  <c r="AR14" i="8"/>
  <c r="AL15" i="8"/>
  <c r="AE16" i="8"/>
  <c r="S17" i="8"/>
  <c r="AY17" i="8"/>
  <c r="AH18" i="8"/>
  <c r="H19" i="8"/>
  <c r="AC19" i="8"/>
  <c r="AY19" i="8"/>
  <c r="W20" i="8"/>
  <c r="AR20" i="8"/>
  <c r="Q21" i="8"/>
  <c r="AL21" i="8"/>
  <c r="J22" i="8"/>
  <c r="AF22" i="8"/>
  <c r="BA22" i="8"/>
  <c r="Y23" i="8"/>
  <c r="AU23" i="8"/>
  <c r="S9" i="8"/>
  <c r="AN9" i="8"/>
  <c r="F16" i="8"/>
  <c r="J11" i="8"/>
  <c r="AT12" i="8"/>
  <c r="Y14" i="8"/>
  <c r="S15" i="8"/>
  <c r="M16" i="8"/>
  <c r="BB16" i="8"/>
  <c r="AK17" i="8"/>
  <c r="T18" i="8"/>
  <c r="AV18" i="8"/>
  <c r="T19" i="8"/>
  <c r="AO19" i="8"/>
  <c r="N20" i="8"/>
  <c r="AI20" i="8"/>
  <c r="G21" i="8"/>
  <c r="AC21" i="8"/>
  <c r="AX21" i="8"/>
  <c r="V22" i="8"/>
  <c r="AR22" i="8"/>
  <c r="P23" i="8"/>
  <c r="AY12" i="8"/>
  <c r="V15" i="8"/>
  <c r="G17" i="8"/>
  <c r="V18" i="8"/>
  <c r="U19" i="8"/>
  <c r="O20" i="8"/>
  <c r="I21" i="8"/>
  <c r="AY21" i="8"/>
  <c r="AS22" i="8"/>
  <c r="AF23" i="8"/>
  <c r="K9" i="8"/>
  <c r="AM9" i="8"/>
  <c r="F22" i="8"/>
  <c r="T20" i="8"/>
  <c r="H22" i="8"/>
  <c r="AB23" i="8"/>
  <c r="AB9" i="8"/>
  <c r="T11" i="8"/>
  <c r="AE14" i="8"/>
  <c r="R16" i="8"/>
  <c r="AO17" i="8"/>
  <c r="AX18" i="8"/>
  <c r="AR19" i="8"/>
  <c r="AL20" i="8"/>
  <c r="AE21" i="8"/>
  <c r="Y22" i="8"/>
  <c r="S23" i="8"/>
  <c r="AV23" i="8"/>
  <c r="AA9" i="8"/>
  <c r="BC9" i="8"/>
  <c r="AD12" i="8"/>
  <c r="K15" i="8"/>
  <c r="O17" i="8"/>
  <c r="AD18" i="8"/>
  <c r="AK19" i="8"/>
  <c r="Y21" i="8"/>
  <c r="U23" i="8"/>
  <c r="AJ9" i="8"/>
  <c r="P9" i="8"/>
  <c r="O21" i="8"/>
  <c r="Q17" i="8"/>
  <c r="AL9" i="8"/>
  <c r="AU21" i="8"/>
  <c r="P18" i="8"/>
  <c r="F13" i="8"/>
  <c r="AD22" i="8"/>
  <c r="G19" i="8"/>
  <c r="AP11" i="8"/>
  <c r="M23" i="8"/>
  <c r="AM19" i="8"/>
  <c r="T14" i="8"/>
  <c r="AV15" i="8"/>
  <c r="AK22" i="8"/>
  <c r="AZ23" i="8"/>
  <c r="AT9" i="8"/>
  <c r="AE11" i="8"/>
  <c r="AJ14" i="8"/>
  <c r="W16" i="8"/>
  <c r="AS17" i="8"/>
  <c r="BA18" i="8"/>
  <c r="AU19" i="8"/>
  <c r="AN20" i="8"/>
  <c r="AH21" i="8"/>
  <c r="AB22" i="8"/>
  <c r="U10" i="8"/>
  <c r="AQ15" i="8"/>
  <c r="AL18" i="8"/>
  <c r="Z20" i="8"/>
  <c r="M22" i="8"/>
  <c r="AM23" i="8"/>
  <c r="AU9" i="8"/>
  <c r="Z16" i="8"/>
  <c r="AC22" i="8"/>
  <c r="AQ9" i="8"/>
  <c r="N12" i="8"/>
  <c r="AM16" i="8"/>
  <c r="L19" i="8"/>
  <c r="AV20" i="8"/>
  <c r="AJ22" i="8"/>
  <c r="BC23" i="8"/>
  <c r="F17" i="8"/>
  <c r="X13" i="8"/>
  <c r="AE17" i="8"/>
  <c r="AT21" i="8"/>
  <c r="AX9" i="8"/>
  <c r="V20" i="8"/>
  <c r="J9" i="8"/>
  <c r="AX16" i="8"/>
  <c r="AK21" i="8"/>
  <c r="AZ9" i="8"/>
  <c r="AS18" i="8"/>
  <c r="R21" i="8"/>
  <c r="AD21" i="8"/>
  <c r="Z9" i="8"/>
  <c r="N21" i="8"/>
  <c r="AW23" i="8"/>
  <c r="X15" i="8"/>
  <c r="X18" i="8"/>
  <c r="W19" i="8"/>
  <c r="J21" i="8"/>
  <c r="AT22" i="8"/>
  <c r="AP9" i="8"/>
  <c r="Q14" i="8"/>
  <c r="AU17" i="8"/>
  <c r="R22" i="8"/>
  <c r="F12" i="8"/>
  <c r="AZ22" i="8"/>
  <c r="AC13" i="8"/>
  <c r="K20" i="8"/>
  <c r="N15" i="8"/>
  <c r="AC16" i="8"/>
  <c r="Z21" i="8"/>
  <c r="J10" i="8"/>
  <c r="Z10" i="8"/>
  <c r="AP10" i="8"/>
  <c r="I11" i="8"/>
  <c r="Y11" i="8"/>
  <c r="AO11" i="8"/>
  <c r="H12" i="8"/>
  <c r="X12" i="8"/>
  <c r="AN12" i="8"/>
  <c r="G13" i="8"/>
  <c r="W13" i="8"/>
  <c r="AM13" i="8"/>
  <c r="BC13" i="8"/>
  <c r="V14" i="8"/>
  <c r="AL14" i="8"/>
  <c r="BB14" i="8"/>
  <c r="U15" i="8"/>
  <c r="AK15" i="8"/>
  <c r="BA15" i="8"/>
  <c r="T16" i="8"/>
  <c r="AJ16" i="8"/>
  <c r="G10" i="8"/>
  <c r="AB10" i="8"/>
  <c r="AW10" i="8"/>
  <c r="V11" i="8"/>
  <c r="AQ11" i="8"/>
  <c r="O12" i="8"/>
  <c r="AK12" i="8"/>
  <c r="I13" i="8"/>
  <c r="AD13" i="8"/>
  <c r="AZ13" i="8"/>
  <c r="X14" i="8"/>
  <c r="AS14" i="8"/>
  <c r="R15" i="8"/>
  <c r="AM15" i="8"/>
  <c r="K16" i="8"/>
  <c r="AG16" i="8"/>
  <c r="BA16" i="8"/>
  <c r="T17" i="8"/>
  <c r="AJ17" i="8"/>
  <c r="AZ17" i="8"/>
  <c r="S18" i="8"/>
  <c r="AI18" i="8"/>
  <c r="AY18" i="8"/>
  <c r="R19" i="8"/>
  <c r="AH19" i="8"/>
  <c r="AX19" i="8"/>
  <c r="Q20" i="8"/>
  <c r="AG20" i="8"/>
  <c r="AW20" i="8"/>
  <c r="P21" i="8"/>
  <c r="AF21" i="8"/>
  <c r="AV21" i="8"/>
  <c r="O22" i="8"/>
  <c r="AE22" i="8"/>
  <c r="AU22" i="8"/>
  <c r="N23" i="8"/>
  <c r="AD23" i="8"/>
  <c r="AT23" i="8"/>
  <c r="M9" i="8"/>
  <c r="AC9" i="8"/>
  <c r="AS9" i="8"/>
  <c r="F15" i="8"/>
  <c r="M10" i="8"/>
  <c r="AI10" i="8"/>
  <c r="G11" i="8"/>
  <c r="AB11" i="8"/>
  <c r="AX11" i="8"/>
  <c r="V12" i="8"/>
  <c r="AQ12" i="8"/>
  <c r="P13" i="8"/>
  <c r="AK13" i="8"/>
  <c r="I14" i="8"/>
  <c r="T10" i="8"/>
  <c r="AO10" i="8"/>
  <c r="N11" i="8"/>
  <c r="AI11" i="8"/>
  <c r="G12" i="8"/>
  <c r="AC12" i="8"/>
  <c r="AX12" i="8"/>
  <c r="V13" i="8"/>
  <c r="AR13" i="8"/>
  <c r="P14" i="8"/>
  <c r="AK14" i="8"/>
  <c r="J15" i="8"/>
  <c r="AE15" i="8"/>
  <c r="AZ15" i="8"/>
  <c r="Y16" i="8"/>
  <c r="AT16" i="8"/>
  <c r="N17" i="8"/>
  <c r="AD17" i="8"/>
  <c r="AT17" i="8"/>
  <c r="M18" i="8"/>
  <c r="AC18" i="8"/>
  <c r="AF10" i="8"/>
  <c r="S12" i="8"/>
  <c r="G14" i="8"/>
  <c r="BC14" i="8"/>
  <c r="AP16" i="8"/>
  <c r="AA17" i="8"/>
  <c r="J18" i="8"/>
  <c r="AO18" i="8"/>
  <c r="M19" i="8"/>
  <c r="AI19" i="8"/>
  <c r="G20" i="8"/>
  <c r="AB20" i="8"/>
  <c r="AX20" i="8"/>
  <c r="V21" i="8"/>
  <c r="AQ21" i="8"/>
  <c r="P22" i="8"/>
  <c r="I23" i="8"/>
  <c r="AE23" i="8"/>
  <c r="X9" i="8"/>
  <c r="F21" i="8"/>
  <c r="R13" i="8"/>
  <c r="AD15" i="8"/>
  <c r="M17" i="8"/>
  <c r="AB18" i="8"/>
  <c r="Y19" i="8"/>
  <c r="S20" i="8"/>
  <c r="M21" i="8"/>
  <c r="BC21" i="8"/>
  <c r="AW22" i="8"/>
  <c r="AS13" i="8"/>
  <c r="W17" i="8"/>
  <c r="AF19" i="8"/>
  <c r="S21" i="8"/>
  <c r="G23" i="8"/>
  <c r="R9" i="8"/>
  <c r="AP20" i="8"/>
  <c r="AQ23" i="8"/>
  <c r="AZ14" i="8"/>
  <c r="H18" i="8"/>
  <c r="BC19" i="8"/>
  <c r="AP21" i="8"/>
  <c r="AA23" i="8"/>
  <c r="AH9" i="8"/>
  <c r="AF15" i="8"/>
  <c r="AR18" i="8"/>
  <c r="J20" i="8"/>
  <c r="AI23" i="8"/>
  <c r="AK23" i="8"/>
  <c r="AI15" i="8"/>
  <c r="BB20" i="8"/>
  <c r="AE9" i="8"/>
  <c r="AW17" i="8"/>
  <c r="T22" i="8"/>
  <c r="AV10" i="8"/>
  <c r="AT20" i="8"/>
  <c r="X22" i="8"/>
  <c r="AS23" i="8"/>
  <c r="BB18" i="8"/>
  <c r="AX22" i="8"/>
  <c r="F18" i="8"/>
  <c r="I17" i="8"/>
  <c r="P20" i="8"/>
  <c r="BA21" i="8"/>
  <c r="L9" i="8"/>
  <c r="AQ10" i="8"/>
  <c r="BB15" i="8"/>
  <c r="P19" i="8"/>
  <c r="G9" i="8"/>
  <c r="AC23" i="8"/>
  <c r="AY23" i="8"/>
  <c r="W9" i="8"/>
  <c r="AG17" i="8"/>
  <c r="R10" i="8"/>
  <c r="AX10" i="8"/>
  <c r="Q11" i="8"/>
  <c r="AW11" i="8"/>
  <c r="N10" i="8"/>
  <c r="AD10" i="8"/>
  <c r="AT10" i="8"/>
  <c r="M11" i="8"/>
  <c r="AC11" i="8"/>
  <c r="AS11" i="8"/>
  <c r="L12" i="8"/>
  <c r="AB12" i="8"/>
  <c r="AR12" i="8"/>
  <c r="K13" i="8"/>
  <c r="AA13" i="8"/>
  <c r="AQ13" i="8"/>
  <c r="J14" i="8"/>
  <c r="Z14" i="8"/>
  <c r="AP14" i="8"/>
  <c r="I15" i="8"/>
  <c r="Y15" i="8"/>
  <c r="AO15" i="8"/>
  <c r="H16" i="8"/>
  <c r="X16" i="8"/>
  <c r="AN16" i="8"/>
  <c r="L10" i="8"/>
  <c r="AG10" i="8"/>
  <c r="BC10" i="8"/>
  <c r="AA11" i="8"/>
  <c r="AV11" i="8"/>
  <c r="U12" i="8"/>
  <c r="AP12" i="8"/>
  <c r="N13" i="8"/>
  <c r="AJ13" i="8"/>
  <c r="H14" i="8"/>
  <c r="AC14" i="8"/>
  <c r="AY14" i="8"/>
  <c r="W15" i="8"/>
  <c r="AR15" i="8"/>
  <c r="Q16" i="8"/>
  <c r="AL16" i="8"/>
  <c r="H17" i="8"/>
  <c r="X17" i="8"/>
  <c r="AN17" i="8"/>
  <c r="G18" i="8"/>
  <c r="W18" i="8"/>
  <c r="AM18" i="8"/>
  <c r="BC18" i="8"/>
  <c r="V19" i="8"/>
  <c r="AL19" i="8"/>
  <c r="BB19" i="8"/>
  <c r="U20" i="8"/>
  <c r="AK20" i="8"/>
  <c r="BA20" i="8"/>
  <c r="T21" i="8"/>
  <c r="AJ21" i="8"/>
  <c r="AZ21" i="8"/>
  <c r="S22" i="8"/>
  <c r="AI22" i="8"/>
  <c r="AY22" i="8"/>
  <c r="R23" i="8"/>
  <c r="AH23" i="8"/>
  <c r="AX23" i="8"/>
  <c r="Q9" i="8"/>
  <c r="AG9" i="8"/>
  <c r="AW9" i="8"/>
  <c r="F19" i="8"/>
  <c r="S10" i="8"/>
  <c r="AN10" i="8"/>
  <c r="L11" i="8"/>
  <c r="AH11" i="8"/>
  <c r="BC11" i="8"/>
  <c r="AA12" i="8"/>
  <c r="AW12" i="8"/>
  <c r="U13" i="8"/>
  <c r="AP13" i="8"/>
  <c r="O14" i="8"/>
  <c r="Y10" i="8"/>
  <c r="AU10" i="8"/>
  <c r="S11" i="8"/>
  <c r="AN11" i="8"/>
  <c r="M12" i="8"/>
  <c r="AH12" i="8"/>
  <c r="BC12" i="8"/>
  <c r="AB13" i="8"/>
  <c r="AW13" i="8"/>
  <c r="U14" i="8"/>
  <c r="AQ14" i="8"/>
  <c r="O15" i="8"/>
  <c r="AJ15" i="8"/>
  <c r="I16" i="8"/>
  <c r="AD16" i="8"/>
  <c r="AY16" i="8"/>
  <c r="R17" i="8"/>
  <c r="AH17" i="8"/>
  <c r="AX17" i="8"/>
  <c r="Q18" i="8"/>
  <c r="AG18" i="8"/>
  <c r="BA10" i="8"/>
  <c r="AO12" i="8"/>
  <c r="W14" i="8"/>
  <c r="P15" i="8"/>
  <c r="J16" i="8"/>
  <c r="AZ16" i="8"/>
  <c r="AI17" i="8"/>
  <c r="R18" i="8"/>
  <c r="AT18" i="8"/>
  <c r="S19" i="8"/>
  <c r="AN19" i="8"/>
  <c r="L20" i="8"/>
  <c r="AH20" i="8"/>
  <c r="BC20" i="8"/>
  <c r="AA21" i="8"/>
  <c r="AW21" i="8"/>
  <c r="U22" i="8"/>
  <c r="AP22" i="8"/>
  <c r="O23" i="8"/>
  <c r="AJ23" i="8"/>
  <c r="H9" i="8"/>
  <c r="AD9" i="8"/>
  <c r="AY9" i="8"/>
  <c r="P10" i="8"/>
  <c r="AZ11" i="8"/>
  <c r="AN13" i="8"/>
  <c r="AU14" i="8"/>
  <c r="AN15" i="8"/>
  <c r="AH16" i="8"/>
  <c r="U17" i="8"/>
  <c r="BA17" i="8"/>
  <c r="AJ18" i="8"/>
  <c r="I19" i="8"/>
  <c r="AE19" i="8"/>
  <c r="AZ19" i="8"/>
  <c r="X20" i="8"/>
  <c r="AM21" i="8"/>
  <c r="L22" i="8"/>
  <c r="AG22" i="8"/>
  <c r="BB22" i="8"/>
  <c r="O11" i="8"/>
  <c r="AB14" i="8"/>
  <c r="O16" i="8"/>
  <c r="AM17" i="8"/>
  <c r="AW18" i="8"/>
  <c r="AQ19" i="8"/>
  <c r="AJ20" i="8"/>
  <c r="Q23" i="8"/>
  <c r="BB9" i="8"/>
  <c r="H13" i="8"/>
  <c r="AG23" i="8"/>
  <c r="AE20" i="8"/>
  <c r="AB19" i="8"/>
  <c r="AQ20" i="8"/>
  <c r="AH10" i="8"/>
  <c r="AG11" i="8"/>
  <c r="AF12" i="8"/>
  <c r="AV12" i="8"/>
  <c r="AO14" i="8"/>
  <c r="AZ20" i="8"/>
  <c r="AN23" i="8"/>
  <c r="AF9" i="8"/>
  <c r="BC17" i="8"/>
  <c r="W21" i="8"/>
  <c r="AC17" i="8"/>
  <c r="AV22" i="8"/>
  <c r="X19" i="8"/>
  <c r="BB17" i="8"/>
  <c r="AV14" i="8"/>
  <c r="X11" i="8"/>
  <c r="K12" i="8"/>
  <c r="U9" i="8"/>
  <c r="AN21" i="8"/>
  <c r="Y20" i="8"/>
  <c r="J19" i="8"/>
  <c r="AR17" i="8"/>
  <c r="V16" i="8"/>
  <c r="AI14" i="8"/>
  <c r="AU12" i="8"/>
  <c r="AB16" i="8"/>
  <c r="M15" i="8"/>
  <c r="AU13" i="8"/>
  <c r="G16" i="8"/>
  <c r="AW19" i="8"/>
  <c r="AO22" i="8"/>
  <c r="AR9" i="8"/>
  <c r="AA19" i="8"/>
  <c r="AJ11" i="8"/>
  <c r="H23" i="8"/>
  <c r="AG19" i="8"/>
  <c r="AX13" i="8"/>
  <c r="AI21" i="8"/>
  <c r="BA23" i="8"/>
  <c r="AU20" i="8"/>
  <c r="AK16" i="8"/>
  <c r="AL22" i="8"/>
  <c r="AY20" i="8"/>
  <c r="O19" i="8"/>
  <c r="AS16" i="8"/>
  <c r="Y12" i="8"/>
  <c r="N9" i="8"/>
  <c r="Z22" i="8"/>
  <c r="AM20" i="8"/>
  <c r="AZ18" i="8"/>
  <c r="U16" i="8"/>
  <c r="Z11" i="8"/>
  <c r="AL17" i="8"/>
  <c r="N16" i="8"/>
  <c r="AA14" i="8"/>
  <c r="AM12" i="8"/>
  <c r="AZ10" i="8"/>
  <c r="Z13" i="8"/>
  <c r="AM11" i="8"/>
  <c r="F23" i="8"/>
  <c r="BB23" i="8"/>
  <c r="AM22" i="8"/>
  <c r="X21" i="8"/>
  <c r="I20" i="8"/>
  <c r="AQ18" i="8"/>
  <c r="AB17" i="8"/>
  <c r="AX15" i="8"/>
  <c r="M14" i="8"/>
  <c r="Z12" i="8"/>
  <c r="AM10" i="8"/>
  <c r="L16" i="8"/>
  <c r="AT14" i="8"/>
  <c r="AE13" i="8"/>
  <c r="I22" i="8"/>
  <c r="L23" i="8"/>
  <c r="K23" i="8"/>
  <c r="AI9" i="8"/>
  <c r="K17" i="8"/>
  <c r="AI16" i="8"/>
  <c r="L13" i="8"/>
  <c r="AV13" i="8"/>
  <c r="BC22" i="8"/>
  <c r="K11" i="8"/>
  <c r="AF20" i="8"/>
  <c r="W23" i="8"/>
  <c r="F20" i="8"/>
  <c r="V9" i="8"/>
  <c r="N18" i="8"/>
  <c r="AV9" i="8"/>
  <c r="N22" i="8"/>
  <c r="AN18" i="8"/>
  <c r="AA10" i="8"/>
  <c r="AV19" i="8"/>
  <c r="X23" i="8"/>
  <c r="BA19" i="8"/>
  <c r="AW14" i="8"/>
  <c r="Q22" i="8"/>
  <c r="AD20" i="8"/>
  <c r="AP18" i="8"/>
  <c r="AY15" i="8"/>
  <c r="AK10" i="8"/>
  <c r="AO23" i="8"/>
  <c r="BB21" i="8"/>
  <c r="R20" i="8"/>
  <c r="Z18" i="8"/>
  <c r="AA15" i="8"/>
  <c r="AK18" i="8"/>
  <c r="V17" i="8"/>
  <c r="AP15" i="8"/>
  <c r="BB13" i="8"/>
  <c r="R12" i="8"/>
  <c r="AE10" i="8"/>
  <c r="BB12" i="8"/>
  <c r="R11" i="8"/>
  <c r="BA9" i="8"/>
  <c r="AL23" i="8"/>
  <c r="W22" i="8"/>
  <c r="H21" i="8"/>
  <c r="AP19" i="8"/>
  <c r="AA18" i="8"/>
  <c r="L17" i="8"/>
  <c r="AB15" i="8"/>
  <c r="AO13" i="8"/>
  <c r="BB11" i="8"/>
  <c r="Q10" i="8"/>
  <c r="AS15" i="8"/>
  <c r="AD14" i="8"/>
  <c r="O13" i="8"/>
  <c r="Q19" i="8"/>
  <c r="AM14" i="8"/>
  <c r="AA20" i="8"/>
  <c r="AT15" i="8"/>
  <c r="AO21" i="8"/>
  <c r="AJ19" i="8"/>
  <c r="L14" i="8"/>
  <c r="K21" i="8"/>
  <c r="M13" i="8"/>
  <c r="X10" i="8"/>
  <c r="AR23" i="8"/>
  <c r="AI12" i="8"/>
  <c r="AF18" i="8"/>
  <c r="AN22" i="8"/>
  <c r="AU16" i="8"/>
  <c r="T9" i="8"/>
  <c r="U21" i="8"/>
  <c r="Y17" i="8"/>
  <c r="O9" i="8"/>
  <c r="F14" i="8"/>
  <c r="AH22" i="8"/>
  <c r="K19" i="8"/>
  <c r="I12" i="8"/>
  <c r="AS21" i="8"/>
  <c r="H20" i="8"/>
  <c r="L18" i="8"/>
  <c r="H15" i="8"/>
  <c r="F10" i="8"/>
  <c r="T23" i="8"/>
  <c r="AG21" i="8"/>
  <c r="AS19" i="8"/>
  <c r="AQ17" i="8"/>
  <c r="AG14" i="8"/>
  <c r="U18" i="8"/>
  <c r="BC16" i="8"/>
  <c r="T15" i="8"/>
  <c r="AG13" i="8"/>
  <c r="AT11" i="8"/>
  <c r="I10" i="8"/>
  <c r="AG12" i="8"/>
  <c r="AS10" i="8"/>
  <c r="AK9" i="8"/>
  <c r="V23" i="8"/>
  <c r="G22" i="8"/>
  <c r="AO20" i="8"/>
  <c r="Z19" i="8"/>
  <c r="K18" i="8"/>
  <c r="AQ16" i="8"/>
  <c r="G15" i="8"/>
  <c r="T13" i="8"/>
  <c r="AF11" i="8"/>
  <c r="AR16" i="8"/>
  <c r="AC15" i="8"/>
  <c r="N14" i="8"/>
  <c r="P12" i="8"/>
  <c r="AI38" i="8" l="1"/>
  <c r="AY38" i="8"/>
  <c r="AV38" i="8"/>
  <c r="AU38" i="8"/>
  <c r="S38" i="8"/>
  <c r="AR38" i="8"/>
  <c r="AF38" i="8"/>
  <c r="AD38" i="8"/>
  <c r="Q38" i="8"/>
  <c r="G38" i="8"/>
  <c r="L38" i="8"/>
  <c r="AS38" i="8"/>
  <c r="AP38" i="8"/>
  <c r="Z38" i="8"/>
  <c r="AZ38" i="8"/>
  <c r="AQ38" i="8"/>
  <c r="AL38" i="8"/>
  <c r="AJ38" i="8"/>
  <c r="BC38" i="8"/>
  <c r="AT38" i="8"/>
  <c r="BA38" i="8"/>
  <c r="V38" i="8"/>
  <c r="N38" i="8"/>
  <c r="BB38" i="8"/>
  <c r="H38" i="8"/>
  <c r="W38" i="8"/>
  <c r="AE38" i="8"/>
  <c r="AH38" i="8"/>
  <c r="R38" i="8"/>
  <c r="X38" i="8"/>
  <c r="AC38" i="8"/>
  <c r="AX38" i="8"/>
  <c r="AA38" i="8"/>
  <c r="AB38" i="8"/>
  <c r="AO38" i="8"/>
  <c r="AG38" i="8"/>
  <c r="J38" i="8"/>
  <c r="P38" i="8"/>
  <c r="K38" i="8"/>
  <c r="I38" i="8"/>
  <c r="T38" i="8"/>
  <c r="O38" i="8"/>
  <c r="AK38" i="8"/>
  <c r="U38" i="8"/>
  <c r="AW38" i="8"/>
  <c r="M38" i="8"/>
  <c r="AM38" i="8"/>
  <c r="AN38" i="8"/>
  <c r="Y38" i="8"/>
  <c r="F38" i="8"/>
  <c r="E39" i="8" l="1"/>
</calcChain>
</file>

<file path=xl/sharedStrings.xml><?xml version="1.0" encoding="utf-8"?>
<sst xmlns="http://schemas.openxmlformats.org/spreadsheetml/2006/main" count="363" uniqueCount="313">
  <si>
    <t>Date</t>
  </si>
  <si>
    <t>Adj Close</t>
  </si>
  <si>
    <t>Total Revenue</t>
  </si>
  <si>
    <t>Cost of Revenue</t>
  </si>
  <si>
    <t>Gross Profit</t>
  </si>
  <si>
    <t>Interest Expense</t>
  </si>
  <si>
    <t>Basic EPS</t>
  </si>
  <si>
    <t>-</t>
  </si>
  <si>
    <t>Diluted EPS</t>
  </si>
  <si>
    <t>Basic Average Shares</t>
  </si>
  <si>
    <t>Diluted Average Shares</t>
  </si>
  <si>
    <t>EBITDA</t>
  </si>
  <si>
    <t>Operating Expense</t>
  </si>
  <si>
    <t>Operating Income</t>
  </si>
  <si>
    <t>Net Non Operating Interest Income Expense</t>
  </si>
  <si>
    <t>Other Income Expense</t>
  </si>
  <si>
    <t>Pretax Income</t>
  </si>
  <si>
    <t>Tax Provision</t>
  </si>
  <si>
    <t>Earnings From Equity Interest Net Of Tax</t>
  </si>
  <si>
    <t>Net Income Common Stockholders</t>
  </si>
  <si>
    <t>Dividend Per Share</t>
  </si>
  <si>
    <t>Total Operating Income As Reported</t>
  </si>
  <si>
    <t>Reported Normalized Basic E P S</t>
  </si>
  <si>
    <t>Reported Normalized Diluted E P S</t>
  </si>
  <si>
    <t>Rent Expense Supplemental</t>
  </si>
  <si>
    <t>Total Expenses</t>
  </si>
  <si>
    <t>Net Income From Continuing And Discontinued Operation</t>
  </si>
  <si>
    <t>Normalized Income</t>
  </si>
  <si>
    <t>EBIT</t>
  </si>
  <si>
    <t>Particulars</t>
  </si>
  <si>
    <t>Dividend Payout Ratio</t>
  </si>
  <si>
    <t>Current Ratio</t>
  </si>
  <si>
    <t>Quick Ratio</t>
  </si>
  <si>
    <t>Cash Ratio</t>
  </si>
  <si>
    <t>Inventories</t>
  </si>
  <si>
    <t>Other Current Assets</t>
  </si>
  <si>
    <t>Total Current Assets</t>
  </si>
  <si>
    <t>Total Assets</t>
  </si>
  <si>
    <t>Accounts Payable</t>
  </si>
  <si>
    <t>Other Current Liabilities</t>
  </si>
  <si>
    <t>Total Current Liabilities</t>
  </si>
  <si>
    <t>Long-Term Debt</t>
  </si>
  <si>
    <t>Convertible Debt</t>
  </si>
  <si>
    <t>Total Liabilities</t>
  </si>
  <si>
    <t>Retained Earnings</t>
  </si>
  <si>
    <t>Treasury Stock</t>
  </si>
  <si>
    <t>12/31/2022</t>
  </si>
  <si>
    <t>Assets</t>
  </si>
  <si>
    <t>Cash &amp; Equivalents</t>
  </si>
  <si>
    <t>Receivables</t>
  </si>
  <si>
    <t>Notes Receivable</t>
  </si>
  <si>
    <t>Net Property &amp; Equipment</t>
  </si>
  <si>
    <t>Investments &amp; Advances</t>
  </si>
  <si>
    <t>Other Non-Current Assets</t>
  </si>
  <si>
    <t>Deferred Charges</t>
  </si>
  <si>
    <t>Intangibles</t>
  </si>
  <si>
    <t>Deposits &amp; Other Assets</t>
  </si>
  <si>
    <t>Liabilities &amp; Shareholders Equity</t>
  </si>
  <si>
    <t>Notes Payable</t>
  </si>
  <si>
    <t>Current Portion Long-Term Debt</t>
  </si>
  <si>
    <t>Current Portion Capital Leases</t>
  </si>
  <si>
    <t>Accrued Expenses</t>
  </si>
  <si>
    <t>Income Taxes Payable</t>
  </si>
  <si>
    <t>Mortgages</t>
  </si>
  <si>
    <t>Deferred Taxes/Income</t>
  </si>
  <si>
    <t>Non-Current Capital Leases</t>
  </si>
  <si>
    <t>Other Non-Current Liabilities</t>
  </si>
  <si>
    <t>Minority Interest (Liabilities)</t>
  </si>
  <si>
    <t>Shareholders Equity</t>
  </si>
  <si>
    <t>Preferred Stock</t>
  </si>
  <si>
    <t>Common Stock (Par)</t>
  </si>
  <si>
    <t>Capital Surplus</t>
  </si>
  <si>
    <t>Other Equity</t>
  </si>
  <si>
    <t>Total Shareholder's Equity</t>
  </si>
  <si>
    <t>Total Liabilities &amp; Shareholder's Equity</t>
  </si>
  <si>
    <t>Total Common Equity</t>
  </si>
  <si>
    <t>Shares Outstanding</t>
  </si>
  <si>
    <t>Book Value Per Share</t>
  </si>
  <si>
    <t>Return</t>
  </si>
  <si>
    <t>Averge Return</t>
  </si>
  <si>
    <t>Variance</t>
  </si>
  <si>
    <t>Standard Deviation</t>
  </si>
  <si>
    <t>Drift</t>
  </si>
  <si>
    <t>Sim 1</t>
  </si>
  <si>
    <t>Sim 2</t>
  </si>
  <si>
    <t>Sim 3</t>
  </si>
  <si>
    <t>Sim 4</t>
  </si>
  <si>
    <t>Sim 5</t>
  </si>
  <si>
    <t>Sim 6</t>
  </si>
  <si>
    <t>Sim 7</t>
  </si>
  <si>
    <t>Sim 8</t>
  </si>
  <si>
    <t>Sim 9</t>
  </si>
  <si>
    <t>Sim 10</t>
  </si>
  <si>
    <t>Sim 11</t>
  </si>
  <si>
    <t>Sim 12</t>
  </si>
  <si>
    <t>Sim 13</t>
  </si>
  <si>
    <t>Sim 14</t>
  </si>
  <si>
    <t>Sim 15</t>
  </si>
  <si>
    <t>Sim 16</t>
  </si>
  <si>
    <t>Sim 17</t>
  </si>
  <si>
    <t>Sim 18</t>
  </si>
  <si>
    <t>Sim 19</t>
  </si>
  <si>
    <t>Sim 20</t>
  </si>
  <si>
    <t>Sim 21</t>
  </si>
  <si>
    <t>Sim 22</t>
  </si>
  <si>
    <t>Sim 23</t>
  </si>
  <si>
    <t>Sim 24</t>
  </si>
  <si>
    <t>Sim 25</t>
  </si>
  <si>
    <t>Sim 26</t>
  </si>
  <si>
    <t>Sim 27</t>
  </si>
  <si>
    <t>Sim 28</t>
  </si>
  <si>
    <t>Sim 29</t>
  </si>
  <si>
    <t>Sim 30</t>
  </si>
  <si>
    <t>Sim 31</t>
  </si>
  <si>
    <t>Sim 32</t>
  </si>
  <si>
    <t>Sim 33</t>
  </si>
  <si>
    <t>Sim 34</t>
  </si>
  <si>
    <t>Sim 35</t>
  </si>
  <si>
    <t>Sim 36</t>
  </si>
  <si>
    <t>Sim 37</t>
  </si>
  <si>
    <t>Sim 38</t>
  </si>
  <si>
    <t>Sim 39</t>
  </si>
  <si>
    <t>Sim 40</t>
  </si>
  <si>
    <t>Sim 41</t>
  </si>
  <si>
    <t>Sim 42</t>
  </si>
  <si>
    <t>Sim 43</t>
  </si>
  <si>
    <t>Sim 44</t>
  </si>
  <si>
    <t>Sim 45</t>
  </si>
  <si>
    <t>Sim 46</t>
  </si>
  <si>
    <t>Sim 47</t>
  </si>
  <si>
    <t>Sim 48</t>
  </si>
  <si>
    <t>Sim 49</t>
  </si>
  <si>
    <t>Sim 50</t>
  </si>
  <si>
    <t>https://finance.yahoo.com/quote/XOM.SW/key-statistics?p=XOM.SW</t>
  </si>
  <si>
    <t>Adj Close(XOM)</t>
  </si>
  <si>
    <t>Adj Close(S&amp;P 500)</t>
  </si>
  <si>
    <t>Beta(5yrs Monthly)</t>
  </si>
  <si>
    <t>Beta (Calculated)</t>
  </si>
  <si>
    <t>https://finance.yahoo.com/bonds</t>
  </si>
  <si>
    <t>Return(Ra)</t>
  </si>
  <si>
    <t>Return(Rm)</t>
  </si>
  <si>
    <t>Monthly Return(Rm)</t>
  </si>
  <si>
    <t>Annual Compounded Return</t>
  </si>
  <si>
    <t>% Monthly Return (Rm)</t>
  </si>
  <si>
    <t>Ra = Rf + βa (Rm – Rf)</t>
  </si>
  <si>
    <t>Required retrun for the assest or investment(Ra)</t>
  </si>
  <si>
    <t>Next day forecast</t>
  </si>
  <si>
    <t>AVERAGE</t>
  </si>
  <si>
    <t>1) Liquidity Ratio: This ratio indicates a company's capacity to fulfil its short-term financial commitments when they come due.</t>
  </si>
  <si>
    <t>a) Current Ratio = Current Assets / Current Liabilities</t>
  </si>
  <si>
    <t>Name</t>
  </si>
  <si>
    <t>Values</t>
  </si>
  <si>
    <t>Current Assets</t>
  </si>
  <si>
    <t>Current Liabilities</t>
  </si>
  <si>
    <t>b) Acid-test / Quick Ratio (Current Assets - Inventory) / Current Liabilities: Because inventory is less liquid than other current assets, the current ratio is tougher than the current ratio.</t>
  </si>
  <si>
    <t>Inventory</t>
  </si>
  <si>
    <t>c) Cash ratio = Cash + Cash Equivalents / Current Liabilities: It is the most stringent since it solely analyses a company's most liquid assets - cash, cash equivalents, and marketable securities.</t>
  </si>
  <si>
    <t>Cash and Cash equivalents</t>
  </si>
  <si>
    <t>2) Profitability Ratio: It measures profitability, which is a way to measure a company's performance</t>
  </si>
  <si>
    <t>a) Gross Profit Margin = Gross Profit/Net Sales</t>
  </si>
  <si>
    <t>Net Sales</t>
  </si>
  <si>
    <t>GPM</t>
  </si>
  <si>
    <t>b) Net Profit Margin = Net Income/Total Revenue</t>
  </si>
  <si>
    <t>Net Income</t>
  </si>
  <si>
    <t xml:space="preserve">c) Return on Assets = Net Income / Total Assets </t>
  </si>
  <si>
    <t>ROA</t>
  </si>
  <si>
    <t>Shareholders' equity</t>
  </si>
  <si>
    <t>ROE</t>
  </si>
  <si>
    <t>Operating Profit</t>
  </si>
  <si>
    <t>Operating profit margin</t>
  </si>
  <si>
    <t>d) Return on equity = Net income / Shareholders' equity</t>
  </si>
  <si>
    <t>e) Operating profit margin = Operating profit / Total revenue</t>
  </si>
  <si>
    <t>Avg Outstanding Shares</t>
  </si>
  <si>
    <t>EPS</t>
  </si>
  <si>
    <t>13.26 According to Yahoo Finance</t>
  </si>
  <si>
    <t>f) Earnings per share (EPS) = Net income / Average number of outstanding shares</t>
  </si>
  <si>
    <t>PE Ratio</t>
  </si>
  <si>
    <t>3) P/E Ratio = Market value per share/Earnings per share (EPS) </t>
  </si>
  <si>
    <t>Market Value Per Share</t>
  </si>
  <si>
    <t>4) Dividend Payout Ratio = Dividends / Net income</t>
  </si>
  <si>
    <t>Dividends</t>
  </si>
  <si>
    <t>In 1,000,000(Mn)</t>
  </si>
  <si>
    <t>Total Debt</t>
  </si>
  <si>
    <t>Shareholder’s equity</t>
  </si>
  <si>
    <t>Debt to Equity</t>
  </si>
  <si>
    <t>5) Debt to Equity Ratio = Total Debt  (total Liabilities)/ Shareholders’ Equity </t>
  </si>
  <si>
    <t>5) Growth Rate(Considering Total Revenue as a factor for 5 years)</t>
  </si>
  <si>
    <t>Total Revenue - 2018</t>
  </si>
  <si>
    <t>Total Revenue - 2019</t>
  </si>
  <si>
    <t>Total Revenue - 2020</t>
  </si>
  <si>
    <t>Total Revenue - 2021</t>
  </si>
  <si>
    <t>Total Revenue - 2022</t>
  </si>
  <si>
    <t>NPM</t>
  </si>
  <si>
    <t>Sim 51</t>
  </si>
  <si>
    <t>Sim 52</t>
  </si>
  <si>
    <t>Sim 53</t>
  </si>
  <si>
    <t>Sim 54</t>
  </si>
  <si>
    <t>Sim 55</t>
  </si>
  <si>
    <t>Sim 56</t>
  </si>
  <si>
    <t>Sim 57</t>
  </si>
  <si>
    <t>Sim 58</t>
  </si>
  <si>
    <t>Sim 59</t>
  </si>
  <si>
    <t>Sim 60</t>
  </si>
  <si>
    <t>Sim 61</t>
  </si>
  <si>
    <t>Sim 62</t>
  </si>
  <si>
    <t>Sim 63</t>
  </si>
  <si>
    <t>Sim 64</t>
  </si>
  <si>
    <t>Sim 65</t>
  </si>
  <si>
    <t>Sim 66</t>
  </si>
  <si>
    <t>Sim 67</t>
  </si>
  <si>
    <t>Sim 68</t>
  </si>
  <si>
    <t>Sim 69</t>
  </si>
  <si>
    <t>Sim 70</t>
  </si>
  <si>
    <t>Sim 71</t>
  </si>
  <si>
    <t>Sim 72</t>
  </si>
  <si>
    <t>Sim 73</t>
  </si>
  <si>
    <t>Sim 74</t>
  </si>
  <si>
    <t>Sim 75</t>
  </si>
  <si>
    <t>Sim 76</t>
  </si>
  <si>
    <t>Sim 77</t>
  </si>
  <si>
    <t>Sim 78</t>
  </si>
  <si>
    <t>Sim 79</t>
  </si>
  <si>
    <t>Sim 80</t>
  </si>
  <si>
    <t>Sim 81</t>
  </si>
  <si>
    <t>Sim 82</t>
  </si>
  <si>
    <t>Sim 83</t>
  </si>
  <si>
    <t>Sim 84</t>
  </si>
  <si>
    <t>Sim 85</t>
  </si>
  <si>
    <t>Sim 86</t>
  </si>
  <si>
    <t>Sim 87</t>
  </si>
  <si>
    <t>Sim 88</t>
  </si>
  <si>
    <t>Sim 89</t>
  </si>
  <si>
    <t>Sim 90</t>
  </si>
  <si>
    <t>Sim 91</t>
  </si>
  <si>
    <t>Sim 92</t>
  </si>
  <si>
    <t>Sim 93</t>
  </si>
  <si>
    <t>Sim 94</t>
  </si>
  <si>
    <t>Sim 95</t>
  </si>
  <si>
    <t>Sim 96</t>
  </si>
  <si>
    <t>Sim 97</t>
  </si>
  <si>
    <t>Sim 98</t>
  </si>
  <si>
    <t>Sim 99</t>
  </si>
  <si>
    <t>Sim 100</t>
  </si>
  <si>
    <t>Walmart Inc.</t>
  </si>
  <si>
    <t>Consolidated Income Statement</t>
  </si>
  <si>
    <t>US$ in millions</t>
  </si>
  <si>
    <t>12 months ended:</t>
  </si>
  <si>
    <t>Net sales</t>
  </si>
  <si>
    <t>Cost of sales</t>
  </si>
  <si>
    <t>Gross profit</t>
  </si>
  <si>
    <t>Membership and other income</t>
  </si>
  <si>
    <t>Operating, selling, general and administrative expenses</t>
  </si>
  <si>
    <t>Operating income</t>
  </si>
  <si>
    <t>Interest expense, debt and finance lease</t>
  </si>
  <si>
    <t>Interest income</t>
  </si>
  <si>
    <t>Interest, net</t>
  </si>
  <si>
    <t>Loss on extinguishment of debt</t>
  </si>
  <si>
    <t>Other gains and (losses)</t>
  </si>
  <si>
    <t>Income before income taxes</t>
  </si>
  <si>
    <t>Provision for income taxes</t>
  </si>
  <si>
    <t>Consolidated net income</t>
  </si>
  <si>
    <t>Consolidated net (income) loss attributable to noncontrolling interest</t>
  </si>
  <si>
    <t>Consolidated net income attributable to Walmart</t>
  </si>
  <si>
    <t>Source: https://www.stock-analysis-on.net/NYSE/Company/Walmart-Inc/Financial-Statement/Income-Statement</t>
  </si>
  <si>
    <t>Consolidated Balance Sheet: Assets</t>
  </si>
  <si>
    <t>Cash and cash equivalents</t>
  </si>
  <si>
    <t>Receivables, net</t>
  </si>
  <si>
    <t>Prepaid expenses and other</t>
  </si>
  <si>
    <t>Current assets</t>
  </si>
  <si>
    <t>Property and equipment, net</t>
  </si>
  <si>
    <t>Finance lease right-of-use assets, net</t>
  </si>
  <si>
    <t>Property and equipment, including finance lease right-of-use assets, net</t>
  </si>
  <si>
    <t>Operating lease right-of-use assets</t>
  </si>
  <si>
    <t>Goodwill</t>
  </si>
  <si>
    <t>Other long-term assets</t>
  </si>
  <si>
    <t>Long-term assets</t>
  </si>
  <si>
    <t>Total assets</t>
  </si>
  <si>
    <t>Source: https://www.stock-analysis-on.net/NYSE/Company/Walmart-Inc/Financial-Statement/Assets</t>
  </si>
  <si>
    <t>Consolidated Balance Sheet: Liabilities and Stockholders’ Equity</t>
  </si>
  <si>
    <t>Short-term borrowings</t>
  </si>
  <si>
    <t>Accounts payable</t>
  </si>
  <si>
    <t>Accrued wages and benefits</t>
  </si>
  <si>
    <t>Self-insurance</t>
  </si>
  <si>
    <t>Accrued non-income taxes</t>
  </si>
  <si>
    <t>Opioid litigation settlement</t>
  </si>
  <si>
    <t>Deferred gift card revenue</t>
  </si>
  <si>
    <t>Other</t>
  </si>
  <si>
    <t>Accrued liabilities</t>
  </si>
  <si>
    <t>Accrued income taxes</t>
  </si>
  <si>
    <t>Long-term debt due within one year</t>
  </si>
  <si>
    <t>Operating lease obligations due within one year</t>
  </si>
  <si>
    <t>Finance lease obligations due within one year</t>
  </si>
  <si>
    <t>Current liabilities</t>
  </si>
  <si>
    <t>Long-term debt, excluding due within one year</t>
  </si>
  <si>
    <t>Long-term operating lease obligations, excluding due within one year</t>
  </si>
  <si>
    <t>Long-term finance lease obligations, excluding due within one year</t>
  </si>
  <si>
    <t>Deferred income taxes and other</t>
  </si>
  <si>
    <t>Long-term liabilities</t>
  </si>
  <si>
    <t>Total liabilities</t>
  </si>
  <si>
    <t>Redeemable noncontrolling interest</t>
  </si>
  <si>
    <t>Common stock</t>
  </si>
  <si>
    <t>Capital in excess of par value</t>
  </si>
  <si>
    <t>Retained earnings</t>
  </si>
  <si>
    <t>Accumulated other comprehensive loss</t>
  </si>
  <si>
    <t>Total Walmart shareholders’ equity</t>
  </si>
  <si>
    <t>Noncontrolling interest</t>
  </si>
  <si>
    <t>Total equity</t>
  </si>
  <si>
    <t>Total liabilities, redeemable noncontrolling interest, and equity</t>
  </si>
  <si>
    <t>Source: https://www.stock-analysis-on.net/NYSE/Company/Walmart-Inc/Financial-Statement/Liabilities-and-Stockholders-Equity</t>
  </si>
  <si>
    <t xml:space="preserve">We captured this information directlty from yahoo finance since it was not available on the webiste we downloaded the Balance sheet from. </t>
  </si>
  <si>
    <t>(CURRENT PRICE DATE(06-04-2023)</t>
  </si>
  <si>
    <t>Treasury Yield 10 Years(Rf)</t>
  </si>
  <si>
    <t>&lt;1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</si>
</sst>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000000"/>
    <numFmt numFmtId="165" formatCode="[$-409]mmm\ d\,\ yyyy"/>
    <numFmt numFmtId="166" formatCode="#,##0_);\(#,##0\);&quot;—&quot;"/>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Segoe UI"/>
      <family val="2"/>
    </font>
    <font>
      <u/>
      <sz val="11"/>
      <color theme="10"/>
      <name val="Calibri"/>
      <family val="2"/>
      <scheme val="minor"/>
    </font>
    <font>
      <sz val="8"/>
      <name val="Calibri"/>
      <family val="2"/>
      <scheme val="minor"/>
    </font>
    <font>
      <b/>
      <sz val="14"/>
      <color theme="1"/>
      <name val="Calibri"/>
      <family val="2"/>
      <scheme val="minor"/>
    </font>
    <font>
      <sz val="14"/>
      <color theme="1"/>
      <name val="Calibri"/>
      <family val="2"/>
      <scheme val="minor"/>
    </font>
    <font>
      <sz val="11"/>
      <color rgb="FF252525"/>
      <name val="Calibri"/>
      <family val="2"/>
    </font>
    <font>
      <b/>
      <sz val="22"/>
      <color rgb="FF7E261B"/>
      <name val="Calibri"/>
      <family val="2"/>
    </font>
    <font>
      <b/>
      <sz val="17"/>
      <color rgb="FF757575"/>
      <name val="Calibri"/>
      <family val="2"/>
    </font>
    <font>
      <b/>
      <sz val="11"/>
      <color rgb="FF252525"/>
      <name val="Calibri"/>
      <family val="2"/>
    </font>
    <font>
      <sz val="9"/>
      <color rgb="FF757575"/>
      <name val="Calibri"/>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79998168889431442"/>
        <bgColor indexed="64"/>
      </patternFill>
    </fill>
  </fills>
  <borders count="7">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rgb="FF252525"/>
      </top>
      <bottom style="medium">
        <color rgb="FF252525"/>
      </bottom>
      <diagonal/>
    </border>
    <border>
      <left/>
      <right/>
      <top style="thin">
        <color rgb="FFE2E2E2"/>
      </top>
      <bottom/>
      <diagonal/>
    </border>
    <border>
      <left/>
      <right/>
      <top style="thin">
        <color rgb="FF252525"/>
      </top>
      <bottom/>
      <diagonal/>
    </border>
  </borders>
  <cellStyleXfs count="5">
    <xf numFmtId="0" fontId="0" fillId="0" borderId="0"/>
    <xf numFmtId="43" fontId="1" fillId="0" borderId="0" applyFon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8" fillId="0" borderId="0"/>
  </cellStyleXfs>
  <cellXfs count="43">
    <xf numFmtId="0" fontId="0" fillId="0" borderId="0" xfId="0"/>
    <xf numFmtId="2" fontId="0" fillId="0" borderId="0" xfId="0" applyNumberFormat="1" applyAlignment="1">
      <alignment horizontal="center"/>
    </xf>
    <xf numFmtId="0" fontId="0" fillId="0" borderId="0" xfId="0" applyAlignment="1">
      <alignment horizontal="center"/>
    </xf>
    <xf numFmtId="14" fontId="0" fillId="0" borderId="0" xfId="0" applyNumberFormat="1" applyAlignment="1">
      <alignment horizontal="center"/>
    </xf>
    <xf numFmtId="0" fontId="2" fillId="0" borderId="0" xfId="0" applyFont="1"/>
    <xf numFmtId="0" fontId="3" fillId="0" borderId="0" xfId="0" applyFont="1" applyAlignment="1">
      <alignment vertical="center"/>
    </xf>
    <xf numFmtId="43" fontId="3" fillId="0" borderId="0" xfId="1" applyFont="1" applyFill="1" applyBorder="1" applyAlignment="1">
      <alignment vertical="center" wrapText="1"/>
    </xf>
    <xf numFmtId="2" fontId="0" fillId="0" borderId="0" xfId="0" applyNumberFormat="1"/>
    <xf numFmtId="14" fontId="0" fillId="0" borderId="0" xfId="0" applyNumberFormat="1"/>
    <xf numFmtId="164" fontId="0" fillId="0" borderId="0" xfId="0" applyNumberFormat="1" applyAlignment="1">
      <alignment horizontal="center"/>
    </xf>
    <xf numFmtId="0" fontId="4" fillId="0" borderId="0" xfId="2"/>
    <xf numFmtId="10" fontId="0" fillId="0" borderId="0" xfId="0" applyNumberFormat="1"/>
    <xf numFmtId="10" fontId="0" fillId="0" borderId="0" xfId="3" applyNumberFormat="1" applyFont="1"/>
    <xf numFmtId="10" fontId="2" fillId="2" borderId="0" xfId="0" applyNumberFormat="1" applyFont="1" applyFill="1"/>
    <xf numFmtId="0" fontId="0" fillId="3" borderId="0" xfId="0" applyFill="1"/>
    <xf numFmtId="2" fontId="2" fillId="0" borderId="0" xfId="0" applyNumberFormat="1" applyFont="1" applyAlignment="1">
      <alignment horizontal="center"/>
    </xf>
    <xf numFmtId="0" fontId="2" fillId="0" borderId="0" xfId="0" applyFont="1" applyAlignment="1">
      <alignment horizontal="center"/>
    </xf>
    <xf numFmtId="0" fontId="6" fillId="0" borderId="0" xfId="0" applyFont="1"/>
    <xf numFmtId="0" fontId="7" fillId="0" borderId="0" xfId="0" applyFont="1"/>
    <xf numFmtId="0" fontId="2" fillId="4" borderId="1" xfId="0" applyFont="1" applyFill="1" applyBorder="1"/>
    <xf numFmtId="0" fontId="2" fillId="4" borderId="2" xfId="0" applyFont="1" applyFill="1" applyBorder="1"/>
    <xf numFmtId="0" fontId="2" fillId="4" borderId="3" xfId="0" applyFont="1" applyFill="1" applyBorder="1"/>
    <xf numFmtId="0" fontId="7" fillId="0" borderId="0" xfId="0" applyFont="1" applyAlignment="1">
      <alignment horizontal="center"/>
    </xf>
    <xf numFmtId="3" fontId="0" fillId="0" borderId="0" xfId="0" applyNumberFormat="1" applyAlignment="1">
      <alignment horizontal="center"/>
    </xf>
    <xf numFmtId="4" fontId="0" fillId="0" borderId="0" xfId="0" applyNumberFormat="1" applyAlignment="1">
      <alignment horizontal="center"/>
    </xf>
    <xf numFmtId="10" fontId="2" fillId="0" borderId="0" xfId="3" applyNumberFormat="1" applyFont="1" applyBorder="1" applyAlignment="1">
      <alignment horizontal="center"/>
    </xf>
    <xf numFmtId="0" fontId="0" fillId="4" borderId="0" xfId="0" applyFill="1"/>
    <xf numFmtId="2" fontId="2" fillId="0" borderId="0" xfId="3" applyNumberFormat="1" applyFont="1" applyBorder="1" applyAlignment="1">
      <alignment horizontal="center"/>
    </xf>
    <xf numFmtId="2" fontId="0" fillId="5" borderId="0" xfId="0" applyNumberFormat="1" applyFill="1"/>
    <xf numFmtId="0" fontId="9" fillId="0" borderId="0" xfId="4" applyFont="1"/>
    <xf numFmtId="0" fontId="8" fillId="0" borderId="0" xfId="4"/>
    <xf numFmtId="0" fontId="10" fillId="0" borderId="0" xfId="4" applyFont="1"/>
    <xf numFmtId="0" fontId="11" fillId="0" borderId="4" xfId="4" applyFont="1" applyBorder="1" applyAlignment="1">
      <alignment horizontal="right" vertical="top"/>
    </xf>
    <xf numFmtId="165" fontId="11" fillId="0" borderId="4" xfId="4" applyNumberFormat="1" applyFont="1" applyBorder="1" applyAlignment="1">
      <alignment horizontal="right" vertical="top"/>
    </xf>
    <xf numFmtId="0" fontId="8" fillId="0" borderId="0" xfId="4" applyAlignment="1">
      <alignment horizontal="left" wrapText="1" indent="1"/>
    </xf>
    <xf numFmtId="166" fontId="8" fillId="0" borderId="0" xfId="4" applyNumberFormat="1" applyAlignment="1">
      <alignment horizontal="right"/>
    </xf>
    <xf numFmtId="0" fontId="11" fillId="0" borderId="0" xfId="4" applyFont="1" applyAlignment="1">
      <alignment horizontal="left" wrapText="1" indent="2"/>
    </xf>
    <xf numFmtId="166" fontId="11" fillId="0" borderId="5" xfId="4" applyNumberFormat="1" applyFont="1" applyBorder="1" applyAlignment="1">
      <alignment horizontal="right"/>
    </xf>
    <xf numFmtId="0" fontId="8" fillId="0" borderId="0" xfId="4" applyAlignment="1">
      <alignment horizontal="left" wrapText="1" indent="2"/>
    </xf>
    <xf numFmtId="0" fontId="11" fillId="0" borderId="0" xfId="4" applyFont="1" applyAlignment="1">
      <alignment horizontal="left" wrapText="1" indent="3"/>
    </xf>
    <xf numFmtId="0" fontId="11" fillId="0" borderId="0" xfId="4" applyFont="1" applyAlignment="1">
      <alignment horizontal="left" wrapText="1" indent="1"/>
    </xf>
    <xf numFmtId="0" fontId="12" fillId="0" borderId="6" xfId="4" applyFont="1" applyBorder="1"/>
    <xf numFmtId="0" fontId="11" fillId="0" borderId="0" xfId="4" applyFont="1" applyAlignment="1">
      <alignment horizontal="left" wrapText="1" indent="4"/>
    </xf>
  </cellXfs>
  <cellStyles count="5">
    <cellStyle name="Comma" xfId="1" builtinId="3"/>
    <cellStyle name="Hyperlink" xfId="2" builtinId="8"/>
    <cellStyle name="Normal" xfId="0" builtinId="0"/>
    <cellStyle name="Normal 2" xfId="4" xr:uid="{C56DC964-D7A8-4E64-8727-861F700DFDE2}"/>
    <cellStyle name="Percent" xfId="3" builtinId="5"/>
  </cellStyles>
  <dxfs count="39">
    <dxf>
      <numFmt numFmtId="4"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numFmt numFmtId="3"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numFmt numFmtId="3"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MCS_WMT!$B$1</c:f>
              <c:strCache>
                <c:ptCount val="1"/>
                <c:pt idx="0">
                  <c:v>Adj Close</c:v>
                </c:pt>
              </c:strCache>
            </c:strRef>
          </c:tx>
          <c:spPr>
            <a:ln w="28575" cap="rnd">
              <a:solidFill>
                <a:schemeClr val="accent1"/>
              </a:solidFill>
              <a:round/>
            </a:ln>
            <a:effectLst/>
          </c:spPr>
          <c:marker>
            <c:symbol val="none"/>
          </c:marker>
          <c:cat>
            <c:numRef>
              <c:f>MCS_WMT!$A$2:$A$253</c:f>
              <c:numCache>
                <c:formatCode>m/d/yyyy</c:formatCode>
                <c:ptCount val="252"/>
                <c:pt idx="0">
                  <c:v>45022</c:v>
                </c:pt>
                <c:pt idx="1">
                  <c:v>45021</c:v>
                </c:pt>
                <c:pt idx="2">
                  <c:v>45020</c:v>
                </c:pt>
                <c:pt idx="3">
                  <c:v>45019</c:v>
                </c:pt>
                <c:pt idx="4">
                  <c:v>45016</c:v>
                </c:pt>
                <c:pt idx="5">
                  <c:v>45015</c:v>
                </c:pt>
                <c:pt idx="6">
                  <c:v>45014</c:v>
                </c:pt>
                <c:pt idx="7">
                  <c:v>45013</c:v>
                </c:pt>
                <c:pt idx="8">
                  <c:v>45012</c:v>
                </c:pt>
                <c:pt idx="9">
                  <c:v>45009</c:v>
                </c:pt>
                <c:pt idx="10">
                  <c:v>45008</c:v>
                </c:pt>
                <c:pt idx="11">
                  <c:v>45007</c:v>
                </c:pt>
                <c:pt idx="12">
                  <c:v>45006</c:v>
                </c:pt>
                <c:pt idx="13">
                  <c:v>45005</c:v>
                </c:pt>
                <c:pt idx="14">
                  <c:v>45002</c:v>
                </c:pt>
                <c:pt idx="15">
                  <c:v>45001</c:v>
                </c:pt>
                <c:pt idx="16">
                  <c:v>45000</c:v>
                </c:pt>
                <c:pt idx="17">
                  <c:v>44999</c:v>
                </c:pt>
                <c:pt idx="18">
                  <c:v>44998</c:v>
                </c:pt>
                <c:pt idx="19">
                  <c:v>44995</c:v>
                </c:pt>
                <c:pt idx="20">
                  <c:v>44994</c:v>
                </c:pt>
                <c:pt idx="21">
                  <c:v>44993</c:v>
                </c:pt>
                <c:pt idx="22">
                  <c:v>44992</c:v>
                </c:pt>
                <c:pt idx="23">
                  <c:v>44991</c:v>
                </c:pt>
                <c:pt idx="24">
                  <c:v>44988</c:v>
                </c:pt>
                <c:pt idx="25">
                  <c:v>44987</c:v>
                </c:pt>
                <c:pt idx="26">
                  <c:v>44986</c:v>
                </c:pt>
                <c:pt idx="27">
                  <c:v>44985</c:v>
                </c:pt>
                <c:pt idx="28">
                  <c:v>44984</c:v>
                </c:pt>
                <c:pt idx="29">
                  <c:v>44981</c:v>
                </c:pt>
                <c:pt idx="30">
                  <c:v>44980</c:v>
                </c:pt>
                <c:pt idx="31">
                  <c:v>44979</c:v>
                </c:pt>
                <c:pt idx="32">
                  <c:v>44978</c:v>
                </c:pt>
                <c:pt idx="33">
                  <c:v>44974</c:v>
                </c:pt>
                <c:pt idx="34">
                  <c:v>44973</c:v>
                </c:pt>
                <c:pt idx="35">
                  <c:v>44972</c:v>
                </c:pt>
                <c:pt idx="36">
                  <c:v>44971</c:v>
                </c:pt>
                <c:pt idx="37">
                  <c:v>44970</c:v>
                </c:pt>
                <c:pt idx="38">
                  <c:v>44967</c:v>
                </c:pt>
                <c:pt idx="39">
                  <c:v>44966</c:v>
                </c:pt>
                <c:pt idx="40">
                  <c:v>44965</c:v>
                </c:pt>
                <c:pt idx="41">
                  <c:v>44964</c:v>
                </c:pt>
                <c:pt idx="42">
                  <c:v>44963</c:v>
                </c:pt>
                <c:pt idx="43">
                  <c:v>44960</c:v>
                </c:pt>
                <c:pt idx="44">
                  <c:v>44959</c:v>
                </c:pt>
                <c:pt idx="45">
                  <c:v>44958</c:v>
                </c:pt>
                <c:pt idx="46">
                  <c:v>44957</c:v>
                </c:pt>
                <c:pt idx="47">
                  <c:v>44956</c:v>
                </c:pt>
                <c:pt idx="48">
                  <c:v>44953</c:v>
                </c:pt>
                <c:pt idx="49">
                  <c:v>44952</c:v>
                </c:pt>
                <c:pt idx="50">
                  <c:v>44951</c:v>
                </c:pt>
                <c:pt idx="51">
                  <c:v>44950</c:v>
                </c:pt>
                <c:pt idx="52">
                  <c:v>44949</c:v>
                </c:pt>
                <c:pt idx="53">
                  <c:v>44946</c:v>
                </c:pt>
                <c:pt idx="54">
                  <c:v>44945</c:v>
                </c:pt>
                <c:pt idx="55">
                  <c:v>44944</c:v>
                </c:pt>
                <c:pt idx="56">
                  <c:v>44943</c:v>
                </c:pt>
                <c:pt idx="57">
                  <c:v>44939</c:v>
                </c:pt>
                <c:pt idx="58">
                  <c:v>44938</c:v>
                </c:pt>
                <c:pt idx="59">
                  <c:v>44937</c:v>
                </c:pt>
                <c:pt idx="60">
                  <c:v>44936</c:v>
                </c:pt>
                <c:pt idx="61">
                  <c:v>44935</c:v>
                </c:pt>
                <c:pt idx="62">
                  <c:v>44932</c:v>
                </c:pt>
                <c:pt idx="63">
                  <c:v>44931</c:v>
                </c:pt>
                <c:pt idx="64">
                  <c:v>44930</c:v>
                </c:pt>
                <c:pt idx="65">
                  <c:v>44929</c:v>
                </c:pt>
                <c:pt idx="66">
                  <c:v>44925</c:v>
                </c:pt>
                <c:pt idx="67">
                  <c:v>44924</c:v>
                </c:pt>
                <c:pt idx="68">
                  <c:v>44923</c:v>
                </c:pt>
                <c:pt idx="69">
                  <c:v>44922</c:v>
                </c:pt>
                <c:pt idx="70">
                  <c:v>44918</c:v>
                </c:pt>
                <c:pt idx="71">
                  <c:v>44917</c:v>
                </c:pt>
                <c:pt idx="72">
                  <c:v>44916</c:v>
                </c:pt>
                <c:pt idx="73">
                  <c:v>44915</c:v>
                </c:pt>
                <c:pt idx="74">
                  <c:v>44914</c:v>
                </c:pt>
                <c:pt idx="75">
                  <c:v>44911</c:v>
                </c:pt>
                <c:pt idx="76">
                  <c:v>44910</c:v>
                </c:pt>
                <c:pt idx="77">
                  <c:v>44909</c:v>
                </c:pt>
                <c:pt idx="78">
                  <c:v>44908</c:v>
                </c:pt>
                <c:pt idx="79">
                  <c:v>44907</c:v>
                </c:pt>
                <c:pt idx="80">
                  <c:v>44904</c:v>
                </c:pt>
                <c:pt idx="81">
                  <c:v>44903</c:v>
                </c:pt>
                <c:pt idx="82">
                  <c:v>44902</c:v>
                </c:pt>
                <c:pt idx="83">
                  <c:v>44901</c:v>
                </c:pt>
                <c:pt idx="84">
                  <c:v>44900</c:v>
                </c:pt>
                <c:pt idx="85">
                  <c:v>44897</c:v>
                </c:pt>
                <c:pt idx="86">
                  <c:v>44896</c:v>
                </c:pt>
                <c:pt idx="87">
                  <c:v>44895</c:v>
                </c:pt>
                <c:pt idx="88">
                  <c:v>44894</c:v>
                </c:pt>
                <c:pt idx="89">
                  <c:v>44893</c:v>
                </c:pt>
                <c:pt idx="90">
                  <c:v>44890</c:v>
                </c:pt>
                <c:pt idx="91">
                  <c:v>44888</c:v>
                </c:pt>
                <c:pt idx="92">
                  <c:v>44887</c:v>
                </c:pt>
                <c:pt idx="93">
                  <c:v>44886</c:v>
                </c:pt>
                <c:pt idx="94">
                  <c:v>44883</c:v>
                </c:pt>
                <c:pt idx="95">
                  <c:v>44882</c:v>
                </c:pt>
                <c:pt idx="96">
                  <c:v>44881</c:v>
                </c:pt>
                <c:pt idx="97">
                  <c:v>44880</c:v>
                </c:pt>
                <c:pt idx="98">
                  <c:v>44879</c:v>
                </c:pt>
                <c:pt idx="99">
                  <c:v>44876</c:v>
                </c:pt>
                <c:pt idx="100">
                  <c:v>44875</c:v>
                </c:pt>
                <c:pt idx="101">
                  <c:v>44874</c:v>
                </c:pt>
                <c:pt idx="102">
                  <c:v>44873</c:v>
                </c:pt>
                <c:pt idx="103">
                  <c:v>44872</c:v>
                </c:pt>
                <c:pt idx="104">
                  <c:v>44869</c:v>
                </c:pt>
                <c:pt idx="105">
                  <c:v>44868</c:v>
                </c:pt>
                <c:pt idx="106">
                  <c:v>44867</c:v>
                </c:pt>
                <c:pt idx="107">
                  <c:v>44866</c:v>
                </c:pt>
                <c:pt idx="108">
                  <c:v>44865</c:v>
                </c:pt>
                <c:pt idx="109">
                  <c:v>44862</c:v>
                </c:pt>
                <c:pt idx="110">
                  <c:v>44861</c:v>
                </c:pt>
                <c:pt idx="111">
                  <c:v>44860</c:v>
                </c:pt>
                <c:pt idx="112">
                  <c:v>44859</c:v>
                </c:pt>
                <c:pt idx="113">
                  <c:v>44858</c:v>
                </c:pt>
                <c:pt idx="114">
                  <c:v>44855</c:v>
                </c:pt>
                <c:pt idx="115">
                  <c:v>44854</c:v>
                </c:pt>
                <c:pt idx="116">
                  <c:v>44853</c:v>
                </c:pt>
                <c:pt idx="117">
                  <c:v>44852</c:v>
                </c:pt>
                <c:pt idx="118">
                  <c:v>44851</c:v>
                </c:pt>
                <c:pt idx="119">
                  <c:v>44848</c:v>
                </c:pt>
                <c:pt idx="120">
                  <c:v>44847</c:v>
                </c:pt>
                <c:pt idx="121">
                  <c:v>44846</c:v>
                </c:pt>
                <c:pt idx="122">
                  <c:v>44845</c:v>
                </c:pt>
                <c:pt idx="123">
                  <c:v>44844</c:v>
                </c:pt>
                <c:pt idx="124">
                  <c:v>44841</c:v>
                </c:pt>
                <c:pt idx="125">
                  <c:v>44840</c:v>
                </c:pt>
                <c:pt idx="126">
                  <c:v>44839</c:v>
                </c:pt>
                <c:pt idx="127">
                  <c:v>44838</c:v>
                </c:pt>
                <c:pt idx="128">
                  <c:v>44837</c:v>
                </c:pt>
                <c:pt idx="129">
                  <c:v>44834</c:v>
                </c:pt>
                <c:pt idx="130">
                  <c:v>44833</c:v>
                </c:pt>
                <c:pt idx="131">
                  <c:v>44832</c:v>
                </c:pt>
                <c:pt idx="132">
                  <c:v>44831</c:v>
                </c:pt>
                <c:pt idx="133">
                  <c:v>44830</c:v>
                </c:pt>
                <c:pt idx="134">
                  <c:v>44827</c:v>
                </c:pt>
                <c:pt idx="135">
                  <c:v>44826</c:v>
                </c:pt>
                <c:pt idx="136">
                  <c:v>44825</c:v>
                </c:pt>
                <c:pt idx="137">
                  <c:v>44824</c:v>
                </c:pt>
                <c:pt idx="138">
                  <c:v>44823</c:v>
                </c:pt>
                <c:pt idx="139">
                  <c:v>44820</c:v>
                </c:pt>
                <c:pt idx="140">
                  <c:v>44819</c:v>
                </c:pt>
                <c:pt idx="141">
                  <c:v>44818</c:v>
                </c:pt>
                <c:pt idx="142">
                  <c:v>44817</c:v>
                </c:pt>
                <c:pt idx="143">
                  <c:v>44816</c:v>
                </c:pt>
                <c:pt idx="144">
                  <c:v>44813</c:v>
                </c:pt>
                <c:pt idx="145">
                  <c:v>44812</c:v>
                </c:pt>
                <c:pt idx="146">
                  <c:v>44811</c:v>
                </c:pt>
                <c:pt idx="147">
                  <c:v>44810</c:v>
                </c:pt>
                <c:pt idx="148">
                  <c:v>44806</c:v>
                </c:pt>
                <c:pt idx="149">
                  <c:v>44805</c:v>
                </c:pt>
                <c:pt idx="150">
                  <c:v>44804</c:v>
                </c:pt>
                <c:pt idx="151">
                  <c:v>44803</c:v>
                </c:pt>
                <c:pt idx="152">
                  <c:v>44802</c:v>
                </c:pt>
                <c:pt idx="153">
                  <c:v>44799</c:v>
                </c:pt>
                <c:pt idx="154">
                  <c:v>44798</c:v>
                </c:pt>
                <c:pt idx="155">
                  <c:v>44797</c:v>
                </c:pt>
                <c:pt idx="156">
                  <c:v>44796</c:v>
                </c:pt>
                <c:pt idx="157">
                  <c:v>44795</c:v>
                </c:pt>
                <c:pt idx="158">
                  <c:v>44792</c:v>
                </c:pt>
                <c:pt idx="159">
                  <c:v>44791</c:v>
                </c:pt>
                <c:pt idx="160">
                  <c:v>44790</c:v>
                </c:pt>
                <c:pt idx="161">
                  <c:v>44789</c:v>
                </c:pt>
                <c:pt idx="162">
                  <c:v>44788</c:v>
                </c:pt>
                <c:pt idx="163">
                  <c:v>44785</c:v>
                </c:pt>
                <c:pt idx="164">
                  <c:v>44784</c:v>
                </c:pt>
                <c:pt idx="165">
                  <c:v>44783</c:v>
                </c:pt>
                <c:pt idx="166">
                  <c:v>44782</c:v>
                </c:pt>
                <c:pt idx="167">
                  <c:v>44781</c:v>
                </c:pt>
                <c:pt idx="168">
                  <c:v>44778</c:v>
                </c:pt>
                <c:pt idx="169">
                  <c:v>44777</c:v>
                </c:pt>
                <c:pt idx="170">
                  <c:v>44776</c:v>
                </c:pt>
                <c:pt idx="171">
                  <c:v>44775</c:v>
                </c:pt>
                <c:pt idx="172">
                  <c:v>44774</c:v>
                </c:pt>
                <c:pt idx="173">
                  <c:v>44771</c:v>
                </c:pt>
                <c:pt idx="174">
                  <c:v>44770</c:v>
                </c:pt>
                <c:pt idx="175">
                  <c:v>44769</c:v>
                </c:pt>
                <c:pt idx="176">
                  <c:v>44768</c:v>
                </c:pt>
                <c:pt idx="177">
                  <c:v>44767</c:v>
                </c:pt>
                <c:pt idx="178">
                  <c:v>44764</c:v>
                </c:pt>
                <c:pt idx="179">
                  <c:v>44763</c:v>
                </c:pt>
                <c:pt idx="180">
                  <c:v>44762</c:v>
                </c:pt>
                <c:pt idx="181">
                  <c:v>44761</c:v>
                </c:pt>
                <c:pt idx="182">
                  <c:v>44760</c:v>
                </c:pt>
                <c:pt idx="183">
                  <c:v>44757</c:v>
                </c:pt>
                <c:pt idx="184">
                  <c:v>44756</c:v>
                </c:pt>
                <c:pt idx="185">
                  <c:v>44755</c:v>
                </c:pt>
                <c:pt idx="186">
                  <c:v>44754</c:v>
                </c:pt>
                <c:pt idx="187">
                  <c:v>44753</c:v>
                </c:pt>
                <c:pt idx="188">
                  <c:v>44750</c:v>
                </c:pt>
                <c:pt idx="189">
                  <c:v>44749</c:v>
                </c:pt>
                <c:pt idx="190">
                  <c:v>44748</c:v>
                </c:pt>
                <c:pt idx="191">
                  <c:v>44747</c:v>
                </c:pt>
                <c:pt idx="192">
                  <c:v>44743</c:v>
                </c:pt>
                <c:pt idx="193">
                  <c:v>44742</c:v>
                </c:pt>
                <c:pt idx="194">
                  <c:v>44741</c:v>
                </c:pt>
                <c:pt idx="195">
                  <c:v>44740</c:v>
                </c:pt>
                <c:pt idx="196">
                  <c:v>44739</c:v>
                </c:pt>
                <c:pt idx="197">
                  <c:v>44736</c:v>
                </c:pt>
                <c:pt idx="198">
                  <c:v>44735</c:v>
                </c:pt>
                <c:pt idx="199">
                  <c:v>44734</c:v>
                </c:pt>
                <c:pt idx="200">
                  <c:v>44733</c:v>
                </c:pt>
                <c:pt idx="201">
                  <c:v>44729</c:v>
                </c:pt>
                <c:pt idx="202">
                  <c:v>44728</c:v>
                </c:pt>
                <c:pt idx="203">
                  <c:v>44727</c:v>
                </c:pt>
                <c:pt idx="204">
                  <c:v>44726</c:v>
                </c:pt>
                <c:pt idx="205">
                  <c:v>44725</c:v>
                </c:pt>
                <c:pt idx="206">
                  <c:v>44722</c:v>
                </c:pt>
                <c:pt idx="207">
                  <c:v>44721</c:v>
                </c:pt>
                <c:pt idx="208">
                  <c:v>44720</c:v>
                </c:pt>
                <c:pt idx="209">
                  <c:v>44719</c:v>
                </c:pt>
                <c:pt idx="210">
                  <c:v>44718</c:v>
                </c:pt>
                <c:pt idx="211">
                  <c:v>44715</c:v>
                </c:pt>
                <c:pt idx="212">
                  <c:v>44714</c:v>
                </c:pt>
                <c:pt idx="213">
                  <c:v>44713</c:v>
                </c:pt>
                <c:pt idx="214">
                  <c:v>44712</c:v>
                </c:pt>
                <c:pt idx="215">
                  <c:v>44708</c:v>
                </c:pt>
                <c:pt idx="216">
                  <c:v>44707</c:v>
                </c:pt>
                <c:pt idx="217">
                  <c:v>44706</c:v>
                </c:pt>
                <c:pt idx="218">
                  <c:v>44705</c:v>
                </c:pt>
                <c:pt idx="219">
                  <c:v>44704</c:v>
                </c:pt>
                <c:pt idx="220">
                  <c:v>44701</c:v>
                </c:pt>
                <c:pt idx="221">
                  <c:v>44700</c:v>
                </c:pt>
                <c:pt idx="222">
                  <c:v>44699</c:v>
                </c:pt>
                <c:pt idx="223">
                  <c:v>44698</c:v>
                </c:pt>
                <c:pt idx="224">
                  <c:v>44697</c:v>
                </c:pt>
                <c:pt idx="225">
                  <c:v>44694</c:v>
                </c:pt>
                <c:pt idx="226">
                  <c:v>44693</c:v>
                </c:pt>
                <c:pt idx="227">
                  <c:v>44692</c:v>
                </c:pt>
                <c:pt idx="228">
                  <c:v>44691</c:v>
                </c:pt>
                <c:pt idx="229">
                  <c:v>44690</c:v>
                </c:pt>
                <c:pt idx="230">
                  <c:v>44687</c:v>
                </c:pt>
                <c:pt idx="231">
                  <c:v>44686</c:v>
                </c:pt>
                <c:pt idx="232">
                  <c:v>44685</c:v>
                </c:pt>
                <c:pt idx="233">
                  <c:v>44684</c:v>
                </c:pt>
                <c:pt idx="234">
                  <c:v>44683</c:v>
                </c:pt>
                <c:pt idx="235">
                  <c:v>44680</c:v>
                </c:pt>
                <c:pt idx="236">
                  <c:v>44679</c:v>
                </c:pt>
                <c:pt idx="237">
                  <c:v>44678</c:v>
                </c:pt>
                <c:pt idx="238">
                  <c:v>44677</c:v>
                </c:pt>
                <c:pt idx="239">
                  <c:v>44676</c:v>
                </c:pt>
                <c:pt idx="240">
                  <c:v>44673</c:v>
                </c:pt>
                <c:pt idx="241">
                  <c:v>44672</c:v>
                </c:pt>
                <c:pt idx="242">
                  <c:v>44671</c:v>
                </c:pt>
                <c:pt idx="243">
                  <c:v>44670</c:v>
                </c:pt>
                <c:pt idx="244">
                  <c:v>44669</c:v>
                </c:pt>
                <c:pt idx="245">
                  <c:v>44665</c:v>
                </c:pt>
                <c:pt idx="246">
                  <c:v>44664</c:v>
                </c:pt>
                <c:pt idx="247">
                  <c:v>44663</c:v>
                </c:pt>
                <c:pt idx="248">
                  <c:v>44662</c:v>
                </c:pt>
                <c:pt idx="249">
                  <c:v>44659</c:v>
                </c:pt>
                <c:pt idx="250">
                  <c:v>44658</c:v>
                </c:pt>
                <c:pt idx="251">
                  <c:v>44657</c:v>
                </c:pt>
              </c:numCache>
            </c:numRef>
          </c:cat>
          <c:val>
            <c:numRef>
              <c:f>MCS_WMT!$B$2:$B$253</c:f>
              <c:numCache>
                <c:formatCode>0.00</c:formatCode>
                <c:ptCount val="252"/>
                <c:pt idx="0">
                  <c:v>150.800003</c:v>
                </c:pt>
                <c:pt idx="1">
                  <c:v>149.66999799999999</c:v>
                </c:pt>
                <c:pt idx="2">
                  <c:v>147.229996</c:v>
                </c:pt>
                <c:pt idx="3">
                  <c:v>148.69000199999999</c:v>
                </c:pt>
                <c:pt idx="4">
                  <c:v>147.449997</c:v>
                </c:pt>
                <c:pt idx="5">
                  <c:v>145.66999799999999</c:v>
                </c:pt>
                <c:pt idx="6">
                  <c:v>144.229996</c:v>
                </c:pt>
                <c:pt idx="7">
                  <c:v>143.61000100000001</c:v>
                </c:pt>
                <c:pt idx="8">
                  <c:v>144.16999799999999</c:v>
                </c:pt>
                <c:pt idx="9">
                  <c:v>141.800003</c:v>
                </c:pt>
                <c:pt idx="10">
                  <c:v>140.64999399999999</c:v>
                </c:pt>
                <c:pt idx="11">
                  <c:v>139.520004</c:v>
                </c:pt>
                <c:pt idx="12">
                  <c:v>140.41999799999999</c:v>
                </c:pt>
                <c:pt idx="13">
                  <c:v>140.89999399999999</c:v>
                </c:pt>
                <c:pt idx="14">
                  <c:v>139.39999399999999</c:v>
                </c:pt>
                <c:pt idx="15">
                  <c:v>138.279999</c:v>
                </c:pt>
                <c:pt idx="16">
                  <c:v>139.070007</c:v>
                </c:pt>
                <c:pt idx="17">
                  <c:v>137.53630100000001</c:v>
                </c:pt>
                <c:pt idx="18">
                  <c:v>136.80926500000001</c:v>
                </c:pt>
                <c:pt idx="19">
                  <c:v>136.41090399999999</c:v>
                </c:pt>
                <c:pt idx="20">
                  <c:v>136.61007699999999</c:v>
                </c:pt>
                <c:pt idx="21">
                  <c:v>137.53630100000001</c:v>
                </c:pt>
                <c:pt idx="22">
                  <c:v>138.68159499999999</c:v>
                </c:pt>
                <c:pt idx="23">
                  <c:v>140.07586699999999</c:v>
                </c:pt>
                <c:pt idx="24">
                  <c:v>140.09579500000001</c:v>
                </c:pt>
                <c:pt idx="25">
                  <c:v>139.92649800000001</c:v>
                </c:pt>
                <c:pt idx="26">
                  <c:v>139.577911</c:v>
                </c:pt>
                <c:pt idx="27">
                  <c:v>141.54984999999999</c:v>
                </c:pt>
                <c:pt idx="28">
                  <c:v>140.86265599999999</c:v>
                </c:pt>
                <c:pt idx="29">
                  <c:v>141.88845800000001</c:v>
                </c:pt>
                <c:pt idx="30">
                  <c:v>141.509995</c:v>
                </c:pt>
                <c:pt idx="31">
                  <c:v>143.65123</c:v>
                </c:pt>
                <c:pt idx="32">
                  <c:v>146.72860700000001</c:v>
                </c:pt>
                <c:pt idx="33">
                  <c:v>145.84225499999999</c:v>
                </c:pt>
                <c:pt idx="34">
                  <c:v>143.681107</c:v>
                </c:pt>
                <c:pt idx="35">
                  <c:v>145.97172499999999</c:v>
                </c:pt>
                <c:pt idx="36">
                  <c:v>144.89613299999999</c:v>
                </c:pt>
                <c:pt idx="37">
                  <c:v>145.31440699999999</c:v>
                </c:pt>
                <c:pt idx="38">
                  <c:v>143.13334699999999</c:v>
                </c:pt>
                <c:pt idx="39">
                  <c:v>140.94233700000001</c:v>
                </c:pt>
                <c:pt idx="40">
                  <c:v>139.64764400000001</c:v>
                </c:pt>
                <c:pt idx="41">
                  <c:v>140.404526</c:v>
                </c:pt>
                <c:pt idx="42">
                  <c:v>140.10574299999999</c:v>
                </c:pt>
                <c:pt idx="43">
                  <c:v>141.131561</c:v>
                </c:pt>
                <c:pt idx="44">
                  <c:v>143.03375199999999</c:v>
                </c:pt>
                <c:pt idx="45">
                  <c:v>144.07946799999999</c:v>
                </c:pt>
                <c:pt idx="46">
                  <c:v>143.28272999999999</c:v>
                </c:pt>
                <c:pt idx="47">
                  <c:v>141.569748</c:v>
                </c:pt>
                <c:pt idx="48">
                  <c:v>142.71507299999999</c:v>
                </c:pt>
                <c:pt idx="49">
                  <c:v>141.62951699999999</c:v>
                </c:pt>
                <c:pt idx="50">
                  <c:v>141.758972</c:v>
                </c:pt>
                <c:pt idx="51">
                  <c:v>142.43620300000001</c:v>
                </c:pt>
                <c:pt idx="52">
                  <c:v>142.05775499999999</c:v>
                </c:pt>
                <c:pt idx="53">
                  <c:v>139.96632399999999</c:v>
                </c:pt>
                <c:pt idx="54">
                  <c:v>138.263306</c:v>
                </c:pt>
                <c:pt idx="55">
                  <c:v>140.265106</c:v>
                </c:pt>
                <c:pt idx="56">
                  <c:v>143.82054099999999</c:v>
                </c:pt>
                <c:pt idx="57">
                  <c:v>144.69693000000001</c:v>
                </c:pt>
                <c:pt idx="58">
                  <c:v>144.21890300000001</c:v>
                </c:pt>
                <c:pt idx="59">
                  <c:v>145.533524</c:v>
                </c:pt>
                <c:pt idx="60">
                  <c:v>144.26869199999999</c:v>
                </c:pt>
                <c:pt idx="61">
                  <c:v>144.35832199999999</c:v>
                </c:pt>
                <c:pt idx="62">
                  <c:v>146.18086199999999</c:v>
                </c:pt>
                <c:pt idx="63">
                  <c:v>142.68519599999999</c:v>
                </c:pt>
                <c:pt idx="64">
                  <c:v>143.17318700000001</c:v>
                </c:pt>
                <c:pt idx="65">
                  <c:v>143.01383999999999</c:v>
                </c:pt>
                <c:pt idx="66">
                  <c:v>141.21122700000001</c:v>
                </c:pt>
                <c:pt idx="67">
                  <c:v>141.569748</c:v>
                </c:pt>
                <c:pt idx="68">
                  <c:v>140.713257</c:v>
                </c:pt>
                <c:pt idx="69">
                  <c:v>143.22297699999999</c:v>
                </c:pt>
                <c:pt idx="70">
                  <c:v>143.18315100000001</c:v>
                </c:pt>
                <c:pt idx="71">
                  <c:v>142.894318</c:v>
                </c:pt>
                <c:pt idx="72">
                  <c:v>144.58738700000001</c:v>
                </c:pt>
                <c:pt idx="73">
                  <c:v>143.462006</c:v>
                </c:pt>
                <c:pt idx="74">
                  <c:v>142.21710200000001</c:v>
                </c:pt>
                <c:pt idx="75">
                  <c:v>142.16731300000001</c:v>
                </c:pt>
                <c:pt idx="76">
                  <c:v>144.76664700000001</c:v>
                </c:pt>
                <c:pt idx="77">
                  <c:v>146.071304</c:v>
                </c:pt>
                <c:pt idx="78">
                  <c:v>146.88797</c:v>
                </c:pt>
                <c:pt idx="79">
                  <c:v>147.41580200000001</c:v>
                </c:pt>
                <c:pt idx="80">
                  <c:v>144.716858</c:v>
                </c:pt>
                <c:pt idx="81">
                  <c:v>148.17269899999999</c:v>
                </c:pt>
                <c:pt idx="82">
                  <c:v>147.943634</c:v>
                </c:pt>
                <c:pt idx="83">
                  <c:v>148.71752900000001</c:v>
                </c:pt>
                <c:pt idx="84">
                  <c:v>150.46376000000001</c:v>
                </c:pt>
                <c:pt idx="85">
                  <c:v>152.02148399999999</c:v>
                </c:pt>
                <c:pt idx="86">
                  <c:v>152.17030299999999</c:v>
                </c:pt>
                <c:pt idx="87">
                  <c:v>151.22773699999999</c:v>
                </c:pt>
                <c:pt idx="88">
                  <c:v>151.773438</c:v>
                </c:pt>
                <c:pt idx="89">
                  <c:v>152.30921900000001</c:v>
                </c:pt>
                <c:pt idx="90">
                  <c:v>151.87266500000001</c:v>
                </c:pt>
                <c:pt idx="91">
                  <c:v>151.22773699999999</c:v>
                </c:pt>
                <c:pt idx="92">
                  <c:v>150.50346400000001</c:v>
                </c:pt>
                <c:pt idx="93">
                  <c:v>149.96766700000001</c:v>
                </c:pt>
                <c:pt idx="94">
                  <c:v>149.05487099999999</c:v>
                </c:pt>
                <c:pt idx="95">
                  <c:v>146.84231600000001</c:v>
                </c:pt>
                <c:pt idx="96">
                  <c:v>147.33840900000001</c:v>
                </c:pt>
                <c:pt idx="97">
                  <c:v>146.286697</c:v>
                </c:pt>
                <c:pt idx="98">
                  <c:v>137.30748</c:v>
                </c:pt>
                <c:pt idx="99">
                  <c:v>141.46470600000001</c:v>
                </c:pt>
                <c:pt idx="100">
                  <c:v>141.24642900000001</c:v>
                </c:pt>
                <c:pt idx="101">
                  <c:v>138.37902800000001</c:v>
                </c:pt>
                <c:pt idx="102">
                  <c:v>141.67304999999999</c:v>
                </c:pt>
                <c:pt idx="103">
                  <c:v>141.335724</c:v>
                </c:pt>
                <c:pt idx="104">
                  <c:v>139.86731</c:v>
                </c:pt>
                <c:pt idx="105">
                  <c:v>139.61926299999999</c:v>
                </c:pt>
                <c:pt idx="106">
                  <c:v>139.64901699999999</c:v>
                </c:pt>
                <c:pt idx="107">
                  <c:v>140.58168000000001</c:v>
                </c:pt>
                <c:pt idx="108">
                  <c:v>141.21665999999999</c:v>
                </c:pt>
                <c:pt idx="109">
                  <c:v>141.39524800000001</c:v>
                </c:pt>
                <c:pt idx="110">
                  <c:v>139.629166</c:v>
                </c:pt>
                <c:pt idx="111">
                  <c:v>140.035965</c:v>
                </c:pt>
                <c:pt idx="112">
                  <c:v>138.97434999999999</c:v>
                </c:pt>
                <c:pt idx="113">
                  <c:v>138.31950399999999</c:v>
                </c:pt>
                <c:pt idx="114">
                  <c:v>135.72993500000001</c:v>
                </c:pt>
                <c:pt idx="115">
                  <c:v>133.041122</c:v>
                </c:pt>
                <c:pt idx="116">
                  <c:v>132.71369899999999</c:v>
                </c:pt>
                <c:pt idx="117">
                  <c:v>133.09072900000001</c:v>
                </c:pt>
                <c:pt idx="118">
                  <c:v>130.34239199999999</c:v>
                </c:pt>
                <c:pt idx="119">
                  <c:v>129.409729</c:v>
                </c:pt>
                <c:pt idx="120">
                  <c:v>131.24527</c:v>
                </c:pt>
                <c:pt idx="121">
                  <c:v>130.14395099999999</c:v>
                </c:pt>
                <c:pt idx="122">
                  <c:v>131.63223300000001</c:v>
                </c:pt>
                <c:pt idx="123">
                  <c:v>128.30844099999999</c:v>
                </c:pt>
                <c:pt idx="124">
                  <c:v>127.554382</c:v>
                </c:pt>
                <c:pt idx="125">
                  <c:v>130.64996300000001</c:v>
                </c:pt>
                <c:pt idx="126">
                  <c:v>131.88028</c:v>
                </c:pt>
                <c:pt idx="127">
                  <c:v>133.19986</c:v>
                </c:pt>
                <c:pt idx="128">
                  <c:v>131.49333200000001</c:v>
                </c:pt>
                <c:pt idx="129">
                  <c:v>128.68545499999999</c:v>
                </c:pt>
                <c:pt idx="130">
                  <c:v>131.21549999999999</c:v>
                </c:pt>
                <c:pt idx="131">
                  <c:v>132.06878699999999</c:v>
                </c:pt>
                <c:pt idx="132">
                  <c:v>129.92567399999999</c:v>
                </c:pt>
                <c:pt idx="133">
                  <c:v>130.28286700000001</c:v>
                </c:pt>
                <c:pt idx="134">
                  <c:v>129.042633</c:v>
                </c:pt>
                <c:pt idx="135">
                  <c:v>132.34660299999999</c:v>
                </c:pt>
                <c:pt idx="136">
                  <c:v>133.71580499999999</c:v>
                </c:pt>
                <c:pt idx="137">
                  <c:v>132.50534099999999</c:v>
                </c:pt>
                <c:pt idx="138">
                  <c:v>133.27925099999999</c:v>
                </c:pt>
                <c:pt idx="139">
                  <c:v>132.14816300000001</c:v>
                </c:pt>
                <c:pt idx="140">
                  <c:v>132.42596399999999</c:v>
                </c:pt>
                <c:pt idx="141">
                  <c:v>133.86462399999999</c:v>
                </c:pt>
                <c:pt idx="142">
                  <c:v>134.16227699999999</c:v>
                </c:pt>
                <c:pt idx="143">
                  <c:v>136.98999000000001</c:v>
                </c:pt>
                <c:pt idx="144">
                  <c:v>135.76960800000001</c:v>
                </c:pt>
                <c:pt idx="145">
                  <c:v>135.362808</c:v>
                </c:pt>
                <c:pt idx="146">
                  <c:v>134.67820699999999</c:v>
                </c:pt>
                <c:pt idx="147">
                  <c:v>131.30479399999999</c:v>
                </c:pt>
                <c:pt idx="148">
                  <c:v>131.959656</c:v>
                </c:pt>
                <c:pt idx="149">
                  <c:v>133.42806999999999</c:v>
                </c:pt>
                <c:pt idx="150">
                  <c:v>131.51316800000001</c:v>
                </c:pt>
                <c:pt idx="151">
                  <c:v>131.44371000000001</c:v>
                </c:pt>
                <c:pt idx="152">
                  <c:v>131.84059099999999</c:v>
                </c:pt>
                <c:pt idx="153">
                  <c:v>130.57060200000001</c:v>
                </c:pt>
                <c:pt idx="154">
                  <c:v>134.80718999999999</c:v>
                </c:pt>
                <c:pt idx="155">
                  <c:v>133.91424599999999</c:v>
                </c:pt>
                <c:pt idx="156">
                  <c:v>132.95182800000001</c:v>
                </c:pt>
                <c:pt idx="157">
                  <c:v>133.51736500000001</c:v>
                </c:pt>
                <c:pt idx="158">
                  <c:v>135.948196</c:v>
                </c:pt>
                <c:pt idx="159">
                  <c:v>137.982178</c:v>
                </c:pt>
                <c:pt idx="160">
                  <c:v>138.42865</c:v>
                </c:pt>
                <c:pt idx="161">
                  <c:v>138.27981600000001</c:v>
                </c:pt>
                <c:pt idx="162">
                  <c:v>131.56277499999999</c:v>
                </c:pt>
                <c:pt idx="163">
                  <c:v>131.185745</c:v>
                </c:pt>
                <c:pt idx="164">
                  <c:v>128.80453499999999</c:v>
                </c:pt>
                <c:pt idx="165">
                  <c:v>127.574226</c:v>
                </c:pt>
                <c:pt idx="166">
                  <c:v>127.30748699999999</c:v>
                </c:pt>
                <c:pt idx="167">
                  <c:v>126.062775</c:v>
                </c:pt>
                <c:pt idx="168">
                  <c:v>125.045265</c:v>
                </c:pt>
                <c:pt idx="169">
                  <c:v>124.04750799999999</c:v>
                </c:pt>
                <c:pt idx="170">
                  <c:v>128.91774000000001</c:v>
                </c:pt>
                <c:pt idx="171">
                  <c:v>131.071304</c:v>
                </c:pt>
                <c:pt idx="172">
                  <c:v>130.93298300000001</c:v>
                </c:pt>
                <c:pt idx="173">
                  <c:v>130.44894400000001</c:v>
                </c:pt>
                <c:pt idx="174">
                  <c:v>128.17683400000001</c:v>
                </c:pt>
                <c:pt idx="175">
                  <c:v>125.055138</c:v>
                </c:pt>
                <c:pt idx="176">
                  <c:v>120.50103799999999</c:v>
                </c:pt>
                <c:pt idx="177">
                  <c:v>130.419296</c:v>
                </c:pt>
                <c:pt idx="178">
                  <c:v>130.60701</c:v>
                </c:pt>
                <c:pt idx="179">
                  <c:v>130.94288599999999</c:v>
                </c:pt>
                <c:pt idx="180">
                  <c:v>129.05602999999999</c:v>
                </c:pt>
                <c:pt idx="181">
                  <c:v>127.989136</c:v>
                </c:pt>
                <c:pt idx="182">
                  <c:v>127.20871</c:v>
                </c:pt>
                <c:pt idx="183">
                  <c:v>127.505081</c:v>
                </c:pt>
                <c:pt idx="184">
                  <c:v>126.270233</c:v>
                </c:pt>
                <c:pt idx="185">
                  <c:v>123.849937</c:v>
                </c:pt>
                <c:pt idx="186">
                  <c:v>123.553566</c:v>
                </c:pt>
                <c:pt idx="187">
                  <c:v>123.928955</c:v>
                </c:pt>
                <c:pt idx="188">
                  <c:v>123.87957</c:v>
                </c:pt>
                <c:pt idx="189">
                  <c:v>123.80053700000001</c:v>
                </c:pt>
                <c:pt idx="190">
                  <c:v>123.61283899999999</c:v>
                </c:pt>
                <c:pt idx="191">
                  <c:v>122.743515</c:v>
                </c:pt>
                <c:pt idx="192">
                  <c:v>121.14315000000001</c:v>
                </c:pt>
                <c:pt idx="193">
                  <c:v>120.105881</c:v>
                </c:pt>
                <c:pt idx="194">
                  <c:v>120.441765</c:v>
                </c:pt>
                <c:pt idx="195">
                  <c:v>120.886307</c:v>
                </c:pt>
                <c:pt idx="196">
                  <c:v>122.615089</c:v>
                </c:pt>
                <c:pt idx="197">
                  <c:v>122.21993999999999</c:v>
                </c:pt>
                <c:pt idx="198">
                  <c:v>122.121155</c:v>
                </c:pt>
                <c:pt idx="199">
                  <c:v>119.226669</c:v>
                </c:pt>
                <c:pt idx="200">
                  <c:v>120.688728</c:v>
                </c:pt>
                <c:pt idx="201">
                  <c:v>116.855774</c:v>
                </c:pt>
                <c:pt idx="202">
                  <c:v>119.157532</c:v>
                </c:pt>
                <c:pt idx="203">
                  <c:v>117.93255600000001</c:v>
                </c:pt>
                <c:pt idx="204">
                  <c:v>118.011589</c:v>
                </c:pt>
                <c:pt idx="205">
                  <c:v>117.96219600000001</c:v>
                </c:pt>
                <c:pt idx="206">
                  <c:v>120.22442599999999</c:v>
                </c:pt>
                <c:pt idx="207">
                  <c:v>119.552673</c:v>
                </c:pt>
                <c:pt idx="208">
                  <c:v>120.817162</c:v>
                </c:pt>
                <c:pt idx="209">
                  <c:v>121.874184</c:v>
                </c:pt>
                <c:pt idx="210">
                  <c:v>123.356003</c:v>
                </c:pt>
                <c:pt idx="211">
                  <c:v>123.80053700000001</c:v>
                </c:pt>
                <c:pt idx="212">
                  <c:v>125.963989</c:v>
                </c:pt>
                <c:pt idx="213">
                  <c:v>123.928955</c:v>
                </c:pt>
                <c:pt idx="214">
                  <c:v>127.070404</c:v>
                </c:pt>
                <c:pt idx="215">
                  <c:v>126.922218</c:v>
                </c:pt>
                <c:pt idx="216">
                  <c:v>124.47229799999999</c:v>
                </c:pt>
                <c:pt idx="217">
                  <c:v>121.874184</c:v>
                </c:pt>
                <c:pt idx="218">
                  <c:v>122.62496899999999</c:v>
                </c:pt>
                <c:pt idx="219">
                  <c:v>121.113518</c:v>
                </c:pt>
                <c:pt idx="220">
                  <c:v>117.754738</c:v>
                </c:pt>
                <c:pt idx="221">
                  <c:v>117.62632000000001</c:v>
                </c:pt>
                <c:pt idx="222">
                  <c:v>120.94558000000001</c:v>
                </c:pt>
                <c:pt idx="223">
                  <c:v>129.757431</c:v>
                </c:pt>
                <c:pt idx="224">
                  <c:v>146.41301000000001</c:v>
                </c:pt>
                <c:pt idx="225">
                  <c:v>146.25495900000001</c:v>
                </c:pt>
                <c:pt idx="226">
                  <c:v>145.69184899999999</c:v>
                </c:pt>
                <c:pt idx="227">
                  <c:v>145.83015399999999</c:v>
                </c:pt>
                <c:pt idx="228">
                  <c:v>147.37123099999999</c:v>
                </c:pt>
                <c:pt idx="229">
                  <c:v>149.47541799999999</c:v>
                </c:pt>
                <c:pt idx="230">
                  <c:v>147.74664300000001</c:v>
                </c:pt>
                <c:pt idx="231">
                  <c:v>150.88807700000001</c:v>
                </c:pt>
                <c:pt idx="232">
                  <c:v>152.19207800000001</c:v>
                </c:pt>
                <c:pt idx="233">
                  <c:v>150.115219</c:v>
                </c:pt>
                <c:pt idx="234">
                  <c:v>149.593536</c:v>
                </c:pt>
                <c:pt idx="235">
                  <c:v>150.58767700000001</c:v>
                </c:pt>
                <c:pt idx="236">
                  <c:v>153.757126</c:v>
                </c:pt>
                <c:pt idx="237">
                  <c:v>151.81805399999999</c:v>
                </c:pt>
                <c:pt idx="238">
                  <c:v>152.86142000000001</c:v>
                </c:pt>
                <c:pt idx="239">
                  <c:v>154.47564700000001</c:v>
                </c:pt>
                <c:pt idx="240">
                  <c:v>154.39691199999999</c:v>
                </c:pt>
                <c:pt idx="241">
                  <c:v>157.35964999999999</c:v>
                </c:pt>
                <c:pt idx="242">
                  <c:v>157.123413</c:v>
                </c:pt>
                <c:pt idx="243">
                  <c:v>155.17449999999999</c:v>
                </c:pt>
                <c:pt idx="244">
                  <c:v>153.43229700000001</c:v>
                </c:pt>
                <c:pt idx="245">
                  <c:v>154.61346399999999</c:v>
                </c:pt>
                <c:pt idx="246">
                  <c:v>154.75126599999999</c:v>
                </c:pt>
                <c:pt idx="247">
                  <c:v>150.82389800000001</c:v>
                </c:pt>
                <c:pt idx="248">
                  <c:v>151.86724899999999</c:v>
                </c:pt>
                <c:pt idx="249">
                  <c:v>154.93826300000001</c:v>
                </c:pt>
                <c:pt idx="250">
                  <c:v>154.08192399999999</c:v>
                </c:pt>
                <c:pt idx="251" formatCode="General">
                  <c:v>152.556274</c:v>
                </c:pt>
              </c:numCache>
            </c:numRef>
          </c:val>
          <c:smooth val="0"/>
          <c:extLst>
            <c:ext xmlns:c16="http://schemas.microsoft.com/office/drawing/2014/chart" uri="{C3380CC4-5D6E-409C-BE32-E72D297353CC}">
              <c16:uniqueId val="{00000000-55FF-4C20-97DF-1B36652647E7}"/>
            </c:ext>
          </c:extLst>
        </c:ser>
        <c:dLbls>
          <c:showLegendKey val="0"/>
          <c:showVal val="0"/>
          <c:showCatName val="0"/>
          <c:showSerName val="0"/>
          <c:showPercent val="0"/>
          <c:showBubbleSize val="0"/>
        </c:dLbls>
        <c:smooth val="0"/>
        <c:axId val="1556529615"/>
        <c:axId val="1556526255"/>
      </c:lineChart>
      <c:dateAx>
        <c:axId val="155652961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526255"/>
        <c:crosses val="autoZero"/>
        <c:auto val="1"/>
        <c:lblOffset val="100"/>
        <c:baseTimeUnit val="days"/>
      </c:dateAx>
      <c:valAx>
        <c:axId val="15565262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52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20955</xdr:colOff>
      <xdr:row>55</xdr:row>
      <xdr:rowOff>24765</xdr:rowOff>
    </xdr:from>
    <xdr:to>
      <xdr:col>16</xdr:col>
      <xdr:colOff>57150</xdr:colOff>
      <xdr:row>60</xdr:row>
      <xdr:rowOff>133350</xdr:rowOff>
    </xdr:to>
    <xdr:sp macro="" textlink="">
      <xdr:nvSpPr>
        <xdr:cNvPr id="3" name="TextBox 2">
          <a:extLst>
            <a:ext uri="{FF2B5EF4-FFF2-40B4-BE49-F238E27FC236}">
              <a16:creationId xmlns:a16="http://schemas.microsoft.com/office/drawing/2014/main" id="{F594DAFB-F20C-7CC4-0B43-84F42CC34883}"/>
            </a:ext>
          </a:extLst>
        </xdr:cNvPr>
        <xdr:cNvSpPr txBox="1"/>
      </xdr:nvSpPr>
      <xdr:spPr>
        <a:xfrm>
          <a:off x="2566035" y="10083165"/>
          <a:ext cx="8242935" cy="10229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a:solidFill>
                <a:schemeClr val="dk1"/>
              </a:solidFill>
              <a:effectLst/>
              <a:latin typeface="+mn-lt"/>
              <a:ea typeface="+mn-ea"/>
              <a:cs typeface="+mn-cs"/>
            </a:rPr>
            <a:t>In conclusion, after running a Monte Carlo simulation of Walmart's adjusted closing price for the past two years, it was found that the expected average stock price for the next 30 days is higher than the current market price. This implies that there is a possibility of a rise in the stock price in the short term. Nevertheless, investors must note that this simulation does not ensure future stock price movements and further research and analysis should be conducted before making any investment decisions. Furthermore, stock investment involves risks, and past performance may not predict future results.</a:t>
          </a:r>
          <a:endParaRPr lang="en-IN" sz="1100"/>
        </a:p>
      </xdr:txBody>
    </xdr:sp>
    <xdr:clientData/>
  </xdr:twoCellAnchor>
  <xdr:twoCellAnchor>
    <xdr:from>
      <xdr:col>4</xdr:col>
      <xdr:colOff>0</xdr:colOff>
      <xdr:row>40</xdr:row>
      <xdr:rowOff>0</xdr:rowOff>
    </xdr:from>
    <xdr:to>
      <xdr:col>10</xdr:col>
      <xdr:colOff>76200</xdr:colOff>
      <xdr:row>54</xdr:row>
      <xdr:rowOff>76200</xdr:rowOff>
    </xdr:to>
    <xdr:graphicFrame macro="">
      <xdr:nvGraphicFramePr>
        <xdr:cNvPr id="5" name="Chart 4">
          <a:extLst>
            <a:ext uri="{FF2B5EF4-FFF2-40B4-BE49-F238E27FC236}">
              <a16:creationId xmlns:a16="http://schemas.microsoft.com/office/drawing/2014/main" id="{C293D37C-68B4-4FA4-9798-50DD88A2B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xdr:colOff>
      <xdr:row>10</xdr:row>
      <xdr:rowOff>188595</xdr:rowOff>
    </xdr:from>
    <xdr:to>
      <xdr:col>13</xdr:col>
      <xdr:colOff>573405</xdr:colOff>
      <xdr:row>16</xdr:row>
      <xdr:rowOff>160020</xdr:rowOff>
    </xdr:to>
    <xdr:sp macro="" textlink="">
      <xdr:nvSpPr>
        <xdr:cNvPr id="3" name="TextBox 2">
          <a:extLst>
            <a:ext uri="{FF2B5EF4-FFF2-40B4-BE49-F238E27FC236}">
              <a16:creationId xmlns:a16="http://schemas.microsoft.com/office/drawing/2014/main" id="{EC84549E-B81C-61B9-A745-16E40DFEC043}"/>
            </a:ext>
          </a:extLst>
        </xdr:cNvPr>
        <xdr:cNvSpPr txBox="1"/>
      </xdr:nvSpPr>
      <xdr:spPr>
        <a:xfrm>
          <a:off x="5598795" y="2093595"/>
          <a:ext cx="6244590" cy="111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a:solidFill>
                <a:schemeClr val="dk1"/>
              </a:solidFill>
              <a:effectLst/>
              <a:latin typeface="+mn-lt"/>
              <a:ea typeface="+mn-ea"/>
              <a:cs typeface="+mn-cs"/>
            </a:rPr>
            <a:t>Yahoo Finance reports a beta value of approximately 0.49, while our data shows a value around 0.50. If a stock's beta value is less than one, it implies that it is less volatile than the market. This indicates that the stock may not perform as well in a bull market but may experience fewer losses in a bear market. Therefore, if an investor is risk-averse and expects the market to continue performing well, they should consider buying the stock. However, if the investor is risk-averse, they may want to sell the stock or avoid it altogether</a:t>
          </a:r>
          <a:endParaRPr lang="en-IN"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E12E88-B359-4941-91AE-6FDA2070EFDA}" name="Table5" displayName="Table5" ref="B6:C9" totalsRowShown="0" tableBorderDxfId="38">
  <autoFilter ref="B6:C9" xr:uid="{15E12E88-B359-4941-91AE-6FDA2070EFDA}"/>
  <tableColumns count="2">
    <tableColumn id="1" xr3:uid="{8D75A719-2438-4908-A920-B42C1FA998E8}" name="Particulars" dataDxfId="37"/>
    <tableColumn id="2" xr3:uid="{551F1A5E-3936-4EFE-BCCA-9E6CA3722110}" name="Values" dataDxfId="36"/>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6444B9-487C-4A99-A404-8C0825013BF9}" name="Table810111314" displayName="Table810111314" ref="B72:C75" totalsRowShown="0" tableBorderDxfId="11">
  <autoFilter ref="B72:C75" xr:uid="{8B6444B9-487C-4A99-A404-8C0825013BF9}"/>
  <tableColumns count="2">
    <tableColumn id="1" xr3:uid="{1D26F9EC-24F0-4373-BBE5-671DC1E75BBC}" name="Name" dataDxfId="10"/>
    <tableColumn id="2" xr3:uid="{FF258AD6-6939-4235-ACDA-C0C3E800D042}" name="Values" dataDxfId="9"/>
  </tableColumns>
  <tableStyleInfo name="TableStyleLight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69319D5-8847-4406-A622-A92DE12DC7D2}" name="Table81011131412" displayName="Table81011131412" ref="B79:C82" totalsRowShown="0" tableBorderDxfId="8">
  <autoFilter ref="B79:C82" xr:uid="{B69319D5-8847-4406-A622-A92DE12DC7D2}"/>
  <tableColumns count="2">
    <tableColumn id="1" xr3:uid="{F249C28F-EE2C-420B-BCF8-FDC26A147670}" name="Name" dataDxfId="7"/>
    <tableColumn id="2" xr3:uid="{75CCF02B-2C6B-48A3-AB52-AF3DD51623BA}" name="Values" dataDxfId="6"/>
  </tableColumns>
  <tableStyleInfo name="TableStyleLight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FEF79F5-CF0F-40E4-AE95-E84B98E85A05}" name="Table8101113" displayName="Table8101113" ref="B86:C89" totalsRowShown="0" tableBorderDxfId="5">
  <autoFilter ref="B86:C89" xr:uid="{AFEF79F5-CF0F-40E4-AE95-E84B98E85A05}"/>
  <tableColumns count="2">
    <tableColumn id="1" xr3:uid="{C2A09E5C-F79F-4ADF-B355-02E224DD4C8E}" name="Name" dataDxfId="4"/>
    <tableColumn id="2" xr3:uid="{579C2B64-30B3-45FA-B5C9-5179C0E21D63}" name="Values" dataDxfId="3"/>
  </tableColumns>
  <tableStyleInfo name="TableStyleLight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12D5339-4B00-4811-9733-0D072AEEA1D3}" name="Table810111315" displayName="Table810111315" ref="B94:C100" totalsRowShown="0" tableBorderDxfId="2">
  <autoFilter ref="B94:C100" xr:uid="{A12D5339-4B00-4811-9733-0D072AEEA1D3}"/>
  <tableColumns count="2">
    <tableColumn id="1" xr3:uid="{804BAD1A-6154-4113-AE44-45A3D15D6779}" name="Name" dataDxfId="1"/>
    <tableColumn id="2" xr3:uid="{0D787587-3257-4A3E-A83A-7CFAC9D40B80}" name="Values" dataDxfId="0"/>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8D8368C-C59D-41E1-AEE0-1C344697E78C}" name="Table4" displayName="Table4" ref="B13:C17" totalsRowShown="0" tableBorderDxfId="35">
  <autoFilter ref="B13:C17" xr:uid="{08D8368C-C59D-41E1-AEE0-1C344697E78C}"/>
  <tableColumns count="2">
    <tableColumn id="1" xr3:uid="{02C90CA2-EC02-49A1-928A-2DCDD9494719}" name="Particulars" dataDxfId="34"/>
    <tableColumn id="2" xr3:uid="{EE12F3FD-79CC-4CFB-8F76-B63F485EA18D}" name="Values" dataDxfId="33"/>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F9A39B-35D0-4D5A-B5EE-4D2C10F92202}" name="Table6" displayName="Table6" ref="B21:C24" totalsRowShown="0" tableBorderDxfId="32">
  <autoFilter ref="B21:C24" xr:uid="{44F9A39B-35D0-4D5A-B5EE-4D2C10F92202}"/>
  <tableColumns count="2">
    <tableColumn id="1" xr3:uid="{139BC218-2DFD-40F6-98F7-EABBB2F013E8}" name="Particulars" dataDxfId="31"/>
    <tableColumn id="2" xr3:uid="{6AD0D728-21FE-4D0E-9A88-BF1E5064C238}" name="Values" dataDxfId="30"/>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AFEE76-FF7C-4083-B36D-65644ECAE36E}" name="Table7" displayName="Table7" ref="B30:C33" totalsRowShown="0" tableBorderDxfId="29">
  <autoFilter ref="B30:C33" xr:uid="{C9AFEE76-FF7C-4083-B36D-65644ECAE36E}"/>
  <tableColumns count="2">
    <tableColumn id="1" xr3:uid="{3834DF6D-0E30-4C29-8E92-6F30E0E97367}" name="Particulars" dataDxfId="28"/>
    <tableColumn id="2" xr3:uid="{5CAF22AF-98D7-4F12-9CED-A361EAEFC9BA}" name="Values" dataDxfId="27"/>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6C4EF6-935C-4FAE-929C-480FD1F914F5}" name="Table76" displayName="Table76" ref="B37:C40" totalsRowShown="0" tableBorderDxfId="26">
  <autoFilter ref="B37:C40" xr:uid="{786C4EF6-935C-4FAE-929C-480FD1F914F5}"/>
  <tableColumns count="2">
    <tableColumn id="1" xr3:uid="{A984C354-9D52-4B82-A330-7307B1E60F1B}" name="Particulars" dataDxfId="25"/>
    <tableColumn id="2" xr3:uid="{4C49BE51-5CB5-4E19-AC6C-8EFE6BAB4F19}" name="Values" dataDxfId="24"/>
  </tableColumns>
  <tableStyleInfo name="TableStyleLight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368D641-AE31-4AAE-83B9-86BEF4B0BA82}" name="Table810" displayName="Table810" ref="B44:C47" totalsRowShown="0" tableBorderDxfId="23">
  <autoFilter ref="B44:C47" xr:uid="{5368D641-AE31-4AAE-83B9-86BEF4B0BA82}"/>
  <tableColumns count="2">
    <tableColumn id="1" xr3:uid="{8FD0E9E9-1CBC-494C-9920-7666E8697C9D}" name="Name" dataDxfId="22"/>
    <tableColumn id="2" xr3:uid="{6843A6B7-D262-48D3-90E4-A500EACFD9CB}" name="Values" dataDxfId="21"/>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544CE8-20E6-4AEE-B0F0-C3F2F4CB8DC2}" name="Table8108" displayName="Table8108" ref="B51:C54" totalsRowShown="0" tableBorderDxfId="20">
  <autoFilter ref="B51:C54" xr:uid="{CD544CE8-20E6-4AEE-B0F0-C3F2F4CB8DC2}"/>
  <tableColumns count="2">
    <tableColumn id="1" xr3:uid="{B75E9DB2-6B78-46CF-BF4C-9B32916E5D6B}" name="Name" dataDxfId="19"/>
    <tableColumn id="2" xr3:uid="{5DB6270E-F6BB-493A-936E-8AC0FFD5F67D}" name="Values" dataDxfId="18"/>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6B4E2FE-0BAA-430F-84D1-ABCBD14CC03B}" name="Table81089" displayName="Table81089" ref="B58:C61" totalsRowShown="0" tableBorderDxfId="17">
  <autoFilter ref="B58:C61" xr:uid="{26B4E2FE-0BAA-430F-84D1-ABCBD14CC03B}"/>
  <tableColumns count="2">
    <tableColumn id="1" xr3:uid="{2487C1FA-0553-43DB-ABBF-7BD62E852680}" name="Name" dataDxfId="16"/>
    <tableColumn id="2" xr3:uid="{264E20DF-0D8D-4E17-9130-27D693981069}" name="Values" dataDxfId="15"/>
  </tableColumns>
  <tableStyleInfo name="TableStyleLight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457A3C9-9773-4640-91E7-829C15E18759}" name="Table8108910" displayName="Table8108910" ref="B65:C68" totalsRowShown="0" tableBorderDxfId="14">
  <autoFilter ref="B65:C68" xr:uid="{6457A3C9-9773-4640-91E7-829C15E18759}"/>
  <tableColumns count="2">
    <tableColumn id="1" xr3:uid="{48F6EBA4-314B-4A6F-B3D7-742DEA383EE8}" name="Name" dataDxfId="13"/>
    <tableColumn id="2" xr3:uid="{68CA4B47-A6E4-42F7-B6F2-D3D91B7E5D59}" name="Values" dataDxfId="12"/>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about:blank" TargetMode="External"/><Relationship Id="rId1"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0366E-FC3B-49D2-86F6-13C58E368952}">
  <dimension ref="A1:G35"/>
  <sheetViews>
    <sheetView showGridLines="0" topLeftCell="A5" workbookViewId="0">
      <selection activeCell="A12" sqref="A12"/>
    </sheetView>
  </sheetViews>
  <sheetFormatPr defaultColWidth="16.140625" defaultRowHeight="15" x14ac:dyDescent="0.25"/>
  <cols>
    <col min="1" max="1" width="60" style="30" customWidth="1"/>
    <col min="2" max="16384" width="16.140625" style="30"/>
  </cols>
  <sheetData>
    <row r="1" spans="1:7" ht="28.5" x14ac:dyDescent="0.45">
      <c r="A1" s="29" t="s">
        <v>243</v>
      </c>
    </row>
    <row r="2" spans="1:7" ht="22.5" x14ac:dyDescent="0.35">
      <c r="A2" s="31" t="s">
        <v>278</v>
      </c>
    </row>
    <row r="4" spans="1:7" x14ac:dyDescent="0.25">
      <c r="A4" s="30" t="s">
        <v>245</v>
      </c>
    </row>
    <row r="5" spans="1:7" ht="15.75" thickBot="1" x14ac:dyDescent="0.3">
      <c r="A5" s="32"/>
      <c r="B5" s="33">
        <v>44957</v>
      </c>
      <c r="C5" s="33">
        <v>44592</v>
      </c>
      <c r="D5" s="33">
        <v>44227</v>
      </c>
      <c r="E5" s="33">
        <v>43861</v>
      </c>
      <c r="F5" s="33">
        <v>43496</v>
      </c>
      <c r="G5" s="33">
        <v>43131</v>
      </c>
    </row>
    <row r="6" spans="1:7" x14ac:dyDescent="0.25">
      <c r="A6" s="34" t="s">
        <v>279</v>
      </c>
      <c r="B6" s="35">
        <v>372</v>
      </c>
      <c r="C6" s="35">
        <v>410</v>
      </c>
      <c r="D6" s="35">
        <v>224</v>
      </c>
      <c r="E6" s="35">
        <v>575</v>
      </c>
      <c r="F6" s="35">
        <v>5225</v>
      </c>
      <c r="G6" s="35">
        <v>5257</v>
      </c>
    </row>
    <row r="7" spans="1:7" x14ac:dyDescent="0.25">
      <c r="A7" s="34" t="s">
        <v>280</v>
      </c>
      <c r="B7" s="35">
        <v>53742</v>
      </c>
      <c r="C7" s="35">
        <v>55261</v>
      </c>
      <c r="D7" s="35">
        <v>49141</v>
      </c>
      <c r="E7" s="35">
        <v>46973</v>
      </c>
      <c r="F7" s="35">
        <v>47060</v>
      </c>
      <c r="G7" s="35">
        <v>46092</v>
      </c>
    </row>
    <row r="8" spans="1:7" x14ac:dyDescent="0.25">
      <c r="A8" s="38" t="s">
        <v>281</v>
      </c>
      <c r="B8" s="35">
        <v>8287</v>
      </c>
      <c r="C8" s="35">
        <v>7908</v>
      </c>
      <c r="D8" s="35">
        <v>7654</v>
      </c>
      <c r="E8" s="35">
        <v>6093</v>
      </c>
      <c r="F8" s="35">
        <v>6504</v>
      </c>
      <c r="G8" s="35">
        <v>6998</v>
      </c>
    </row>
    <row r="9" spans="1:7" x14ac:dyDescent="0.25">
      <c r="A9" s="38" t="s">
        <v>282</v>
      </c>
      <c r="B9" s="35">
        <v>4724</v>
      </c>
      <c r="C9" s="35">
        <v>4652</v>
      </c>
      <c r="D9" s="35">
        <v>4698</v>
      </c>
      <c r="E9" s="35">
        <v>4469</v>
      </c>
      <c r="F9" s="35">
        <v>3979</v>
      </c>
      <c r="G9" s="35">
        <v>3737</v>
      </c>
    </row>
    <row r="10" spans="1:7" x14ac:dyDescent="0.25">
      <c r="A10" s="38" t="s">
        <v>283</v>
      </c>
      <c r="B10" s="35">
        <v>3425</v>
      </c>
      <c r="C10" s="35">
        <v>3247</v>
      </c>
      <c r="D10" s="35">
        <v>3328</v>
      </c>
      <c r="E10" s="35">
        <v>3039</v>
      </c>
      <c r="F10" s="35">
        <v>2979</v>
      </c>
      <c r="G10" s="35">
        <v>3073</v>
      </c>
    </row>
    <row r="11" spans="1:7" x14ac:dyDescent="0.25">
      <c r="A11" s="38" t="s">
        <v>284</v>
      </c>
      <c r="B11" s="35">
        <v>2949</v>
      </c>
      <c r="C11" s="35">
        <v>0</v>
      </c>
      <c r="D11" s="35">
        <v>0</v>
      </c>
      <c r="E11" s="35">
        <v>0</v>
      </c>
      <c r="F11" s="35">
        <v>0</v>
      </c>
      <c r="G11" s="35">
        <v>0</v>
      </c>
    </row>
    <row r="12" spans="1:7" x14ac:dyDescent="0.25">
      <c r="A12" s="38" t="s">
        <v>285</v>
      </c>
      <c r="B12" s="35">
        <v>2488</v>
      </c>
      <c r="C12" s="35">
        <v>2559</v>
      </c>
      <c r="D12" s="35">
        <v>2310</v>
      </c>
      <c r="E12" s="35">
        <v>1990</v>
      </c>
      <c r="F12" s="35">
        <v>1932</v>
      </c>
      <c r="G12" s="35">
        <v>2017</v>
      </c>
    </row>
    <row r="13" spans="1:7" x14ac:dyDescent="0.25">
      <c r="A13" s="38" t="s">
        <v>286</v>
      </c>
      <c r="B13" s="35">
        <v>9253</v>
      </c>
      <c r="C13" s="35">
        <v>7694</v>
      </c>
      <c r="D13" s="35">
        <v>19976</v>
      </c>
      <c r="E13" s="35">
        <v>6705</v>
      </c>
      <c r="F13" s="35">
        <v>6765</v>
      </c>
      <c r="G13" s="35">
        <v>6297</v>
      </c>
    </row>
    <row r="14" spans="1:7" x14ac:dyDescent="0.25">
      <c r="A14" s="42" t="s">
        <v>287</v>
      </c>
      <c r="B14" s="37">
        <v>31126</v>
      </c>
      <c r="C14" s="37">
        <v>26060</v>
      </c>
      <c r="D14" s="37">
        <v>37966</v>
      </c>
      <c r="E14" s="37">
        <v>22296</v>
      </c>
      <c r="F14" s="37">
        <v>22159</v>
      </c>
      <c r="G14" s="37">
        <v>22122</v>
      </c>
    </row>
    <row r="15" spans="1:7" x14ac:dyDescent="0.25">
      <c r="A15" s="34" t="s">
        <v>288</v>
      </c>
      <c r="B15" s="35">
        <v>727</v>
      </c>
      <c r="C15" s="35">
        <v>851</v>
      </c>
      <c r="D15" s="35">
        <v>242</v>
      </c>
      <c r="E15" s="35">
        <v>280</v>
      </c>
      <c r="F15" s="35">
        <v>428</v>
      </c>
      <c r="G15" s="35">
        <v>645</v>
      </c>
    </row>
    <row r="16" spans="1:7" x14ac:dyDescent="0.25">
      <c r="A16" s="34" t="s">
        <v>289</v>
      </c>
      <c r="B16" s="35">
        <v>4191</v>
      </c>
      <c r="C16" s="35">
        <v>2803</v>
      </c>
      <c r="D16" s="35">
        <v>3115</v>
      </c>
      <c r="E16" s="35">
        <v>5362</v>
      </c>
      <c r="F16" s="35">
        <v>1876</v>
      </c>
      <c r="G16" s="35">
        <v>3738</v>
      </c>
    </row>
    <row r="17" spans="1:7" x14ac:dyDescent="0.25">
      <c r="A17" s="34" t="s">
        <v>290</v>
      </c>
      <c r="B17" s="35">
        <v>1473</v>
      </c>
      <c r="C17" s="35">
        <v>1483</v>
      </c>
      <c r="D17" s="35">
        <v>1466</v>
      </c>
      <c r="E17" s="35">
        <v>1793</v>
      </c>
      <c r="F17" s="35">
        <v>0</v>
      </c>
      <c r="G17" s="35">
        <v>0</v>
      </c>
    </row>
    <row r="18" spans="1:7" x14ac:dyDescent="0.25">
      <c r="A18" s="34" t="s">
        <v>291</v>
      </c>
      <c r="B18" s="35">
        <v>567</v>
      </c>
      <c r="C18" s="35">
        <v>511</v>
      </c>
      <c r="D18" s="35">
        <v>491</v>
      </c>
      <c r="E18" s="35">
        <v>511</v>
      </c>
      <c r="F18" s="35">
        <v>729</v>
      </c>
      <c r="G18" s="35">
        <v>667</v>
      </c>
    </row>
    <row r="19" spans="1:7" x14ac:dyDescent="0.25">
      <c r="A19" s="39" t="s">
        <v>292</v>
      </c>
      <c r="B19" s="37">
        <v>92198</v>
      </c>
      <c r="C19" s="37">
        <v>87379</v>
      </c>
      <c r="D19" s="37">
        <v>92645</v>
      </c>
      <c r="E19" s="37">
        <v>77790</v>
      </c>
      <c r="F19" s="37">
        <v>77477</v>
      </c>
      <c r="G19" s="37">
        <v>78521</v>
      </c>
    </row>
    <row r="20" spans="1:7" x14ac:dyDescent="0.25">
      <c r="A20" s="34" t="s">
        <v>293</v>
      </c>
      <c r="B20" s="35">
        <v>34649</v>
      </c>
      <c r="C20" s="35">
        <v>34864</v>
      </c>
      <c r="D20" s="35">
        <v>41194</v>
      </c>
      <c r="E20" s="35">
        <v>43714</v>
      </c>
      <c r="F20" s="35">
        <v>43520</v>
      </c>
      <c r="G20" s="35">
        <v>30045</v>
      </c>
    </row>
    <row r="21" spans="1:7" ht="30" x14ac:dyDescent="0.25">
      <c r="A21" s="34" t="s">
        <v>294</v>
      </c>
      <c r="B21" s="35">
        <v>12828</v>
      </c>
      <c r="C21" s="35">
        <v>13009</v>
      </c>
      <c r="D21" s="35">
        <v>12909</v>
      </c>
      <c r="E21" s="35">
        <v>16171</v>
      </c>
      <c r="F21" s="35">
        <v>0</v>
      </c>
      <c r="G21" s="35">
        <v>0</v>
      </c>
    </row>
    <row r="22" spans="1:7" ht="30" x14ac:dyDescent="0.25">
      <c r="A22" s="34" t="s">
        <v>295</v>
      </c>
      <c r="B22" s="35">
        <v>4843</v>
      </c>
      <c r="C22" s="35">
        <v>4243</v>
      </c>
      <c r="D22" s="35">
        <v>3847</v>
      </c>
      <c r="E22" s="35">
        <v>4307</v>
      </c>
      <c r="F22" s="35">
        <v>6683</v>
      </c>
      <c r="G22" s="35">
        <v>6780</v>
      </c>
    </row>
    <row r="23" spans="1:7" x14ac:dyDescent="0.25">
      <c r="A23" s="34" t="s">
        <v>296</v>
      </c>
      <c r="B23" s="35">
        <v>14688</v>
      </c>
      <c r="C23" s="35">
        <v>13474</v>
      </c>
      <c r="D23" s="35">
        <v>14370</v>
      </c>
      <c r="E23" s="35">
        <v>12961</v>
      </c>
      <c r="F23" s="35">
        <v>11981</v>
      </c>
      <c r="G23" s="35">
        <v>8354</v>
      </c>
    </row>
    <row r="24" spans="1:7" x14ac:dyDescent="0.25">
      <c r="A24" s="39" t="s">
        <v>297</v>
      </c>
      <c r="B24" s="37">
        <v>67008</v>
      </c>
      <c r="C24" s="37">
        <v>65590</v>
      </c>
      <c r="D24" s="37">
        <v>72320</v>
      </c>
      <c r="E24" s="37">
        <v>77153</v>
      </c>
      <c r="F24" s="37">
        <v>62184</v>
      </c>
      <c r="G24" s="37">
        <v>45179</v>
      </c>
    </row>
    <row r="25" spans="1:7" x14ac:dyDescent="0.25">
      <c r="A25" s="36" t="s">
        <v>298</v>
      </c>
      <c r="B25" s="37">
        <v>159206</v>
      </c>
      <c r="C25" s="37">
        <v>152969</v>
      </c>
      <c r="D25" s="37">
        <v>164965</v>
      </c>
      <c r="E25" s="37">
        <v>154943</v>
      </c>
      <c r="F25" s="37">
        <v>139661</v>
      </c>
      <c r="G25" s="37">
        <v>123700</v>
      </c>
    </row>
    <row r="26" spans="1:7" x14ac:dyDescent="0.25">
      <c r="A26" s="34" t="s">
        <v>299</v>
      </c>
      <c r="B26" s="35">
        <v>237</v>
      </c>
      <c r="C26" s="35">
        <v>0</v>
      </c>
      <c r="D26" s="35">
        <v>0</v>
      </c>
      <c r="E26" s="35">
        <v>0</v>
      </c>
      <c r="F26" s="35">
        <v>0</v>
      </c>
      <c r="G26" s="35">
        <v>0</v>
      </c>
    </row>
    <row r="27" spans="1:7" x14ac:dyDescent="0.25">
      <c r="A27" s="38" t="s">
        <v>300</v>
      </c>
      <c r="B27" s="35">
        <v>269</v>
      </c>
      <c r="C27" s="35">
        <v>276</v>
      </c>
      <c r="D27" s="35">
        <v>282</v>
      </c>
      <c r="E27" s="35">
        <v>284</v>
      </c>
      <c r="F27" s="35">
        <v>288</v>
      </c>
      <c r="G27" s="35">
        <v>295</v>
      </c>
    </row>
    <row r="28" spans="1:7" x14ac:dyDescent="0.25">
      <c r="A28" s="38" t="s">
        <v>301</v>
      </c>
      <c r="B28" s="35">
        <v>4969</v>
      </c>
      <c r="C28" s="35">
        <v>4839</v>
      </c>
      <c r="D28" s="35">
        <v>3646</v>
      </c>
      <c r="E28" s="35">
        <v>3247</v>
      </c>
      <c r="F28" s="35">
        <v>2965</v>
      </c>
      <c r="G28" s="35">
        <v>2648</v>
      </c>
    </row>
    <row r="29" spans="1:7" x14ac:dyDescent="0.25">
      <c r="A29" s="38" t="s">
        <v>302</v>
      </c>
      <c r="B29" s="35">
        <v>83135</v>
      </c>
      <c r="C29" s="35">
        <v>86904</v>
      </c>
      <c r="D29" s="35">
        <v>88763</v>
      </c>
      <c r="E29" s="35">
        <v>83943</v>
      </c>
      <c r="F29" s="35">
        <v>80785</v>
      </c>
      <c r="G29" s="35">
        <v>85107</v>
      </c>
    </row>
    <row r="30" spans="1:7" x14ac:dyDescent="0.25">
      <c r="A30" s="38" t="s">
        <v>303</v>
      </c>
      <c r="B30" s="35">
        <v>-11680</v>
      </c>
      <c r="C30" s="35">
        <v>-8766</v>
      </c>
      <c r="D30" s="35">
        <v>-11766</v>
      </c>
      <c r="E30" s="35">
        <v>-12805</v>
      </c>
      <c r="F30" s="35">
        <v>-11542</v>
      </c>
      <c r="G30" s="35">
        <v>-10181</v>
      </c>
    </row>
    <row r="31" spans="1:7" x14ac:dyDescent="0.25">
      <c r="A31" s="39" t="s">
        <v>304</v>
      </c>
      <c r="B31" s="37">
        <v>76693</v>
      </c>
      <c r="C31" s="37">
        <v>83253</v>
      </c>
      <c r="D31" s="37">
        <v>80925</v>
      </c>
      <c r="E31" s="37">
        <v>74669</v>
      </c>
      <c r="F31" s="37">
        <v>72496</v>
      </c>
      <c r="G31" s="37">
        <v>77869</v>
      </c>
    </row>
    <row r="32" spans="1:7" x14ac:dyDescent="0.25">
      <c r="A32" s="34" t="s">
        <v>305</v>
      </c>
      <c r="B32" s="35">
        <v>7061</v>
      </c>
      <c r="C32" s="35">
        <v>8638</v>
      </c>
      <c r="D32" s="35">
        <v>6606</v>
      </c>
      <c r="E32" s="35">
        <v>6883</v>
      </c>
      <c r="F32" s="35">
        <v>7138</v>
      </c>
      <c r="G32" s="35">
        <v>2953</v>
      </c>
    </row>
    <row r="33" spans="1:7" x14ac:dyDescent="0.25">
      <c r="A33" s="36" t="s">
        <v>306</v>
      </c>
      <c r="B33" s="37">
        <v>83754</v>
      </c>
      <c r="C33" s="37">
        <v>91891</v>
      </c>
      <c r="D33" s="37">
        <v>87531</v>
      </c>
      <c r="E33" s="37">
        <v>81552</v>
      </c>
      <c r="F33" s="37">
        <v>79634</v>
      </c>
      <c r="G33" s="37">
        <v>80822</v>
      </c>
    </row>
    <row r="34" spans="1:7" ht="30" x14ac:dyDescent="0.25">
      <c r="A34" s="40" t="s">
        <v>307</v>
      </c>
      <c r="B34" s="37">
        <v>243197</v>
      </c>
      <c r="C34" s="37">
        <v>244860</v>
      </c>
      <c r="D34" s="37">
        <v>252496</v>
      </c>
      <c r="E34" s="37">
        <v>236495</v>
      </c>
      <c r="F34" s="37">
        <v>219295</v>
      </c>
      <c r="G34" s="37">
        <v>204522</v>
      </c>
    </row>
    <row r="35" spans="1:7" x14ac:dyDescent="0.25">
      <c r="A35" s="41" t="s">
        <v>308</v>
      </c>
      <c r="B35" s="41"/>
      <c r="C35" s="41"/>
      <c r="D35" s="41"/>
      <c r="E35" s="41"/>
      <c r="F35" s="41"/>
      <c r="G35" s="4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088B3-BD57-42EA-8772-E7A9C87BFB5B}">
  <dimension ref="A1:G19"/>
  <sheetViews>
    <sheetView showGridLines="0" topLeftCell="A2" workbookViewId="0">
      <selection activeCell="D1" sqref="D1"/>
    </sheetView>
  </sheetViews>
  <sheetFormatPr defaultColWidth="16.140625" defaultRowHeight="15" x14ac:dyDescent="0.25"/>
  <cols>
    <col min="1" max="1" width="60" style="30" customWidth="1"/>
    <col min="2" max="16384" width="16.140625" style="30"/>
  </cols>
  <sheetData>
    <row r="1" spans="1:7" ht="28.5" x14ac:dyDescent="0.45">
      <c r="A1" s="29" t="s">
        <v>243</v>
      </c>
    </row>
    <row r="2" spans="1:7" ht="22.5" x14ac:dyDescent="0.35">
      <c r="A2" s="31" t="s">
        <v>264</v>
      </c>
    </row>
    <row r="4" spans="1:7" x14ac:dyDescent="0.25">
      <c r="A4" s="30" t="s">
        <v>245</v>
      </c>
    </row>
    <row r="5" spans="1:7" ht="15.75" thickBot="1" x14ac:dyDescent="0.3">
      <c r="A5" s="32"/>
      <c r="B5" s="33">
        <v>44957</v>
      </c>
      <c r="C5" s="33">
        <v>44592</v>
      </c>
      <c r="D5" s="33">
        <v>44227</v>
      </c>
      <c r="E5" s="33">
        <v>43861</v>
      </c>
      <c r="F5" s="33">
        <v>43496</v>
      </c>
      <c r="G5" s="33">
        <v>43131</v>
      </c>
    </row>
    <row r="6" spans="1:7" x14ac:dyDescent="0.25">
      <c r="A6" s="34" t="s">
        <v>265</v>
      </c>
      <c r="B6" s="35">
        <v>8625</v>
      </c>
      <c r="C6" s="35">
        <v>14760</v>
      </c>
      <c r="D6" s="35">
        <v>17741</v>
      </c>
      <c r="E6" s="35">
        <v>9465</v>
      </c>
      <c r="F6" s="35">
        <v>7722</v>
      </c>
      <c r="G6" s="35">
        <v>6756</v>
      </c>
    </row>
    <row r="7" spans="1:7" x14ac:dyDescent="0.25">
      <c r="A7" s="34" t="s">
        <v>266</v>
      </c>
      <c r="B7" s="35">
        <v>7933</v>
      </c>
      <c r="C7" s="35">
        <v>8280</v>
      </c>
      <c r="D7" s="35">
        <v>6516</v>
      </c>
      <c r="E7" s="35">
        <v>6284</v>
      </c>
      <c r="F7" s="35">
        <v>6283</v>
      </c>
      <c r="G7" s="35">
        <v>5614</v>
      </c>
    </row>
    <row r="8" spans="1:7" x14ac:dyDescent="0.25">
      <c r="A8" s="34" t="s">
        <v>34</v>
      </c>
      <c r="B8" s="35">
        <v>56576</v>
      </c>
      <c r="C8" s="35">
        <v>56511</v>
      </c>
      <c r="D8" s="35">
        <v>44949</v>
      </c>
      <c r="E8" s="35">
        <v>44435</v>
      </c>
      <c r="F8" s="35">
        <v>44269</v>
      </c>
      <c r="G8" s="35">
        <v>43783</v>
      </c>
    </row>
    <row r="9" spans="1:7" x14ac:dyDescent="0.25">
      <c r="A9" s="34" t="s">
        <v>267</v>
      </c>
      <c r="B9" s="35">
        <v>2521</v>
      </c>
      <c r="C9" s="35">
        <v>1519</v>
      </c>
      <c r="D9" s="35">
        <v>20861</v>
      </c>
      <c r="E9" s="35">
        <v>1622</v>
      </c>
      <c r="F9" s="35">
        <v>3623</v>
      </c>
      <c r="G9" s="35">
        <v>3511</v>
      </c>
    </row>
    <row r="10" spans="1:7" x14ac:dyDescent="0.25">
      <c r="A10" s="36" t="s">
        <v>268</v>
      </c>
      <c r="B10" s="37">
        <v>75655</v>
      </c>
      <c r="C10" s="37">
        <v>81070</v>
      </c>
      <c r="D10" s="37">
        <v>90067</v>
      </c>
      <c r="E10" s="37">
        <v>61806</v>
      </c>
      <c r="F10" s="37">
        <v>61897</v>
      </c>
      <c r="G10" s="37">
        <v>59664</v>
      </c>
    </row>
    <row r="11" spans="1:7" x14ac:dyDescent="0.25">
      <c r="A11" s="38" t="s">
        <v>269</v>
      </c>
      <c r="B11" s="35">
        <v>100760</v>
      </c>
      <c r="C11" s="35">
        <v>94515</v>
      </c>
      <c r="D11" s="35">
        <v>92201</v>
      </c>
      <c r="E11" s="35">
        <v>105208</v>
      </c>
      <c r="F11" s="35">
        <v>104317</v>
      </c>
      <c r="G11" s="35">
        <v>107675</v>
      </c>
    </row>
    <row r="12" spans="1:7" x14ac:dyDescent="0.25">
      <c r="A12" s="38" t="s">
        <v>270</v>
      </c>
      <c r="B12" s="35">
        <v>4919</v>
      </c>
      <c r="C12" s="35">
        <v>4351</v>
      </c>
      <c r="D12" s="35">
        <v>4005</v>
      </c>
      <c r="E12" s="35">
        <v>4417</v>
      </c>
      <c r="F12" s="35">
        <v>7078</v>
      </c>
      <c r="G12" s="35">
        <v>7143</v>
      </c>
    </row>
    <row r="13" spans="1:7" ht="30" x14ac:dyDescent="0.25">
      <c r="A13" s="39" t="s">
        <v>271</v>
      </c>
      <c r="B13" s="37">
        <v>105679</v>
      </c>
      <c r="C13" s="37">
        <v>98866</v>
      </c>
      <c r="D13" s="37">
        <v>96206</v>
      </c>
      <c r="E13" s="37">
        <v>109625</v>
      </c>
      <c r="F13" s="37">
        <v>111395</v>
      </c>
      <c r="G13" s="37">
        <v>114818</v>
      </c>
    </row>
    <row r="14" spans="1:7" x14ac:dyDescent="0.25">
      <c r="A14" s="34" t="s">
        <v>272</v>
      </c>
      <c r="B14" s="35">
        <v>13555</v>
      </c>
      <c r="C14" s="35">
        <v>13758</v>
      </c>
      <c r="D14" s="35">
        <v>13642</v>
      </c>
      <c r="E14" s="35">
        <v>17424</v>
      </c>
      <c r="F14" s="35">
        <v>0</v>
      </c>
      <c r="G14" s="35">
        <v>0</v>
      </c>
    </row>
    <row r="15" spans="1:7" x14ac:dyDescent="0.25">
      <c r="A15" s="34" t="s">
        <v>273</v>
      </c>
      <c r="B15" s="35">
        <v>28174</v>
      </c>
      <c r="C15" s="35">
        <v>29014</v>
      </c>
      <c r="D15" s="35">
        <v>28983</v>
      </c>
      <c r="E15" s="35">
        <v>31073</v>
      </c>
      <c r="F15" s="35">
        <v>31181</v>
      </c>
      <c r="G15" s="35">
        <v>18242</v>
      </c>
    </row>
    <row r="16" spans="1:7" x14ac:dyDescent="0.25">
      <c r="A16" s="34" t="s">
        <v>274</v>
      </c>
      <c r="B16" s="35">
        <v>20134</v>
      </c>
      <c r="C16" s="35">
        <v>22152</v>
      </c>
      <c r="D16" s="35">
        <v>23598</v>
      </c>
      <c r="E16" s="35">
        <v>16567</v>
      </c>
      <c r="F16" s="35">
        <v>14822</v>
      </c>
      <c r="G16" s="35">
        <v>11798</v>
      </c>
    </row>
    <row r="17" spans="1:7" x14ac:dyDescent="0.25">
      <c r="A17" s="36" t="s">
        <v>275</v>
      </c>
      <c r="B17" s="37">
        <v>167542</v>
      </c>
      <c r="C17" s="37">
        <v>163790</v>
      </c>
      <c r="D17" s="37">
        <v>162429</v>
      </c>
      <c r="E17" s="37">
        <v>174689</v>
      </c>
      <c r="F17" s="37">
        <v>157398</v>
      </c>
      <c r="G17" s="37">
        <v>144858</v>
      </c>
    </row>
    <row r="18" spans="1:7" x14ac:dyDescent="0.25">
      <c r="A18" s="40" t="s">
        <v>276</v>
      </c>
      <c r="B18" s="37">
        <v>243197</v>
      </c>
      <c r="C18" s="37">
        <v>244860</v>
      </c>
      <c r="D18" s="37">
        <v>252496</v>
      </c>
      <c r="E18" s="37">
        <v>236495</v>
      </c>
      <c r="F18" s="37">
        <v>219295</v>
      </c>
      <c r="G18" s="37">
        <v>204522</v>
      </c>
    </row>
    <row r="19" spans="1:7" x14ac:dyDescent="0.25">
      <c r="A19" s="41" t="s">
        <v>277</v>
      </c>
      <c r="B19" s="41"/>
      <c r="C19" s="41"/>
      <c r="D19" s="41"/>
      <c r="E19" s="41"/>
      <c r="F19" s="41"/>
      <c r="G19"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90A55-D69E-4807-B18C-72903AA0DEEE}">
  <dimension ref="A1:G22"/>
  <sheetViews>
    <sheetView showGridLines="0" workbookViewId="0">
      <selection activeCell="D8" sqref="D8"/>
    </sheetView>
  </sheetViews>
  <sheetFormatPr defaultColWidth="16.140625" defaultRowHeight="15" x14ac:dyDescent="0.25"/>
  <cols>
    <col min="1" max="1" width="60" style="30" customWidth="1"/>
    <col min="2" max="16384" width="16.140625" style="30"/>
  </cols>
  <sheetData>
    <row r="1" spans="1:7" ht="28.5" x14ac:dyDescent="0.45">
      <c r="A1" s="29" t="s">
        <v>243</v>
      </c>
    </row>
    <row r="2" spans="1:7" ht="22.5" x14ac:dyDescent="0.35">
      <c r="A2" s="31" t="s">
        <v>244</v>
      </c>
    </row>
    <row r="4" spans="1:7" x14ac:dyDescent="0.25">
      <c r="A4" s="30" t="s">
        <v>245</v>
      </c>
    </row>
    <row r="5" spans="1:7" ht="15.75" thickBot="1" x14ac:dyDescent="0.3">
      <c r="A5" s="32" t="s">
        <v>246</v>
      </c>
      <c r="B5" s="33">
        <v>44957</v>
      </c>
      <c r="C5" s="33">
        <v>44592</v>
      </c>
      <c r="D5" s="33">
        <v>44227</v>
      </c>
      <c r="E5" s="33">
        <v>43861</v>
      </c>
      <c r="F5" s="33">
        <v>43496</v>
      </c>
      <c r="G5" s="33">
        <v>43131</v>
      </c>
    </row>
    <row r="6" spans="1:7" x14ac:dyDescent="0.25">
      <c r="A6" s="34" t="s">
        <v>247</v>
      </c>
      <c r="B6" s="35">
        <v>605881</v>
      </c>
      <c r="C6" s="35">
        <v>567762</v>
      </c>
      <c r="D6" s="35">
        <v>555233</v>
      </c>
      <c r="E6" s="35">
        <v>519926</v>
      </c>
      <c r="F6" s="35">
        <v>510329</v>
      </c>
      <c r="G6" s="35">
        <v>495761</v>
      </c>
    </row>
    <row r="7" spans="1:7" x14ac:dyDescent="0.25">
      <c r="A7" s="34" t="s">
        <v>248</v>
      </c>
      <c r="B7" s="35">
        <v>-463721</v>
      </c>
      <c r="C7" s="35">
        <v>-429000</v>
      </c>
      <c r="D7" s="35">
        <v>-420315</v>
      </c>
      <c r="E7" s="35">
        <v>-394605</v>
      </c>
      <c r="F7" s="35">
        <v>-385301</v>
      </c>
      <c r="G7" s="35">
        <v>-373396</v>
      </c>
    </row>
    <row r="8" spans="1:7" x14ac:dyDescent="0.25">
      <c r="A8" s="36" t="s">
        <v>249</v>
      </c>
      <c r="B8" s="37">
        <v>142160</v>
      </c>
      <c r="C8" s="37">
        <v>138762</v>
      </c>
      <c r="D8" s="37">
        <v>134918</v>
      </c>
      <c r="E8" s="37">
        <v>125321</v>
      </c>
      <c r="F8" s="37">
        <v>125028</v>
      </c>
      <c r="G8" s="37">
        <v>122365</v>
      </c>
    </row>
    <row r="9" spans="1:7" x14ac:dyDescent="0.25">
      <c r="A9" s="34" t="s">
        <v>250</v>
      </c>
      <c r="B9" s="35">
        <v>5408</v>
      </c>
      <c r="C9" s="35">
        <v>4992</v>
      </c>
      <c r="D9" s="35">
        <v>3918</v>
      </c>
      <c r="E9" s="35">
        <v>4038</v>
      </c>
      <c r="F9" s="35">
        <v>4076</v>
      </c>
      <c r="G9" s="35">
        <v>4582</v>
      </c>
    </row>
    <row r="10" spans="1:7" x14ac:dyDescent="0.25">
      <c r="A10" s="34" t="s">
        <v>251</v>
      </c>
      <c r="B10" s="35">
        <v>-127140</v>
      </c>
      <c r="C10" s="35">
        <v>-117812</v>
      </c>
      <c r="D10" s="35">
        <v>-116288</v>
      </c>
      <c r="E10" s="35">
        <v>-108791</v>
      </c>
      <c r="F10" s="35">
        <v>-107147</v>
      </c>
      <c r="G10" s="35">
        <v>-106510</v>
      </c>
    </row>
    <row r="11" spans="1:7" x14ac:dyDescent="0.25">
      <c r="A11" s="36" t="s">
        <v>252</v>
      </c>
      <c r="B11" s="37">
        <v>20428</v>
      </c>
      <c r="C11" s="37">
        <v>25942</v>
      </c>
      <c r="D11" s="37">
        <v>22548</v>
      </c>
      <c r="E11" s="37">
        <v>20568</v>
      </c>
      <c r="F11" s="37">
        <v>21957</v>
      </c>
      <c r="G11" s="37">
        <v>20437</v>
      </c>
    </row>
    <row r="12" spans="1:7" x14ac:dyDescent="0.25">
      <c r="A12" s="38" t="s">
        <v>253</v>
      </c>
      <c r="B12" s="35">
        <v>-2128</v>
      </c>
      <c r="C12" s="35">
        <v>-1994</v>
      </c>
      <c r="D12" s="35">
        <v>-2315</v>
      </c>
      <c r="E12" s="35">
        <v>-2599</v>
      </c>
      <c r="F12" s="35">
        <v>-2346</v>
      </c>
      <c r="G12" s="35">
        <v>-2330</v>
      </c>
    </row>
    <row r="13" spans="1:7" x14ac:dyDescent="0.25">
      <c r="A13" s="38" t="s">
        <v>254</v>
      </c>
      <c r="B13" s="35">
        <v>254</v>
      </c>
      <c r="C13" s="35">
        <v>158</v>
      </c>
      <c r="D13" s="35">
        <v>121</v>
      </c>
      <c r="E13" s="35">
        <v>189</v>
      </c>
      <c r="F13" s="35">
        <v>217</v>
      </c>
      <c r="G13" s="35">
        <v>152</v>
      </c>
    </row>
    <row r="14" spans="1:7" x14ac:dyDescent="0.25">
      <c r="A14" s="39" t="s">
        <v>255</v>
      </c>
      <c r="B14" s="37">
        <v>-1874</v>
      </c>
      <c r="C14" s="37">
        <v>-1836</v>
      </c>
      <c r="D14" s="37">
        <v>-2194</v>
      </c>
      <c r="E14" s="37">
        <v>-2410</v>
      </c>
      <c r="F14" s="37">
        <v>-2129</v>
      </c>
      <c r="G14" s="37">
        <v>-2178</v>
      </c>
    </row>
    <row r="15" spans="1:7" x14ac:dyDescent="0.25">
      <c r="A15" s="34" t="s">
        <v>256</v>
      </c>
      <c r="B15" s="35">
        <v>0</v>
      </c>
      <c r="C15" s="35">
        <v>-2410</v>
      </c>
      <c r="D15" s="35">
        <v>0</v>
      </c>
      <c r="E15" s="35">
        <v>0</v>
      </c>
      <c r="F15" s="35">
        <v>0</v>
      </c>
      <c r="G15" s="35">
        <v>-3136</v>
      </c>
    </row>
    <row r="16" spans="1:7" x14ac:dyDescent="0.25">
      <c r="A16" s="34" t="s">
        <v>257</v>
      </c>
      <c r="B16" s="35">
        <v>-1538</v>
      </c>
      <c r="C16" s="35">
        <v>-3000</v>
      </c>
      <c r="D16" s="35">
        <v>210</v>
      </c>
      <c r="E16" s="35">
        <v>1958</v>
      </c>
      <c r="F16" s="35">
        <v>-8368</v>
      </c>
      <c r="G16" s="35">
        <v>0</v>
      </c>
    </row>
    <row r="17" spans="1:7" x14ac:dyDescent="0.25">
      <c r="A17" s="36" t="s">
        <v>258</v>
      </c>
      <c r="B17" s="37">
        <v>17016</v>
      </c>
      <c r="C17" s="37">
        <v>18696</v>
      </c>
      <c r="D17" s="37">
        <v>20564</v>
      </c>
      <c r="E17" s="37">
        <v>20116</v>
      </c>
      <c r="F17" s="37">
        <v>11460</v>
      </c>
      <c r="G17" s="37">
        <v>15123</v>
      </c>
    </row>
    <row r="18" spans="1:7" x14ac:dyDescent="0.25">
      <c r="A18" s="34" t="s">
        <v>259</v>
      </c>
      <c r="B18" s="35">
        <v>-5724</v>
      </c>
      <c r="C18" s="35">
        <v>-4756</v>
      </c>
      <c r="D18" s="35">
        <v>-6858</v>
      </c>
      <c r="E18" s="35">
        <v>-4915</v>
      </c>
      <c r="F18" s="35">
        <v>-4281</v>
      </c>
      <c r="G18" s="35">
        <v>-4600</v>
      </c>
    </row>
    <row r="19" spans="1:7" x14ac:dyDescent="0.25">
      <c r="A19" s="36" t="s">
        <v>260</v>
      </c>
      <c r="B19" s="37">
        <v>11292</v>
      </c>
      <c r="C19" s="37">
        <v>13940</v>
      </c>
      <c r="D19" s="37">
        <v>13706</v>
      </c>
      <c r="E19" s="37">
        <v>15201</v>
      </c>
      <c r="F19" s="37">
        <v>7179</v>
      </c>
      <c r="G19" s="37">
        <v>10523</v>
      </c>
    </row>
    <row r="20" spans="1:7" ht="30" x14ac:dyDescent="0.25">
      <c r="A20" s="34" t="s">
        <v>261</v>
      </c>
      <c r="B20" s="35">
        <v>388</v>
      </c>
      <c r="C20" s="35">
        <v>-267</v>
      </c>
      <c r="D20" s="35">
        <v>-196</v>
      </c>
      <c r="E20" s="35">
        <v>-320</v>
      </c>
      <c r="F20" s="35">
        <v>-509</v>
      </c>
      <c r="G20" s="35">
        <v>-661</v>
      </c>
    </row>
    <row r="21" spans="1:7" x14ac:dyDescent="0.25">
      <c r="A21" s="40" t="s">
        <v>262</v>
      </c>
      <c r="B21" s="37">
        <v>11680</v>
      </c>
      <c r="C21" s="37">
        <v>13673</v>
      </c>
      <c r="D21" s="37">
        <v>13510</v>
      </c>
      <c r="E21" s="37">
        <v>14881</v>
      </c>
      <c r="F21" s="37">
        <v>6670</v>
      </c>
      <c r="G21" s="37">
        <v>9862</v>
      </c>
    </row>
    <row r="22" spans="1:7" x14ac:dyDescent="0.25">
      <c r="A22" s="41" t="s">
        <v>263</v>
      </c>
      <c r="B22" s="41"/>
      <c r="C22" s="41"/>
      <c r="D22" s="41"/>
      <c r="E22" s="41"/>
      <c r="F22" s="41"/>
      <c r="G22"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14CAF-A4F3-47C8-BBD2-8E55B8C1F5DC}">
  <dimension ref="A1:B252"/>
  <sheetViews>
    <sheetView workbookViewId="0"/>
  </sheetViews>
  <sheetFormatPr defaultRowHeight="15" x14ac:dyDescent="0.25"/>
  <cols>
    <col min="1" max="1" width="10.7109375" style="2" bestFit="1" customWidth="1"/>
    <col min="2" max="2" width="12.5703125" style="1" bestFit="1" customWidth="1"/>
  </cols>
  <sheetData>
    <row r="1" spans="1:2" x14ac:dyDescent="0.25">
      <c r="A1" s="2" t="s">
        <v>0</v>
      </c>
      <c r="B1" s="1" t="s">
        <v>1</v>
      </c>
    </row>
    <row r="2" spans="1:2" x14ac:dyDescent="0.25">
      <c r="A2" s="3">
        <v>45000</v>
      </c>
      <c r="B2" s="1">
        <v>101.620003</v>
      </c>
    </row>
    <row r="3" spans="1:2" x14ac:dyDescent="0.25">
      <c r="A3" s="3">
        <v>44999</v>
      </c>
      <c r="B3" s="1">
        <v>106.94000200000001</v>
      </c>
    </row>
    <row r="4" spans="1:2" x14ac:dyDescent="0.25">
      <c r="A4" s="3">
        <v>44998</v>
      </c>
      <c r="B4" s="1">
        <v>106.540001</v>
      </c>
    </row>
    <row r="5" spans="1:2" x14ac:dyDescent="0.25">
      <c r="A5" s="3">
        <v>44995</v>
      </c>
      <c r="B5" s="1">
        <v>107.779999</v>
      </c>
    </row>
    <row r="6" spans="1:2" x14ac:dyDescent="0.25">
      <c r="A6" s="3">
        <v>44994</v>
      </c>
      <c r="B6" s="1">
        <v>109.129997</v>
      </c>
    </row>
    <row r="7" spans="1:2" x14ac:dyDescent="0.25">
      <c r="A7" s="3">
        <v>44993</v>
      </c>
      <c r="B7" s="1">
        <v>109.980003</v>
      </c>
    </row>
    <row r="8" spans="1:2" x14ac:dyDescent="0.25">
      <c r="A8" s="3">
        <v>44992</v>
      </c>
      <c r="B8" s="1">
        <v>111.610001</v>
      </c>
    </row>
    <row r="9" spans="1:2" x14ac:dyDescent="0.25">
      <c r="A9" s="3">
        <v>44991</v>
      </c>
      <c r="B9" s="1">
        <v>113.80999799999999</v>
      </c>
    </row>
    <row r="10" spans="1:2" x14ac:dyDescent="0.25">
      <c r="A10" s="3">
        <v>44988</v>
      </c>
      <c r="B10" s="1">
        <v>112.80999799999999</v>
      </c>
    </row>
    <row r="11" spans="1:2" x14ac:dyDescent="0.25">
      <c r="A11" s="3">
        <v>44987</v>
      </c>
      <c r="B11" s="1">
        <v>111.400002</v>
      </c>
    </row>
    <row r="12" spans="1:2" x14ac:dyDescent="0.25">
      <c r="A12" s="3">
        <v>44986</v>
      </c>
      <c r="B12" s="1">
        <v>110.889999</v>
      </c>
    </row>
    <row r="13" spans="1:2" x14ac:dyDescent="0.25">
      <c r="A13" s="3">
        <v>44985</v>
      </c>
      <c r="B13" s="1">
        <v>109.910004</v>
      </c>
    </row>
    <row r="14" spans="1:2" x14ac:dyDescent="0.25">
      <c r="A14" s="3">
        <v>44984</v>
      </c>
      <c r="B14" s="1">
        <v>110.550003</v>
      </c>
    </row>
    <row r="15" spans="1:2" x14ac:dyDescent="0.25">
      <c r="A15" s="3">
        <v>44981</v>
      </c>
      <c r="B15" s="1">
        <v>110.75</v>
      </c>
    </row>
    <row r="16" spans="1:2" x14ac:dyDescent="0.25">
      <c r="A16" s="3">
        <v>44980</v>
      </c>
      <c r="B16" s="1">
        <v>110.739998</v>
      </c>
    </row>
    <row r="17" spans="1:2" x14ac:dyDescent="0.25">
      <c r="A17" s="3">
        <v>44979</v>
      </c>
      <c r="B17" s="1">
        <v>109.730003</v>
      </c>
    </row>
    <row r="18" spans="1:2" x14ac:dyDescent="0.25">
      <c r="A18" s="3">
        <v>44978</v>
      </c>
      <c r="B18" s="1">
        <v>111.16999800000001</v>
      </c>
    </row>
    <row r="19" spans="1:2" x14ac:dyDescent="0.25">
      <c r="A19" s="3">
        <v>44974</v>
      </c>
      <c r="B19" s="1">
        <v>111.279999</v>
      </c>
    </row>
    <row r="20" spans="1:2" x14ac:dyDescent="0.25">
      <c r="A20" s="3">
        <v>44973</v>
      </c>
      <c r="B20" s="1">
        <v>115.730003</v>
      </c>
    </row>
    <row r="21" spans="1:2" x14ac:dyDescent="0.25">
      <c r="A21" s="3">
        <v>44972</v>
      </c>
      <c r="B21" s="1">
        <v>116.07</v>
      </c>
    </row>
    <row r="22" spans="1:2" x14ac:dyDescent="0.25">
      <c r="A22" s="3">
        <v>44971</v>
      </c>
      <c r="B22" s="1">
        <v>116.41999800000001</v>
      </c>
    </row>
    <row r="23" spans="1:2" x14ac:dyDescent="0.25">
      <c r="A23" s="3">
        <v>44970</v>
      </c>
      <c r="B23" s="1">
        <v>117.800003</v>
      </c>
    </row>
    <row r="24" spans="1:2" x14ac:dyDescent="0.25">
      <c r="A24" s="3">
        <v>44967</v>
      </c>
      <c r="B24" s="1">
        <v>118.260002</v>
      </c>
    </row>
    <row r="25" spans="1:2" x14ac:dyDescent="0.25">
      <c r="A25" s="3">
        <v>44966</v>
      </c>
      <c r="B25" s="1">
        <v>113.47680699999999</v>
      </c>
    </row>
    <row r="26" spans="1:2" x14ac:dyDescent="0.25">
      <c r="A26" s="3">
        <v>44965</v>
      </c>
      <c r="B26" s="1">
        <v>113.050087</v>
      </c>
    </row>
    <row r="27" spans="1:2" x14ac:dyDescent="0.25">
      <c r="A27" s="3">
        <v>44964</v>
      </c>
      <c r="B27" s="1">
        <v>114.042458</v>
      </c>
    </row>
    <row r="28" spans="1:2" x14ac:dyDescent="0.25">
      <c r="A28" s="3">
        <v>44963</v>
      </c>
      <c r="B28" s="1">
        <v>110.87681600000001</v>
      </c>
    </row>
    <row r="29" spans="1:2" x14ac:dyDescent="0.25">
      <c r="A29" s="3">
        <v>44960</v>
      </c>
      <c r="B29" s="1">
        <v>111.065361</v>
      </c>
    </row>
    <row r="30" spans="1:2" x14ac:dyDescent="0.25">
      <c r="A30" s="3">
        <v>44959</v>
      </c>
      <c r="B30" s="1">
        <v>110.301247</v>
      </c>
    </row>
    <row r="31" spans="1:2" x14ac:dyDescent="0.25">
      <c r="A31" s="3">
        <v>44958</v>
      </c>
      <c r="B31" s="1">
        <v>113.863831</v>
      </c>
    </row>
    <row r="32" spans="1:2" x14ac:dyDescent="0.25">
      <c r="A32" s="3">
        <v>44957</v>
      </c>
      <c r="B32" s="1">
        <v>115.124138</v>
      </c>
    </row>
    <row r="33" spans="1:2" x14ac:dyDescent="0.25">
      <c r="A33" s="3">
        <v>44956</v>
      </c>
      <c r="B33" s="1">
        <v>112.692841</v>
      </c>
    </row>
    <row r="34" spans="1:2" x14ac:dyDescent="0.25">
      <c r="A34" s="3">
        <v>44953</v>
      </c>
      <c r="B34" s="1">
        <v>114.727188</v>
      </c>
    </row>
    <row r="35" spans="1:2" x14ac:dyDescent="0.25">
      <c r="A35" s="3">
        <v>44952</v>
      </c>
      <c r="B35" s="1">
        <v>116.860771</v>
      </c>
    </row>
    <row r="36" spans="1:2" x14ac:dyDescent="0.25">
      <c r="A36" s="3">
        <v>44951</v>
      </c>
      <c r="B36" s="1">
        <v>112.345512</v>
      </c>
    </row>
    <row r="37" spans="1:2" x14ac:dyDescent="0.25">
      <c r="A37" s="3">
        <v>44950</v>
      </c>
      <c r="B37" s="1">
        <v>112.940933</v>
      </c>
    </row>
    <row r="38" spans="1:2" x14ac:dyDescent="0.25">
      <c r="A38" s="3">
        <v>44949</v>
      </c>
      <c r="B38" s="1">
        <v>111.898949</v>
      </c>
    </row>
    <row r="39" spans="1:2" x14ac:dyDescent="0.25">
      <c r="A39" s="3">
        <v>44946</v>
      </c>
      <c r="B39" s="1">
        <v>112.484444</v>
      </c>
    </row>
    <row r="40" spans="1:2" x14ac:dyDescent="0.25">
      <c r="A40" s="3">
        <v>44945</v>
      </c>
      <c r="B40" s="1">
        <v>110.469948</v>
      </c>
    </row>
    <row r="41" spans="1:2" x14ac:dyDescent="0.25">
      <c r="A41" s="3">
        <v>44944</v>
      </c>
      <c r="B41" s="1">
        <v>109.765366</v>
      </c>
    </row>
    <row r="42" spans="1:2" x14ac:dyDescent="0.25">
      <c r="A42" s="3">
        <v>44943</v>
      </c>
      <c r="B42" s="1">
        <v>112.06765</v>
      </c>
    </row>
    <row r="43" spans="1:2" x14ac:dyDescent="0.25">
      <c r="A43" s="3">
        <v>44939</v>
      </c>
      <c r="B43" s="1">
        <v>112.285973</v>
      </c>
    </row>
    <row r="44" spans="1:2" x14ac:dyDescent="0.25">
      <c r="A44" s="3">
        <v>44938</v>
      </c>
      <c r="B44" s="1">
        <v>112.35543800000001</v>
      </c>
    </row>
    <row r="45" spans="1:2" x14ac:dyDescent="0.25">
      <c r="A45" s="3">
        <v>44937</v>
      </c>
      <c r="B45" s="1">
        <v>110.519569</v>
      </c>
    </row>
    <row r="46" spans="1:2" x14ac:dyDescent="0.25">
      <c r="A46" s="3">
        <v>44936</v>
      </c>
      <c r="B46" s="1">
        <v>109.249336</v>
      </c>
    </row>
    <row r="47" spans="1:2" x14ac:dyDescent="0.25">
      <c r="A47" s="3">
        <v>44935</v>
      </c>
      <c r="B47" s="1">
        <v>107.64170799999999</v>
      </c>
    </row>
    <row r="48" spans="1:2" x14ac:dyDescent="0.25">
      <c r="A48" s="3">
        <v>44932</v>
      </c>
      <c r="B48" s="1">
        <v>109.685974</v>
      </c>
    </row>
    <row r="49" spans="1:2" x14ac:dyDescent="0.25">
      <c r="A49" s="3">
        <v>44931</v>
      </c>
      <c r="B49" s="1">
        <v>108.37606</v>
      </c>
    </row>
    <row r="50" spans="1:2" x14ac:dyDescent="0.25">
      <c r="A50" s="3">
        <v>44930</v>
      </c>
      <c r="B50" s="1">
        <v>106.004311</v>
      </c>
    </row>
    <row r="51" spans="1:2" x14ac:dyDescent="0.25">
      <c r="A51" s="3">
        <v>44929</v>
      </c>
      <c r="B51" s="1">
        <v>105.69667800000001</v>
      </c>
    </row>
    <row r="52" spans="1:2" x14ac:dyDescent="0.25">
      <c r="A52" s="3">
        <v>44925</v>
      </c>
      <c r="B52" s="1">
        <v>109.457741</v>
      </c>
    </row>
    <row r="53" spans="1:2" x14ac:dyDescent="0.25">
      <c r="A53" s="3">
        <v>44924</v>
      </c>
      <c r="B53" s="1">
        <v>108.366135</v>
      </c>
    </row>
    <row r="54" spans="1:2" x14ac:dyDescent="0.25">
      <c r="A54" s="3">
        <v>44923</v>
      </c>
      <c r="B54" s="1">
        <v>107.552391</v>
      </c>
    </row>
    <row r="55" spans="1:2" x14ac:dyDescent="0.25">
      <c r="A55" s="3">
        <v>44922</v>
      </c>
      <c r="B55" s="1">
        <v>109.348579</v>
      </c>
    </row>
    <row r="56" spans="1:2" x14ac:dyDescent="0.25">
      <c r="A56" s="3">
        <v>44918</v>
      </c>
      <c r="B56" s="1">
        <v>107.850105</v>
      </c>
    </row>
    <row r="57" spans="1:2" x14ac:dyDescent="0.25">
      <c r="A57" s="3">
        <v>44917</v>
      </c>
      <c r="B57" s="1">
        <v>105.071487</v>
      </c>
    </row>
    <row r="58" spans="1:2" x14ac:dyDescent="0.25">
      <c r="A58" s="3">
        <v>44916</v>
      </c>
      <c r="B58" s="1">
        <v>107.23484000000001</v>
      </c>
    </row>
    <row r="59" spans="1:2" x14ac:dyDescent="0.25">
      <c r="A59" s="3">
        <v>44915</v>
      </c>
      <c r="B59" s="1">
        <v>105.875305</v>
      </c>
    </row>
    <row r="60" spans="1:2" x14ac:dyDescent="0.25">
      <c r="A60" s="3">
        <v>44914</v>
      </c>
      <c r="B60" s="1">
        <v>104.366905</v>
      </c>
    </row>
    <row r="61" spans="1:2" x14ac:dyDescent="0.25">
      <c r="A61" s="3">
        <v>44911</v>
      </c>
      <c r="B61" s="1">
        <v>103.900497</v>
      </c>
    </row>
    <row r="62" spans="1:2" x14ac:dyDescent="0.25">
      <c r="A62" s="3">
        <v>44910</v>
      </c>
      <c r="B62" s="1">
        <v>104.63485</v>
      </c>
    </row>
    <row r="63" spans="1:2" x14ac:dyDescent="0.25">
      <c r="A63" s="3">
        <v>44909</v>
      </c>
      <c r="B63" s="1">
        <v>105.647057</v>
      </c>
    </row>
    <row r="64" spans="1:2" x14ac:dyDescent="0.25">
      <c r="A64" s="3">
        <v>44908</v>
      </c>
      <c r="B64" s="1">
        <v>106.431023</v>
      </c>
    </row>
    <row r="65" spans="1:2" x14ac:dyDescent="0.25">
      <c r="A65" s="3">
        <v>44907</v>
      </c>
      <c r="B65" s="1">
        <v>105.279877</v>
      </c>
    </row>
    <row r="66" spans="1:2" x14ac:dyDescent="0.25">
      <c r="A66" s="3">
        <v>44904</v>
      </c>
      <c r="B66" s="1">
        <v>102.749359</v>
      </c>
    </row>
    <row r="67" spans="1:2" x14ac:dyDescent="0.25">
      <c r="A67" s="3">
        <v>44903</v>
      </c>
      <c r="B67" s="1">
        <v>103.622635</v>
      </c>
    </row>
    <row r="68" spans="1:2" x14ac:dyDescent="0.25">
      <c r="A68" s="3">
        <v>44902</v>
      </c>
      <c r="B68" s="1">
        <v>102.858513</v>
      </c>
    </row>
    <row r="69" spans="1:2" x14ac:dyDescent="0.25">
      <c r="A69" s="3">
        <v>44901</v>
      </c>
      <c r="B69" s="1">
        <v>103.086754</v>
      </c>
    </row>
    <row r="70" spans="1:2" x14ac:dyDescent="0.25">
      <c r="A70" s="3">
        <v>44900</v>
      </c>
      <c r="B70" s="1">
        <v>106.034081</v>
      </c>
    </row>
    <row r="71" spans="1:2" x14ac:dyDescent="0.25">
      <c r="A71" s="3">
        <v>44897</v>
      </c>
      <c r="B71" s="1">
        <v>109.021095</v>
      </c>
    </row>
    <row r="72" spans="1:2" x14ac:dyDescent="0.25">
      <c r="A72" s="3">
        <v>44896</v>
      </c>
      <c r="B72" s="1">
        <v>109.953918</v>
      </c>
    </row>
    <row r="73" spans="1:2" x14ac:dyDescent="0.25">
      <c r="A73" s="3">
        <v>44895</v>
      </c>
      <c r="B73" s="1">
        <v>110.48979199999999</v>
      </c>
    </row>
    <row r="74" spans="1:2" x14ac:dyDescent="0.25">
      <c r="A74" s="3">
        <v>44894</v>
      </c>
      <c r="B74" s="1">
        <v>109.69589999999999</v>
      </c>
    </row>
    <row r="75" spans="1:2" x14ac:dyDescent="0.25">
      <c r="A75" s="3">
        <v>44893</v>
      </c>
      <c r="B75" s="1">
        <v>108.971474</v>
      </c>
    </row>
    <row r="76" spans="1:2" x14ac:dyDescent="0.25">
      <c r="A76" s="3">
        <v>44890</v>
      </c>
      <c r="B76" s="1">
        <v>112.345512</v>
      </c>
    </row>
    <row r="77" spans="1:2" x14ac:dyDescent="0.25">
      <c r="A77" s="3">
        <v>44888</v>
      </c>
      <c r="B77" s="1">
        <v>112.742462</v>
      </c>
    </row>
    <row r="78" spans="1:2" x14ac:dyDescent="0.25">
      <c r="A78" s="3">
        <v>44887</v>
      </c>
      <c r="B78" s="1">
        <v>113.308105</v>
      </c>
    </row>
    <row r="79" spans="1:2" x14ac:dyDescent="0.25">
      <c r="A79" s="3">
        <v>44886</v>
      </c>
      <c r="B79" s="1">
        <v>110.12262</v>
      </c>
    </row>
    <row r="80" spans="1:2" x14ac:dyDescent="0.25">
      <c r="A80" s="3">
        <v>44883</v>
      </c>
      <c r="B80" s="1">
        <v>111.224144</v>
      </c>
    </row>
    <row r="81" spans="1:2" x14ac:dyDescent="0.25">
      <c r="A81" s="3">
        <v>44882</v>
      </c>
      <c r="B81" s="1">
        <v>112.19665500000001</v>
      </c>
    </row>
    <row r="82" spans="1:2" x14ac:dyDescent="0.25">
      <c r="A82" s="3">
        <v>44881</v>
      </c>
      <c r="B82" s="1">
        <v>112.04780599999999</v>
      </c>
    </row>
    <row r="83" spans="1:2" x14ac:dyDescent="0.25">
      <c r="A83" s="3">
        <v>44880</v>
      </c>
      <c r="B83" s="1">
        <v>113.258484</v>
      </c>
    </row>
    <row r="84" spans="1:2" x14ac:dyDescent="0.25">
      <c r="A84" s="3">
        <v>44879</v>
      </c>
      <c r="B84" s="1">
        <v>112.504295</v>
      </c>
    </row>
    <row r="85" spans="1:2" x14ac:dyDescent="0.25">
      <c r="A85" s="3">
        <v>44876</v>
      </c>
      <c r="B85" s="1">
        <v>112.176811</v>
      </c>
    </row>
    <row r="86" spans="1:2" x14ac:dyDescent="0.25">
      <c r="A86" s="3">
        <v>44875</v>
      </c>
      <c r="B86" s="1">
        <v>108.780502</v>
      </c>
    </row>
    <row r="87" spans="1:2" x14ac:dyDescent="0.25">
      <c r="A87" s="3">
        <v>44874</v>
      </c>
      <c r="B87" s="1">
        <v>107.205399</v>
      </c>
    </row>
    <row r="88" spans="1:2" x14ac:dyDescent="0.25">
      <c r="A88" s="3">
        <v>44873</v>
      </c>
      <c r="B88" s="1">
        <v>112.22603599999999</v>
      </c>
    </row>
    <row r="89" spans="1:2" x14ac:dyDescent="0.25">
      <c r="A89" s="3">
        <v>44872</v>
      </c>
      <c r="B89" s="1">
        <v>111.871635</v>
      </c>
    </row>
    <row r="90" spans="1:2" x14ac:dyDescent="0.25">
      <c r="A90" s="3">
        <v>44869</v>
      </c>
      <c r="B90" s="1">
        <v>110.562332</v>
      </c>
    </row>
    <row r="91" spans="1:2" x14ac:dyDescent="0.25">
      <c r="A91" s="3">
        <v>44868</v>
      </c>
      <c r="B91" s="1">
        <v>109.371162</v>
      </c>
    </row>
    <row r="92" spans="1:2" x14ac:dyDescent="0.25">
      <c r="A92" s="3">
        <v>44867</v>
      </c>
      <c r="B92" s="1">
        <v>107.904343</v>
      </c>
    </row>
    <row r="93" spans="1:2" x14ac:dyDescent="0.25">
      <c r="A93" s="3">
        <v>44866</v>
      </c>
      <c r="B93" s="1">
        <v>110.168564</v>
      </c>
    </row>
    <row r="94" spans="1:2" x14ac:dyDescent="0.25">
      <c r="A94" s="3">
        <v>44865</v>
      </c>
      <c r="B94" s="1">
        <v>109.08566999999999</v>
      </c>
    </row>
    <row r="95" spans="1:2" x14ac:dyDescent="0.25">
      <c r="A95" s="3">
        <v>44862</v>
      </c>
      <c r="B95" s="1">
        <v>108.977386</v>
      </c>
    </row>
    <row r="96" spans="1:2" x14ac:dyDescent="0.25">
      <c r="A96" s="3">
        <v>44861</v>
      </c>
      <c r="B96" s="1">
        <v>105.876411</v>
      </c>
    </row>
    <row r="97" spans="1:2" x14ac:dyDescent="0.25">
      <c r="A97" s="3">
        <v>44860</v>
      </c>
      <c r="B97" s="1">
        <v>105.472786</v>
      </c>
    </row>
    <row r="98" spans="1:2" x14ac:dyDescent="0.25">
      <c r="A98" s="3">
        <v>44859</v>
      </c>
      <c r="B98" s="1">
        <v>104.23239100000001</v>
      </c>
    </row>
    <row r="99" spans="1:2" x14ac:dyDescent="0.25">
      <c r="A99" s="3">
        <v>44858</v>
      </c>
      <c r="B99" s="1">
        <v>104.941185</v>
      </c>
    </row>
    <row r="100" spans="1:2" x14ac:dyDescent="0.25">
      <c r="A100" s="3">
        <v>44855</v>
      </c>
      <c r="B100" s="1">
        <v>104.21270800000001</v>
      </c>
    </row>
    <row r="101" spans="1:2" x14ac:dyDescent="0.25">
      <c r="A101" s="3">
        <v>44854</v>
      </c>
      <c r="B101" s="1">
        <v>102.312737</v>
      </c>
    </row>
    <row r="102" spans="1:2" x14ac:dyDescent="0.25">
      <c r="A102" s="3">
        <v>44853</v>
      </c>
      <c r="B102" s="1">
        <v>102.17491099999999</v>
      </c>
    </row>
    <row r="103" spans="1:2" x14ac:dyDescent="0.25">
      <c r="A103" s="3">
        <v>44852</v>
      </c>
      <c r="B103" s="1">
        <v>99.231444999999994</v>
      </c>
    </row>
    <row r="104" spans="1:2" x14ac:dyDescent="0.25">
      <c r="A104" s="3">
        <v>44851</v>
      </c>
      <c r="B104" s="1">
        <v>99.054244999999995</v>
      </c>
    </row>
    <row r="105" spans="1:2" x14ac:dyDescent="0.25">
      <c r="A105" s="3">
        <v>44848</v>
      </c>
      <c r="B105" s="1">
        <v>97.646491999999995</v>
      </c>
    </row>
    <row r="106" spans="1:2" x14ac:dyDescent="0.25">
      <c r="A106" s="3">
        <v>44847</v>
      </c>
      <c r="B106" s="1">
        <v>100.28479</v>
      </c>
    </row>
    <row r="107" spans="1:2" x14ac:dyDescent="0.25">
      <c r="A107" s="3">
        <v>44846</v>
      </c>
      <c r="B107" s="1">
        <v>96.898323000000005</v>
      </c>
    </row>
    <row r="108" spans="1:2" x14ac:dyDescent="0.25">
      <c r="A108" s="3">
        <v>44845</v>
      </c>
      <c r="B108" s="1">
        <v>96.475014000000002</v>
      </c>
    </row>
    <row r="109" spans="1:2" x14ac:dyDescent="0.25">
      <c r="A109" s="3">
        <v>44844</v>
      </c>
      <c r="B109" s="1">
        <v>97.301940999999999</v>
      </c>
    </row>
    <row r="110" spans="1:2" x14ac:dyDescent="0.25">
      <c r="A110" s="3">
        <v>44841</v>
      </c>
      <c r="B110" s="1">
        <v>99.457854999999995</v>
      </c>
    </row>
    <row r="111" spans="1:2" x14ac:dyDescent="0.25">
      <c r="A111" s="3">
        <v>44840</v>
      </c>
      <c r="B111" s="1">
        <v>100.47183200000001</v>
      </c>
    </row>
    <row r="112" spans="1:2" x14ac:dyDescent="0.25">
      <c r="A112" s="3">
        <v>44839</v>
      </c>
      <c r="B112" s="1">
        <v>97.577590999999998</v>
      </c>
    </row>
    <row r="113" spans="1:2" x14ac:dyDescent="0.25">
      <c r="A113" s="3">
        <v>44838</v>
      </c>
      <c r="B113" s="1">
        <v>93.787491000000003</v>
      </c>
    </row>
    <row r="114" spans="1:2" x14ac:dyDescent="0.25">
      <c r="A114" s="3">
        <v>44837</v>
      </c>
      <c r="B114" s="1">
        <v>90.489624000000006</v>
      </c>
    </row>
    <row r="115" spans="1:2" x14ac:dyDescent="0.25">
      <c r="A115" s="3">
        <v>44834</v>
      </c>
      <c r="B115" s="1">
        <v>85.951363000000001</v>
      </c>
    </row>
    <row r="116" spans="1:2" x14ac:dyDescent="0.25">
      <c r="A116" s="3">
        <v>44833</v>
      </c>
      <c r="B116" s="1">
        <v>87.300049000000001</v>
      </c>
    </row>
    <row r="117" spans="1:2" x14ac:dyDescent="0.25">
      <c r="A117" s="3">
        <v>44832</v>
      </c>
      <c r="B117" s="1">
        <v>87.477242000000004</v>
      </c>
    </row>
    <row r="118" spans="1:2" x14ac:dyDescent="0.25">
      <c r="A118" s="3">
        <v>44831</v>
      </c>
      <c r="B118" s="1">
        <v>84.405792000000005</v>
      </c>
    </row>
    <row r="119" spans="1:2" x14ac:dyDescent="0.25">
      <c r="A119" s="3">
        <v>44830</v>
      </c>
      <c r="B119" s="1">
        <v>82.673180000000002</v>
      </c>
    </row>
    <row r="120" spans="1:2" x14ac:dyDescent="0.25">
      <c r="A120" s="3">
        <v>44827</v>
      </c>
      <c r="B120" s="1">
        <v>84.415642000000005</v>
      </c>
    </row>
    <row r="121" spans="1:2" x14ac:dyDescent="0.25">
      <c r="A121" s="3">
        <v>44826</v>
      </c>
      <c r="B121" s="1">
        <v>89.160629</v>
      </c>
    </row>
    <row r="122" spans="1:2" x14ac:dyDescent="0.25">
      <c r="A122" s="3">
        <v>44825</v>
      </c>
      <c r="B122" s="1">
        <v>89.534721000000005</v>
      </c>
    </row>
    <row r="123" spans="1:2" x14ac:dyDescent="0.25">
      <c r="A123" s="3">
        <v>44824</v>
      </c>
      <c r="B123" s="1">
        <v>91.001534000000007</v>
      </c>
    </row>
    <row r="124" spans="1:2" x14ac:dyDescent="0.25">
      <c r="A124" s="3">
        <v>44823</v>
      </c>
      <c r="B124" s="1">
        <v>91.749701999999999</v>
      </c>
    </row>
    <row r="125" spans="1:2" x14ac:dyDescent="0.25">
      <c r="A125" s="3">
        <v>44820</v>
      </c>
      <c r="B125" s="1">
        <v>91.759551999999999</v>
      </c>
    </row>
    <row r="126" spans="1:2" x14ac:dyDescent="0.25">
      <c r="A126" s="3">
        <v>44819</v>
      </c>
      <c r="B126" s="1">
        <v>93.354339999999993</v>
      </c>
    </row>
    <row r="127" spans="1:2" x14ac:dyDescent="0.25">
      <c r="A127" s="3">
        <v>44818</v>
      </c>
      <c r="B127" s="1">
        <v>96.150138999999996</v>
      </c>
    </row>
    <row r="128" spans="1:2" x14ac:dyDescent="0.25">
      <c r="A128" s="3">
        <v>44817</v>
      </c>
      <c r="B128" s="1">
        <v>93.846564999999998</v>
      </c>
    </row>
    <row r="129" spans="1:2" x14ac:dyDescent="0.25">
      <c r="A129" s="3">
        <v>44816</v>
      </c>
      <c r="B129" s="1">
        <v>96.091080000000005</v>
      </c>
    </row>
    <row r="130" spans="1:2" x14ac:dyDescent="0.25">
      <c r="A130" s="3">
        <v>44813</v>
      </c>
      <c r="B130" s="1">
        <v>94.998351999999997</v>
      </c>
    </row>
    <row r="131" spans="1:2" x14ac:dyDescent="0.25">
      <c r="A131" s="3">
        <v>44812</v>
      </c>
      <c r="B131" s="1">
        <v>93.433098000000001</v>
      </c>
    </row>
    <row r="132" spans="1:2" x14ac:dyDescent="0.25">
      <c r="A132" s="3">
        <v>44811</v>
      </c>
      <c r="B132" s="1">
        <v>92.675072</v>
      </c>
    </row>
    <row r="133" spans="1:2" x14ac:dyDescent="0.25">
      <c r="A133" s="3">
        <v>44810</v>
      </c>
      <c r="B133" s="1">
        <v>93.472472999999994</v>
      </c>
    </row>
    <row r="134" spans="1:2" x14ac:dyDescent="0.25">
      <c r="A134" s="3">
        <v>44806</v>
      </c>
      <c r="B134" s="1">
        <v>94.102515999999994</v>
      </c>
    </row>
    <row r="135" spans="1:2" x14ac:dyDescent="0.25">
      <c r="A135" s="3">
        <v>44805</v>
      </c>
      <c r="B135" s="1">
        <v>92.409278999999998</v>
      </c>
    </row>
    <row r="136" spans="1:2" x14ac:dyDescent="0.25">
      <c r="A136" s="3">
        <v>44804</v>
      </c>
      <c r="B136" s="1">
        <v>94.102515999999994</v>
      </c>
    </row>
    <row r="137" spans="1:2" x14ac:dyDescent="0.25">
      <c r="A137" s="3">
        <v>44803</v>
      </c>
      <c r="B137" s="1">
        <v>94.811310000000006</v>
      </c>
    </row>
    <row r="138" spans="1:2" x14ac:dyDescent="0.25">
      <c r="A138" s="3">
        <v>44802</v>
      </c>
      <c r="B138" s="1">
        <v>98.562027</v>
      </c>
    </row>
    <row r="139" spans="1:2" x14ac:dyDescent="0.25">
      <c r="A139" s="3">
        <v>44799</v>
      </c>
      <c r="B139" s="1">
        <v>96.347037999999998</v>
      </c>
    </row>
    <row r="140" spans="1:2" x14ac:dyDescent="0.25">
      <c r="A140" s="3">
        <v>44798</v>
      </c>
      <c r="B140" s="1">
        <v>97.548050000000003</v>
      </c>
    </row>
    <row r="141" spans="1:2" x14ac:dyDescent="0.25">
      <c r="A141" s="3">
        <v>44797</v>
      </c>
      <c r="B141" s="1">
        <v>97.045990000000003</v>
      </c>
    </row>
    <row r="142" spans="1:2" x14ac:dyDescent="0.25">
      <c r="A142" s="3">
        <v>44796</v>
      </c>
      <c r="B142" s="1">
        <v>96.475014000000002</v>
      </c>
    </row>
    <row r="143" spans="1:2" x14ac:dyDescent="0.25">
      <c r="A143" s="3">
        <v>44795</v>
      </c>
      <c r="B143" s="1">
        <v>92.547095999999996</v>
      </c>
    </row>
    <row r="144" spans="1:2" x14ac:dyDescent="0.25">
      <c r="A144" s="3">
        <v>44792</v>
      </c>
      <c r="B144" s="1">
        <v>92.616012999999995</v>
      </c>
    </row>
    <row r="145" spans="1:2" x14ac:dyDescent="0.25">
      <c r="A145" s="3">
        <v>44791</v>
      </c>
      <c r="B145" s="1">
        <v>92.911338999999998</v>
      </c>
    </row>
    <row r="146" spans="1:2" x14ac:dyDescent="0.25">
      <c r="A146" s="3">
        <v>44790</v>
      </c>
      <c r="B146" s="1">
        <v>90.765265999999997</v>
      </c>
    </row>
    <row r="147" spans="1:2" x14ac:dyDescent="0.25">
      <c r="A147" s="3">
        <v>44789</v>
      </c>
      <c r="B147" s="1">
        <v>90.036781000000005</v>
      </c>
    </row>
    <row r="148" spans="1:2" x14ac:dyDescent="0.25">
      <c r="A148" s="3">
        <v>44788</v>
      </c>
      <c r="B148" s="1">
        <v>90.883392000000001</v>
      </c>
    </row>
    <row r="149" spans="1:2" x14ac:dyDescent="0.25">
      <c r="A149" s="3">
        <v>44785</v>
      </c>
      <c r="B149" s="1">
        <v>92.537254000000004</v>
      </c>
    </row>
    <row r="150" spans="1:2" x14ac:dyDescent="0.25">
      <c r="A150" s="3">
        <v>44784</v>
      </c>
      <c r="B150" s="1">
        <v>91.739868000000001</v>
      </c>
    </row>
    <row r="151" spans="1:2" x14ac:dyDescent="0.25">
      <c r="A151" s="3">
        <v>44783</v>
      </c>
      <c r="B151" s="1">
        <v>89.160629</v>
      </c>
    </row>
    <row r="152" spans="1:2" x14ac:dyDescent="0.25">
      <c r="A152" s="3">
        <v>44782</v>
      </c>
      <c r="B152" s="1">
        <v>88.322158999999999</v>
      </c>
    </row>
    <row r="153" spans="1:2" x14ac:dyDescent="0.25">
      <c r="A153" s="3">
        <v>44781</v>
      </c>
      <c r="B153" s="1">
        <v>86.723213000000001</v>
      </c>
    </row>
    <row r="154" spans="1:2" x14ac:dyDescent="0.25">
      <c r="A154" s="3">
        <v>44778</v>
      </c>
      <c r="B154" s="1">
        <v>86.235725000000002</v>
      </c>
    </row>
    <row r="155" spans="1:2" x14ac:dyDescent="0.25">
      <c r="A155" s="3">
        <v>44777</v>
      </c>
      <c r="B155" s="1">
        <v>85.007277999999999</v>
      </c>
    </row>
    <row r="156" spans="1:2" x14ac:dyDescent="0.25">
      <c r="A156" s="3">
        <v>44776</v>
      </c>
      <c r="B156" s="1">
        <v>88.741394</v>
      </c>
    </row>
    <row r="157" spans="1:2" x14ac:dyDescent="0.25">
      <c r="A157" s="3">
        <v>44775</v>
      </c>
      <c r="B157" s="1">
        <v>91.715041999999997</v>
      </c>
    </row>
    <row r="158" spans="1:2" x14ac:dyDescent="0.25">
      <c r="A158" s="3">
        <v>44774</v>
      </c>
      <c r="B158" s="1">
        <v>92.114777000000004</v>
      </c>
    </row>
    <row r="159" spans="1:2" x14ac:dyDescent="0.25">
      <c r="A159" s="3">
        <v>44771</v>
      </c>
      <c r="B159" s="1">
        <v>94.503440999999995</v>
      </c>
    </row>
    <row r="160" spans="1:2" x14ac:dyDescent="0.25">
      <c r="A160" s="3">
        <v>44770</v>
      </c>
      <c r="B160" s="1">
        <v>90.320847000000001</v>
      </c>
    </row>
    <row r="161" spans="1:2" x14ac:dyDescent="0.25">
      <c r="A161" s="3">
        <v>44769</v>
      </c>
      <c r="B161" s="1">
        <v>89.277625999999998</v>
      </c>
    </row>
    <row r="162" spans="1:2" x14ac:dyDescent="0.25">
      <c r="A162" s="3">
        <v>44768</v>
      </c>
      <c r="B162" s="1">
        <v>87.386191999999994</v>
      </c>
    </row>
    <row r="163" spans="1:2" x14ac:dyDescent="0.25">
      <c r="A163" s="3">
        <v>44767</v>
      </c>
      <c r="B163" s="1">
        <v>87.727431999999993</v>
      </c>
    </row>
    <row r="164" spans="1:2" x14ac:dyDescent="0.25">
      <c r="A164" s="3">
        <v>44764</v>
      </c>
      <c r="B164" s="1">
        <v>84.900024000000002</v>
      </c>
    </row>
    <row r="165" spans="1:2" x14ac:dyDescent="0.25">
      <c r="A165" s="3">
        <v>44763</v>
      </c>
      <c r="B165" s="1">
        <v>85.553252999999998</v>
      </c>
    </row>
    <row r="166" spans="1:2" x14ac:dyDescent="0.25">
      <c r="A166" s="3">
        <v>44762</v>
      </c>
      <c r="B166" s="1">
        <v>87.005950999999996</v>
      </c>
    </row>
    <row r="167" spans="1:2" x14ac:dyDescent="0.25">
      <c r="A167" s="3">
        <v>44761</v>
      </c>
      <c r="B167" s="1">
        <v>86.060233999999994</v>
      </c>
    </row>
    <row r="168" spans="1:2" x14ac:dyDescent="0.25">
      <c r="A168" s="3">
        <v>44760</v>
      </c>
      <c r="B168" s="1">
        <v>83.944557000000003</v>
      </c>
    </row>
    <row r="169" spans="1:2" x14ac:dyDescent="0.25">
      <c r="A169" s="3">
        <v>44757</v>
      </c>
      <c r="B169" s="1">
        <v>82.423621999999995</v>
      </c>
    </row>
    <row r="170" spans="1:2" x14ac:dyDescent="0.25">
      <c r="A170" s="3">
        <v>44756</v>
      </c>
      <c r="B170" s="1">
        <v>81.058661999999998</v>
      </c>
    </row>
    <row r="171" spans="1:2" x14ac:dyDescent="0.25">
      <c r="A171" s="3">
        <v>44755</v>
      </c>
      <c r="B171" s="1">
        <v>82.71611</v>
      </c>
    </row>
    <row r="172" spans="1:2" x14ac:dyDescent="0.25">
      <c r="A172" s="3">
        <v>44754</v>
      </c>
      <c r="B172" s="1">
        <v>82.384613000000002</v>
      </c>
    </row>
    <row r="173" spans="1:2" x14ac:dyDescent="0.25">
      <c r="A173" s="3">
        <v>44753</v>
      </c>
      <c r="B173" s="1">
        <v>83.496077999999997</v>
      </c>
    </row>
    <row r="174" spans="1:2" x14ac:dyDescent="0.25">
      <c r="A174" s="3">
        <v>44750</v>
      </c>
      <c r="B174" s="1">
        <v>83.925064000000006</v>
      </c>
    </row>
    <row r="175" spans="1:2" x14ac:dyDescent="0.25">
      <c r="A175" s="3">
        <v>44749</v>
      </c>
      <c r="B175" s="1">
        <v>83.788567</v>
      </c>
    </row>
    <row r="176" spans="1:2" x14ac:dyDescent="0.25">
      <c r="A176" s="3">
        <v>44748</v>
      </c>
      <c r="B176" s="1">
        <v>81.195160000000001</v>
      </c>
    </row>
    <row r="177" spans="1:2" x14ac:dyDescent="0.25">
      <c r="A177" s="3">
        <v>44747</v>
      </c>
      <c r="B177" s="1">
        <v>82.686852000000002</v>
      </c>
    </row>
    <row r="178" spans="1:2" x14ac:dyDescent="0.25">
      <c r="A178" s="3">
        <v>44743</v>
      </c>
      <c r="B178" s="1">
        <v>85.358269000000007</v>
      </c>
    </row>
    <row r="179" spans="1:2" x14ac:dyDescent="0.25">
      <c r="A179" s="3">
        <v>44742</v>
      </c>
      <c r="B179" s="1">
        <v>83.496077999999997</v>
      </c>
    </row>
    <row r="180" spans="1:2" x14ac:dyDescent="0.25">
      <c r="A180" s="3">
        <v>44741</v>
      </c>
      <c r="B180" s="1">
        <v>85.913994000000002</v>
      </c>
    </row>
    <row r="181" spans="1:2" x14ac:dyDescent="0.25">
      <c r="A181" s="3">
        <v>44740</v>
      </c>
      <c r="B181" s="1">
        <v>89.209372999999999</v>
      </c>
    </row>
    <row r="182" spans="1:2" x14ac:dyDescent="0.25">
      <c r="A182" s="3">
        <v>44739</v>
      </c>
      <c r="B182" s="1">
        <v>86.801215999999997</v>
      </c>
    </row>
    <row r="183" spans="1:2" x14ac:dyDescent="0.25">
      <c r="A183" s="3">
        <v>44736</v>
      </c>
      <c r="B183" s="1">
        <v>84.724532999999994</v>
      </c>
    </row>
    <row r="184" spans="1:2" x14ac:dyDescent="0.25">
      <c r="A184" s="3">
        <v>44735</v>
      </c>
      <c r="B184" s="1">
        <v>83.076842999999997</v>
      </c>
    </row>
    <row r="185" spans="1:2" x14ac:dyDescent="0.25">
      <c r="A185" s="3">
        <v>44734</v>
      </c>
      <c r="B185" s="1">
        <v>85.660506999999996</v>
      </c>
    </row>
    <row r="186" spans="1:2" x14ac:dyDescent="0.25">
      <c r="A186" s="3">
        <v>44733</v>
      </c>
      <c r="B186" s="1">
        <v>89.189880000000002</v>
      </c>
    </row>
    <row r="187" spans="1:2" x14ac:dyDescent="0.25">
      <c r="A187" s="3">
        <v>44729</v>
      </c>
      <c r="B187" s="1">
        <v>83.964066000000003</v>
      </c>
    </row>
    <row r="188" spans="1:2" x14ac:dyDescent="0.25">
      <c r="A188" s="3">
        <v>44728</v>
      </c>
      <c r="B188" s="1">
        <v>89.102126999999996</v>
      </c>
    </row>
    <row r="189" spans="1:2" x14ac:dyDescent="0.25">
      <c r="A189" s="3">
        <v>44727</v>
      </c>
      <c r="B189" s="1">
        <v>92.514510999999999</v>
      </c>
    </row>
    <row r="190" spans="1:2" x14ac:dyDescent="0.25">
      <c r="A190" s="3">
        <v>44726</v>
      </c>
      <c r="B190" s="1">
        <v>93.694220999999999</v>
      </c>
    </row>
    <row r="191" spans="1:2" x14ac:dyDescent="0.25">
      <c r="A191" s="3">
        <v>44725</v>
      </c>
      <c r="B191" s="1">
        <v>93.450478000000004</v>
      </c>
    </row>
    <row r="192" spans="1:2" x14ac:dyDescent="0.25">
      <c r="A192" s="3">
        <v>44722</v>
      </c>
      <c r="B192" s="1">
        <v>97.945068000000006</v>
      </c>
    </row>
    <row r="193" spans="1:2" x14ac:dyDescent="0.25">
      <c r="A193" s="3">
        <v>44721</v>
      </c>
      <c r="B193" s="1">
        <v>99.768257000000006</v>
      </c>
    </row>
    <row r="194" spans="1:2" x14ac:dyDescent="0.25">
      <c r="A194" s="3">
        <v>44720</v>
      </c>
      <c r="B194" s="1">
        <v>101.97168000000001</v>
      </c>
    </row>
    <row r="195" spans="1:2" x14ac:dyDescent="0.25">
      <c r="A195" s="3">
        <v>44719</v>
      </c>
      <c r="B195" s="1">
        <v>100.78222700000001</v>
      </c>
    </row>
    <row r="196" spans="1:2" x14ac:dyDescent="0.25">
      <c r="A196" s="3">
        <v>44718</v>
      </c>
      <c r="B196" s="1">
        <v>96.365622999999999</v>
      </c>
    </row>
    <row r="197" spans="1:2" x14ac:dyDescent="0.25">
      <c r="A197" s="3">
        <v>44715</v>
      </c>
      <c r="B197" s="1">
        <v>96.609359999999995</v>
      </c>
    </row>
    <row r="198" spans="1:2" x14ac:dyDescent="0.25">
      <c r="A198" s="3">
        <v>44714</v>
      </c>
      <c r="B198" s="1">
        <v>95.224914999999996</v>
      </c>
    </row>
    <row r="199" spans="1:2" x14ac:dyDescent="0.25">
      <c r="A199" s="3">
        <v>44713</v>
      </c>
      <c r="B199" s="1">
        <v>95.390656000000007</v>
      </c>
    </row>
    <row r="200" spans="1:2" x14ac:dyDescent="0.25">
      <c r="A200" s="3">
        <v>44712</v>
      </c>
      <c r="B200" s="1">
        <v>93.596725000000006</v>
      </c>
    </row>
    <row r="201" spans="1:2" x14ac:dyDescent="0.25">
      <c r="A201" s="3">
        <v>44708</v>
      </c>
      <c r="B201" s="1">
        <v>95.146912</v>
      </c>
    </row>
    <row r="202" spans="1:2" x14ac:dyDescent="0.25">
      <c r="A202" s="3">
        <v>44707</v>
      </c>
      <c r="B202" s="1">
        <v>94.220703</v>
      </c>
    </row>
    <row r="203" spans="1:2" x14ac:dyDescent="0.25">
      <c r="A203" s="3">
        <v>44706</v>
      </c>
      <c r="B203" s="1">
        <v>93.889213999999996</v>
      </c>
    </row>
    <row r="204" spans="1:2" x14ac:dyDescent="0.25">
      <c r="A204" s="3">
        <v>44705</v>
      </c>
      <c r="B204" s="1">
        <v>92.036781000000005</v>
      </c>
    </row>
    <row r="205" spans="1:2" x14ac:dyDescent="0.25">
      <c r="A205" s="3">
        <v>44704</v>
      </c>
      <c r="B205" s="1">
        <v>91.539551000000003</v>
      </c>
    </row>
    <row r="206" spans="1:2" x14ac:dyDescent="0.25">
      <c r="A206" s="3">
        <v>44701</v>
      </c>
      <c r="B206" s="1">
        <v>89.560364000000007</v>
      </c>
    </row>
    <row r="207" spans="1:2" x14ac:dyDescent="0.25">
      <c r="A207" s="3">
        <v>44700</v>
      </c>
      <c r="B207" s="1">
        <v>88.858397999999994</v>
      </c>
    </row>
    <row r="208" spans="1:2" x14ac:dyDescent="0.25">
      <c r="A208" s="3">
        <v>44699</v>
      </c>
      <c r="B208" s="1">
        <v>88.380668999999997</v>
      </c>
    </row>
    <row r="209" spans="1:2" x14ac:dyDescent="0.25">
      <c r="A209" s="3">
        <v>44698</v>
      </c>
      <c r="B209" s="1">
        <v>89.804107999999999</v>
      </c>
    </row>
    <row r="210" spans="1:2" x14ac:dyDescent="0.25">
      <c r="A210" s="3">
        <v>44697</v>
      </c>
      <c r="B210" s="1">
        <v>88.673148999999995</v>
      </c>
    </row>
    <row r="211" spans="1:2" x14ac:dyDescent="0.25">
      <c r="A211" s="3">
        <v>44694</v>
      </c>
      <c r="B211" s="1">
        <v>86.635468000000003</v>
      </c>
    </row>
    <row r="212" spans="1:2" x14ac:dyDescent="0.25">
      <c r="A212" s="3">
        <v>44693</v>
      </c>
      <c r="B212" s="1">
        <v>84.139556999999996</v>
      </c>
    </row>
    <row r="213" spans="1:2" x14ac:dyDescent="0.25">
      <c r="A213" s="3">
        <v>44692</v>
      </c>
      <c r="B213" s="1">
        <v>83.759322999999995</v>
      </c>
    </row>
    <row r="214" spans="1:2" x14ac:dyDescent="0.25">
      <c r="A214" s="3">
        <v>44691</v>
      </c>
      <c r="B214" s="1">
        <v>82.051131999999996</v>
      </c>
    </row>
    <row r="215" spans="1:2" x14ac:dyDescent="0.25">
      <c r="A215" s="3">
        <v>44690</v>
      </c>
      <c r="B215" s="1">
        <v>81.510688999999999</v>
      </c>
    </row>
    <row r="216" spans="1:2" x14ac:dyDescent="0.25">
      <c r="A216" s="3">
        <v>44687</v>
      </c>
      <c r="B216" s="1">
        <v>88.488213000000002</v>
      </c>
    </row>
    <row r="217" spans="1:2" x14ac:dyDescent="0.25">
      <c r="A217" s="3">
        <v>44686</v>
      </c>
      <c r="B217" s="1">
        <v>87.156395000000003</v>
      </c>
    </row>
    <row r="218" spans="1:2" x14ac:dyDescent="0.25">
      <c r="A218" s="3">
        <v>44685</v>
      </c>
      <c r="B218" s="1">
        <v>88.497855999999999</v>
      </c>
    </row>
    <row r="219" spans="1:2" x14ac:dyDescent="0.25">
      <c r="A219" s="3">
        <v>44684</v>
      </c>
      <c r="B219" s="1">
        <v>85.110434999999995</v>
      </c>
    </row>
    <row r="220" spans="1:2" x14ac:dyDescent="0.25">
      <c r="A220" s="3">
        <v>44683</v>
      </c>
      <c r="B220" s="1">
        <v>83.392593000000005</v>
      </c>
    </row>
    <row r="221" spans="1:2" x14ac:dyDescent="0.25">
      <c r="A221" s="3">
        <v>44680</v>
      </c>
      <c r="B221" s="1">
        <v>82.273101999999994</v>
      </c>
    </row>
    <row r="222" spans="1:2" x14ac:dyDescent="0.25">
      <c r="A222" s="3">
        <v>44679</v>
      </c>
      <c r="B222" s="1">
        <v>84.155006</v>
      </c>
    </row>
    <row r="223" spans="1:2" x14ac:dyDescent="0.25">
      <c r="A223" s="3">
        <v>44678</v>
      </c>
      <c r="B223" s="1">
        <v>81.684394999999995</v>
      </c>
    </row>
    <row r="224" spans="1:2" x14ac:dyDescent="0.25">
      <c r="A224" s="3">
        <v>44677</v>
      </c>
      <c r="B224" s="1">
        <v>79.416466</v>
      </c>
    </row>
    <row r="225" spans="1:2" x14ac:dyDescent="0.25">
      <c r="A225" s="3">
        <v>44676</v>
      </c>
      <c r="B225" s="1">
        <v>79.387512000000001</v>
      </c>
    </row>
    <row r="226" spans="1:2" x14ac:dyDescent="0.25">
      <c r="A226" s="3">
        <v>44673</v>
      </c>
      <c r="B226" s="1">
        <v>82.15728</v>
      </c>
    </row>
    <row r="227" spans="1:2" x14ac:dyDescent="0.25">
      <c r="A227" s="3">
        <v>44672</v>
      </c>
      <c r="B227" s="1">
        <v>83.990936000000005</v>
      </c>
    </row>
    <row r="228" spans="1:2" x14ac:dyDescent="0.25">
      <c r="A228" s="3">
        <v>44671</v>
      </c>
      <c r="B228" s="1">
        <v>84.888458</v>
      </c>
    </row>
    <row r="229" spans="1:2" x14ac:dyDescent="0.25">
      <c r="A229" s="3">
        <v>44670</v>
      </c>
      <c r="B229" s="1">
        <v>84.695449999999994</v>
      </c>
    </row>
    <row r="230" spans="1:2" x14ac:dyDescent="0.25">
      <c r="A230" s="3">
        <v>44669</v>
      </c>
      <c r="B230" s="1">
        <v>85.45787</v>
      </c>
    </row>
    <row r="231" spans="1:2" x14ac:dyDescent="0.25">
      <c r="A231" s="3">
        <v>44665</v>
      </c>
      <c r="B231" s="1">
        <v>84.763000000000005</v>
      </c>
    </row>
    <row r="232" spans="1:2" x14ac:dyDescent="0.25">
      <c r="A232" s="3">
        <v>44664</v>
      </c>
      <c r="B232" s="1">
        <v>83.778617999999994</v>
      </c>
    </row>
    <row r="233" spans="1:2" x14ac:dyDescent="0.25">
      <c r="A233" s="3">
        <v>44663</v>
      </c>
      <c r="B233" s="1">
        <v>82.610878</v>
      </c>
    </row>
    <row r="234" spans="1:2" x14ac:dyDescent="0.25">
      <c r="A234" s="3">
        <v>44662</v>
      </c>
      <c r="B234" s="1">
        <v>80.921982</v>
      </c>
    </row>
    <row r="235" spans="1:2" x14ac:dyDescent="0.25">
      <c r="A235" s="3">
        <v>44659</v>
      </c>
      <c r="B235" s="1">
        <v>83.807570999999996</v>
      </c>
    </row>
    <row r="236" spans="1:2" x14ac:dyDescent="0.25">
      <c r="A236" s="3">
        <v>44658</v>
      </c>
      <c r="B236" s="1">
        <v>82.080085999999994</v>
      </c>
    </row>
    <row r="237" spans="1:2" x14ac:dyDescent="0.25">
      <c r="A237" s="3">
        <v>44657</v>
      </c>
      <c r="B237" s="1">
        <v>80.728966</v>
      </c>
    </row>
    <row r="238" spans="1:2" x14ac:dyDescent="0.25">
      <c r="A238" s="3">
        <v>44656</v>
      </c>
      <c r="B238" s="1">
        <v>79.841103000000004</v>
      </c>
    </row>
    <row r="239" spans="1:2" x14ac:dyDescent="0.25">
      <c r="A239" s="3">
        <v>44655</v>
      </c>
      <c r="B239" s="1">
        <v>80.256080999999995</v>
      </c>
    </row>
    <row r="240" spans="1:2" x14ac:dyDescent="0.25">
      <c r="A240" s="3">
        <v>44652</v>
      </c>
      <c r="B240" s="1">
        <v>80.217483999999999</v>
      </c>
    </row>
    <row r="241" spans="1:2" x14ac:dyDescent="0.25">
      <c r="A241" s="3">
        <v>44651</v>
      </c>
      <c r="B241" s="1">
        <v>79.705978000000002</v>
      </c>
    </row>
    <row r="242" spans="1:2" x14ac:dyDescent="0.25">
      <c r="A242" s="3">
        <v>44650</v>
      </c>
      <c r="B242" s="1">
        <v>80.854423999999995</v>
      </c>
    </row>
    <row r="243" spans="1:2" x14ac:dyDescent="0.25">
      <c r="A243" s="3">
        <v>44649</v>
      </c>
      <c r="B243" s="1">
        <v>79.493668</v>
      </c>
    </row>
    <row r="244" spans="1:2" x14ac:dyDescent="0.25">
      <c r="A244" s="3">
        <v>44648</v>
      </c>
      <c r="B244" s="1">
        <v>79.918304000000006</v>
      </c>
    </row>
    <row r="245" spans="1:2" x14ac:dyDescent="0.25">
      <c r="A245" s="3">
        <v>44645</v>
      </c>
      <c r="B245" s="1">
        <v>82.224838000000005</v>
      </c>
    </row>
    <row r="246" spans="1:2" x14ac:dyDescent="0.25">
      <c r="A246" s="3">
        <v>44644</v>
      </c>
      <c r="B246" s="1">
        <v>80.468390999999997</v>
      </c>
    </row>
    <row r="247" spans="1:2" x14ac:dyDescent="0.25">
      <c r="A247" s="3">
        <v>44643</v>
      </c>
      <c r="B247" s="1">
        <v>80.227119000000002</v>
      </c>
    </row>
    <row r="248" spans="1:2" x14ac:dyDescent="0.25">
      <c r="A248" s="3">
        <v>44642</v>
      </c>
      <c r="B248" s="1">
        <v>78.982169999999996</v>
      </c>
    </row>
    <row r="249" spans="1:2" x14ac:dyDescent="0.25">
      <c r="A249" s="3">
        <v>44641</v>
      </c>
      <c r="B249" s="1">
        <v>79.329589999999996</v>
      </c>
    </row>
    <row r="250" spans="1:2" x14ac:dyDescent="0.25">
      <c r="A250" s="3">
        <v>44638</v>
      </c>
      <c r="B250" s="1">
        <v>75.922866999999997</v>
      </c>
    </row>
    <row r="251" spans="1:2" x14ac:dyDescent="0.25">
      <c r="A251" s="3">
        <v>44637</v>
      </c>
      <c r="B251" s="1">
        <v>76.222046000000006</v>
      </c>
    </row>
    <row r="252" spans="1:2" x14ac:dyDescent="0.25">
      <c r="A252" s="3">
        <v>44636</v>
      </c>
      <c r="B252" s="1">
        <v>74.243628999999999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10600-9A80-49F5-B564-2EFADD8BEC89}">
  <dimension ref="A1:H27"/>
  <sheetViews>
    <sheetView zoomScaleNormal="100" workbookViewId="0">
      <selection activeCell="B17" sqref="B17"/>
    </sheetView>
  </sheetViews>
  <sheetFormatPr defaultRowHeight="15" x14ac:dyDescent="0.25"/>
  <cols>
    <col min="1" max="1" width="35.28515625" customWidth="1"/>
    <col min="2" max="6" width="10" bestFit="1" customWidth="1"/>
    <col min="8" max="8" width="15.7109375" bestFit="1" customWidth="1"/>
  </cols>
  <sheetData>
    <row r="1" spans="1:8" x14ac:dyDescent="0.25">
      <c r="A1" s="4" t="s">
        <v>29</v>
      </c>
      <c r="B1" s="4">
        <v>2022</v>
      </c>
      <c r="C1" s="4">
        <v>2021</v>
      </c>
      <c r="D1" s="4">
        <v>2020</v>
      </c>
      <c r="E1" s="4">
        <v>2019</v>
      </c>
      <c r="F1" s="4">
        <v>2018</v>
      </c>
      <c r="H1" s="4" t="s">
        <v>181</v>
      </c>
    </row>
    <row r="2" spans="1:8" x14ac:dyDescent="0.25">
      <c r="A2" s="5" t="s">
        <v>2</v>
      </c>
      <c r="B2" s="6">
        <v>398.68</v>
      </c>
      <c r="C2" s="6">
        <v>276.69</v>
      </c>
      <c r="D2" s="6">
        <v>178.57</v>
      </c>
      <c r="E2" s="6">
        <v>255.58</v>
      </c>
      <c r="F2" s="6">
        <v>279.33</v>
      </c>
    </row>
    <row r="3" spans="1:8" x14ac:dyDescent="0.25">
      <c r="A3" s="5" t="s">
        <v>3</v>
      </c>
      <c r="B3" s="6">
        <v>295.61</v>
      </c>
      <c r="C3" s="6">
        <v>211.81</v>
      </c>
      <c r="D3" s="6">
        <v>170.45</v>
      </c>
      <c r="E3" s="6">
        <v>199.63</v>
      </c>
      <c r="F3" s="6">
        <v>211.6</v>
      </c>
    </row>
    <row r="4" spans="1:8" x14ac:dyDescent="0.25">
      <c r="A4" s="5" t="s">
        <v>4</v>
      </c>
      <c r="B4" s="6">
        <v>103.07</v>
      </c>
      <c r="C4" s="6">
        <v>64.89</v>
      </c>
      <c r="D4" s="6">
        <v>8.1300000000000008</v>
      </c>
      <c r="E4" s="6">
        <v>55.96</v>
      </c>
      <c r="F4" s="6">
        <v>67.73</v>
      </c>
    </row>
    <row r="5" spans="1:8" x14ac:dyDescent="0.25">
      <c r="A5" s="5" t="s">
        <v>12</v>
      </c>
      <c r="B5" s="6">
        <v>39.520000000000003</v>
      </c>
      <c r="C5" s="6">
        <v>40.869999999999997</v>
      </c>
      <c r="D5" s="6">
        <v>37.58</v>
      </c>
      <c r="E5" s="6">
        <v>43.19</v>
      </c>
      <c r="F5" s="6">
        <v>45.61</v>
      </c>
    </row>
    <row r="6" spans="1:8" x14ac:dyDescent="0.25">
      <c r="A6" s="5" t="s">
        <v>13</v>
      </c>
      <c r="B6" s="6">
        <v>63.55</v>
      </c>
      <c r="C6" s="6">
        <v>24.02</v>
      </c>
      <c r="D6" s="6">
        <v>-29.45</v>
      </c>
      <c r="E6" s="6">
        <v>12.77</v>
      </c>
      <c r="F6" s="6">
        <v>22.12</v>
      </c>
    </row>
    <row r="7" spans="1:8" x14ac:dyDescent="0.25">
      <c r="A7" s="5" t="s">
        <v>14</v>
      </c>
      <c r="B7" s="6">
        <v>-0.79800000000000004</v>
      </c>
      <c r="C7" s="6">
        <v>-0.94699999999999995</v>
      </c>
      <c r="D7" s="6">
        <v>-1.1599999999999999</v>
      </c>
      <c r="E7" s="6">
        <v>-0.83</v>
      </c>
      <c r="F7" s="6">
        <v>-0.76600000000000001</v>
      </c>
    </row>
    <row r="8" spans="1:8" x14ac:dyDescent="0.25">
      <c r="A8" s="5" t="s">
        <v>15</v>
      </c>
      <c r="B8" s="6">
        <v>15.01</v>
      </c>
      <c r="C8" s="6">
        <v>8.16</v>
      </c>
      <c r="D8" s="6">
        <v>1.72</v>
      </c>
      <c r="E8" s="6">
        <v>8.1199999999999992</v>
      </c>
      <c r="F8" s="6">
        <v>9.6</v>
      </c>
    </row>
    <row r="9" spans="1:8" x14ac:dyDescent="0.25">
      <c r="A9" s="5" t="s">
        <v>16</v>
      </c>
      <c r="B9" s="6">
        <v>77.75</v>
      </c>
      <c r="C9" s="6">
        <v>31.23</v>
      </c>
      <c r="D9" s="6">
        <v>-28.88</v>
      </c>
      <c r="E9" s="6">
        <v>20.059999999999999</v>
      </c>
      <c r="F9" s="6">
        <v>30.95</v>
      </c>
    </row>
    <row r="10" spans="1:8" x14ac:dyDescent="0.25">
      <c r="A10" s="5" t="s">
        <v>17</v>
      </c>
      <c r="B10" s="6">
        <v>20.18</v>
      </c>
      <c r="C10" s="6">
        <v>7.64</v>
      </c>
      <c r="D10" s="6">
        <v>-5.63</v>
      </c>
      <c r="E10" s="6">
        <v>5.28</v>
      </c>
      <c r="F10" s="6">
        <v>9.5299999999999994</v>
      </c>
    </row>
    <row r="11" spans="1:8" x14ac:dyDescent="0.25">
      <c r="A11" s="5" t="s">
        <v>18</v>
      </c>
      <c r="B11" s="6" t="s">
        <v>7</v>
      </c>
      <c r="C11" s="6" t="s">
        <v>7</v>
      </c>
      <c r="D11" s="6" t="s">
        <v>7</v>
      </c>
      <c r="E11" s="6" t="s">
        <v>7</v>
      </c>
      <c r="F11" s="6" t="s">
        <v>7</v>
      </c>
    </row>
    <row r="12" spans="1:8" x14ac:dyDescent="0.25">
      <c r="A12" s="5" t="s">
        <v>19</v>
      </c>
      <c r="B12" s="6">
        <v>55.74</v>
      </c>
      <c r="C12" s="6">
        <v>23.04</v>
      </c>
      <c r="D12" s="6">
        <v>-22.44</v>
      </c>
      <c r="E12" s="6">
        <v>14.34</v>
      </c>
      <c r="F12" s="6">
        <v>20.84</v>
      </c>
    </row>
    <row r="13" spans="1:8" x14ac:dyDescent="0.25">
      <c r="A13" s="5" t="s">
        <v>6</v>
      </c>
      <c r="B13" s="6">
        <v>13.26</v>
      </c>
      <c r="C13" s="6">
        <v>5.39</v>
      </c>
      <c r="D13" s="6">
        <v>-5.25</v>
      </c>
      <c r="E13" s="6">
        <v>3.36</v>
      </c>
      <c r="F13" s="6">
        <v>4.88</v>
      </c>
    </row>
    <row r="14" spans="1:8" x14ac:dyDescent="0.25">
      <c r="A14" s="5" t="s">
        <v>8</v>
      </c>
      <c r="B14" s="6">
        <v>13.26</v>
      </c>
      <c r="C14" s="6">
        <v>5.39</v>
      </c>
      <c r="D14" s="6">
        <v>-5.25</v>
      </c>
      <c r="E14" s="6">
        <v>3.36</v>
      </c>
      <c r="F14" s="6">
        <v>4.88</v>
      </c>
    </row>
    <row r="15" spans="1:8" x14ac:dyDescent="0.25">
      <c r="A15" s="5" t="s">
        <v>9</v>
      </c>
      <c r="B15" s="6">
        <v>4.28</v>
      </c>
      <c r="C15" s="6">
        <v>4.28</v>
      </c>
      <c r="D15" s="6">
        <v>4.2699999999999996</v>
      </c>
      <c r="E15" s="6">
        <v>4.2699999999999996</v>
      </c>
      <c r="F15" s="6">
        <v>4.2699999999999996</v>
      </c>
    </row>
    <row r="16" spans="1:8" x14ac:dyDescent="0.25">
      <c r="A16" s="5" t="s">
        <v>10</v>
      </c>
      <c r="B16" s="6">
        <v>4.28</v>
      </c>
      <c r="C16" s="6">
        <v>4.28</v>
      </c>
      <c r="D16" s="6">
        <v>4.2699999999999996</v>
      </c>
      <c r="E16" s="6">
        <v>4.2699999999999996</v>
      </c>
      <c r="F16" s="6">
        <v>4.2699999999999996</v>
      </c>
    </row>
    <row r="17" spans="1:7" x14ac:dyDescent="0.25">
      <c r="A17" s="5" t="s">
        <v>20</v>
      </c>
      <c r="B17" s="6">
        <v>3.55</v>
      </c>
      <c r="C17" s="6">
        <v>3.49</v>
      </c>
      <c r="D17" s="6">
        <v>3.48</v>
      </c>
      <c r="E17" s="6">
        <v>3.43</v>
      </c>
      <c r="F17" s="6">
        <v>3.23</v>
      </c>
    </row>
    <row r="18" spans="1:7" x14ac:dyDescent="0.25">
      <c r="A18" s="5" t="s">
        <v>21</v>
      </c>
      <c r="B18" s="6">
        <v>0</v>
      </c>
      <c r="C18" s="6">
        <v>0</v>
      </c>
      <c r="D18" s="6">
        <v>0</v>
      </c>
      <c r="E18" s="6">
        <v>0</v>
      </c>
      <c r="F18" s="6">
        <v>0</v>
      </c>
    </row>
    <row r="19" spans="1:7" x14ac:dyDescent="0.25">
      <c r="A19" s="5" t="s">
        <v>22</v>
      </c>
      <c r="B19" s="6">
        <v>0</v>
      </c>
      <c r="C19" s="6">
        <v>0</v>
      </c>
      <c r="D19" s="6">
        <v>0</v>
      </c>
      <c r="E19" s="6">
        <v>0</v>
      </c>
      <c r="F19" s="6">
        <v>0</v>
      </c>
      <c r="G19" s="6"/>
    </row>
    <row r="20" spans="1:7" x14ac:dyDescent="0.25">
      <c r="A20" s="5" t="s">
        <v>23</v>
      </c>
      <c r="B20" s="6">
        <v>14.06</v>
      </c>
      <c r="C20" s="6">
        <v>5.38</v>
      </c>
      <c r="D20" s="6">
        <v>0</v>
      </c>
      <c r="E20" s="6">
        <v>0</v>
      </c>
      <c r="F20" s="6">
        <v>0</v>
      </c>
    </row>
    <row r="21" spans="1:7" x14ac:dyDescent="0.25">
      <c r="A21" s="5" t="s">
        <v>24</v>
      </c>
      <c r="B21" s="6">
        <v>0</v>
      </c>
      <c r="C21" s="6">
        <v>0</v>
      </c>
      <c r="D21" s="6">
        <v>0</v>
      </c>
      <c r="E21" s="6">
        <v>0</v>
      </c>
      <c r="F21" s="6">
        <v>0</v>
      </c>
    </row>
    <row r="22" spans="1:7" x14ac:dyDescent="0.25">
      <c r="A22" s="5" t="s">
        <v>25</v>
      </c>
      <c r="B22" s="6">
        <v>335.13</v>
      </c>
      <c r="C22" s="6">
        <v>252.67</v>
      </c>
      <c r="D22" s="6">
        <v>208.02</v>
      </c>
      <c r="E22" s="6">
        <v>242.82</v>
      </c>
      <c r="F22" s="6">
        <v>257.20999999999998</v>
      </c>
    </row>
    <row r="23" spans="1:7" x14ac:dyDescent="0.25">
      <c r="A23" s="5" t="s">
        <v>5</v>
      </c>
      <c r="B23" s="6">
        <v>0.79800000000000004</v>
      </c>
      <c r="C23" s="6">
        <v>0.94699999999999995</v>
      </c>
      <c r="D23" s="6">
        <v>1.1599999999999999</v>
      </c>
      <c r="E23" s="6">
        <v>0.83</v>
      </c>
      <c r="F23" s="6">
        <v>0.76600000000000001</v>
      </c>
    </row>
    <row r="24" spans="1:7" x14ac:dyDescent="0.25">
      <c r="A24" s="5" t="s">
        <v>26</v>
      </c>
      <c r="B24" s="6">
        <v>55.74</v>
      </c>
      <c r="C24" s="6">
        <v>23.04</v>
      </c>
      <c r="D24" s="6">
        <v>-22.44</v>
      </c>
      <c r="E24" s="6">
        <v>14.34</v>
      </c>
      <c r="F24" s="6">
        <v>20.84</v>
      </c>
    </row>
    <row r="25" spans="1:7" x14ac:dyDescent="0.25">
      <c r="A25" s="5" t="s">
        <v>27</v>
      </c>
      <c r="B25" s="6">
        <v>55.74</v>
      </c>
      <c r="C25" s="6">
        <v>23.04</v>
      </c>
      <c r="D25" s="6">
        <v>-22.44</v>
      </c>
      <c r="E25" s="6">
        <v>14.34</v>
      </c>
      <c r="F25" s="6">
        <v>20.84</v>
      </c>
    </row>
    <row r="26" spans="1:7" x14ac:dyDescent="0.25">
      <c r="A26" s="5" t="s">
        <v>28</v>
      </c>
      <c r="B26" s="6">
        <v>78.55</v>
      </c>
      <c r="C26" s="6">
        <v>32.18</v>
      </c>
      <c r="D26" s="6">
        <v>-27.73</v>
      </c>
      <c r="E26" s="6">
        <v>20.89</v>
      </c>
      <c r="F26" s="6">
        <v>31.72</v>
      </c>
    </row>
    <row r="27" spans="1:7" x14ac:dyDescent="0.25">
      <c r="A27" s="5" t="s">
        <v>11</v>
      </c>
      <c r="B27" s="6">
        <v>102.59</v>
      </c>
      <c r="C27" s="6">
        <v>52.79</v>
      </c>
      <c r="D27" s="6">
        <v>18.28</v>
      </c>
      <c r="E27" s="6">
        <v>39.880000000000003</v>
      </c>
      <c r="F27" s="6">
        <v>50.46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7185B-0A17-47EE-AF81-FC8BBC21E807}">
  <dimension ref="A1:B44"/>
  <sheetViews>
    <sheetView topLeftCell="A17" workbookViewId="0">
      <selection activeCell="B43" sqref="B43"/>
    </sheetView>
  </sheetViews>
  <sheetFormatPr defaultRowHeight="15" x14ac:dyDescent="0.25"/>
  <cols>
    <col min="1" max="1" width="35.7109375" bestFit="1" customWidth="1"/>
    <col min="2" max="2" width="16.85546875" customWidth="1"/>
  </cols>
  <sheetData>
    <row r="1" spans="1:2" x14ac:dyDescent="0.25">
      <c r="B1" s="4" t="s">
        <v>46</v>
      </c>
    </row>
    <row r="2" spans="1:2" x14ac:dyDescent="0.25">
      <c r="A2" t="s">
        <v>47</v>
      </c>
    </row>
    <row r="3" spans="1:2" x14ac:dyDescent="0.25">
      <c r="A3" t="s">
        <v>48</v>
      </c>
      <c r="B3">
        <v>29665000</v>
      </c>
    </row>
    <row r="4" spans="1:2" x14ac:dyDescent="0.25">
      <c r="A4" t="s">
        <v>49</v>
      </c>
      <c r="B4">
        <v>0</v>
      </c>
    </row>
    <row r="5" spans="1:2" x14ac:dyDescent="0.25">
      <c r="A5" t="s">
        <v>50</v>
      </c>
      <c r="B5">
        <v>41749000</v>
      </c>
    </row>
    <row r="6" spans="1:2" x14ac:dyDescent="0.25">
      <c r="A6" t="s">
        <v>34</v>
      </c>
      <c r="B6">
        <v>24435000</v>
      </c>
    </row>
    <row r="7" spans="1:2" x14ac:dyDescent="0.25">
      <c r="A7" t="s">
        <v>35</v>
      </c>
      <c r="B7">
        <v>1782000</v>
      </c>
    </row>
    <row r="8" spans="1:2" x14ac:dyDescent="0.25">
      <c r="A8" t="s">
        <v>36</v>
      </c>
      <c r="B8">
        <v>97631000</v>
      </c>
    </row>
    <row r="9" spans="1:2" x14ac:dyDescent="0.25">
      <c r="A9" t="s">
        <v>51</v>
      </c>
      <c r="B9">
        <v>204692000</v>
      </c>
    </row>
    <row r="10" spans="1:2" x14ac:dyDescent="0.25">
      <c r="A10" t="s">
        <v>52</v>
      </c>
      <c r="B10">
        <v>49793000</v>
      </c>
    </row>
    <row r="11" spans="1:2" x14ac:dyDescent="0.25">
      <c r="A11" t="s">
        <v>53</v>
      </c>
      <c r="B11">
        <v>0</v>
      </c>
    </row>
    <row r="12" spans="1:2" x14ac:dyDescent="0.25">
      <c r="A12" t="s">
        <v>54</v>
      </c>
      <c r="B12">
        <v>0</v>
      </c>
    </row>
    <row r="13" spans="1:2" x14ac:dyDescent="0.25">
      <c r="A13" t="s">
        <v>55</v>
      </c>
      <c r="B13">
        <v>0</v>
      </c>
    </row>
    <row r="14" spans="1:2" x14ac:dyDescent="0.25">
      <c r="A14" t="s">
        <v>56</v>
      </c>
      <c r="B14">
        <v>16951000</v>
      </c>
    </row>
    <row r="15" spans="1:2" x14ac:dyDescent="0.25">
      <c r="A15" t="s">
        <v>37</v>
      </c>
      <c r="B15">
        <v>369067000</v>
      </c>
    </row>
    <row r="16" spans="1:2" x14ac:dyDescent="0.25">
      <c r="A16" t="s">
        <v>57</v>
      </c>
      <c r="B16" s="4" t="s">
        <v>46</v>
      </c>
    </row>
    <row r="17" spans="1:2" x14ac:dyDescent="0.25">
      <c r="A17" t="s">
        <v>58</v>
      </c>
      <c r="B17">
        <v>634000</v>
      </c>
    </row>
    <row r="18" spans="1:2" x14ac:dyDescent="0.25">
      <c r="A18" t="s">
        <v>38</v>
      </c>
      <c r="B18">
        <v>63197000</v>
      </c>
    </row>
    <row r="19" spans="1:2" x14ac:dyDescent="0.25">
      <c r="A19" t="s">
        <v>59</v>
      </c>
      <c r="B19">
        <v>0</v>
      </c>
    </row>
    <row r="20" spans="1:2" x14ac:dyDescent="0.25">
      <c r="A20" t="s">
        <v>60</v>
      </c>
      <c r="B20">
        <v>0</v>
      </c>
    </row>
    <row r="21" spans="1:2" x14ac:dyDescent="0.25">
      <c r="A21" t="s">
        <v>61</v>
      </c>
      <c r="B21">
        <v>0</v>
      </c>
    </row>
    <row r="22" spans="1:2" x14ac:dyDescent="0.25">
      <c r="A22" t="s">
        <v>62</v>
      </c>
      <c r="B22">
        <v>5214000</v>
      </c>
    </row>
    <row r="23" spans="1:2" x14ac:dyDescent="0.25">
      <c r="A23" t="s">
        <v>39</v>
      </c>
      <c r="B23">
        <v>0</v>
      </c>
    </row>
    <row r="24" spans="1:2" x14ac:dyDescent="0.25">
      <c r="A24" t="s">
        <v>40</v>
      </c>
      <c r="B24">
        <v>69045000</v>
      </c>
    </row>
    <row r="25" spans="1:2" x14ac:dyDescent="0.25">
      <c r="A25" t="s">
        <v>63</v>
      </c>
      <c r="B25">
        <v>0</v>
      </c>
    </row>
    <row r="26" spans="1:2" x14ac:dyDescent="0.25">
      <c r="A26" t="s">
        <v>64</v>
      </c>
      <c r="B26">
        <v>22874000</v>
      </c>
    </row>
    <row r="27" spans="1:2" x14ac:dyDescent="0.25">
      <c r="A27" t="s">
        <v>42</v>
      </c>
      <c r="B27">
        <v>0</v>
      </c>
    </row>
    <row r="28" spans="1:2" x14ac:dyDescent="0.25">
      <c r="A28" t="s">
        <v>41</v>
      </c>
      <c r="B28">
        <v>40559000</v>
      </c>
    </row>
    <row r="29" spans="1:2" x14ac:dyDescent="0.25">
      <c r="A29" t="s">
        <v>65</v>
      </c>
      <c r="B29">
        <v>0</v>
      </c>
    </row>
    <row r="30" spans="1:2" x14ac:dyDescent="0.25">
      <c r="A30" t="s">
        <v>66</v>
      </c>
      <c r="B30">
        <v>34116000</v>
      </c>
    </row>
    <row r="31" spans="1:2" x14ac:dyDescent="0.25">
      <c r="A31" t="s">
        <v>67</v>
      </c>
      <c r="B31">
        <v>0</v>
      </c>
    </row>
    <row r="32" spans="1:2" x14ac:dyDescent="0.25">
      <c r="A32" t="s">
        <v>43</v>
      </c>
      <c r="B32">
        <v>166594000</v>
      </c>
    </row>
    <row r="33" spans="1:2" x14ac:dyDescent="0.25">
      <c r="A33" t="s">
        <v>68</v>
      </c>
      <c r="B33">
        <v>195049000</v>
      </c>
    </row>
    <row r="34" spans="1:2" x14ac:dyDescent="0.25">
      <c r="A34" t="s">
        <v>69</v>
      </c>
      <c r="B34">
        <v>0</v>
      </c>
    </row>
    <row r="35" spans="1:2" x14ac:dyDescent="0.25">
      <c r="A35" t="s">
        <v>70</v>
      </c>
      <c r="B35">
        <v>15752000</v>
      </c>
    </row>
    <row r="36" spans="1:2" x14ac:dyDescent="0.25">
      <c r="A36" t="s">
        <v>71</v>
      </c>
      <c r="B36">
        <v>0</v>
      </c>
    </row>
    <row r="37" spans="1:2" x14ac:dyDescent="0.25">
      <c r="A37" t="s">
        <v>44</v>
      </c>
      <c r="B37">
        <v>432860000</v>
      </c>
    </row>
    <row r="38" spans="1:2" x14ac:dyDescent="0.25">
      <c r="A38" t="s">
        <v>72</v>
      </c>
      <c r="B38">
        <v>-5846000</v>
      </c>
    </row>
    <row r="39" spans="1:2" x14ac:dyDescent="0.25">
      <c r="A39" t="s">
        <v>45</v>
      </c>
      <c r="B39">
        <v>240293000</v>
      </c>
    </row>
    <row r="40" spans="1:2" x14ac:dyDescent="0.25">
      <c r="A40" t="s">
        <v>73</v>
      </c>
      <c r="B40">
        <v>202473000</v>
      </c>
    </row>
    <row r="41" spans="1:2" x14ac:dyDescent="0.25">
      <c r="A41" t="s">
        <v>74</v>
      </c>
      <c r="B41">
        <v>369067000</v>
      </c>
    </row>
    <row r="42" spans="1:2" x14ac:dyDescent="0.25">
      <c r="A42" t="s">
        <v>75</v>
      </c>
      <c r="B42">
        <v>202473000</v>
      </c>
    </row>
    <row r="43" spans="1:2" x14ac:dyDescent="0.25">
      <c r="A43" t="s">
        <v>76</v>
      </c>
      <c r="B43">
        <v>4118.2</v>
      </c>
    </row>
    <row r="44" spans="1:2" x14ac:dyDescent="0.25">
      <c r="A44" t="s">
        <v>77</v>
      </c>
      <c r="B44">
        <v>49.17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00B98-7E87-4DCB-9A1C-9D51560DD810}">
  <dimension ref="A2:J100"/>
  <sheetViews>
    <sheetView tabSelected="1" workbookViewId="0">
      <selection activeCell="D83" sqref="D83"/>
    </sheetView>
  </sheetViews>
  <sheetFormatPr defaultRowHeight="15" x14ac:dyDescent="0.25"/>
  <cols>
    <col min="1" max="1" width="19.85546875" bestFit="1" customWidth="1"/>
    <col min="2" max="2" width="39.42578125" bestFit="1" customWidth="1"/>
    <col min="3" max="3" width="14.7109375" style="2" bestFit="1" customWidth="1"/>
    <col min="6" max="6" width="10.7109375" bestFit="1" customWidth="1"/>
    <col min="10" max="10" width="11" bestFit="1" customWidth="1"/>
  </cols>
  <sheetData>
    <row r="2" spans="1:6" s="18" customFormat="1" ht="18.75" x14ac:dyDescent="0.3">
      <c r="A2" s="17" t="s">
        <v>148</v>
      </c>
      <c r="C2" s="22"/>
    </row>
    <row r="4" spans="1:6" x14ac:dyDescent="0.25">
      <c r="A4" s="4" t="s">
        <v>149</v>
      </c>
    </row>
    <row r="6" spans="1:6" x14ac:dyDescent="0.25">
      <c r="B6" s="20" t="s">
        <v>29</v>
      </c>
      <c r="C6" s="23" t="s">
        <v>151</v>
      </c>
    </row>
    <row r="7" spans="1:6" x14ac:dyDescent="0.25">
      <c r="B7" s="19" t="s">
        <v>152</v>
      </c>
      <c r="C7" s="23">
        <f>Assets!C10</f>
        <v>81070</v>
      </c>
      <c r="F7" s="8"/>
    </row>
    <row r="8" spans="1:6" x14ac:dyDescent="0.25">
      <c r="B8" s="19" t="s">
        <v>153</v>
      </c>
      <c r="C8" s="23">
        <f>'Liabilities and Equity'!C19</f>
        <v>87379</v>
      </c>
    </row>
    <row r="9" spans="1:6" x14ac:dyDescent="0.25">
      <c r="B9" s="21" t="s">
        <v>31</v>
      </c>
      <c r="C9" s="15">
        <f>C7/C8</f>
        <v>0.92779729683333523</v>
      </c>
    </row>
    <row r="11" spans="1:6" x14ac:dyDescent="0.25">
      <c r="A11" s="4" t="s">
        <v>154</v>
      </c>
    </row>
    <row r="13" spans="1:6" x14ac:dyDescent="0.25">
      <c r="B13" s="20" t="s">
        <v>29</v>
      </c>
      <c r="C13" s="23" t="s">
        <v>151</v>
      </c>
    </row>
    <row r="14" spans="1:6" x14ac:dyDescent="0.25">
      <c r="B14" s="19" t="s">
        <v>152</v>
      </c>
      <c r="C14" s="23">
        <f>C7</f>
        <v>81070</v>
      </c>
    </row>
    <row r="15" spans="1:6" x14ac:dyDescent="0.25">
      <c r="B15" s="19" t="s">
        <v>155</v>
      </c>
      <c r="C15" s="23">
        <f>Assets!C8</f>
        <v>56511</v>
      </c>
    </row>
    <row r="16" spans="1:6" x14ac:dyDescent="0.25">
      <c r="B16" s="19" t="s">
        <v>153</v>
      </c>
      <c r="C16" s="23">
        <f>C8</f>
        <v>87379</v>
      </c>
    </row>
    <row r="17" spans="1:3" x14ac:dyDescent="0.25">
      <c r="B17" s="21" t="s">
        <v>32</v>
      </c>
      <c r="C17" s="15">
        <f>(C14-C15)/C16</f>
        <v>0.28106295563007128</v>
      </c>
    </row>
    <row r="19" spans="1:3" x14ac:dyDescent="0.25">
      <c r="A19" s="4" t="s">
        <v>156</v>
      </c>
    </row>
    <row r="21" spans="1:3" x14ac:dyDescent="0.25">
      <c r="B21" s="20" t="s">
        <v>29</v>
      </c>
      <c r="C21" s="23" t="s">
        <v>151</v>
      </c>
    </row>
    <row r="22" spans="1:3" x14ac:dyDescent="0.25">
      <c r="B22" s="19" t="s">
        <v>157</v>
      </c>
      <c r="C22" s="23">
        <f>Assets!C6</f>
        <v>14760</v>
      </c>
    </row>
    <row r="23" spans="1:3" x14ac:dyDescent="0.25">
      <c r="B23" s="19" t="s">
        <v>153</v>
      </c>
      <c r="C23" s="23">
        <f>C16</f>
        <v>87379</v>
      </c>
    </row>
    <row r="24" spans="1:3" x14ac:dyDescent="0.25">
      <c r="B24" s="21" t="s">
        <v>33</v>
      </c>
      <c r="C24" s="15">
        <f>C22/C23</f>
        <v>0.16891930555396606</v>
      </c>
    </row>
    <row r="26" spans="1:3" ht="18.75" x14ac:dyDescent="0.3">
      <c r="A26" s="17" t="s">
        <v>158</v>
      </c>
    </row>
    <row r="28" spans="1:3" x14ac:dyDescent="0.25">
      <c r="A28" s="4" t="s">
        <v>159</v>
      </c>
    </row>
    <row r="30" spans="1:3" x14ac:dyDescent="0.25">
      <c r="B30" s="20" t="s">
        <v>29</v>
      </c>
      <c r="C30" s="23" t="s">
        <v>151</v>
      </c>
    </row>
    <row r="31" spans="1:3" x14ac:dyDescent="0.25">
      <c r="B31" s="19" t="s">
        <v>160</v>
      </c>
      <c r="C31" s="24">
        <f>'Income Statement'!C6</f>
        <v>567762</v>
      </c>
    </row>
    <row r="32" spans="1:3" x14ac:dyDescent="0.25">
      <c r="B32" s="19" t="s">
        <v>4</v>
      </c>
      <c r="C32" s="24">
        <f>'Income Statement'!C8</f>
        <v>138762</v>
      </c>
    </row>
    <row r="33" spans="1:3" x14ac:dyDescent="0.25">
      <c r="B33" s="21" t="s">
        <v>161</v>
      </c>
      <c r="C33" s="25">
        <f>C32/C31</f>
        <v>0.24440170353070476</v>
      </c>
    </row>
    <row r="35" spans="1:3" x14ac:dyDescent="0.25">
      <c r="A35" s="4" t="s">
        <v>162</v>
      </c>
    </row>
    <row r="37" spans="1:3" x14ac:dyDescent="0.25">
      <c r="B37" s="20" t="s">
        <v>29</v>
      </c>
      <c r="C37" s="23" t="s">
        <v>151</v>
      </c>
    </row>
    <row r="38" spans="1:3" x14ac:dyDescent="0.25">
      <c r="B38" s="19" t="s">
        <v>163</v>
      </c>
      <c r="C38" s="24">
        <f>'Income Statement'!C17</f>
        <v>18696</v>
      </c>
    </row>
    <row r="39" spans="1:3" x14ac:dyDescent="0.25">
      <c r="B39" s="19" t="s">
        <v>2</v>
      </c>
      <c r="C39" s="24">
        <f>'Income Statement'!C6</f>
        <v>567762</v>
      </c>
    </row>
    <row r="40" spans="1:3" x14ac:dyDescent="0.25">
      <c r="B40" s="21" t="s">
        <v>192</v>
      </c>
      <c r="C40" s="25">
        <f>C38/C39</f>
        <v>3.292929079438215E-2</v>
      </c>
    </row>
    <row r="42" spans="1:3" x14ac:dyDescent="0.25">
      <c r="A42" s="4" t="s">
        <v>164</v>
      </c>
    </row>
    <row r="44" spans="1:3" x14ac:dyDescent="0.25">
      <c r="B44" s="20" t="s">
        <v>150</v>
      </c>
      <c r="C44" s="23" t="s">
        <v>151</v>
      </c>
    </row>
    <row r="45" spans="1:3" x14ac:dyDescent="0.25">
      <c r="B45" s="19" t="s">
        <v>163</v>
      </c>
      <c r="C45" s="24">
        <f>C38</f>
        <v>18696</v>
      </c>
    </row>
    <row r="46" spans="1:3" x14ac:dyDescent="0.25">
      <c r="B46" s="19" t="s">
        <v>37</v>
      </c>
      <c r="C46" s="24">
        <f>Assets!C18</f>
        <v>244860</v>
      </c>
    </row>
    <row r="47" spans="1:3" x14ac:dyDescent="0.25">
      <c r="B47" s="21" t="s">
        <v>165</v>
      </c>
      <c r="C47" s="25">
        <f>C45/C46</f>
        <v>7.6353834844400878E-2</v>
      </c>
    </row>
    <row r="49" spans="1:10" x14ac:dyDescent="0.25">
      <c r="A49" s="4" t="s">
        <v>170</v>
      </c>
    </row>
    <row r="51" spans="1:10" x14ac:dyDescent="0.25">
      <c r="B51" s="20" t="s">
        <v>150</v>
      </c>
      <c r="C51" s="23" t="s">
        <v>151</v>
      </c>
    </row>
    <row r="52" spans="1:10" x14ac:dyDescent="0.25">
      <c r="B52" s="19" t="s">
        <v>163</v>
      </c>
      <c r="C52" s="24">
        <f>C45</f>
        <v>18696</v>
      </c>
    </row>
    <row r="53" spans="1:10" x14ac:dyDescent="0.25">
      <c r="B53" s="19" t="s">
        <v>166</v>
      </c>
      <c r="C53" s="24">
        <f>'Liabilities and Equity'!C31</f>
        <v>83253</v>
      </c>
    </row>
    <row r="54" spans="1:10" x14ac:dyDescent="0.25">
      <c r="B54" s="21" t="s">
        <v>167</v>
      </c>
      <c r="C54" s="25">
        <f>C52/C53</f>
        <v>0.22456848401859392</v>
      </c>
    </row>
    <row r="56" spans="1:10" x14ac:dyDescent="0.25">
      <c r="A56" s="4" t="s">
        <v>171</v>
      </c>
    </row>
    <row r="58" spans="1:10" x14ac:dyDescent="0.25">
      <c r="B58" s="20" t="s">
        <v>150</v>
      </c>
      <c r="C58" s="23" t="s">
        <v>151</v>
      </c>
      <c r="J58">
        <v>1000000</v>
      </c>
    </row>
    <row r="59" spans="1:10" x14ac:dyDescent="0.25">
      <c r="B59" s="19" t="s">
        <v>168</v>
      </c>
      <c r="C59" s="24">
        <f>'Income Statement'!C11</f>
        <v>25942</v>
      </c>
      <c r="J59">
        <v>1000000000</v>
      </c>
    </row>
    <row r="60" spans="1:10" x14ac:dyDescent="0.25">
      <c r="B60" s="19" t="s">
        <v>2</v>
      </c>
      <c r="C60" s="24">
        <f>'Income Statement'!C6</f>
        <v>567762</v>
      </c>
    </row>
    <row r="61" spans="1:10" x14ac:dyDescent="0.25">
      <c r="B61" s="19" t="s">
        <v>169</v>
      </c>
      <c r="C61" s="25">
        <f>C59/C60</f>
        <v>4.5691680669012719E-2</v>
      </c>
    </row>
    <row r="63" spans="1:10" x14ac:dyDescent="0.25">
      <c r="A63" s="4" t="s">
        <v>175</v>
      </c>
    </row>
    <row r="65" spans="1:4" x14ac:dyDescent="0.25">
      <c r="B65" s="20" t="s">
        <v>150</v>
      </c>
      <c r="C65" s="23" t="s">
        <v>151</v>
      </c>
    </row>
    <row r="66" spans="1:4" x14ac:dyDescent="0.25">
      <c r="B66" s="19" t="s">
        <v>163</v>
      </c>
      <c r="C66" s="24">
        <f>C52</f>
        <v>18696</v>
      </c>
    </row>
    <row r="67" spans="1:4" x14ac:dyDescent="0.25">
      <c r="B67" s="19" t="s">
        <v>172</v>
      </c>
      <c r="C67" s="24">
        <v>2761</v>
      </c>
      <c r="D67" t="s">
        <v>309</v>
      </c>
    </row>
    <row r="68" spans="1:4" x14ac:dyDescent="0.25">
      <c r="B68" s="19" t="s">
        <v>173</v>
      </c>
      <c r="C68" s="27">
        <f>C66/C67</f>
        <v>6.7714596160811302</v>
      </c>
      <c r="D68" s="4" t="s">
        <v>174</v>
      </c>
    </row>
    <row r="70" spans="1:4" ht="18.75" x14ac:dyDescent="0.3">
      <c r="A70" s="17" t="s">
        <v>177</v>
      </c>
    </row>
    <row r="71" spans="1:4" x14ac:dyDescent="0.25">
      <c r="A71" s="26"/>
    </row>
    <row r="72" spans="1:4" x14ac:dyDescent="0.25">
      <c r="B72" s="20" t="s">
        <v>150</v>
      </c>
      <c r="C72" s="23" t="s">
        <v>151</v>
      </c>
    </row>
    <row r="73" spans="1:4" x14ac:dyDescent="0.25">
      <c r="B73" s="19" t="s">
        <v>178</v>
      </c>
      <c r="C73" s="1">
        <v>150.80000000000001</v>
      </c>
      <c r="D73" t="s">
        <v>310</v>
      </c>
    </row>
    <row r="74" spans="1:4" x14ac:dyDescent="0.25">
      <c r="B74" s="19" t="s">
        <v>173</v>
      </c>
      <c r="C74" s="1">
        <f>C68</f>
        <v>6.7714596160811302</v>
      </c>
    </row>
    <row r="75" spans="1:4" x14ac:dyDescent="0.25">
      <c r="B75" s="21" t="s">
        <v>176</v>
      </c>
      <c r="C75" s="27">
        <f>C73/C74</f>
        <v>22.269940094137784</v>
      </c>
    </row>
    <row r="77" spans="1:4" ht="18.75" x14ac:dyDescent="0.3">
      <c r="A77" s="17" t="s">
        <v>179</v>
      </c>
    </row>
    <row r="79" spans="1:4" x14ac:dyDescent="0.25">
      <c r="B79" s="20" t="s">
        <v>150</v>
      </c>
      <c r="C79" s="23" t="s">
        <v>151</v>
      </c>
    </row>
    <row r="80" spans="1:4" x14ac:dyDescent="0.25">
      <c r="B80" s="19" t="s">
        <v>180</v>
      </c>
      <c r="C80" s="1">
        <f>2.25*C67</f>
        <v>6212.25</v>
      </c>
    </row>
    <row r="81" spans="1:3" x14ac:dyDescent="0.25">
      <c r="B81" s="19" t="s">
        <v>163</v>
      </c>
      <c r="C81" s="1">
        <f>C66</f>
        <v>18696</v>
      </c>
    </row>
    <row r="82" spans="1:3" x14ac:dyDescent="0.25">
      <c r="B82" s="21" t="s">
        <v>30</v>
      </c>
      <c r="C82" s="25">
        <f>C80/C81</f>
        <v>0.33227695763799742</v>
      </c>
    </row>
    <row r="84" spans="1:3" ht="18.75" x14ac:dyDescent="0.3">
      <c r="A84" s="17" t="s">
        <v>185</v>
      </c>
    </row>
    <row r="85" spans="1:3" x14ac:dyDescent="0.25">
      <c r="A85" s="26"/>
    </row>
    <row r="86" spans="1:3" x14ac:dyDescent="0.25">
      <c r="B86" s="20" t="s">
        <v>150</v>
      </c>
      <c r="C86" s="23" t="s">
        <v>151</v>
      </c>
    </row>
    <row r="87" spans="1:3" x14ac:dyDescent="0.25">
      <c r="B87" s="19" t="s">
        <v>182</v>
      </c>
      <c r="C87" s="23">
        <f>'Liabilities and Equity'!C25</f>
        <v>152969</v>
      </c>
    </row>
    <row r="88" spans="1:3" x14ac:dyDescent="0.25">
      <c r="B88" s="19" t="s">
        <v>183</v>
      </c>
      <c r="C88" s="23">
        <f>'Liabilities and Equity'!C31</f>
        <v>83253</v>
      </c>
    </row>
    <row r="89" spans="1:3" x14ac:dyDescent="0.25">
      <c r="B89" s="21" t="s">
        <v>184</v>
      </c>
      <c r="C89" s="25">
        <f>C87/C88</f>
        <v>1.837399252879776</v>
      </c>
    </row>
    <row r="92" spans="1:3" ht="18.75" x14ac:dyDescent="0.3">
      <c r="A92" s="17" t="s">
        <v>186</v>
      </c>
    </row>
    <row r="94" spans="1:3" x14ac:dyDescent="0.25">
      <c r="B94" s="20" t="s">
        <v>150</v>
      </c>
      <c r="C94" s="23" t="s">
        <v>151</v>
      </c>
    </row>
    <row r="95" spans="1:3" x14ac:dyDescent="0.25">
      <c r="B95" s="19" t="s">
        <v>187</v>
      </c>
      <c r="C95" s="24">
        <f>'Income Statement'!G6</f>
        <v>495761</v>
      </c>
    </row>
    <row r="96" spans="1:3" x14ac:dyDescent="0.25">
      <c r="B96" s="19" t="s">
        <v>188</v>
      </c>
      <c r="C96" s="24">
        <f>'Income Statement'!F6</f>
        <v>510329</v>
      </c>
    </row>
    <row r="97" spans="2:3" x14ac:dyDescent="0.25">
      <c r="B97" s="19" t="s">
        <v>189</v>
      </c>
      <c r="C97" s="24">
        <f>'Income Statement'!E6</f>
        <v>519926</v>
      </c>
    </row>
    <row r="98" spans="2:3" x14ac:dyDescent="0.25">
      <c r="B98" s="19" t="s">
        <v>190</v>
      </c>
      <c r="C98" s="24">
        <f>'Income Statement'!D6</f>
        <v>555233</v>
      </c>
    </row>
    <row r="99" spans="2:3" x14ac:dyDescent="0.25">
      <c r="B99" s="19" t="s">
        <v>191</v>
      </c>
      <c r="C99" s="24">
        <f>'Income Statement'!C6</f>
        <v>567762</v>
      </c>
    </row>
    <row r="100" spans="2:3" x14ac:dyDescent="0.25">
      <c r="B100" s="21" t="s">
        <v>184</v>
      </c>
      <c r="C100" s="25">
        <f>(C99/C95)^(1/5)-1</f>
        <v>2.7492812483356888E-2</v>
      </c>
    </row>
  </sheetData>
  <phoneticPr fontId="5" type="noConversion"/>
  <pageMargins left="0.7" right="0.7" top="0.75" bottom="0.75" header="0.3" footer="0.3"/>
  <tableParts count="13">
    <tablePart r:id="rId1"/>
    <tablePart r:id="rId2"/>
    <tablePart r:id="rId3"/>
    <tablePart r:id="rId4"/>
    <tablePart r:id="rId5"/>
    <tablePart r:id="rId6"/>
    <tablePart r:id="rId7"/>
    <tablePart r:id="rId8"/>
    <tablePart r:id="rId9"/>
    <tablePart r:id="rId10"/>
    <tablePart r:id="rId11"/>
    <tablePart r:id="rId12"/>
    <tablePart r:id="rId1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DC79E-3817-411F-9C9E-8CB4D9D032FD}">
  <dimension ref="A1:DA253"/>
  <sheetViews>
    <sheetView topLeftCell="A25" workbookViewId="0">
      <selection activeCell="E39" sqref="E39"/>
    </sheetView>
  </sheetViews>
  <sheetFormatPr defaultRowHeight="15" x14ac:dyDescent="0.25"/>
  <cols>
    <col min="1" max="1" width="10.42578125" style="8" bestFit="1" customWidth="1"/>
    <col min="5" max="5" width="18.140625" bestFit="1" customWidth="1"/>
    <col min="6" max="6" width="12.7109375" style="2" bestFit="1" customWidth="1"/>
  </cols>
  <sheetData>
    <row r="1" spans="1:105" x14ac:dyDescent="0.25">
      <c r="A1" s="3" t="s">
        <v>0</v>
      </c>
      <c r="B1" s="1" t="s">
        <v>1</v>
      </c>
      <c r="C1" t="s">
        <v>78</v>
      </c>
    </row>
    <row r="2" spans="1:105" x14ac:dyDescent="0.25">
      <c r="A2" s="3">
        <v>45022</v>
      </c>
      <c r="B2" s="1">
        <v>150.800003</v>
      </c>
      <c r="C2">
        <f>LN(B2/B3)</f>
        <v>7.5216182894304482E-3</v>
      </c>
      <c r="E2" s="4" t="s">
        <v>79</v>
      </c>
      <c r="F2" s="9">
        <f>AVERAGE($C$2:$C$252)</f>
        <v>-4.6131722503554397E-5</v>
      </c>
    </row>
    <row r="3" spans="1:105" x14ac:dyDescent="0.25">
      <c r="A3" s="3">
        <v>45021</v>
      </c>
      <c r="B3" s="1">
        <v>149.66999799999999</v>
      </c>
      <c r="C3">
        <f t="shared" ref="C3:C66" si="0">LN(B3/B4)</f>
        <v>1.6436894469383411E-2</v>
      </c>
      <c r="E3" s="4" t="s">
        <v>80</v>
      </c>
      <c r="F3" s="2">
        <f>_xlfn.VAR.P($C$2:$C$252)</f>
        <v>2.783739201372683E-4</v>
      </c>
    </row>
    <row r="4" spans="1:105" x14ac:dyDescent="0.25">
      <c r="A4" s="3">
        <v>45020</v>
      </c>
      <c r="B4" s="1">
        <v>147.229996</v>
      </c>
      <c r="C4">
        <f t="shared" si="0"/>
        <v>-9.8676524509946142E-3</v>
      </c>
      <c r="E4" s="4" t="s">
        <v>81</v>
      </c>
      <c r="F4" s="2">
        <f>_xlfn.STDEV.P($C$2:$C$252)</f>
        <v>1.6684541352319768E-2</v>
      </c>
    </row>
    <row r="5" spans="1:105" x14ac:dyDescent="0.25">
      <c r="A5" s="3">
        <v>45019</v>
      </c>
      <c r="B5" s="1">
        <v>148.69000199999999</v>
      </c>
      <c r="C5">
        <f t="shared" si="0"/>
        <v>8.3745002445304636E-3</v>
      </c>
      <c r="E5" s="4" t="s">
        <v>82</v>
      </c>
      <c r="F5" s="2">
        <f>F2-(F4/2)</f>
        <v>-8.3884023986634387E-3</v>
      </c>
    </row>
    <row r="6" spans="1:105" x14ac:dyDescent="0.25">
      <c r="A6" s="3">
        <v>45016</v>
      </c>
      <c r="B6" s="1">
        <v>147.449997</v>
      </c>
      <c r="C6">
        <f t="shared" si="0"/>
        <v>1.2145339184211734E-2</v>
      </c>
      <c r="E6" s="4" t="s">
        <v>146</v>
      </c>
      <c r="F6" s="2">
        <f ca="1">B$2*EXP($F$4+$F$5*NORMSINV(RAND()))</f>
        <v>152.55543125431566</v>
      </c>
    </row>
    <row r="7" spans="1:105" x14ac:dyDescent="0.25">
      <c r="A7" s="3">
        <v>45015</v>
      </c>
      <c r="B7" s="1">
        <v>145.66999799999999</v>
      </c>
      <c r="C7">
        <f t="shared" si="0"/>
        <v>9.9345558692561491E-3</v>
      </c>
      <c r="F7" s="16" t="s">
        <v>83</v>
      </c>
      <c r="G7" s="16" t="s">
        <v>84</v>
      </c>
      <c r="H7" s="16" t="s">
        <v>85</v>
      </c>
      <c r="I7" s="16" t="s">
        <v>86</v>
      </c>
      <c r="J7" s="16" t="s">
        <v>87</v>
      </c>
      <c r="K7" s="16" t="s">
        <v>88</v>
      </c>
      <c r="L7" s="16" t="s">
        <v>89</v>
      </c>
      <c r="M7" s="16" t="s">
        <v>90</v>
      </c>
      <c r="N7" s="16" t="s">
        <v>91</v>
      </c>
      <c r="O7" s="16" t="s">
        <v>92</v>
      </c>
      <c r="P7" s="16" t="s">
        <v>93</v>
      </c>
      <c r="Q7" s="16" t="s">
        <v>94</v>
      </c>
      <c r="R7" s="16" t="s">
        <v>95</v>
      </c>
      <c r="S7" s="16" t="s">
        <v>96</v>
      </c>
      <c r="T7" s="16" t="s">
        <v>97</v>
      </c>
      <c r="U7" s="16" t="s">
        <v>98</v>
      </c>
      <c r="V7" s="16" t="s">
        <v>99</v>
      </c>
      <c r="W7" s="16" t="s">
        <v>100</v>
      </c>
      <c r="X7" s="16" t="s">
        <v>101</v>
      </c>
      <c r="Y7" s="16" t="s">
        <v>102</v>
      </c>
      <c r="Z7" s="16" t="s">
        <v>103</v>
      </c>
      <c r="AA7" s="16" t="s">
        <v>104</v>
      </c>
      <c r="AB7" s="16" t="s">
        <v>105</v>
      </c>
      <c r="AC7" s="16" t="s">
        <v>106</v>
      </c>
      <c r="AD7" s="16" t="s">
        <v>107</v>
      </c>
      <c r="AE7" s="16" t="s">
        <v>108</v>
      </c>
      <c r="AF7" s="16" t="s">
        <v>109</v>
      </c>
      <c r="AG7" s="16" t="s">
        <v>110</v>
      </c>
      <c r="AH7" s="16" t="s">
        <v>111</v>
      </c>
      <c r="AI7" s="16" t="s">
        <v>112</v>
      </c>
      <c r="AJ7" s="16" t="s">
        <v>113</v>
      </c>
      <c r="AK7" s="16" t="s">
        <v>114</v>
      </c>
      <c r="AL7" s="16" t="s">
        <v>115</v>
      </c>
      <c r="AM7" s="16" t="s">
        <v>116</v>
      </c>
      <c r="AN7" s="16" t="s">
        <v>117</v>
      </c>
      <c r="AO7" s="16" t="s">
        <v>118</v>
      </c>
      <c r="AP7" s="16" t="s">
        <v>119</v>
      </c>
      <c r="AQ7" s="16" t="s">
        <v>120</v>
      </c>
      <c r="AR7" s="16" t="s">
        <v>121</v>
      </c>
      <c r="AS7" s="16" t="s">
        <v>122</v>
      </c>
      <c r="AT7" s="16" t="s">
        <v>123</v>
      </c>
      <c r="AU7" s="16" t="s">
        <v>124</v>
      </c>
      <c r="AV7" s="16" t="s">
        <v>125</v>
      </c>
      <c r="AW7" s="16" t="s">
        <v>126</v>
      </c>
      <c r="AX7" s="16" t="s">
        <v>127</v>
      </c>
      <c r="AY7" s="16" t="s">
        <v>128</v>
      </c>
      <c r="AZ7" s="16" t="s">
        <v>129</v>
      </c>
      <c r="BA7" s="16" t="s">
        <v>130</v>
      </c>
      <c r="BB7" s="16" t="s">
        <v>131</v>
      </c>
      <c r="BC7" s="16" t="s">
        <v>132</v>
      </c>
      <c r="BD7" s="16" t="s">
        <v>193</v>
      </c>
      <c r="BE7" s="16" t="s">
        <v>194</v>
      </c>
      <c r="BF7" s="16" t="s">
        <v>195</v>
      </c>
      <c r="BG7" s="16" t="s">
        <v>196</v>
      </c>
      <c r="BH7" s="16" t="s">
        <v>197</v>
      </c>
      <c r="BI7" s="16" t="s">
        <v>198</v>
      </c>
      <c r="BJ7" s="16" t="s">
        <v>199</v>
      </c>
      <c r="BK7" s="16" t="s">
        <v>200</v>
      </c>
      <c r="BL7" s="16" t="s">
        <v>201</v>
      </c>
      <c r="BM7" s="16" t="s">
        <v>202</v>
      </c>
      <c r="BN7" s="16" t="s">
        <v>203</v>
      </c>
      <c r="BO7" s="16" t="s">
        <v>204</v>
      </c>
      <c r="BP7" s="16" t="s">
        <v>205</v>
      </c>
      <c r="BQ7" s="16" t="s">
        <v>206</v>
      </c>
      <c r="BR7" s="16" t="s">
        <v>207</v>
      </c>
      <c r="BS7" s="16" t="s">
        <v>208</v>
      </c>
      <c r="BT7" s="16" t="s">
        <v>209</v>
      </c>
      <c r="BU7" s="16" t="s">
        <v>210</v>
      </c>
      <c r="BV7" s="16" t="s">
        <v>211</v>
      </c>
      <c r="BW7" s="16" t="s">
        <v>212</v>
      </c>
      <c r="BX7" s="16" t="s">
        <v>213</v>
      </c>
      <c r="BY7" s="16" t="s">
        <v>214</v>
      </c>
      <c r="BZ7" s="16" t="s">
        <v>215</v>
      </c>
      <c r="CA7" s="16" t="s">
        <v>216</v>
      </c>
      <c r="CB7" s="16" t="s">
        <v>217</v>
      </c>
      <c r="CC7" s="16" t="s">
        <v>218</v>
      </c>
      <c r="CD7" s="16" t="s">
        <v>219</v>
      </c>
      <c r="CE7" s="16" t="s">
        <v>220</v>
      </c>
      <c r="CF7" s="16" t="s">
        <v>221</v>
      </c>
      <c r="CG7" s="16" t="s">
        <v>222</v>
      </c>
      <c r="CH7" s="16" t="s">
        <v>223</v>
      </c>
      <c r="CI7" s="16" t="s">
        <v>224</v>
      </c>
      <c r="CJ7" s="16" t="s">
        <v>225</v>
      </c>
      <c r="CK7" s="16" t="s">
        <v>226</v>
      </c>
      <c r="CL7" s="16" t="s">
        <v>227</v>
      </c>
      <c r="CM7" s="16" t="s">
        <v>228</v>
      </c>
      <c r="CN7" s="16" t="s">
        <v>229</v>
      </c>
      <c r="CO7" s="16" t="s">
        <v>230</v>
      </c>
      <c r="CP7" s="16" t="s">
        <v>231</v>
      </c>
      <c r="CQ7" s="16" t="s">
        <v>232</v>
      </c>
      <c r="CR7" s="16" t="s">
        <v>233</v>
      </c>
      <c r="CS7" s="16" t="s">
        <v>234</v>
      </c>
      <c r="CT7" s="16" t="s">
        <v>235</v>
      </c>
      <c r="CU7" s="16" t="s">
        <v>236</v>
      </c>
      <c r="CV7" s="16" t="s">
        <v>237</v>
      </c>
      <c r="CW7" s="16" t="s">
        <v>238</v>
      </c>
      <c r="CX7" s="16" t="s">
        <v>239</v>
      </c>
      <c r="CY7" s="16" t="s">
        <v>240</v>
      </c>
      <c r="CZ7" s="16" t="s">
        <v>241</v>
      </c>
      <c r="DA7" s="16" t="s">
        <v>242</v>
      </c>
    </row>
    <row r="8" spans="1:105" x14ac:dyDescent="0.25">
      <c r="A8" s="3">
        <v>45014</v>
      </c>
      <c r="B8" s="1">
        <v>144.229996</v>
      </c>
      <c r="C8">
        <f t="shared" si="0"/>
        <v>4.3079208261065207E-3</v>
      </c>
      <c r="D8">
        <v>1</v>
      </c>
      <c r="E8" s="8">
        <v>45022</v>
      </c>
      <c r="F8" s="1">
        <v>150.80000000000001</v>
      </c>
      <c r="G8" s="1">
        <v>150.80000000000001</v>
      </c>
      <c r="H8" s="1">
        <v>150.80000000000001</v>
      </c>
      <c r="I8" s="1">
        <v>150.80000000000001</v>
      </c>
      <c r="J8" s="1">
        <v>150.80000000000001</v>
      </c>
      <c r="K8" s="1">
        <v>150.80000000000001</v>
      </c>
      <c r="L8" s="1">
        <v>150.80000000000001</v>
      </c>
      <c r="M8" s="1">
        <v>150.80000000000001</v>
      </c>
      <c r="N8" s="1">
        <v>150.80000000000001</v>
      </c>
      <c r="O8" s="1">
        <v>150.80000000000001</v>
      </c>
      <c r="P8" s="1">
        <v>150.80000000000001</v>
      </c>
      <c r="Q8" s="1">
        <v>150.80000000000001</v>
      </c>
      <c r="R8" s="1">
        <v>150.80000000000001</v>
      </c>
      <c r="S8" s="1">
        <v>150.80000000000001</v>
      </c>
      <c r="T8" s="1">
        <v>150.80000000000001</v>
      </c>
      <c r="U8" s="1">
        <v>150.80000000000001</v>
      </c>
      <c r="V8" s="1">
        <v>150.80000000000001</v>
      </c>
      <c r="W8" s="1">
        <v>150.80000000000001</v>
      </c>
      <c r="X8" s="1">
        <v>150.80000000000001</v>
      </c>
      <c r="Y8" s="1">
        <v>150.80000000000001</v>
      </c>
      <c r="Z8" s="1">
        <v>150.80000000000001</v>
      </c>
      <c r="AA8" s="1">
        <v>150.80000000000001</v>
      </c>
      <c r="AB8" s="1">
        <v>150.80000000000001</v>
      </c>
      <c r="AC8" s="1">
        <v>150.80000000000001</v>
      </c>
      <c r="AD8" s="1">
        <v>150.80000000000001</v>
      </c>
      <c r="AE8" s="1">
        <v>150.80000000000001</v>
      </c>
      <c r="AF8" s="1">
        <v>150.80000000000001</v>
      </c>
      <c r="AG8" s="1">
        <v>150.80000000000001</v>
      </c>
      <c r="AH8" s="1">
        <v>150.80000000000001</v>
      </c>
      <c r="AI8" s="1">
        <v>150.80000000000001</v>
      </c>
      <c r="AJ8" s="1">
        <v>150.80000000000001</v>
      </c>
      <c r="AK8" s="1">
        <v>150.80000000000001</v>
      </c>
      <c r="AL8" s="1">
        <v>150.80000000000001</v>
      </c>
      <c r="AM8" s="1">
        <v>150.80000000000001</v>
      </c>
      <c r="AN8" s="1">
        <v>150.80000000000001</v>
      </c>
      <c r="AO8" s="1">
        <v>150.80000000000001</v>
      </c>
      <c r="AP8" s="1">
        <v>150.80000000000001</v>
      </c>
      <c r="AQ8" s="1">
        <v>150.80000000000001</v>
      </c>
      <c r="AR8" s="1">
        <v>150.80000000000001</v>
      </c>
      <c r="AS8" s="1">
        <v>150.80000000000001</v>
      </c>
      <c r="AT8" s="1">
        <v>150.80000000000001</v>
      </c>
      <c r="AU8" s="1">
        <v>150.80000000000001</v>
      </c>
      <c r="AV8" s="1">
        <v>150.80000000000001</v>
      </c>
      <c r="AW8" s="1">
        <v>150.80000000000001</v>
      </c>
      <c r="AX8" s="1">
        <v>150.80000000000001</v>
      </c>
      <c r="AY8" s="1">
        <v>150.80000000000001</v>
      </c>
      <c r="AZ8" s="1">
        <v>150.80000000000001</v>
      </c>
      <c r="BA8" s="1">
        <v>150.80000000000001</v>
      </c>
      <c r="BB8" s="1">
        <v>150.80000000000001</v>
      </c>
      <c r="BC8" s="1">
        <v>150.80000000000001</v>
      </c>
      <c r="BD8" s="1">
        <v>150.80000000000001</v>
      </c>
      <c r="BE8" s="1">
        <v>150.80000000000001</v>
      </c>
      <c r="BF8" s="1">
        <v>150.80000000000001</v>
      </c>
      <c r="BG8" s="1">
        <v>150.80000000000001</v>
      </c>
      <c r="BH8" s="1">
        <v>150.80000000000001</v>
      </c>
      <c r="BI8" s="1">
        <v>150.80000000000001</v>
      </c>
      <c r="BJ8" s="1">
        <v>150.80000000000001</v>
      </c>
      <c r="BK8" s="1">
        <v>150.80000000000001</v>
      </c>
      <c r="BL8" s="1">
        <v>150.80000000000001</v>
      </c>
      <c r="BM8" s="1">
        <v>150.80000000000001</v>
      </c>
      <c r="BN8" s="1">
        <v>150.80000000000001</v>
      </c>
      <c r="BO8" s="1">
        <v>150.80000000000001</v>
      </c>
      <c r="BP8" s="1">
        <v>150.80000000000001</v>
      </c>
      <c r="BQ8" s="1">
        <v>150.80000000000001</v>
      </c>
      <c r="BR8" s="1">
        <v>150.80000000000001</v>
      </c>
      <c r="BS8" s="1">
        <v>150.80000000000001</v>
      </c>
      <c r="BT8" s="1">
        <v>150.80000000000001</v>
      </c>
      <c r="BU8" s="1">
        <v>150.80000000000001</v>
      </c>
      <c r="BV8" s="1">
        <v>150.80000000000001</v>
      </c>
      <c r="BW8" s="1">
        <v>150.80000000000001</v>
      </c>
      <c r="BX8" s="1">
        <v>150.80000000000001</v>
      </c>
      <c r="BY8" s="1">
        <v>150.80000000000001</v>
      </c>
      <c r="BZ8" s="1">
        <v>150.80000000000001</v>
      </c>
      <c r="CA8" s="1">
        <v>150.80000000000001</v>
      </c>
      <c r="CB8" s="1">
        <v>150.80000000000001</v>
      </c>
      <c r="CC8" s="1">
        <v>150.80000000000001</v>
      </c>
      <c r="CD8" s="1">
        <v>150.80000000000001</v>
      </c>
      <c r="CE8" s="1">
        <v>150.80000000000001</v>
      </c>
      <c r="CF8" s="1">
        <v>150.80000000000001</v>
      </c>
      <c r="CG8" s="1">
        <v>150.80000000000001</v>
      </c>
      <c r="CH8" s="1">
        <v>150.80000000000001</v>
      </c>
      <c r="CI8" s="1">
        <v>150.80000000000001</v>
      </c>
      <c r="CJ8" s="1">
        <v>150.80000000000001</v>
      </c>
      <c r="CK8" s="1">
        <v>150.80000000000001</v>
      </c>
      <c r="CL8" s="1">
        <v>150.80000000000001</v>
      </c>
      <c r="CM8" s="1">
        <v>150.80000000000001</v>
      </c>
      <c r="CN8" s="1">
        <v>150.80000000000001</v>
      </c>
      <c r="CO8" s="1">
        <v>150.80000000000001</v>
      </c>
      <c r="CP8" s="1">
        <v>150.80000000000001</v>
      </c>
      <c r="CQ8" s="1">
        <v>150.80000000000001</v>
      </c>
      <c r="CR8" s="1">
        <v>150.80000000000001</v>
      </c>
      <c r="CS8" s="1">
        <v>150.80000000000001</v>
      </c>
      <c r="CT8" s="1">
        <v>150.80000000000001</v>
      </c>
      <c r="CU8" s="1">
        <v>150.80000000000001</v>
      </c>
      <c r="CV8" s="1">
        <v>150.80000000000001</v>
      </c>
      <c r="CW8" s="1">
        <v>150.80000000000001</v>
      </c>
      <c r="CX8" s="1">
        <v>150.80000000000001</v>
      </c>
      <c r="CY8" s="1">
        <v>150.80000000000001</v>
      </c>
      <c r="CZ8" s="1">
        <v>150.80000000000001</v>
      </c>
      <c r="DA8" s="1">
        <v>150.80000000000001</v>
      </c>
    </row>
    <row r="9" spans="1:105" x14ac:dyDescent="0.25">
      <c r="A9" s="3">
        <v>45013</v>
      </c>
      <c r="B9" s="1">
        <v>143.61000100000001</v>
      </c>
      <c r="C9">
        <f t="shared" si="0"/>
        <v>-3.8918459154698155E-3</v>
      </c>
      <c r="D9">
        <v>2</v>
      </c>
      <c r="E9" s="8">
        <v>45023</v>
      </c>
      <c r="F9" s="1">
        <f t="shared" ref="F9:O24" ca="1" si="1">F$8*EXP($F$4+$F$5*NORMSINV(RAND()))</f>
        <v>153.88524997394353</v>
      </c>
      <c r="G9" s="1">
        <f t="shared" ca="1" si="1"/>
        <v>152.60068419601333</v>
      </c>
      <c r="H9" s="1">
        <f t="shared" ca="1" si="1"/>
        <v>152.9506694439994</v>
      </c>
      <c r="I9" s="1">
        <f t="shared" ca="1" si="1"/>
        <v>151.96458825725605</v>
      </c>
      <c r="J9" s="1">
        <f t="shared" ca="1" si="1"/>
        <v>151.79527547392337</v>
      </c>
      <c r="K9" s="1">
        <f t="shared" ca="1" si="1"/>
        <v>151.83447145177587</v>
      </c>
      <c r="L9" s="1">
        <f t="shared" ca="1" si="1"/>
        <v>153.26104260859597</v>
      </c>
      <c r="M9" s="1">
        <f t="shared" ca="1" si="1"/>
        <v>151.33013481019864</v>
      </c>
      <c r="N9" s="1">
        <f t="shared" ca="1" si="1"/>
        <v>151.84468746080796</v>
      </c>
      <c r="O9" s="1">
        <f t="shared" ca="1" si="1"/>
        <v>152.81569011131049</v>
      </c>
      <c r="P9" s="1">
        <f t="shared" ref="P9:Y24" ca="1" si="2">P$8*EXP($F$4+$F$5*NORMSINV(RAND()))</f>
        <v>154.56117176058706</v>
      </c>
      <c r="Q9" s="1">
        <f t="shared" ca="1" si="2"/>
        <v>154.31940349568953</v>
      </c>
      <c r="R9" s="1">
        <f t="shared" ca="1" si="2"/>
        <v>153.35960300889789</v>
      </c>
      <c r="S9" s="1">
        <f t="shared" ca="1" si="2"/>
        <v>152.46445146911287</v>
      </c>
      <c r="T9" s="1">
        <f t="shared" ca="1" si="2"/>
        <v>152.87030739671152</v>
      </c>
      <c r="U9" s="1">
        <f t="shared" ca="1" si="2"/>
        <v>153.49019697952485</v>
      </c>
      <c r="V9" s="1">
        <f t="shared" ca="1" si="2"/>
        <v>152.83342161911801</v>
      </c>
      <c r="W9" s="1">
        <f t="shared" ca="1" si="2"/>
        <v>153.32374533504213</v>
      </c>
      <c r="X9" s="1">
        <f t="shared" ca="1" si="2"/>
        <v>154.23493456784996</v>
      </c>
      <c r="Y9" s="1">
        <f t="shared" ca="1" si="2"/>
        <v>154.27486547379056</v>
      </c>
      <c r="Z9" s="1">
        <f t="shared" ref="Z9:AI24" ca="1" si="3">Z$8*EXP($F$4+$F$5*NORMSINV(RAND()))</f>
        <v>154.46400233647756</v>
      </c>
      <c r="AA9" s="1">
        <f t="shared" ca="1" si="3"/>
        <v>152.74048437194696</v>
      </c>
      <c r="AB9" s="1">
        <f t="shared" ca="1" si="3"/>
        <v>153.60675490931217</v>
      </c>
      <c r="AC9" s="1">
        <f t="shared" ca="1" si="3"/>
        <v>154.30357260097441</v>
      </c>
      <c r="AD9" s="1">
        <f t="shared" ca="1" si="3"/>
        <v>153.9559046158567</v>
      </c>
      <c r="AE9" s="1">
        <f t="shared" ca="1" si="3"/>
        <v>150.31849482151878</v>
      </c>
      <c r="AF9" s="1">
        <f t="shared" ca="1" si="3"/>
        <v>153.75284476940249</v>
      </c>
      <c r="AG9" s="1">
        <f t="shared" ca="1" si="3"/>
        <v>153.82426675223533</v>
      </c>
      <c r="AH9" s="1">
        <f t="shared" ca="1" si="3"/>
        <v>152.46947503735288</v>
      </c>
      <c r="AI9" s="1">
        <f t="shared" ca="1" si="3"/>
        <v>154.60457864794492</v>
      </c>
      <c r="AJ9" s="1">
        <f t="shared" ref="AJ9:AS24" ca="1" si="4">AJ$8*EXP($F$4+$F$5*NORMSINV(RAND()))</f>
        <v>153.06071699622021</v>
      </c>
      <c r="AK9" s="1">
        <f t="shared" ca="1" si="4"/>
        <v>152.70392337773106</v>
      </c>
      <c r="AL9" s="1">
        <f t="shared" ca="1" si="4"/>
        <v>152.16380398180328</v>
      </c>
      <c r="AM9" s="1">
        <f t="shared" ca="1" si="4"/>
        <v>154.68651839828311</v>
      </c>
      <c r="AN9" s="1">
        <f t="shared" ca="1" si="4"/>
        <v>153.95968030173378</v>
      </c>
      <c r="AO9" s="1">
        <f t="shared" ca="1" si="4"/>
        <v>154.30858840593913</v>
      </c>
      <c r="AP9" s="1">
        <f t="shared" ca="1" si="4"/>
        <v>154.49126059445308</v>
      </c>
      <c r="AQ9" s="1">
        <f t="shared" ca="1" si="4"/>
        <v>156.04261767428889</v>
      </c>
      <c r="AR9" s="1">
        <f t="shared" ca="1" si="4"/>
        <v>152.50572017252304</v>
      </c>
      <c r="AS9" s="1">
        <f t="shared" ca="1" si="4"/>
        <v>153.79294868738324</v>
      </c>
      <c r="AT9" s="1">
        <f t="shared" ref="AT9:BI24" ca="1" si="5">AT$8*EXP($F$4+$F$5*NORMSINV(RAND()))</f>
        <v>152.47910132634016</v>
      </c>
      <c r="AU9" s="1">
        <f t="shared" ca="1" si="5"/>
        <v>156.00981080214757</v>
      </c>
      <c r="AV9" s="1">
        <f t="shared" ca="1" si="5"/>
        <v>153.50508075365508</v>
      </c>
      <c r="AW9" s="1">
        <f t="shared" ca="1" si="5"/>
        <v>153.21939414109195</v>
      </c>
      <c r="AX9" s="1">
        <f t="shared" ca="1" si="5"/>
        <v>155.33319839362358</v>
      </c>
      <c r="AY9" s="1">
        <f t="shared" ca="1" si="5"/>
        <v>157.10692440934969</v>
      </c>
      <c r="AZ9" s="1">
        <f t="shared" ca="1" si="5"/>
        <v>153.10267164679192</v>
      </c>
      <c r="BA9" s="1">
        <f t="shared" ca="1" si="5"/>
        <v>154.66346768392282</v>
      </c>
      <c r="BB9" s="1">
        <f t="shared" ca="1" si="5"/>
        <v>152.89367719825907</v>
      </c>
      <c r="BC9" s="1">
        <f t="shared" ca="1" si="5"/>
        <v>149.9077154878064</v>
      </c>
      <c r="BD9" s="1">
        <f t="shared" ca="1" si="5"/>
        <v>154.00649367068533</v>
      </c>
      <c r="BE9" s="1">
        <f t="shared" ca="1" si="5"/>
        <v>151.89971178994438</v>
      </c>
      <c r="BF9" s="1">
        <f t="shared" ca="1" si="5"/>
        <v>154.85528458553139</v>
      </c>
      <c r="BG9" s="1">
        <f t="shared" ca="1" si="5"/>
        <v>154.13672248054812</v>
      </c>
      <c r="BH9" s="1">
        <f t="shared" ca="1" si="5"/>
        <v>155.56565312599761</v>
      </c>
      <c r="BI9" s="1">
        <f t="shared" ca="1" si="5"/>
        <v>153.56923340008174</v>
      </c>
      <c r="BJ9" s="1">
        <f t="shared" ref="BD9:DA14" ca="1" si="6">BJ$8*EXP($F$4+$F$5*NORMSINV(RAND()))</f>
        <v>154.43622683528278</v>
      </c>
      <c r="BK9" s="1">
        <f t="shared" ca="1" si="6"/>
        <v>153.96818770978055</v>
      </c>
      <c r="BL9" s="1">
        <f t="shared" ca="1" si="6"/>
        <v>153.35883206046063</v>
      </c>
      <c r="BM9" s="1">
        <f t="shared" ca="1" si="6"/>
        <v>152.95962704879122</v>
      </c>
      <c r="BN9" s="1">
        <f t="shared" ca="1" si="6"/>
        <v>151.66893563009296</v>
      </c>
      <c r="BO9" s="1">
        <f t="shared" ca="1" si="6"/>
        <v>153.52403671349941</v>
      </c>
      <c r="BP9" s="1">
        <f t="shared" ca="1" si="6"/>
        <v>154.86551430998483</v>
      </c>
      <c r="BQ9" s="1">
        <f t="shared" ca="1" si="6"/>
        <v>152.95814157033919</v>
      </c>
      <c r="BR9" s="1">
        <f t="shared" ca="1" si="6"/>
        <v>151.90770797769483</v>
      </c>
      <c r="BS9" s="1">
        <f t="shared" ca="1" si="6"/>
        <v>154.79507387658748</v>
      </c>
      <c r="BT9" s="1">
        <f t="shared" ca="1" si="6"/>
        <v>152.83862159953355</v>
      </c>
      <c r="BU9" s="1">
        <f t="shared" ca="1" si="6"/>
        <v>152.30375541398513</v>
      </c>
      <c r="BV9" s="1">
        <f t="shared" ca="1" si="6"/>
        <v>151.60149341344123</v>
      </c>
      <c r="BW9" s="1">
        <f t="shared" ca="1" si="6"/>
        <v>153.22350589786069</v>
      </c>
      <c r="BX9" s="1">
        <f t="shared" ca="1" si="6"/>
        <v>152.94172509619406</v>
      </c>
      <c r="BY9" s="1">
        <f t="shared" ca="1" si="6"/>
        <v>154.82323620173102</v>
      </c>
      <c r="BZ9" s="1">
        <f t="shared" ca="1" si="6"/>
        <v>155.57859980511802</v>
      </c>
      <c r="CA9" s="1">
        <f t="shared" ca="1" si="6"/>
        <v>154.35815918481933</v>
      </c>
      <c r="CB9" s="1">
        <f t="shared" ca="1" si="6"/>
        <v>152.56651388551094</v>
      </c>
      <c r="CC9" s="1">
        <f t="shared" ca="1" si="6"/>
        <v>152.99338216356003</v>
      </c>
      <c r="CD9" s="1">
        <f t="shared" ca="1" si="6"/>
        <v>151.31414625576801</v>
      </c>
      <c r="CE9" s="1">
        <f t="shared" ca="1" si="6"/>
        <v>154.18654228718458</v>
      </c>
      <c r="CF9" s="1">
        <f t="shared" ca="1" si="6"/>
        <v>153.13806910212207</v>
      </c>
      <c r="CG9" s="1">
        <f t="shared" ca="1" si="6"/>
        <v>153.70338763667181</v>
      </c>
      <c r="CH9" s="1">
        <f t="shared" ca="1" si="6"/>
        <v>152.41933733301332</v>
      </c>
      <c r="CI9" s="1">
        <f t="shared" ca="1" si="6"/>
        <v>153.95075554789003</v>
      </c>
      <c r="CJ9" s="1">
        <f t="shared" ca="1" si="6"/>
        <v>152.51739544086078</v>
      </c>
      <c r="CK9" s="1">
        <f t="shared" ca="1" si="6"/>
        <v>152.66701262719894</v>
      </c>
      <c r="CL9" s="1">
        <f t="shared" ca="1" si="6"/>
        <v>153.1072248961903</v>
      </c>
      <c r="CM9" s="1">
        <f t="shared" ca="1" si="6"/>
        <v>152.53980294915937</v>
      </c>
      <c r="CN9" s="1">
        <f t="shared" ca="1" si="6"/>
        <v>154.91840888287845</v>
      </c>
      <c r="CO9" s="1">
        <f t="shared" ca="1" si="6"/>
        <v>152.57217687824891</v>
      </c>
      <c r="CP9" s="1">
        <f t="shared" ca="1" si="6"/>
        <v>151.51270929978011</v>
      </c>
      <c r="CQ9" s="1">
        <f t="shared" ca="1" si="6"/>
        <v>153.51457521449336</v>
      </c>
      <c r="CR9" s="1">
        <f t="shared" ca="1" si="6"/>
        <v>154.65787025531458</v>
      </c>
      <c r="CS9" s="1">
        <f t="shared" ca="1" si="6"/>
        <v>152.17544015568063</v>
      </c>
      <c r="CT9" s="1">
        <f t="shared" ca="1" si="6"/>
        <v>154.43203624232481</v>
      </c>
      <c r="CU9" s="1">
        <f t="shared" ca="1" si="6"/>
        <v>152.0499610635523</v>
      </c>
      <c r="CV9" s="1">
        <f t="shared" ca="1" si="6"/>
        <v>151.18770411821822</v>
      </c>
      <c r="CW9" s="1">
        <f t="shared" ca="1" si="6"/>
        <v>153.22939486328596</v>
      </c>
      <c r="CX9" s="1">
        <f t="shared" ca="1" si="6"/>
        <v>151.44461605479017</v>
      </c>
      <c r="CY9" s="1">
        <f t="shared" ca="1" si="6"/>
        <v>155.94696477308884</v>
      </c>
      <c r="CZ9" s="1">
        <f t="shared" ca="1" si="6"/>
        <v>153.98813135128074</v>
      </c>
      <c r="DA9" s="1">
        <f t="shared" ca="1" si="6"/>
        <v>151.82797983452494</v>
      </c>
    </row>
    <row r="10" spans="1:105" x14ac:dyDescent="0.25">
      <c r="A10" s="3">
        <v>45012</v>
      </c>
      <c r="B10" s="1">
        <v>144.16999799999999</v>
      </c>
      <c r="C10">
        <f t="shared" si="0"/>
        <v>1.6575509696715163E-2</v>
      </c>
      <c r="D10">
        <v>3</v>
      </c>
      <c r="E10" s="8">
        <v>45026</v>
      </c>
      <c r="F10" s="1">
        <f t="shared" ca="1" si="1"/>
        <v>153.23044623668508</v>
      </c>
      <c r="G10" s="1">
        <f t="shared" ca="1" si="1"/>
        <v>154.27575990138234</v>
      </c>
      <c r="H10" s="1">
        <f t="shared" ca="1" si="1"/>
        <v>152.82123228465466</v>
      </c>
      <c r="I10" s="1">
        <f t="shared" ca="1" si="1"/>
        <v>152.18130401925052</v>
      </c>
      <c r="J10" s="1">
        <f t="shared" ca="1" si="1"/>
        <v>153.68544349220039</v>
      </c>
      <c r="K10" s="1">
        <f t="shared" ca="1" si="1"/>
        <v>152.05422573134899</v>
      </c>
      <c r="L10" s="1">
        <f t="shared" ca="1" si="1"/>
        <v>154.10664371292839</v>
      </c>
      <c r="M10" s="1">
        <f t="shared" ca="1" si="1"/>
        <v>152.65157142967553</v>
      </c>
      <c r="N10" s="1">
        <f t="shared" ca="1" si="1"/>
        <v>150.86735559906154</v>
      </c>
      <c r="O10" s="1">
        <f t="shared" ca="1" si="1"/>
        <v>155.98620470367382</v>
      </c>
      <c r="P10" s="1">
        <f t="shared" ca="1" si="2"/>
        <v>151.94215750802701</v>
      </c>
      <c r="Q10" s="1">
        <f t="shared" ca="1" si="2"/>
        <v>156.69198555611129</v>
      </c>
      <c r="R10" s="1">
        <f t="shared" ca="1" si="2"/>
        <v>151.71942651242389</v>
      </c>
      <c r="S10" s="1">
        <f t="shared" ca="1" si="2"/>
        <v>155.85823959742848</v>
      </c>
      <c r="T10" s="1">
        <f t="shared" ca="1" si="2"/>
        <v>153.08546222594074</v>
      </c>
      <c r="U10" s="1">
        <f t="shared" ca="1" si="2"/>
        <v>155.94705308994205</v>
      </c>
      <c r="V10" s="1">
        <f t="shared" ca="1" si="2"/>
        <v>152.70713271840236</v>
      </c>
      <c r="W10" s="1">
        <f t="shared" ca="1" si="2"/>
        <v>153.47193754189317</v>
      </c>
      <c r="X10" s="1">
        <f t="shared" ca="1" si="2"/>
        <v>155.83956648751445</v>
      </c>
      <c r="Y10" s="1">
        <f t="shared" ca="1" si="2"/>
        <v>153.60162020821886</v>
      </c>
      <c r="Z10" s="1">
        <f t="shared" ca="1" si="3"/>
        <v>151.3665008598455</v>
      </c>
      <c r="AA10" s="1">
        <f t="shared" ca="1" si="3"/>
        <v>154.57606969024553</v>
      </c>
      <c r="AB10" s="1">
        <f t="shared" ca="1" si="3"/>
        <v>153.0292169221529</v>
      </c>
      <c r="AC10" s="1">
        <f t="shared" ca="1" si="3"/>
        <v>153.74263893843079</v>
      </c>
      <c r="AD10" s="1">
        <f t="shared" ca="1" si="3"/>
        <v>154.53373246210694</v>
      </c>
      <c r="AE10" s="1">
        <f t="shared" ca="1" si="3"/>
        <v>154.50956868042664</v>
      </c>
      <c r="AF10" s="1">
        <f t="shared" ca="1" si="3"/>
        <v>155.99977563072289</v>
      </c>
      <c r="AG10" s="1">
        <f t="shared" ca="1" si="3"/>
        <v>153.86578300007437</v>
      </c>
      <c r="AH10" s="1">
        <f t="shared" ca="1" si="3"/>
        <v>151.98144648589269</v>
      </c>
      <c r="AI10" s="1">
        <f t="shared" ca="1" si="3"/>
        <v>154.70223619979424</v>
      </c>
      <c r="AJ10" s="1">
        <f t="shared" ca="1" si="4"/>
        <v>154.67018058898807</v>
      </c>
      <c r="AK10" s="1">
        <f t="shared" ca="1" si="4"/>
        <v>153.76087075624835</v>
      </c>
      <c r="AL10" s="1">
        <f t="shared" ca="1" si="4"/>
        <v>153.05695732155661</v>
      </c>
      <c r="AM10" s="1">
        <f t="shared" ca="1" si="4"/>
        <v>153.28817043510787</v>
      </c>
      <c r="AN10" s="1">
        <f t="shared" ca="1" si="4"/>
        <v>154.01888241893769</v>
      </c>
      <c r="AO10" s="1">
        <f t="shared" ca="1" si="4"/>
        <v>154.07072672890382</v>
      </c>
      <c r="AP10" s="1">
        <f t="shared" ca="1" si="4"/>
        <v>153.63248953438688</v>
      </c>
      <c r="AQ10" s="1">
        <f t="shared" ca="1" si="4"/>
        <v>153.96912030849498</v>
      </c>
      <c r="AR10" s="1">
        <f t="shared" ca="1" si="4"/>
        <v>154.97043909681878</v>
      </c>
      <c r="AS10" s="1">
        <f t="shared" ca="1" si="4"/>
        <v>153.3708617468557</v>
      </c>
      <c r="AT10" s="1">
        <f t="shared" ca="1" si="5"/>
        <v>154.03365878705665</v>
      </c>
      <c r="AU10" s="1">
        <f t="shared" ca="1" si="5"/>
        <v>153.46402647240765</v>
      </c>
      <c r="AV10" s="1">
        <f t="shared" ca="1" si="5"/>
        <v>153.15316069779792</v>
      </c>
      <c r="AW10" s="1">
        <f t="shared" ca="1" si="5"/>
        <v>154.19936040174858</v>
      </c>
      <c r="AX10" s="1">
        <f t="shared" ca="1" si="5"/>
        <v>152.02751081619166</v>
      </c>
      <c r="AY10" s="1">
        <f t="shared" ca="1" si="5"/>
        <v>153.80507683217303</v>
      </c>
      <c r="AZ10" s="1">
        <f t="shared" ca="1" si="5"/>
        <v>153.20349644730081</v>
      </c>
      <c r="BA10" s="1">
        <f t="shared" ca="1" si="5"/>
        <v>153.42052188268713</v>
      </c>
      <c r="BB10" s="1">
        <f t="shared" ca="1" si="5"/>
        <v>151.51206817108942</v>
      </c>
      <c r="BC10" s="1">
        <f t="shared" ca="1" si="5"/>
        <v>149.09325890168247</v>
      </c>
      <c r="BD10" s="1">
        <f t="shared" ca="1" si="6"/>
        <v>153.61570248212794</v>
      </c>
      <c r="BE10" s="1">
        <f t="shared" ca="1" si="6"/>
        <v>154.92320866915745</v>
      </c>
      <c r="BF10" s="1">
        <f t="shared" ca="1" si="6"/>
        <v>150.07189421075543</v>
      </c>
      <c r="BG10" s="1">
        <f t="shared" ca="1" si="6"/>
        <v>154.87626043879925</v>
      </c>
      <c r="BH10" s="1">
        <f t="shared" ca="1" si="6"/>
        <v>153.09340213854063</v>
      </c>
      <c r="BI10" s="1">
        <f t="shared" ca="1" si="6"/>
        <v>152.87437887233662</v>
      </c>
      <c r="BJ10" s="1">
        <f t="shared" ca="1" si="6"/>
        <v>152.89720721337795</v>
      </c>
      <c r="BK10" s="1">
        <f t="shared" ca="1" si="6"/>
        <v>153.171815909392</v>
      </c>
      <c r="BL10" s="1">
        <f t="shared" ca="1" si="6"/>
        <v>154.37199227415707</v>
      </c>
      <c r="BM10" s="1">
        <f t="shared" ca="1" si="6"/>
        <v>154.62953574057914</v>
      </c>
      <c r="BN10" s="1">
        <f t="shared" ca="1" si="6"/>
        <v>153.21763396432675</v>
      </c>
      <c r="BO10" s="1">
        <f t="shared" ca="1" si="6"/>
        <v>152.02686347640511</v>
      </c>
      <c r="BP10" s="1">
        <f t="shared" ca="1" si="6"/>
        <v>151.61738179065549</v>
      </c>
      <c r="BQ10" s="1">
        <f t="shared" ca="1" si="6"/>
        <v>155.25690440894164</v>
      </c>
      <c r="BR10" s="1">
        <f t="shared" ca="1" si="6"/>
        <v>152.6312075550656</v>
      </c>
      <c r="BS10" s="1">
        <f t="shared" ca="1" si="6"/>
        <v>153.02988530175392</v>
      </c>
      <c r="BT10" s="1">
        <f t="shared" ca="1" si="6"/>
        <v>154.93601774293487</v>
      </c>
      <c r="BU10" s="1">
        <f t="shared" ca="1" si="6"/>
        <v>152.52242904103753</v>
      </c>
      <c r="BV10" s="1">
        <f t="shared" ca="1" si="6"/>
        <v>153.54745291894639</v>
      </c>
      <c r="BW10" s="1">
        <f t="shared" ca="1" si="6"/>
        <v>155.80042118763828</v>
      </c>
      <c r="BX10" s="1">
        <f t="shared" ca="1" si="6"/>
        <v>152.27292669017496</v>
      </c>
      <c r="BY10" s="1">
        <f t="shared" ca="1" si="6"/>
        <v>151.76733592046034</v>
      </c>
      <c r="BZ10" s="1">
        <f t="shared" ca="1" si="6"/>
        <v>153.69136340966998</v>
      </c>
      <c r="CA10" s="1">
        <f t="shared" ca="1" si="6"/>
        <v>153.87219763847861</v>
      </c>
      <c r="CB10" s="1">
        <f t="shared" ca="1" si="6"/>
        <v>154.44105708145648</v>
      </c>
      <c r="CC10" s="1">
        <f t="shared" ca="1" si="6"/>
        <v>153.8471490557493</v>
      </c>
      <c r="CD10" s="1">
        <f t="shared" ca="1" si="6"/>
        <v>149.84012360449634</v>
      </c>
      <c r="CE10" s="1">
        <f t="shared" ca="1" si="6"/>
        <v>153.5387136082029</v>
      </c>
      <c r="CF10" s="1">
        <f t="shared" ca="1" si="6"/>
        <v>156.01135500990881</v>
      </c>
      <c r="CG10" s="1">
        <f t="shared" ca="1" si="6"/>
        <v>152.6866668731802</v>
      </c>
      <c r="CH10" s="1">
        <f t="shared" ca="1" si="6"/>
        <v>154.02776065901557</v>
      </c>
      <c r="CI10" s="1">
        <f t="shared" ca="1" si="6"/>
        <v>153.81088190100874</v>
      </c>
      <c r="CJ10" s="1">
        <f t="shared" ca="1" si="6"/>
        <v>154.87085267207644</v>
      </c>
      <c r="CK10" s="1">
        <f t="shared" ca="1" si="6"/>
        <v>152.81987326736234</v>
      </c>
      <c r="CL10" s="1">
        <f t="shared" ca="1" si="6"/>
        <v>153.1163983137088</v>
      </c>
      <c r="CM10" s="1">
        <f t="shared" ca="1" si="6"/>
        <v>154.28212059522892</v>
      </c>
      <c r="CN10" s="1">
        <f t="shared" ca="1" si="6"/>
        <v>152.74290085742513</v>
      </c>
      <c r="CO10" s="1">
        <f t="shared" ca="1" si="6"/>
        <v>152.93594530317682</v>
      </c>
      <c r="CP10" s="1">
        <f t="shared" ca="1" si="6"/>
        <v>153.8709478819533</v>
      </c>
      <c r="CQ10" s="1">
        <f t="shared" ca="1" si="6"/>
        <v>152.39099297953467</v>
      </c>
      <c r="CR10" s="1">
        <f t="shared" ca="1" si="6"/>
        <v>153.5852917710053</v>
      </c>
      <c r="CS10" s="1">
        <f t="shared" ca="1" si="6"/>
        <v>150.59147977216008</v>
      </c>
      <c r="CT10" s="1">
        <f t="shared" ca="1" si="6"/>
        <v>156.36792233833052</v>
      </c>
      <c r="CU10" s="1">
        <f t="shared" ca="1" si="6"/>
        <v>150.2245519340442</v>
      </c>
      <c r="CV10" s="1">
        <f t="shared" ca="1" si="6"/>
        <v>154.71623632662602</v>
      </c>
      <c r="CW10" s="1">
        <f t="shared" ca="1" si="6"/>
        <v>155.7173470462532</v>
      </c>
      <c r="CX10" s="1">
        <f t="shared" ca="1" si="6"/>
        <v>154.60533902711796</v>
      </c>
      <c r="CY10" s="1">
        <f t="shared" ca="1" si="6"/>
        <v>152.98344145090886</v>
      </c>
      <c r="CZ10" s="1">
        <f t="shared" ca="1" si="6"/>
        <v>153.2599594520845</v>
      </c>
      <c r="DA10" s="1">
        <f t="shared" ca="1" si="6"/>
        <v>155.55994214646771</v>
      </c>
    </row>
    <row r="11" spans="1:105" x14ac:dyDescent="0.25">
      <c r="A11" s="3">
        <v>45009</v>
      </c>
      <c r="B11" s="1">
        <v>141.800003</v>
      </c>
      <c r="C11">
        <f t="shared" si="0"/>
        <v>8.1431429778033061E-3</v>
      </c>
      <c r="D11">
        <v>4</v>
      </c>
      <c r="E11" s="8">
        <v>45027</v>
      </c>
      <c r="F11" s="1">
        <f t="shared" ca="1" si="1"/>
        <v>154.25540549070604</v>
      </c>
      <c r="G11" s="1">
        <f t="shared" ca="1" si="1"/>
        <v>152.44779267327741</v>
      </c>
      <c r="H11" s="1">
        <f t="shared" ca="1" si="1"/>
        <v>154.2751638048064</v>
      </c>
      <c r="I11" s="1">
        <f t="shared" ca="1" si="1"/>
        <v>155.28104970906995</v>
      </c>
      <c r="J11" s="1">
        <f t="shared" ca="1" si="1"/>
        <v>153.19833027689759</v>
      </c>
      <c r="K11" s="1">
        <f t="shared" ca="1" si="1"/>
        <v>153.84585025121515</v>
      </c>
      <c r="L11" s="1">
        <f t="shared" ca="1" si="1"/>
        <v>153.46683235860115</v>
      </c>
      <c r="M11" s="1">
        <f t="shared" ca="1" si="1"/>
        <v>154.17660313801284</v>
      </c>
      <c r="N11" s="1">
        <f t="shared" ca="1" si="1"/>
        <v>151.84381443057134</v>
      </c>
      <c r="O11" s="1">
        <f t="shared" ca="1" si="1"/>
        <v>150.60341750701048</v>
      </c>
      <c r="P11" s="1">
        <f t="shared" ca="1" si="2"/>
        <v>153.94825605776086</v>
      </c>
      <c r="Q11" s="1">
        <f t="shared" ca="1" si="2"/>
        <v>150.96070943010113</v>
      </c>
      <c r="R11" s="1">
        <f t="shared" ca="1" si="2"/>
        <v>151.91510147860717</v>
      </c>
      <c r="S11" s="1">
        <f t="shared" ca="1" si="2"/>
        <v>153.78815617087324</v>
      </c>
      <c r="T11" s="1">
        <f t="shared" ca="1" si="2"/>
        <v>151.88594377052345</v>
      </c>
      <c r="U11" s="1">
        <f t="shared" ca="1" si="2"/>
        <v>153.82968084566949</v>
      </c>
      <c r="V11" s="1">
        <f t="shared" ca="1" si="2"/>
        <v>152.72673247212978</v>
      </c>
      <c r="W11" s="1">
        <f t="shared" ca="1" si="2"/>
        <v>152.6638294794061</v>
      </c>
      <c r="X11" s="1">
        <f t="shared" ca="1" si="2"/>
        <v>155.13969317537081</v>
      </c>
      <c r="Y11" s="1">
        <f t="shared" ca="1" si="2"/>
        <v>152.26468380844699</v>
      </c>
      <c r="Z11" s="1">
        <f t="shared" ca="1" si="3"/>
        <v>152.10484198107213</v>
      </c>
      <c r="AA11" s="1">
        <f t="shared" ca="1" si="3"/>
        <v>154.32095304060451</v>
      </c>
      <c r="AB11" s="1">
        <f t="shared" ca="1" si="3"/>
        <v>153.11627067116729</v>
      </c>
      <c r="AC11" s="1">
        <f t="shared" ca="1" si="3"/>
        <v>153.94196360355795</v>
      </c>
      <c r="AD11" s="1">
        <f t="shared" ca="1" si="3"/>
        <v>155.73781507520286</v>
      </c>
      <c r="AE11" s="1">
        <f t="shared" ca="1" si="3"/>
        <v>153.8957271015247</v>
      </c>
      <c r="AF11" s="1">
        <f t="shared" ca="1" si="3"/>
        <v>153.47629815795796</v>
      </c>
      <c r="AG11" s="1">
        <f t="shared" ca="1" si="3"/>
        <v>154.29524212577297</v>
      </c>
      <c r="AH11" s="1">
        <f t="shared" ca="1" si="3"/>
        <v>153.95192770108321</v>
      </c>
      <c r="AI11" s="1">
        <f t="shared" ca="1" si="3"/>
        <v>153.63222298181074</v>
      </c>
      <c r="AJ11" s="1">
        <f t="shared" ca="1" si="4"/>
        <v>153.65220791853534</v>
      </c>
      <c r="AK11" s="1">
        <f t="shared" ca="1" si="4"/>
        <v>153.61388725071004</v>
      </c>
      <c r="AL11" s="1">
        <f t="shared" ca="1" si="4"/>
        <v>153.65541608921347</v>
      </c>
      <c r="AM11" s="1">
        <f t="shared" ca="1" si="4"/>
        <v>154.84962988928604</v>
      </c>
      <c r="AN11" s="1">
        <f t="shared" ca="1" si="4"/>
        <v>150.47583042977493</v>
      </c>
      <c r="AO11" s="1">
        <f t="shared" ca="1" si="4"/>
        <v>154.15847953006349</v>
      </c>
      <c r="AP11" s="1">
        <f t="shared" ca="1" si="4"/>
        <v>152.98702380135876</v>
      </c>
      <c r="AQ11" s="1">
        <f t="shared" ca="1" si="4"/>
        <v>151.80871224020163</v>
      </c>
      <c r="AR11" s="1">
        <f t="shared" ca="1" si="4"/>
        <v>154.59699719076778</v>
      </c>
      <c r="AS11" s="1">
        <f t="shared" ca="1" si="4"/>
        <v>152.49320319016388</v>
      </c>
      <c r="AT11" s="1">
        <f t="shared" ca="1" si="5"/>
        <v>153.84963780123658</v>
      </c>
      <c r="AU11" s="1">
        <f t="shared" ca="1" si="5"/>
        <v>155.18485600462523</v>
      </c>
      <c r="AV11" s="1">
        <f t="shared" ca="1" si="5"/>
        <v>154.40490889388047</v>
      </c>
      <c r="AW11" s="1">
        <f t="shared" ca="1" si="5"/>
        <v>153.19531085673762</v>
      </c>
      <c r="AX11" s="1">
        <f t="shared" ca="1" si="5"/>
        <v>152.59842703638</v>
      </c>
      <c r="AY11" s="1">
        <f t="shared" ca="1" si="5"/>
        <v>153.18426299342971</v>
      </c>
      <c r="AZ11" s="1">
        <f t="shared" ca="1" si="5"/>
        <v>152.03209604151877</v>
      </c>
      <c r="BA11" s="1">
        <f t="shared" ca="1" si="5"/>
        <v>151.66898269964662</v>
      </c>
      <c r="BB11" s="1">
        <f t="shared" ca="1" si="5"/>
        <v>153.47270356445563</v>
      </c>
      <c r="BC11" s="1">
        <f t="shared" ca="1" si="5"/>
        <v>151.67732779600456</v>
      </c>
      <c r="BD11" s="1">
        <f t="shared" ca="1" si="6"/>
        <v>151.27153392135139</v>
      </c>
      <c r="BE11" s="1">
        <f t="shared" ca="1" si="6"/>
        <v>153.26469659906886</v>
      </c>
      <c r="BF11" s="1">
        <f t="shared" ca="1" si="6"/>
        <v>153.62175010956074</v>
      </c>
      <c r="BG11" s="1">
        <f t="shared" ca="1" si="6"/>
        <v>152.9423676216513</v>
      </c>
      <c r="BH11" s="1">
        <f t="shared" ca="1" si="6"/>
        <v>152.72973114020959</v>
      </c>
      <c r="BI11" s="1">
        <f t="shared" ca="1" si="6"/>
        <v>153.83303636815955</v>
      </c>
      <c r="BJ11" s="1">
        <f t="shared" ca="1" si="6"/>
        <v>153.02243541705627</v>
      </c>
      <c r="BK11" s="1">
        <f t="shared" ca="1" si="6"/>
        <v>155.65774435453915</v>
      </c>
      <c r="BL11" s="1">
        <f t="shared" ca="1" si="6"/>
        <v>153.54237992479599</v>
      </c>
      <c r="BM11" s="1">
        <f t="shared" ca="1" si="6"/>
        <v>154.12105674823019</v>
      </c>
      <c r="BN11" s="1">
        <f t="shared" ca="1" si="6"/>
        <v>151.29548113486382</v>
      </c>
      <c r="BO11" s="1">
        <f t="shared" ca="1" si="6"/>
        <v>151.67705744034899</v>
      </c>
      <c r="BP11" s="1">
        <f t="shared" ca="1" si="6"/>
        <v>152.5389326532248</v>
      </c>
      <c r="BQ11" s="1">
        <f t="shared" ca="1" si="6"/>
        <v>153.03368964368084</v>
      </c>
      <c r="BR11" s="1">
        <f t="shared" ca="1" si="6"/>
        <v>152.77459406885185</v>
      </c>
      <c r="BS11" s="1">
        <f t="shared" ca="1" si="6"/>
        <v>154.65391736729759</v>
      </c>
      <c r="BT11" s="1">
        <f t="shared" ca="1" si="6"/>
        <v>154.28008123671174</v>
      </c>
      <c r="BU11" s="1">
        <f t="shared" ca="1" si="6"/>
        <v>154.08602464882529</v>
      </c>
      <c r="BV11" s="1">
        <f t="shared" ca="1" si="6"/>
        <v>152.83047887096171</v>
      </c>
      <c r="BW11" s="1">
        <f t="shared" ca="1" si="6"/>
        <v>152.84846280367066</v>
      </c>
      <c r="BX11" s="1">
        <f t="shared" ca="1" si="6"/>
        <v>153.07519239872045</v>
      </c>
      <c r="BY11" s="1">
        <f t="shared" ca="1" si="6"/>
        <v>152.43121845868922</v>
      </c>
      <c r="BZ11" s="1">
        <f t="shared" ca="1" si="6"/>
        <v>156.630701097833</v>
      </c>
      <c r="CA11" s="1">
        <f t="shared" ca="1" si="6"/>
        <v>152.19536080127673</v>
      </c>
      <c r="CB11" s="1">
        <f t="shared" ca="1" si="6"/>
        <v>152.06654221410878</v>
      </c>
      <c r="CC11" s="1">
        <f t="shared" ca="1" si="6"/>
        <v>150.06119820801715</v>
      </c>
      <c r="CD11" s="1">
        <f t="shared" ca="1" si="6"/>
        <v>152.06784476220921</v>
      </c>
      <c r="CE11" s="1">
        <f t="shared" ca="1" si="6"/>
        <v>152.97552598389146</v>
      </c>
      <c r="CF11" s="1">
        <f t="shared" ca="1" si="6"/>
        <v>153.09356726331498</v>
      </c>
      <c r="CG11" s="1">
        <f t="shared" ca="1" si="6"/>
        <v>151.14620694493374</v>
      </c>
      <c r="CH11" s="1">
        <f t="shared" ca="1" si="6"/>
        <v>153.24905265603348</v>
      </c>
      <c r="CI11" s="1">
        <f t="shared" ca="1" si="6"/>
        <v>151.67940443552263</v>
      </c>
      <c r="CJ11" s="1">
        <f t="shared" ca="1" si="6"/>
        <v>152.70036254909954</v>
      </c>
      <c r="CK11" s="1">
        <f t="shared" ca="1" si="6"/>
        <v>152.30784609886697</v>
      </c>
      <c r="CL11" s="1">
        <f t="shared" ca="1" si="6"/>
        <v>157.28497297564346</v>
      </c>
      <c r="CM11" s="1">
        <f t="shared" ca="1" si="6"/>
        <v>152.90540193879599</v>
      </c>
      <c r="CN11" s="1">
        <f t="shared" ca="1" si="6"/>
        <v>152.45489032295194</v>
      </c>
      <c r="CO11" s="1">
        <f t="shared" ca="1" si="6"/>
        <v>154.53285708020286</v>
      </c>
      <c r="CP11" s="1">
        <f t="shared" ca="1" si="6"/>
        <v>151.40009369326856</v>
      </c>
      <c r="CQ11" s="1">
        <f t="shared" ca="1" si="6"/>
        <v>154.6445180844164</v>
      </c>
      <c r="CR11" s="1">
        <f t="shared" ca="1" si="6"/>
        <v>152.91403439495861</v>
      </c>
      <c r="CS11" s="1">
        <f t="shared" ca="1" si="6"/>
        <v>155.78779162854738</v>
      </c>
      <c r="CT11" s="1">
        <f t="shared" ca="1" si="6"/>
        <v>153.04420391456839</v>
      </c>
      <c r="CU11" s="1">
        <f t="shared" ca="1" si="6"/>
        <v>152.58447237047031</v>
      </c>
      <c r="CV11" s="1">
        <f t="shared" ca="1" si="6"/>
        <v>154.08558893604661</v>
      </c>
      <c r="CW11" s="1">
        <f t="shared" ca="1" si="6"/>
        <v>153.40590706181979</v>
      </c>
      <c r="CX11" s="1">
        <f t="shared" ca="1" si="6"/>
        <v>154.22764083919634</v>
      </c>
      <c r="CY11" s="1">
        <f t="shared" ca="1" si="6"/>
        <v>154.55320485168721</v>
      </c>
      <c r="CZ11" s="1">
        <f t="shared" ca="1" si="6"/>
        <v>152.6610070662644</v>
      </c>
      <c r="DA11" s="1">
        <f t="shared" ca="1" si="6"/>
        <v>151.85654573873506</v>
      </c>
    </row>
    <row r="12" spans="1:105" x14ac:dyDescent="0.25">
      <c r="A12" s="3">
        <v>45008</v>
      </c>
      <c r="B12" s="1">
        <v>140.64999399999999</v>
      </c>
      <c r="C12">
        <f t="shared" si="0"/>
        <v>8.0665034463882918E-3</v>
      </c>
      <c r="D12">
        <v>5</v>
      </c>
      <c r="E12" s="8">
        <v>45028</v>
      </c>
      <c r="F12" s="1">
        <f t="shared" ca="1" si="1"/>
        <v>155.63080512187366</v>
      </c>
      <c r="G12" s="1">
        <f t="shared" ca="1" si="1"/>
        <v>153.60368623926561</v>
      </c>
      <c r="H12" s="1">
        <f t="shared" ca="1" si="1"/>
        <v>154.70254555280246</v>
      </c>
      <c r="I12" s="1">
        <f t="shared" ca="1" si="1"/>
        <v>153.73890304446994</v>
      </c>
      <c r="J12" s="1">
        <f t="shared" ca="1" si="1"/>
        <v>153.96881589090728</v>
      </c>
      <c r="K12" s="1">
        <f t="shared" ca="1" si="1"/>
        <v>151.49556488286697</v>
      </c>
      <c r="L12" s="1">
        <f t="shared" ca="1" si="1"/>
        <v>152.13118873999355</v>
      </c>
      <c r="M12" s="1">
        <f t="shared" ca="1" si="1"/>
        <v>154.61453610348667</v>
      </c>
      <c r="N12" s="1">
        <f t="shared" ca="1" si="1"/>
        <v>154.18934438211011</v>
      </c>
      <c r="O12" s="1">
        <f t="shared" ca="1" si="1"/>
        <v>152.61478936509835</v>
      </c>
      <c r="P12" s="1">
        <f t="shared" ca="1" si="2"/>
        <v>152.81278769566217</v>
      </c>
      <c r="Q12" s="1">
        <f t="shared" ca="1" si="2"/>
        <v>151.18791742520622</v>
      </c>
      <c r="R12" s="1">
        <f t="shared" ca="1" si="2"/>
        <v>153.23134122201787</v>
      </c>
      <c r="S12" s="1">
        <f t="shared" ca="1" si="2"/>
        <v>152.72812992659323</v>
      </c>
      <c r="T12" s="1">
        <f t="shared" ca="1" si="2"/>
        <v>153.03883353375394</v>
      </c>
      <c r="U12" s="1">
        <f t="shared" ca="1" si="2"/>
        <v>153.19607222110622</v>
      </c>
      <c r="V12" s="1">
        <f t="shared" ca="1" si="2"/>
        <v>154.03283757899447</v>
      </c>
      <c r="W12" s="1">
        <f t="shared" ca="1" si="2"/>
        <v>156.29328248388003</v>
      </c>
      <c r="X12" s="1">
        <f t="shared" ca="1" si="2"/>
        <v>152.73690979582869</v>
      </c>
      <c r="Y12" s="1">
        <f t="shared" ca="1" si="2"/>
        <v>153.96809379810543</v>
      </c>
      <c r="Z12" s="1">
        <f t="shared" ca="1" si="3"/>
        <v>154.26909215205993</v>
      </c>
      <c r="AA12" s="1">
        <f t="shared" ca="1" si="3"/>
        <v>152.42830132056108</v>
      </c>
      <c r="AB12" s="1">
        <f t="shared" ca="1" si="3"/>
        <v>153.31928227255892</v>
      </c>
      <c r="AC12" s="1">
        <f t="shared" ca="1" si="3"/>
        <v>154.1722207744954</v>
      </c>
      <c r="AD12" s="1">
        <f t="shared" ca="1" si="3"/>
        <v>152.07630500386628</v>
      </c>
      <c r="AE12" s="1">
        <f t="shared" ca="1" si="3"/>
        <v>152.18852227797944</v>
      </c>
      <c r="AF12" s="1">
        <f t="shared" ca="1" si="3"/>
        <v>152.06952421612635</v>
      </c>
      <c r="AG12" s="1">
        <f t="shared" ca="1" si="3"/>
        <v>151.91412549568716</v>
      </c>
      <c r="AH12" s="1">
        <f t="shared" ca="1" si="3"/>
        <v>152.84910705859087</v>
      </c>
      <c r="AI12" s="1">
        <f t="shared" ca="1" si="3"/>
        <v>152.85022313809063</v>
      </c>
      <c r="AJ12" s="1">
        <f t="shared" ca="1" si="4"/>
        <v>151.34707421072423</v>
      </c>
      <c r="AK12" s="1">
        <f t="shared" ca="1" si="4"/>
        <v>154.20186184964157</v>
      </c>
      <c r="AL12" s="1">
        <f t="shared" ca="1" si="4"/>
        <v>154.36231814174434</v>
      </c>
      <c r="AM12" s="1">
        <f t="shared" ca="1" si="4"/>
        <v>150.96028101712758</v>
      </c>
      <c r="AN12" s="1">
        <f t="shared" ca="1" si="4"/>
        <v>153.47722984206877</v>
      </c>
      <c r="AO12" s="1">
        <f t="shared" ca="1" si="4"/>
        <v>153.18219715620822</v>
      </c>
      <c r="AP12" s="1">
        <f t="shared" ca="1" si="4"/>
        <v>153.25942776599686</v>
      </c>
      <c r="AQ12" s="1">
        <f t="shared" ca="1" si="4"/>
        <v>153.67597070834398</v>
      </c>
      <c r="AR12" s="1">
        <f t="shared" ca="1" si="4"/>
        <v>154.10535119364224</v>
      </c>
      <c r="AS12" s="1">
        <f t="shared" ca="1" si="4"/>
        <v>152.61933190229641</v>
      </c>
      <c r="AT12" s="1">
        <f t="shared" ca="1" si="5"/>
        <v>153.73279381787162</v>
      </c>
      <c r="AU12" s="1">
        <f t="shared" ca="1" si="5"/>
        <v>152.66963975540804</v>
      </c>
      <c r="AV12" s="1">
        <f t="shared" ca="1" si="5"/>
        <v>153.55400657586674</v>
      </c>
      <c r="AW12" s="1">
        <f t="shared" ca="1" si="5"/>
        <v>155.55498399113694</v>
      </c>
      <c r="AX12" s="1">
        <f t="shared" ca="1" si="5"/>
        <v>152.3466152020585</v>
      </c>
      <c r="AY12" s="1">
        <f t="shared" ca="1" si="5"/>
        <v>152.08133908021458</v>
      </c>
      <c r="AZ12" s="1">
        <f t="shared" ca="1" si="5"/>
        <v>150.56823156550263</v>
      </c>
      <c r="BA12" s="1">
        <f t="shared" ca="1" si="5"/>
        <v>154.45166729555095</v>
      </c>
      <c r="BB12" s="1">
        <f t="shared" ca="1" si="5"/>
        <v>153.80747965953697</v>
      </c>
      <c r="BC12" s="1">
        <f t="shared" ca="1" si="5"/>
        <v>152.97324820691006</v>
      </c>
      <c r="BD12" s="1">
        <f t="shared" ca="1" si="6"/>
        <v>153.68692638248112</v>
      </c>
      <c r="BE12" s="1">
        <f t="shared" ca="1" si="6"/>
        <v>152.74463893874818</v>
      </c>
      <c r="BF12" s="1">
        <f t="shared" ca="1" si="6"/>
        <v>153.58773200719239</v>
      </c>
      <c r="BG12" s="1">
        <f t="shared" ca="1" si="6"/>
        <v>152.82282731816687</v>
      </c>
      <c r="BH12" s="1">
        <f t="shared" ca="1" si="6"/>
        <v>154.08500865306414</v>
      </c>
      <c r="BI12" s="1">
        <f t="shared" ca="1" si="6"/>
        <v>152.88573377658574</v>
      </c>
      <c r="BJ12" s="1">
        <f t="shared" ca="1" si="6"/>
        <v>152.19832147298695</v>
      </c>
      <c r="BK12" s="1">
        <f t="shared" ca="1" si="6"/>
        <v>154.02893503869657</v>
      </c>
      <c r="BL12" s="1">
        <f t="shared" ca="1" si="6"/>
        <v>154.91770781213478</v>
      </c>
      <c r="BM12" s="1">
        <f t="shared" ca="1" si="6"/>
        <v>153.63100248152836</v>
      </c>
      <c r="BN12" s="1">
        <f t="shared" ca="1" si="6"/>
        <v>155.52238693540011</v>
      </c>
      <c r="BO12" s="1">
        <f t="shared" ca="1" si="6"/>
        <v>153.36691143407842</v>
      </c>
      <c r="BP12" s="1">
        <f t="shared" ca="1" si="6"/>
        <v>152.61335660884515</v>
      </c>
      <c r="BQ12" s="1">
        <f t="shared" ca="1" si="6"/>
        <v>154.71600688820561</v>
      </c>
      <c r="BR12" s="1">
        <f t="shared" ca="1" si="6"/>
        <v>153.69198307974574</v>
      </c>
      <c r="BS12" s="1">
        <f t="shared" ca="1" si="6"/>
        <v>155.86875345435723</v>
      </c>
      <c r="BT12" s="1">
        <f t="shared" ca="1" si="6"/>
        <v>152.05899186355325</v>
      </c>
      <c r="BU12" s="1">
        <f t="shared" ca="1" si="6"/>
        <v>152.24649748322318</v>
      </c>
      <c r="BV12" s="1">
        <f t="shared" ca="1" si="6"/>
        <v>151.26017949927035</v>
      </c>
      <c r="BW12" s="1">
        <f t="shared" ca="1" si="6"/>
        <v>153.13070702938444</v>
      </c>
      <c r="BX12" s="1">
        <f t="shared" ca="1" si="6"/>
        <v>153.57155500972357</v>
      </c>
      <c r="BY12" s="1">
        <f t="shared" ca="1" si="6"/>
        <v>153.27910573616407</v>
      </c>
      <c r="BZ12" s="1">
        <f t="shared" ca="1" si="6"/>
        <v>153.92108990014185</v>
      </c>
      <c r="CA12" s="1">
        <f t="shared" ca="1" si="6"/>
        <v>153.92610956814798</v>
      </c>
      <c r="CB12" s="1">
        <f t="shared" ca="1" si="6"/>
        <v>152.14226330294693</v>
      </c>
      <c r="CC12" s="1">
        <f t="shared" ca="1" si="6"/>
        <v>154.22800166652823</v>
      </c>
      <c r="CD12" s="1">
        <f t="shared" ca="1" si="6"/>
        <v>153.38913302560601</v>
      </c>
      <c r="CE12" s="1">
        <f t="shared" ca="1" si="6"/>
        <v>153.95979618338384</v>
      </c>
      <c r="CF12" s="1">
        <f t="shared" ca="1" si="6"/>
        <v>152.22167192333799</v>
      </c>
      <c r="CG12" s="1">
        <f t="shared" ca="1" si="6"/>
        <v>153.39581882506408</v>
      </c>
      <c r="CH12" s="1">
        <f t="shared" ca="1" si="6"/>
        <v>152.68104176224932</v>
      </c>
      <c r="CI12" s="1">
        <f t="shared" ca="1" si="6"/>
        <v>154.04750442105396</v>
      </c>
      <c r="CJ12" s="1">
        <f t="shared" ca="1" si="6"/>
        <v>153.33469992304776</v>
      </c>
      <c r="CK12" s="1">
        <f t="shared" ca="1" si="6"/>
        <v>152.3844358533149</v>
      </c>
      <c r="CL12" s="1">
        <f t="shared" ca="1" si="6"/>
        <v>153.78694987386174</v>
      </c>
      <c r="CM12" s="1">
        <f t="shared" ca="1" si="6"/>
        <v>155.85834558407376</v>
      </c>
      <c r="CN12" s="1">
        <f t="shared" ca="1" si="6"/>
        <v>151.43288696585302</v>
      </c>
      <c r="CO12" s="1">
        <f t="shared" ca="1" si="6"/>
        <v>154.57384703182785</v>
      </c>
      <c r="CP12" s="1">
        <f t="shared" ca="1" si="6"/>
        <v>151.03473794792069</v>
      </c>
      <c r="CQ12" s="1">
        <f t="shared" ca="1" si="6"/>
        <v>152.52797129527832</v>
      </c>
      <c r="CR12" s="1">
        <f t="shared" ca="1" si="6"/>
        <v>150.06452138421452</v>
      </c>
      <c r="CS12" s="1">
        <f t="shared" ca="1" si="6"/>
        <v>152.66847879444748</v>
      </c>
      <c r="CT12" s="1">
        <f t="shared" ca="1" si="6"/>
        <v>152.5541234090667</v>
      </c>
      <c r="CU12" s="1">
        <f t="shared" ca="1" si="6"/>
        <v>152.65147954760693</v>
      </c>
      <c r="CV12" s="1">
        <f t="shared" ca="1" si="6"/>
        <v>152.95153665022457</v>
      </c>
      <c r="CW12" s="1">
        <f t="shared" ca="1" si="6"/>
        <v>149.88539575489793</v>
      </c>
      <c r="CX12" s="1">
        <f t="shared" ca="1" si="6"/>
        <v>152.7135334690486</v>
      </c>
      <c r="CY12" s="1">
        <f t="shared" ca="1" si="6"/>
        <v>152.98523348032481</v>
      </c>
      <c r="CZ12" s="1">
        <f t="shared" ca="1" si="6"/>
        <v>153.80698645470929</v>
      </c>
      <c r="DA12" s="1">
        <f t="shared" ca="1" si="6"/>
        <v>154.40607771516429</v>
      </c>
    </row>
    <row r="13" spans="1:105" x14ac:dyDescent="0.25">
      <c r="A13" s="3">
        <v>45007</v>
      </c>
      <c r="B13" s="1">
        <v>139.520004</v>
      </c>
      <c r="C13">
        <f t="shared" si="0"/>
        <v>-6.4299285157233812E-3</v>
      </c>
      <c r="D13">
        <v>6</v>
      </c>
      <c r="E13" s="8">
        <v>45029</v>
      </c>
      <c r="F13" s="1">
        <f t="shared" ca="1" si="1"/>
        <v>153.59534065104367</v>
      </c>
      <c r="G13" s="1">
        <f t="shared" ca="1" si="1"/>
        <v>153.73014398526718</v>
      </c>
      <c r="H13" s="1">
        <f t="shared" ca="1" si="1"/>
        <v>150.05819716557855</v>
      </c>
      <c r="I13" s="1">
        <f t="shared" ca="1" si="1"/>
        <v>153.08043549355062</v>
      </c>
      <c r="J13" s="1">
        <f t="shared" ca="1" si="1"/>
        <v>154.39073859577167</v>
      </c>
      <c r="K13" s="1">
        <f t="shared" ca="1" si="1"/>
        <v>151.58221953057404</v>
      </c>
      <c r="L13" s="1">
        <f t="shared" ca="1" si="1"/>
        <v>152.24654693504473</v>
      </c>
      <c r="M13" s="1">
        <f t="shared" ca="1" si="1"/>
        <v>154.4342643497337</v>
      </c>
      <c r="N13" s="1">
        <f t="shared" ca="1" si="1"/>
        <v>154.51709744883894</v>
      </c>
      <c r="O13" s="1">
        <f t="shared" ca="1" si="1"/>
        <v>152.17370705909383</v>
      </c>
      <c r="P13" s="1">
        <f t="shared" ca="1" si="2"/>
        <v>153.86568157100552</v>
      </c>
      <c r="Q13" s="1">
        <f t="shared" ca="1" si="2"/>
        <v>157.55507742712879</v>
      </c>
      <c r="R13" s="1">
        <f t="shared" ca="1" si="2"/>
        <v>152.87474106843624</v>
      </c>
      <c r="S13" s="1">
        <f t="shared" ca="1" si="2"/>
        <v>153.46380153783471</v>
      </c>
      <c r="T13" s="1">
        <f t="shared" ca="1" si="2"/>
        <v>153.59044151453372</v>
      </c>
      <c r="U13" s="1">
        <f t="shared" ca="1" si="2"/>
        <v>152.85704498037973</v>
      </c>
      <c r="V13" s="1">
        <f t="shared" ca="1" si="2"/>
        <v>152.10840260987754</v>
      </c>
      <c r="W13" s="1">
        <f t="shared" ca="1" si="2"/>
        <v>151.88043743208326</v>
      </c>
      <c r="X13" s="1">
        <f t="shared" ca="1" si="2"/>
        <v>152.65870429466682</v>
      </c>
      <c r="Y13" s="1">
        <f t="shared" ca="1" si="2"/>
        <v>152.72068799458242</v>
      </c>
      <c r="Z13" s="1">
        <f t="shared" ca="1" si="3"/>
        <v>155.67542006356402</v>
      </c>
      <c r="AA13" s="1">
        <f t="shared" ca="1" si="3"/>
        <v>152.99537262313217</v>
      </c>
      <c r="AB13" s="1">
        <f t="shared" ca="1" si="3"/>
        <v>154.39048148709335</v>
      </c>
      <c r="AC13" s="1">
        <f t="shared" ca="1" si="3"/>
        <v>154.26427818152092</v>
      </c>
      <c r="AD13" s="1">
        <f t="shared" ca="1" si="3"/>
        <v>152.16408887701212</v>
      </c>
      <c r="AE13" s="1">
        <f t="shared" ca="1" si="3"/>
        <v>152.58160214333105</v>
      </c>
      <c r="AF13" s="1">
        <f t="shared" ca="1" si="3"/>
        <v>154.00063727252612</v>
      </c>
      <c r="AG13" s="1">
        <f t="shared" ca="1" si="3"/>
        <v>154.92199639759301</v>
      </c>
      <c r="AH13" s="1">
        <f t="shared" ca="1" si="3"/>
        <v>155.66104350267221</v>
      </c>
      <c r="AI13" s="1">
        <f t="shared" ca="1" si="3"/>
        <v>151.90586230550548</v>
      </c>
      <c r="AJ13" s="1">
        <f t="shared" ca="1" si="4"/>
        <v>153.29249852284855</v>
      </c>
      <c r="AK13" s="1">
        <f t="shared" ca="1" si="4"/>
        <v>152.61424645061211</v>
      </c>
      <c r="AL13" s="1">
        <f t="shared" ca="1" si="4"/>
        <v>152.34695679716776</v>
      </c>
      <c r="AM13" s="1">
        <f t="shared" ca="1" si="4"/>
        <v>153.36322817204226</v>
      </c>
      <c r="AN13" s="1">
        <f t="shared" ca="1" si="4"/>
        <v>154.29874362064103</v>
      </c>
      <c r="AO13" s="1">
        <f t="shared" ca="1" si="4"/>
        <v>153.02704816586714</v>
      </c>
      <c r="AP13" s="1">
        <f t="shared" ca="1" si="4"/>
        <v>154.30435510620586</v>
      </c>
      <c r="AQ13" s="1">
        <f t="shared" ca="1" si="4"/>
        <v>154.23566998064339</v>
      </c>
      <c r="AR13" s="1">
        <f t="shared" ca="1" si="4"/>
        <v>152.37688282149034</v>
      </c>
      <c r="AS13" s="1">
        <f t="shared" ca="1" si="4"/>
        <v>153.16637870685406</v>
      </c>
      <c r="AT13" s="1">
        <f t="shared" ca="1" si="5"/>
        <v>154.77499128418219</v>
      </c>
      <c r="AU13" s="1">
        <f t="shared" ca="1" si="5"/>
        <v>152.34346077800973</v>
      </c>
      <c r="AV13" s="1">
        <f t="shared" ca="1" si="5"/>
        <v>153.69849402944934</v>
      </c>
      <c r="AW13" s="1">
        <f t="shared" ca="1" si="5"/>
        <v>152.56430930282184</v>
      </c>
      <c r="AX13" s="1">
        <f t="shared" ca="1" si="5"/>
        <v>153.27528758122389</v>
      </c>
      <c r="AY13" s="1">
        <f t="shared" ca="1" si="5"/>
        <v>154.61068183605201</v>
      </c>
      <c r="AZ13" s="1">
        <f t="shared" ca="1" si="5"/>
        <v>153.0429177207281</v>
      </c>
      <c r="BA13" s="1">
        <f t="shared" ca="1" si="5"/>
        <v>153.26055599733763</v>
      </c>
      <c r="BB13" s="1">
        <f t="shared" ca="1" si="5"/>
        <v>151.92576007673466</v>
      </c>
      <c r="BC13" s="1">
        <f t="shared" ca="1" si="5"/>
        <v>152.13327812243398</v>
      </c>
      <c r="BD13" s="1">
        <f t="shared" ca="1" si="6"/>
        <v>154.70169263788588</v>
      </c>
      <c r="BE13" s="1">
        <f t="shared" ca="1" si="6"/>
        <v>151.96647126711076</v>
      </c>
      <c r="BF13" s="1">
        <f t="shared" ca="1" si="6"/>
        <v>154.5509550409592</v>
      </c>
      <c r="BG13" s="1">
        <f t="shared" ca="1" si="6"/>
        <v>154.23353769557053</v>
      </c>
      <c r="BH13" s="1">
        <f t="shared" ca="1" si="6"/>
        <v>151.45033918047071</v>
      </c>
      <c r="BI13" s="1">
        <f t="shared" ca="1" si="6"/>
        <v>151.19976753682852</v>
      </c>
      <c r="BJ13" s="1">
        <f t="shared" ca="1" si="6"/>
        <v>154.57167358031478</v>
      </c>
      <c r="BK13" s="1">
        <f t="shared" ca="1" si="6"/>
        <v>153.60894598605074</v>
      </c>
      <c r="BL13" s="1">
        <f t="shared" ca="1" si="6"/>
        <v>152.57891170275542</v>
      </c>
      <c r="BM13" s="1">
        <f t="shared" ca="1" si="6"/>
        <v>153.57700459285221</v>
      </c>
      <c r="BN13" s="1">
        <f t="shared" ca="1" si="6"/>
        <v>154.45378679624773</v>
      </c>
      <c r="BO13" s="1">
        <f t="shared" ca="1" si="6"/>
        <v>152.73629830769349</v>
      </c>
      <c r="BP13" s="1">
        <f t="shared" ca="1" si="6"/>
        <v>154.70096709957744</v>
      </c>
      <c r="BQ13" s="1">
        <f t="shared" ca="1" si="6"/>
        <v>154.55621693943681</v>
      </c>
      <c r="BR13" s="1">
        <f t="shared" ca="1" si="6"/>
        <v>153.17773827306465</v>
      </c>
      <c r="BS13" s="1">
        <f t="shared" ca="1" si="6"/>
        <v>155.03246092242227</v>
      </c>
      <c r="BT13" s="1">
        <f t="shared" ca="1" si="6"/>
        <v>152.92546856294047</v>
      </c>
      <c r="BU13" s="1">
        <f t="shared" ca="1" si="6"/>
        <v>153.4512035635662</v>
      </c>
      <c r="BV13" s="1">
        <f t="shared" ca="1" si="6"/>
        <v>153.34011930920485</v>
      </c>
      <c r="BW13" s="1">
        <f t="shared" ca="1" si="6"/>
        <v>153.75923148288203</v>
      </c>
      <c r="BX13" s="1">
        <f t="shared" ca="1" si="6"/>
        <v>156.59224885152156</v>
      </c>
      <c r="BY13" s="1">
        <f t="shared" ca="1" si="6"/>
        <v>152.94407255839673</v>
      </c>
      <c r="BZ13" s="1">
        <f t="shared" ca="1" si="6"/>
        <v>152.86390546363992</v>
      </c>
      <c r="CA13" s="1">
        <f t="shared" ca="1" si="6"/>
        <v>153.25092696615812</v>
      </c>
      <c r="CB13" s="1">
        <f t="shared" ca="1" si="6"/>
        <v>151.38709269251316</v>
      </c>
      <c r="CC13" s="1">
        <f t="shared" ca="1" si="6"/>
        <v>151.77157490031476</v>
      </c>
      <c r="CD13" s="1">
        <f t="shared" ca="1" si="6"/>
        <v>152.24884525191317</v>
      </c>
      <c r="CE13" s="1">
        <f t="shared" ca="1" si="6"/>
        <v>153.58297709803435</v>
      </c>
      <c r="CF13" s="1">
        <f t="shared" ca="1" si="6"/>
        <v>153.33904176994844</v>
      </c>
      <c r="CG13" s="1">
        <f t="shared" ca="1" si="6"/>
        <v>154.7240608020326</v>
      </c>
      <c r="CH13" s="1">
        <f t="shared" ca="1" si="6"/>
        <v>153.26566715109877</v>
      </c>
      <c r="CI13" s="1">
        <f t="shared" ca="1" si="6"/>
        <v>152.35046069547306</v>
      </c>
      <c r="CJ13" s="1">
        <f t="shared" ca="1" si="6"/>
        <v>152.6223561932288</v>
      </c>
      <c r="CK13" s="1">
        <f t="shared" ca="1" si="6"/>
        <v>152.55211695408482</v>
      </c>
      <c r="CL13" s="1">
        <f t="shared" ca="1" si="6"/>
        <v>154.18564542602476</v>
      </c>
      <c r="CM13" s="1">
        <f t="shared" ca="1" si="6"/>
        <v>154.30717531517084</v>
      </c>
      <c r="CN13" s="1">
        <f t="shared" ca="1" si="6"/>
        <v>150.36043491365734</v>
      </c>
      <c r="CO13" s="1">
        <f t="shared" ca="1" si="6"/>
        <v>152.20137442413383</v>
      </c>
      <c r="CP13" s="1">
        <f t="shared" ca="1" si="6"/>
        <v>154.33207522745099</v>
      </c>
      <c r="CQ13" s="1">
        <f t="shared" ca="1" si="6"/>
        <v>152.89626801282796</v>
      </c>
      <c r="CR13" s="1">
        <f t="shared" ca="1" si="6"/>
        <v>155.80151366599051</v>
      </c>
      <c r="CS13" s="1">
        <f t="shared" ca="1" si="6"/>
        <v>151.68911037874349</v>
      </c>
      <c r="CT13" s="1">
        <f t="shared" ca="1" si="6"/>
        <v>152.66514212852533</v>
      </c>
      <c r="CU13" s="1">
        <f t="shared" ca="1" si="6"/>
        <v>153.41939036406322</v>
      </c>
      <c r="CV13" s="1">
        <f t="shared" ca="1" si="6"/>
        <v>152.62312685896615</v>
      </c>
      <c r="CW13" s="1">
        <f t="shared" ca="1" si="6"/>
        <v>152.55173602483157</v>
      </c>
      <c r="CX13" s="1">
        <f t="shared" ca="1" si="6"/>
        <v>149.7206650721397</v>
      </c>
      <c r="CY13" s="1">
        <f t="shared" ca="1" si="6"/>
        <v>152.60616338011954</v>
      </c>
      <c r="CZ13" s="1">
        <f t="shared" ca="1" si="6"/>
        <v>151.72108520812884</v>
      </c>
      <c r="DA13" s="1">
        <f t="shared" ca="1" si="6"/>
        <v>153.42567689060024</v>
      </c>
    </row>
    <row r="14" spans="1:105" x14ac:dyDescent="0.25">
      <c r="A14" s="3">
        <v>45006</v>
      </c>
      <c r="B14" s="1">
        <v>140.41999799999999</v>
      </c>
      <c r="C14">
        <f t="shared" si="0"/>
        <v>-3.4124589751238221E-3</v>
      </c>
      <c r="D14">
        <v>7</v>
      </c>
      <c r="E14" s="8">
        <v>45030</v>
      </c>
      <c r="F14" s="1">
        <f t="shared" ca="1" si="1"/>
        <v>152.62681712855724</v>
      </c>
      <c r="G14" s="1">
        <f t="shared" ca="1" si="1"/>
        <v>152.35852655153792</v>
      </c>
      <c r="H14" s="1">
        <f t="shared" ca="1" si="1"/>
        <v>153.24849006719293</v>
      </c>
      <c r="I14" s="1">
        <f t="shared" ca="1" si="1"/>
        <v>154.396479224887</v>
      </c>
      <c r="J14" s="1">
        <f t="shared" ca="1" si="1"/>
        <v>155.39387843554277</v>
      </c>
      <c r="K14" s="1">
        <f t="shared" ca="1" si="1"/>
        <v>152.5723788980545</v>
      </c>
      <c r="L14" s="1">
        <f t="shared" ca="1" si="1"/>
        <v>151.9117979786308</v>
      </c>
      <c r="M14" s="1">
        <f t="shared" ca="1" si="1"/>
        <v>152.66243966659934</v>
      </c>
      <c r="N14" s="1">
        <f t="shared" ca="1" si="1"/>
        <v>152.55320751451808</v>
      </c>
      <c r="O14" s="1">
        <f t="shared" ca="1" si="1"/>
        <v>154.53551487829802</v>
      </c>
      <c r="P14" s="1">
        <f t="shared" ca="1" si="2"/>
        <v>153.66278162119585</v>
      </c>
      <c r="Q14" s="1">
        <f t="shared" ca="1" si="2"/>
        <v>152.32070053416709</v>
      </c>
      <c r="R14" s="1">
        <f t="shared" ca="1" si="2"/>
        <v>153.01869172228368</v>
      </c>
      <c r="S14" s="1">
        <f t="shared" ca="1" si="2"/>
        <v>154.34265037929305</v>
      </c>
      <c r="T14" s="1">
        <f t="shared" ca="1" si="2"/>
        <v>153.33947360489748</v>
      </c>
      <c r="U14" s="1">
        <f t="shared" ca="1" si="2"/>
        <v>151.9989098788682</v>
      </c>
      <c r="V14" s="1">
        <f t="shared" ca="1" si="2"/>
        <v>154.59181835054898</v>
      </c>
      <c r="W14" s="1">
        <f t="shared" ca="1" si="2"/>
        <v>152.52911235121366</v>
      </c>
      <c r="X14" s="1">
        <f t="shared" ca="1" si="2"/>
        <v>154.24264947985503</v>
      </c>
      <c r="Y14" s="1">
        <f t="shared" ca="1" si="2"/>
        <v>155.66518760224361</v>
      </c>
      <c r="Z14" s="1">
        <f t="shared" ca="1" si="3"/>
        <v>152.17062690420462</v>
      </c>
      <c r="AA14" s="1">
        <f t="shared" ca="1" si="3"/>
        <v>152.2511358732433</v>
      </c>
      <c r="AB14" s="1">
        <f t="shared" ca="1" si="3"/>
        <v>153.1078374563954</v>
      </c>
      <c r="AC14" s="1">
        <f t="shared" ca="1" si="3"/>
        <v>154.5944644807424</v>
      </c>
      <c r="AD14" s="1">
        <f t="shared" ca="1" si="3"/>
        <v>152.93747447913506</v>
      </c>
      <c r="AE14" s="1">
        <f t="shared" ca="1" si="3"/>
        <v>153.11401393052935</v>
      </c>
      <c r="AF14" s="1">
        <f t="shared" ca="1" si="3"/>
        <v>152.68678227344438</v>
      </c>
      <c r="AG14" s="1">
        <f t="shared" ca="1" si="3"/>
        <v>154.16553478254272</v>
      </c>
      <c r="AH14" s="1">
        <f t="shared" ca="1" si="3"/>
        <v>154.03459254327745</v>
      </c>
      <c r="AI14" s="1">
        <f t="shared" ca="1" si="3"/>
        <v>152.19782804815429</v>
      </c>
      <c r="AJ14" s="1">
        <f t="shared" ca="1" si="4"/>
        <v>154.52035701728931</v>
      </c>
      <c r="AK14" s="1">
        <f t="shared" ca="1" si="4"/>
        <v>153.25829190753561</v>
      </c>
      <c r="AL14" s="1">
        <f t="shared" ca="1" si="4"/>
        <v>152.8331192673586</v>
      </c>
      <c r="AM14" s="1">
        <f t="shared" ca="1" si="4"/>
        <v>152.79478378921974</v>
      </c>
      <c r="AN14" s="1">
        <f t="shared" ca="1" si="4"/>
        <v>154.36047346766358</v>
      </c>
      <c r="AO14" s="1">
        <f t="shared" ca="1" si="4"/>
        <v>154.18734837032108</v>
      </c>
      <c r="AP14" s="1">
        <f t="shared" ca="1" si="4"/>
        <v>152.19525081534115</v>
      </c>
      <c r="AQ14" s="1">
        <f t="shared" ca="1" si="4"/>
        <v>152.00021105470373</v>
      </c>
      <c r="AR14" s="1">
        <f t="shared" ca="1" si="4"/>
        <v>153.43359991835132</v>
      </c>
      <c r="AS14" s="1">
        <f t="shared" ca="1" si="4"/>
        <v>151.9283063708385</v>
      </c>
      <c r="AT14" s="1">
        <f t="shared" ca="1" si="5"/>
        <v>154.89642993810341</v>
      </c>
      <c r="AU14" s="1">
        <f t="shared" ca="1" si="5"/>
        <v>153.54789465670942</v>
      </c>
      <c r="AV14" s="1">
        <f t="shared" ca="1" si="5"/>
        <v>155.29070451384484</v>
      </c>
      <c r="AW14" s="1">
        <f t="shared" ca="1" si="5"/>
        <v>151.88219686946019</v>
      </c>
      <c r="AX14" s="1">
        <f t="shared" ca="1" si="5"/>
        <v>153.41398782632126</v>
      </c>
      <c r="AY14" s="1">
        <f t="shared" ca="1" si="5"/>
        <v>153.91379311882596</v>
      </c>
      <c r="AZ14" s="1">
        <f t="shared" ca="1" si="5"/>
        <v>155.06502670122725</v>
      </c>
      <c r="BA14" s="1">
        <f t="shared" ca="1" si="5"/>
        <v>154.28390331775594</v>
      </c>
      <c r="BB14" s="1">
        <f t="shared" ca="1" si="5"/>
        <v>151.51999987412847</v>
      </c>
      <c r="BC14" s="1">
        <f t="shared" ca="1" si="5"/>
        <v>156.4942061257353</v>
      </c>
      <c r="BD14" s="1">
        <f t="shared" ca="1" si="6"/>
        <v>155.57663950567991</v>
      </c>
      <c r="BE14" s="1">
        <f t="shared" ca="1" si="6"/>
        <v>153.728607453942</v>
      </c>
      <c r="BF14" s="1">
        <f t="shared" ca="1" si="6"/>
        <v>155.29810847896258</v>
      </c>
      <c r="BG14" s="1">
        <f t="shared" ca="1" si="6"/>
        <v>154.00256385948745</v>
      </c>
      <c r="BH14" s="1">
        <f t="shared" ca="1" si="6"/>
        <v>153.12790578586504</v>
      </c>
      <c r="BI14" s="1">
        <f t="shared" ca="1" si="6"/>
        <v>152.60397683382394</v>
      </c>
      <c r="BJ14" s="1">
        <f t="shared" ca="1" si="6"/>
        <v>151.63463158015739</v>
      </c>
      <c r="BK14" s="1">
        <f t="shared" ca="1" si="6"/>
        <v>152.46196751813503</v>
      </c>
      <c r="BL14" s="1">
        <f t="shared" ca="1" si="6"/>
        <v>152.23316752736878</v>
      </c>
      <c r="BM14" s="1">
        <f t="shared" ca="1" si="6"/>
        <v>152.34635488610087</v>
      </c>
      <c r="BN14" s="1">
        <f t="shared" ca="1" si="6"/>
        <v>154.72434456515205</v>
      </c>
      <c r="BO14" s="1">
        <f t="shared" ref="BD14:DA19" ca="1" si="7">BO$8*EXP($F$4+$F$5*NORMSINV(RAND()))</f>
        <v>152.46522434297384</v>
      </c>
      <c r="BP14" s="1">
        <f t="shared" ca="1" si="7"/>
        <v>154.04639568366943</v>
      </c>
      <c r="BQ14" s="1">
        <f t="shared" ca="1" si="7"/>
        <v>152.48625378013594</v>
      </c>
      <c r="BR14" s="1">
        <f t="shared" ca="1" si="7"/>
        <v>152.34827717620445</v>
      </c>
      <c r="BS14" s="1">
        <f t="shared" ca="1" si="7"/>
        <v>153.01312750359034</v>
      </c>
      <c r="BT14" s="1">
        <f t="shared" ca="1" si="7"/>
        <v>153.06802792734084</v>
      </c>
      <c r="BU14" s="1">
        <f t="shared" ca="1" si="7"/>
        <v>153.00163471393049</v>
      </c>
      <c r="BV14" s="1">
        <f t="shared" ca="1" si="7"/>
        <v>154.7242222172288</v>
      </c>
      <c r="BW14" s="1">
        <f t="shared" ca="1" si="7"/>
        <v>153.36083908066911</v>
      </c>
      <c r="BX14" s="1">
        <f t="shared" ca="1" si="7"/>
        <v>151.88194100411198</v>
      </c>
      <c r="BY14" s="1">
        <f t="shared" ca="1" si="7"/>
        <v>156.61981686176378</v>
      </c>
      <c r="BZ14" s="1">
        <f t="shared" ca="1" si="7"/>
        <v>152.21401205455805</v>
      </c>
      <c r="CA14" s="1">
        <f t="shared" ca="1" si="7"/>
        <v>153.34904943236722</v>
      </c>
      <c r="CB14" s="1">
        <f t="shared" ca="1" si="7"/>
        <v>154.68049200880304</v>
      </c>
      <c r="CC14" s="1">
        <f t="shared" ca="1" si="7"/>
        <v>154.35576918949982</v>
      </c>
      <c r="CD14" s="1">
        <f t="shared" ca="1" si="7"/>
        <v>152.53172929130875</v>
      </c>
      <c r="CE14" s="1">
        <f t="shared" ca="1" si="7"/>
        <v>152.22105616347332</v>
      </c>
      <c r="CF14" s="1">
        <f t="shared" ca="1" si="7"/>
        <v>154.00517089805476</v>
      </c>
      <c r="CG14" s="1">
        <f t="shared" ca="1" si="7"/>
        <v>151.98225024607495</v>
      </c>
      <c r="CH14" s="1">
        <f t="shared" ca="1" si="7"/>
        <v>153.48309773655478</v>
      </c>
      <c r="CI14" s="1">
        <f t="shared" ca="1" si="7"/>
        <v>155.62660944606179</v>
      </c>
      <c r="CJ14" s="1">
        <f t="shared" ca="1" si="7"/>
        <v>153.17737452338093</v>
      </c>
      <c r="CK14" s="1">
        <f t="shared" ca="1" si="7"/>
        <v>152.82710219491108</v>
      </c>
      <c r="CL14" s="1">
        <f t="shared" ca="1" si="7"/>
        <v>153.32208737668739</v>
      </c>
      <c r="CM14" s="1">
        <f t="shared" ca="1" si="7"/>
        <v>153.1239616506212</v>
      </c>
      <c r="CN14" s="1">
        <f t="shared" ca="1" si="7"/>
        <v>153.64208637901143</v>
      </c>
      <c r="CO14" s="1">
        <f t="shared" ca="1" si="7"/>
        <v>154.82323306970159</v>
      </c>
      <c r="CP14" s="1">
        <f t="shared" ca="1" si="7"/>
        <v>154.70353730310759</v>
      </c>
      <c r="CQ14" s="1">
        <f t="shared" ca="1" si="7"/>
        <v>153.1573368136215</v>
      </c>
      <c r="CR14" s="1">
        <f t="shared" ca="1" si="7"/>
        <v>152.87157594656449</v>
      </c>
      <c r="CS14" s="1">
        <f t="shared" ca="1" si="7"/>
        <v>154.69277218405082</v>
      </c>
      <c r="CT14" s="1">
        <f t="shared" ca="1" si="7"/>
        <v>152.87800580967482</v>
      </c>
      <c r="CU14" s="1">
        <f t="shared" ca="1" si="7"/>
        <v>153.06103164317304</v>
      </c>
      <c r="CV14" s="1">
        <f t="shared" ca="1" si="7"/>
        <v>154.3518785333666</v>
      </c>
      <c r="CW14" s="1">
        <f t="shared" ca="1" si="7"/>
        <v>153.22387267672369</v>
      </c>
      <c r="CX14" s="1">
        <f t="shared" ca="1" si="7"/>
        <v>152.65831408268966</v>
      </c>
      <c r="CY14" s="1">
        <f t="shared" ca="1" si="7"/>
        <v>155.45186538244141</v>
      </c>
      <c r="CZ14" s="1">
        <f t="shared" ca="1" si="7"/>
        <v>153.90653075417868</v>
      </c>
      <c r="DA14" s="1">
        <f t="shared" ca="1" si="7"/>
        <v>154.97929960293129</v>
      </c>
    </row>
    <row r="15" spans="1:105" x14ac:dyDescent="0.25">
      <c r="A15" s="3">
        <v>45005</v>
      </c>
      <c r="B15" s="1">
        <v>140.89999399999999</v>
      </c>
      <c r="C15">
        <f t="shared" si="0"/>
        <v>1.0702921036425513E-2</v>
      </c>
      <c r="D15">
        <v>8</v>
      </c>
      <c r="E15" s="8">
        <v>45033</v>
      </c>
      <c r="F15" s="1">
        <f t="shared" ca="1" si="1"/>
        <v>153.45748290620278</v>
      </c>
      <c r="G15" s="1">
        <f t="shared" ca="1" si="1"/>
        <v>154.52512267216397</v>
      </c>
      <c r="H15" s="1">
        <f t="shared" ca="1" si="1"/>
        <v>154.17854032755614</v>
      </c>
      <c r="I15" s="1">
        <f t="shared" ca="1" si="1"/>
        <v>153.077696890038</v>
      </c>
      <c r="J15" s="1">
        <f t="shared" ca="1" si="1"/>
        <v>153.19907670179609</v>
      </c>
      <c r="K15" s="1">
        <f t="shared" ca="1" si="1"/>
        <v>154.76025521462557</v>
      </c>
      <c r="L15" s="1">
        <f t="shared" ca="1" si="1"/>
        <v>154.40024184923698</v>
      </c>
      <c r="M15" s="1">
        <f t="shared" ca="1" si="1"/>
        <v>153.22968003429159</v>
      </c>
      <c r="N15" s="1">
        <f t="shared" ca="1" si="1"/>
        <v>153.04271460022923</v>
      </c>
      <c r="O15" s="1">
        <f t="shared" ca="1" si="1"/>
        <v>153.12416300980559</v>
      </c>
      <c r="P15" s="1">
        <f t="shared" ca="1" si="2"/>
        <v>153.20449956465035</v>
      </c>
      <c r="Q15" s="1">
        <f t="shared" ca="1" si="2"/>
        <v>153.98773027259506</v>
      </c>
      <c r="R15" s="1">
        <f t="shared" ca="1" si="2"/>
        <v>151.0895601370496</v>
      </c>
      <c r="S15" s="1">
        <f t="shared" ca="1" si="2"/>
        <v>152.70918662621239</v>
      </c>
      <c r="T15" s="1">
        <f t="shared" ca="1" si="2"/>
        <v>152.03758821247109</v>
      </c>
      <c r="U15" s="1">
        <f t="shared" ca="1" si="2"/>
        <v>152.59306074543019</v>
      </c>
      <c r="V15" s="1">
        <f t="shared" ca="1" si="2"/>
        <v>153.70073376246253</v>
      </c>
      <c r="W15" s="1">
        <f t="shared" ca="1" si="2"/>
        <v>152.84233350165871</v>
      </c>
      <c r="X15" s="1">
        <f t="shared" ca="1" si="2"/>
        <v>153.31415637538467</v>
      </c>
      <c r="Y15" s="1">
        <f t="shared" ca="1" si="2"/>
        <v>153.34361065615087</v>
      </c>
      <c r="Z15" s="1">
        <f t="shared" ca="1" si="3"/>
        <v>155.10999744683349</v>
      </c>
      <c r="AA15" s="1">
        <f t="shared" ca="1" si="3"/>
        <v>153.12331587713996</v>
      </c>
      <c r="AB15" s="1">
        <f t="shared" ca="1" si="3"/>
        <v>150.72642930700624</v>
      </c>
      <c r="AC15" s="1">
        <f t="shared" ca="1" si="3"/>
        <v>153.7239518299447</v>
      </c>
      <c r="AD15" s="1">
        <f t="shared" ca="1" si="3"/>
        <v>151.26662233975946</v>
      </c>
      <c r="AE15" s="1">
        <f t="shared" ca="1" si="3"/>
        <v>153.10598420026741</v>
      </c>
      <c r="AF15" s="1">
        <f t="shared" ca="1" si="3"/>
        <v>155.12853044623961</v>
      </c>
      <c r="AG15" s="1">
        <f t="shared" ca="1" si="3"/>
        <v>153.09960393477539</v>
      </c>
      <c r="AH15" s="1">
        <f t="shared" ca="1" si="3"/>
        <v>153.65993977954136</v>
      </c>
      <c r="AI15" s="1">
        <f t="shared" ca="1" si="3"/>
        <v>153.96667781555533</v>
      </c>
      <c r="AJ15" s="1">
        <f t="shared" ca="1" si="4"/>
        <v>154.76910666342357</v>
      </c>
      <c r="AK15" s="1">
        <f t="shared" ca="1" si="4"/>
        <v>155.6156541092559</v>
      </c>
      <c r="AL15" s="1">
        <f t="shared" ca="1" si="4"/>
        <v>152.50023180433652</v>
      </c>
      <c r="AM15" s="1">
        <f t="shared" ca="1" si="4"/>
        <v>153.39615583945377</v>
      </c>
      <c r="AN15" s="1">
        <f t="shared" ca="1" si="4"/>
        <v>154.02705499592167</v>
      </c>
      <c r="AO15" s="1">
        <f t="shared" ca="1" si="4"/>
        <v>151.46518997154158</v>
      </c>
      <c r="AP15" s="1">
        <f t="shared" ca="1" si="4"/>
        <v>154.96027751226015</v>
      </c>
      <c r="AQ15" s="1">
        <f t="shared" ca="1" si="4"/>
        <v>153.8487701736625</v>
      </c>
      <c r="AR15" s="1">
        <f t="shared" ca="1" si="4"/>
        <v>154.27349365552794</v>
      </c>
      <c r="AS15" s="1">
        <f t="shared" ca="1" si="4"/>
        <v>153.76853406317417</v>
      </c>
      <c r="AT15" s="1">
        <f t="shared" ca="1" si="5"/>
        <v>153.30347907777062</v>
      </c>
      <c r="AU15" s="1">
        <f t="shared" ca="1" si="5"/>
        <v>153.40656274702266</v>
      </c>
      <c r="AV15" s="1">
        <f t="shared" ca="1" si="5"/>
        <v>153.21240364917662</v>
      </c>
      <c r="AW15" s="1">
        <f t="shared" ca="1" si="5"/>
        <v>153.73403712635476</v>
      </c>
      <c r="AX15" s="1">
        <f t="shared" ca="1" si="5"/>
        <v>151.9208451908865</v>
      </c>
      <c r="AY15" s="1">
        <f t="shared" ca="1" si="5"/>
        <v>154.52375476069307</v>
      </c>
      <c r="AZ15" s="1">
        <f t="shared" ca="1" si="5"/>
        <v>153.40060130217651</v>
      </c>
      <c r="BA15" s="1">
        <f t="shared" ca="1" si="5"/>
        <v>153.79419575205932</v>
      </c>
      <c r="BB15" s="1">
        <f t="shared" ca="1" si="5"/>
        <v>151.78811894550628</v>
      </c>
      <c r="BC15" s="1">
        <f t="shared" ca="1" si="5"/>
        <v>152.03147822592607</v>
      </c>
      <c r="BD15" s="1">
        <f t="shared" ca="1" si="7"/>
        <v>150.32923054892726</v>
      </c>
      <c r="BE15" s="1">
        <f t="shared" ca="1" si="7"/>
        <v>152.80243141322271</v>
      </c>
      <c r="BF15" s="1">
        <f t="shared" ca="1" si="7"/>
        <v>155.92174763674242</v>
      </c>
      <c r="BG15" s="1">
        <f t="shared" ca="1" si="7"/>
        <v>153.0576959844899</v>
      </c>
      <c r="BH15" s="1">
        <f t="shared" ca="1" si="7"/>
        <v>152.94481913180667</v>
      </c>
      <c r="BI15" s="1">
        <f t="shared" ca="1" si="7"/>
        <v>154.36558641122443</v>
      </c>
      <c r="BJ15" s="1">
        <f t="shared" ca="1" si="7"/>
        <v>153.34875215754636</v>
      </c>
      <c r="BK15" s="1">
        <f t="shared" ca="1" si="7"/>
        <v>153.70400888204531</v>
      </c>
      <c r="BL15" s="1">
        <f t="shared" ca="1" si="7"/>
        <v>154.57886558739011</v>
      </c>
      <c r="BM15" s="1">
        <f t="shared" ca="1" si="7"/>
        <v>152.11784101009988</v>
      </c>
      <c r="BN15" s="1">
        <f t="shared" ca="1" si="7"/>
        <v>155.59926741190102</v>
      </c>
      <c r="BO15" s="1">
        <f t="shared" ca="1" si="7"/>
        <v>153.51879418863098</v>
      </c>
      <c r="BP15" s="1">
        <f t="shared" ca="1" si="7"/>
        <v>153.75592069886159</v>
      </c>
      <c r="BQ15" s="1">
        <f t="shared" ca="1" si="7"/>
        <v>154.37365124348676</v>
      </c>
      <c r="BR15" s="1">
        <f t="shared" ca="1" si="7"/>
        <v>153.17695023340013</v>
      </c>
      <c r="BS15" s="1">
        <f t="shared" ca="1" si="7"/>
        <v>153.27204428318339</v>
      </c>
      <c r="BT15" s="1">
        <f t="shared" ca="1" si="7"/>
        <v>152.62741894033147</v>
      </c>
      <c r="BU15" s="1">
        <f t="shared" ca="1" si="7"/>
        <v>152.85858822261966</v>
      </c>
      <c r="BV15" s="1">
        <f t="shared" ca="1" si="7"/>
        <v>155.22124399330076</v>
      </c>
      <c r="BW15" s="1">
        <f t="shared" ca="1" si="7"/>
        <v>151.33028489583012</v>
      </c>
      <c r="BX15" s="1">
        <f t="shared" ca="1" si="7"/>
        <v>153.56074901458987</v>
      </c>
      <c r="BY15" s="1">
        <f t="shared" ca="1" si="7"/>
        <v>153.89372716716485</v>
      </c>
      <c r="BZ15" s="1">
        <f t="shared" ca="1" si="7"/>
        <v>153.78523660364095</v>
      </c>
      <c r="CA15" s="1">
        <f t="shared" ca="1" si="7"/>
        <v>154.18786496626365</v>
      </c>
      <c r="CB15" s="1">
        <f t="shared" ca="1" si="7"/>
        <v>152.66162555242542</v>
      </c>
      <c r="CC15" s="1">
        <f t="shared" ca="1" si="7"/>
        <v>154.47195364248211</v>
      </c>
      <c r="CD15" s="1">
        <f t="shared" ca="1" si="7"/>
        <v>154.10251680226585</v>
      </c>
      <c r="CE15" s="1">
        <f t="shared" ca="1" si="7"/>
        <v>152.17929270159993</v>
      </c>
      <c r="CF15" s="1">
        <f t="shared" ca="1" si="7"/>
        <v>153.07293378095082</v>
      </c>
      <c r="CG15" s="1">
        <f t="shared" ca="1" si="7"/>
        <v>151.3070776222641</v>
      </c>
      <c r="CH15" s="1">
        <f t="shared" ca="1" si="7"/>
        <v>152.47158958253067</v>
      </c>
      <c r="CI15" s="1">
        <f t="shared" ca="1" si="7"/>
        <v>154.22454832698472</v>
      </c>
      <c r="CJ15" s="1">
        <f t="shared" ca="1" si="7"/>
        <v>153.1454069535107</v>
      </c>
      <c r="CK15" s="1">
        <f t="shared" ca="1" si="7"/>
        <v>154.07677267268153</v>
      </c>
      <c r="CL15" s="1">
        <f t="shared" ca="1" si="7"/>
        <v>153.91253315843974</v>
      </c>
      <c r="CM15" s="1">
        <f t="shared" ca="1" si="7"/>
        <v>155.27230266328422</v>
      </c>
      <c r="CN15" s="1">
        <f t="shared" ca="1" si="7"/>
        <v>153.34976062597158</v>
      </c>
      <c r="CO15" s="1">
        <f t="shared" ca="1" si="7"/>
        <v>153.34775676373818</v>
      </c>
      <c r="CP15" s="1">
        <f t="shared" ca="1" si="7"/>
        <v>153.2957797380412</v>
      </c>
      <c r="CQ15" s="1">
        <f t="shared" ca="1" si="7"/>
        <v>153.13313428187348</v>
      </c>
      <c r="CR15" s="1">
        <f t="shared" ca="1" si="7"/>
        <v>152.29070554928978</v>
      </c>
      <c r="CS15" s="1">
        <f t="shared" ca="1" si="7"/>
        <v>156.05912059496069</v>
      </c>
      <c r="CT15" s="1">
        <f t="shared" ca="1" si="7"/>
        <v>152.54177254124008</v>
      </c>
      <c r="CU15" s="1">
        <f t="shared" ca="1" si="7"/>
        <v>151.57751994676386</v>
      </c>
      <c r="CV15" s="1">
        <f t="shared" ca="1" si="7"/>
        <v>153.47075223658115</v>
      </c>
      <c r="CW15" s="1">
        <f t="shared" ca="1" si="7"/>
        <v>155.17184548491156</v>
      </c>
      <c r="CX15" s="1">
        <f t="shared" ca="1" si="7"/>
        <v>154.9910200085302</v>
      </c>
      <c r="CY15" s="1">
        <f t="shared" ca="1" si="7"/>
        <v>152.62247773943636</v>
      </c>
      <c r="CZ15" s="1">
        <f t="shared" ca="1" si="7"/>
        <v>153.22791997340164</v>
      </c>
      <c r="DA15" s="1">
        <f t="shared" ca="1" si="7"/>
        <v>154.89353595823849</v>
      </c>
    </row>
    <row r="16" spans="1:105" x14ac:dyDescent="0.25">
      <c r="A16" s="3">
        <v>45002</v>
      </c>
      <c r="B16" s="1">
        <v>139.39999399999999</v>
      </c>
      <c r="C16">
        <f t="shared" si="0"/>
        <v>8.066847463095635E-3</v>
      </c>
      <c r="D16">
        <v>9</v>
      </c>
      <c r="E16" s="8">
        <v>45034</v>
      </c>
      <c r="F16" s="1">
        <f t="shared" ca="1" si="1"/>
        <v>153.68611352634039</v>
      </c>
      <c r="G16" s="1">
        <f t="shared" ca="1" si="1"/>
        <v>151.67977264362372</v>
      </c>
      <c r="H16" s="1">
        <f t="shared" ca="1" si="1"/>
        <v>153.91542450034348</v>
      </c>
      <c r="I16" s="1">
        <f t="shared" ca="1" si="1"/>
        <v>154.07203459173795</v>
      </c>
      <c r="J16" s="1">
        <f t="shared" ca="1" si="1"/>
        <v>154.65139673669844</v>
      </c>
      <c r="K16" s="1">
        <f t="shared" ca="1" si="1"/>
        <v>152.06466371309253</v>
      </c>
      <c r="L16" s="1">
        <f t="shared" ca="1" si="1"/>
        <v>152.53483799529226</v>
      </c>
      <c r="M16" s="1">
        <f t="shared" ca="1" si="1"/>
        <v>151.39622903967057</v>
      </c>
      <c r="N16" s="1">
        <f t="shared" ca="1" si="1"/>
        <v>152.96875080858894</v>
      </c>
      <c r="O16" s="1">
        <f t="shared" ca="1" si="1"/>
        <v>154.22946480458057</v>
      </c>
      <c r="P16" s="1">
        <f t="shared" ca="1" si="2"/>
        <v>154.57191480972349</v>
      </c>
      <c r="Q16" s="1">
        <f t="shared" ca="1" si="2"/>
        <v>155.65471624067249</v>
      </c>
      <c r="R16" s="1">
        <f t="shared" ca="1" si="2"/>
        <v>153.91236168757894</v>
      </c>
      <c r="S16" s="1">
        <f t="shared" ca="1" si="2"/>
        <v>154.13274743850391</v>
      </c>
      <c r="T16" s="1">
        <f t="shared" ca="1" si="2"/>
        <v>154.01606781666817</v>
      </c>
      <c r="U16" s="1">
        <f t="shared" ca="1" si="2"/>
        <v>155.48892112433992</v>
      </c>
      <c r="V16" s="1">
        <f t="shared" ca="1" si="2"/>
        <v>155.49977351036915</v>
      </c>
      <c r="W16" s="1">
        <f t="shared" ca="1" si="2"/>
        <v>154.19612796699241</v>
      </c>
      <c r="X16" s="1">
        <f t="shared" ca="1" si="2"/>
        <v>153.21555441184714</v>
      </c>
      <c r="Y16" s="1">
        <f t="shared" ca="1" si="2"/>
        <v>151.83848178816802</v>
      </c>
      <c r="Z16" s="1">
        <f t="shared" ca="1" si="3"/>
        <v>156.17848602803468</v>
      </c>
      <c r="AA16" s="1">
        <f t="shared" ca="1" si="3"/>
        <v>152.65096034271644</v>
      </c>
      <c r="AB16" s="1">
        <f t="shared" ca="1" si="3"/>
        <v>150.66223689080184</v>
      </c>
      <c r="AC16" s="1">
        <f t="shared" ca="1" si="3"/>
        <v>153.48788858615151</v>
      </c>
      <c r="AD16" s="1">
        <f t="shared" ca="1" si="3"/>
        <v>152.32540248861233</v>
      </c>
      <c r="AE16" s="1">
        <f t="shared" ca="1" si="3"/>
        <v>153.59876292795673</v>
      </c>
      <c r="AF16" s="1">
        <f t="shared" ca="1" si="3"/>
        <v>151.2499129713766</v>
      </c>
      <c r="AG16" s="1">
        <f t="shared" ca="1" si="3"/>
        <v>153.72921151191662</v>
      </c>
      <c r="AH16" s="1">
        <f t="shared" ca="1" si="3"/>
        <v>152.40930192304495</v>
      </c>
      <c r="AI16" s="1">
        <f t="shared" ca="1" si="3"/>
        <v>152.58077514897349</v>
      </c>
      <c r="AJ16" s="1">
        <f t="shared" ca="1" si="4"/>
        <v>155.21537637067215</v>
      </c>
      <c r="AK16" s="1">
        <f t="shared" ca="1" si="4"/>
        <v>154.20949971315014</v>
      </c>
      <c r="AL16" s="1">
        <f t="shared" ca="1" si="4"/>
        <v>155.78794902178024</v>
      </c>
      <c r="AM16" s="1">
        <f t="shared" ca="1" si="4"/>
        <v>153.29422854754924</v>
      </c>
      <c r="AN16" s="1">
        <f t="shared" ca="1" si="4"/>
        <v>154.19630674017881</v>
      </c>
      <c r="AO16" s="1">
        <f t="shared" ca="1" si="4"/>
        <v>153.56179824164712</v>
      </c>
      <c r="AP16" s="1">
        <f t="shared" ca="1" si="4"/>
        <v>153.32046945418537</v>
      </c>
      <c r="AQ16" s="1">
        <f t="shared" ca="1" si="4"/>
        <v>153.94320230921355</v>
      </c>
      <c r="AR16" s="1">
        <f t="shared" ca="1" si="4"/>
        <v>152.02752029624915</v>
      </c>
      <c r="AS16" s="1">
        <f t="shared" ca="1" si="4"/>
        <v>154.56255703850948</v>
      </c>
      <c r="AT16" s="1">
        <f t="shared" ca="1" si="5"/>
        <v>152.55388359429833</v>
      </c>
      <c r="AU16" s="1">
        <f t="shared" ca="1" si="5"/>
        <v>156.28324137950739</v>
      </c>
      <c r="AV16" s="1">
        <f t="shared" ca="1" si="5"/>
        <v>151.76737683241208</v>
      </c>
      <c r="AW16" s="1">
        <f t="shared" ca="1" si="5"/>
        <v>152.85116571364082</v>
      </c>
      <c r="AX16" s="1">
        <f t="shared" ca="1" si="5"/>
        <v>149.80994337761555</v>
      </c>
      <c r="AY16" s="1">
        <f t="shared" ca="1" si="5"/>
        <v>154.28340691352071</v>
      </c>
      <c r="AZ16" s="1">
        <f t="shared" ca="1" si="5"/>
        <v>155.95723500468623</v>
      </c>
      <c r="BA16" s="1">
        <f t="shared" ca="1" si="5"/>
        <v>154.03591320396015</v>
      </c>
      <c r="BB16" s="1">
        <f t="shared" ca="1" si="5"/>
        <v>154.8525602983442</v>
      </c>
      <c r="BC16" s="1">
        <f t="shared" ca="1" si="5"/>
        <v>155.12651951294114</v>
      </c>
      <c r="BD16" s="1">
        <f t="shared" ca="1" si="7"/>
        <v>154.20978457666951</v>
      </c>
      <c r="BE16" s="1">
        <f t="shared" ca="1" si="7"/>
        <v>152.49284307403198</v>
      </c>
      <c r="BF16" s="1">
        <f t="shared" ca="1" si="7"/>
        <v>154.46179779520307</v>
      </c>
      <c r="BG16" s="1">
        <f t="shared" ca="1" si="7"/>
        <v>152.58168248319328</v>
      </c>
      <c r="BH16" s="1">
        <f t="shared" ca="1" si="7"/>
        <v>153.03561746118916</v>
      </c>
      <c r="BI16" s="1">
        <f t="shared" ca="1" si="7"/>
        <v>152.88002378851905</v>
      </c>
      <c r="BJ16" s="1">
        <f t="shared" ca="1" si="7"/>
        <v>150.61393155952189</v>
      </c>
      <c r="BK16" s="1">
        <f t="shared" ca="1" si="7"/>
        <v>152.61863418707307</v>
      </c>
      <c r="BL16" s="1">
        <f t="shared" ca="1" si="7"/>
        <v>151.84152392991717</v>
      </c>
      <c r="BM16" s="1">
        <f t="shared" ca="1" si="7"/>
        <v>155.36413373134809</v>
      </c>
      <c r="BN16" s="1">
        <f t="shared" ca="1" si="7"/>
        <v>153.81191353996459</v>
      </c>
      <c r="BO16" s="1">
        <f t="shared" ca="1" si="7"/>
        <v>151.91880651044463</v>
      </c>
      <c r="BP16" s="1">
        <f t="shared" ca="1" si="7"/>
        <v>153.77119256232845</v>
      </c>
      <c r="BQ16" s="1">
        <f t="shared" ca="1" si="7"/>
        <v>152.94046940918241</v>
      </c>
      <c r="BR16" s="1">
        <f t="shared" ca="1" si="7"/>
        <v>152.66223326743858</v>
      </c>
      <c r="BS16" s="1">
        <f t="shared" ca="1" si="7"/>
        <v>154.34126411424239</v>
      </c>
      <c r="BT16" s="1">
        <f t="shared" ca="1" si="7"/>
        <v>152.88000622639899</v>
      </c>
      <c r="BU16" s="1">
        <f t="shared" ca="1" si="7"/>
        <v>151.18502780784007</v>
      </c>
      <c r="BV16" s="1">
        <f t="shared" ca="1" si="7"/>
        <v>155.42028606905487</v>
      </c>
      <c r="BW16" s="1">
        <f t="shared" ca="1" si="7"/>
        <v>152.17414295679612</v>
      </c>
      <c r="BX16" s="1">
        <f t="shared" ca="1" si="7"/>
        <v>153.5480948605194</v>
      </c>
      <c r="BY16" s="1">
        <f t="shared" ca="1" si="7"/>
        <v>155.35949328518905</v>
      </c>
      <c r="BZ16" s="1">
        <f t="shared" ca="1" si="7"/>
        <v>153.5045555840039</v>
      </c>
      <c r="CA16" s="1">
        <f t="shared" ca="1" si="7"/>
        <v>155.79128158885686</v>
      </c>
      <c r="CB16" s="1">
        <f t="shared" ca="1" si="7"/>
        <v>154.35351821118837</v>
      </c>
      <c r="CC16" s="1">
        <f t="shared" ca="1" si="7"/>
        <v>154.74176898169353</v>
      </c>
      <c r="CD16" s="1">
        <f t="shared" ca="1" si="7"/>
        <v>150.45869190268721</v>
      </c>
      <c r="CE16" s="1">
        <f t="shared" ca="1" si="7"/>
        <v>155.48392135873803</v>
      </c>
      <c r="CF16" s="1">
        <f t="shared" ca="1" si="7"/>
        <v>155.45496507384541</v>
      </c>
      <c r="CG16" s="1">
        <f t="shared" ca="1" si="7"/>
        <v>154.75971709150048</v>
      </c>
      <c r="CH16" s="1">
        <f t="shared" ca="1" si="7"/>
        <v>152.59119863306518</v>
      </c>
      <c r="CI16" s="1">
        <f t="shared" ca="1" si="7"/>
        <v>152.63425094138071</v>
      </c>
      <c r="CJ16" s="1">
        <f t="shared" ca="1" si="7"/>
        <v>154.65431436782441</v>
      </c>
      <c r="CK16" s="1">
        <f t="shared" ca="1" si="7"/>
        <v>153.29065688499989</v>
      </c>
      <c r="CL16" s="1">
        <f t="shared" ca="1" si="7"/>
        <v>155.4672590586828</v>
      </c>
      <c r="CM16" s="1">
        <f t="shared" ca="1" si="7"/>
        <v>154.97232843736174</v>
      </c>
      <c r="CN16" s="1">
        <f t="shared" ca="1" si="7"/>
        <v>155.70200953376235</v>
      </c>
      <c r="CO16" s="1">
        <f t="shared" ca="1" si="7"/>
        <v>153.94951139209746</v>
      </c>
      <c r="CP16" s="1">
        <f t="shared" ca="1" si="7"/>
        <v>152.64160028278667</v>
      </c>
      <c r="CQ16" s="1">
        <f t="shared" ca="1" si="7"/>
        <v>152.42673233098344</v>
      </c>
      <c r="CR16" s="1">
        <f t="shared" ca="1" si="7"/>
        <v>152.07612435649276</v>
      </c>
      <c r="CS16" s="1">
        <f t="shared" ca="1" si="7"/>
        <v>153.80008097951048</v>
      </c>
      <c r="CT16" s="1">
        <f t="shared" ca="1" si="7"/>
        <v>151.03647501927654</v>
      </c>
      <c r="CU16" s="1">
        <f t="shared" ca="1" si="7"/>
        <v>154.31902921818738</v>
      </c>
      <c r="CV16" s="1">
        <f t="shared" ca="1" si="7"/>
        <v>153.58649567861448</v>
      </c>
      <c r="CW16" s="1">
        <f t="shared" ca="1" si="7"/>
        <v>152.08761766129172</v>
      </c>
      <c r="CX16" s="1">
        <f t="shared" ca="1" si="7"/>
        <v>152.89226389834482</v>
      </c>
      <c r="CY16" s="1">
        <f t="shared" ca="1" si="7"/>
        <v>155.87921301508865</v>
      </c>
      <c r="CZ16" s="1">
        <f t="shared" ca="1" si="7"/>
        <v>152.72775141704045</v>
      </c>
      <c r="DA16" s="1">
        <f t="shared" ca="1" si="7"/>
        <v>153.19925579157069</v>
      </c>
    </row>
    <row r="17" spans="1:105" x14ac:dyDescent="0.25">
      <c r="A17" s="3">
        <v>45001</v>
      </c>
      <c r="B17" s="1">
        <v>138.279999</v>
      </c>
      <c r="C17">
        <f t="shared" si="0"/>
        <v>-5.6968460031622224E-3</v>
      </c>
      <c r="D17">
        <v>10</v>
      </c>
      <c r="E17" s="8">
        <v>45035</v>
      </c>
      <c r="F17" s="1">
        <f t="shared" ca="1" si="1"/>
        <v>154.0007821848763</v>
      </c>
      <c r="G17" s="1">
        <f t="shared" ca="1" si="1"/>
        <v>152.71583425762753</v>
      </c>
      <c r="H17" s="1">
        <f t="shared" ca="1" si="1"/>
        <v>154.75648804275974</v>
      </c>
      <c r="I17" s="1">
        <f t="shared" ca="1" si="1"/>
        <v>154.57960472975938</v>
      </c>
      <c r="J17" s="1">
        <f t="shared" ca="1" si="1"/>
        <v>154.90074893209379</v>
      </c>
      <c r="K17" s="1">
        <f t="shared" ca="1" si="1"/>
        <v>152.71312710775877</v>
      </c>
      <c r="L17" s="1">
        <f t="shared" ca="1" si="1"/>
        <v>150.21192973859331</v>
      </c>
      <c r="M17" s="1">
        <f t="shared" ca="1" si="1"/>
        <v>152.89508017509038</v>
      </c>
      <c r="N17" s="1">
        <f t="shared" ca="1" si="1"/>
        <v>153.20304930589268</v>
      </c>
      <c r="O17" s="1">
        <f t="shared" ca="1" si="1"/>
        <v>153.2813230526167</v>
      </c>
      <c r="P17" s="1">
        <f t="shared" ca="1" si="2"/>
        <v>156.3826533524304</v>
      </c>
      <c r="Q17" s="1">
        <f t="shared" ca="1" si="2"/>
        <v>153.73671113827837</v>
      </c>
      <c r="R17" s="1">
        <f t="shared" ca="1" si="2"/>
        <v>153.58449362443517</v>
      </c>
      <c r="S17" s="1">
        <f t="shared" ca="1" si="2"/>
        <v>151.98970748734314</v>
      </c>
      <c r="T17" s="1">
        <f t="shared" ca="1" si="2"/>
        <v>152.04438903903278</v>
      </c>
      <c r="U17" s="1">
        <f t="shared" ca="1" si="2"/>
        <v>152.08652614685252</v>
      </c>
      <c r="V17" s="1">
        <f t="shared" ca="1" si="2"/>
        <v>150.60392762555014</v>
      </c>
      <c r="W17" s="1">
        <f t="shared" ca="1" si="2"/>
        <v>153.72106817321153</v>
      </c>
      <c r="X17" s="1">
        <f t="shared" ca="1" si="2"/>
        <v>152.66908201830356</v>
      </c>
      <c r="Y17" s="1">
        <f t="shared" ca="1" si="2"/>
        <v>153.05740477428543</v>
      </c>
      <c r="Z17" s="1">
        <f t="shared" ca="1" si="3"/>
        <v>153.14712581927233</v>
      </c>
      <c r="AA17" s="1">
        <f t="shared" ca="1" si="3"/>
        <v>153.10586082748981</v>
      </c>
      <c r="AB17" s="1">
        <f t="shared" ca="1" si="3"/>
        <v>152.45361191563509</v>
      </c>
      <c r="AC17" s="1">
        <f t="shared" ca="1" si="3"/>
        <v>154.54243258452811</v>
      </c>
      <c r="AD17" s="1">
        <f t="shared" ca="1" si="3"/>
        <v>151.22570956325231</v>
      </c>
      <c r="AE17" s="1">
        <f t="shared" ca="1" si="3"/>
        <v>154.16320296172901</v>
      </c>
      <c r="AF17" s="1">
        <f t="shared" ca="1" si="3"/>
        <v>152.49083812487933</v>
      </c>
      <c r="AG17" s="1">
        <f t="shared" ca="1" si="3"/>
        <v>151.17179056059936</v>
      </c>
      <c r="AH17" s="1">
        <f t="shared" ca="1" si="3"/>
        <v>155.38053263099582</v>
      </c>
      <c r="AI17" s="1">
        <f t="shared" ca="1" si="3"/>
        <v>152.90246838280515</v>
      </c>
      <c r="AJ17" s="1">
        <f t="shared" ca="1" si="4"/>
        <v>154.31209247701054</v>
      </c>
      <c r="AK17" s="1">
        <f t="shared" ca="1" si="4"/>
        <v>153.6048319397421</v>
      </c>
      <c r="AL17" s="1">
        <f t="shared" ca="1" si="4"/>
        <v>152.73970492627959</v>
      </c>
      <c r="AM17" s="1">
        <f t="shared" ca="1" si="4"/>
        <v>155.43869436849405</v>
      </c>
      <c r="AN17" s="1">
        <f t="shared" ca="1" si="4"/>
        <v>153.298829775722</v>
      </c>
      <c r="AO17" s="1">
        <f t="shared" ca="1" si="4"/>
        <v>152.52804395772617</v>
      </c>
      <c r="AP17" s="1">
        <f t="shared" ca="1" si="4"/>
        <v>150.21295358408733</v>
      </c>
      <c r="AQ17" s="1">
        <f t="shared" ca="1" si="4"/>
        <v>151.39877296717822</v>
      </c>
      <c r="AR17" s="1">
        <f t="shared" ca="1" si="4"/>
        <v>154.66490763197095</v>
      </c>
      <c r="AS17" s="1">
        <f t="shared" ca="1" si="4"/>
        <v>155.4324273082421</v>
      </c>
      <c r="AT17" s="1">
        <f t="shared" ca="1" si="5"/>
        <v>153.5183244659533</v>
      </c>
      <c r="AU17" s="1">
        <f t="shared" ca="1" si="5"/>
        <v>153.99323092598186</v>
      </c>
      <c r="AV17" s="1">
        <f t="shared" ca="1" si="5"/>
        <v>153.0343678774264</v>
      </c>
      <c r="AW17" s="1">
        <f t="shared" ca="1" si="5"/>
        <v>153.35708235128624</v>
      </c>
      <c r="AX17" s="1">
        <f t="shared" ca="1" si="5"/>
        <v>154.38076948833537</v>
      </c>
      <c r="AY17" s="1">
        <f t="shared" ca="1" si="5"/>
        <v>154.15163358944204</v>
      </c>
      <c r="AZ17" s="1">
        <f t="shared" ca="1" si="5"/>
        <v>150.3903288173907</v>
      </c>
      <c r="BA17" s="1">
        <f t="shared" ca="1" si="5"/>
        <v>154.3583135209465</v>
      </c>
      <c r="BB17" s="1">
        <f t="shared" ca="1" si="5"/>
        <v>153.17296683208832</v>
      </c>
      <c r="BC17" s="1">
        <f t="shared" ca="1" si="5"/>
        <v>152.57194319994289</v>
      </c>
      <c r="BD17" s="1">
        <f t="shared" ca="1" si="7"/>
        <v>153.40117131232691</v>
      </c>
      <c r="BE17" s="1">
        <f t="shared" ca="1" si="7"/>
        <v>150.98526429574156</v>
      </c>
      <c r="BF17" s="1">
        <f t="shared" ca="1" si="7"/>
        <v>153.19480124111612</v>
      </c>
      <c r="BG17" s="1">
        <f t="shared" ca="1" si="7"/>
        <v>153.68435604247091</v>
      </c>
      <c r="BH17" s="1">
        <f t="shared" ca="1" si="7"/>
        <v>154.17342977127905</v>
      </c>
      <c r="BI17" s="1">
        <f t="shared" ca="1" si="7"/>
        <v>155.51422031175136</v>
      </c>
      <c r="BJ17" s="1">
        <f t="shared" ca="1" si="7"/>
        <v>153.64178978609448</v>
      </c>
      <c r="BK17" s="1">
        <f t="shared" ca="1" si="7"/>
        <v>155.38394116419542</v>
      </c>
      <c r="BL17" s="1">
        <f t="shared" ca="1" si="7"/>
        <v>153.01677506968082</v>
      </c>
      <c r="BM17" s="1">
        <f t="shared" ca="1" si="7"/>
        <v>155.04553651989158</v>
      </c>
      <c r="BN17" s="1">
        <f t="shared" ca="1" si="7"/>
        <v>153.13669107649747</v>
      </c>
      <c r="BO17" s="1">
        <f t="shared" ca="1" si="7"/>
        <v>153.24661550936193</v>
      </c>
      <c r="BP17" s="1">
        <f t="shared" ca="1" si="7"/>
        <v>154.03663396160306</v>
      </c>
      <c r="BQ17" s="1">
        <f t="shared" ca="1" si="7"/>
        <v>153.3836123745906</v>
      </c>
      <c r="BR17" s="1">
        <f t="shared" ca="1" si="7"/>
        <v>152.79234393748399</v>
      </c>
      <c r="BS17" s="1">
        <f t="shared" ca="1" si="7"/>
        <v>153.21448723019634</v>
      </c>
      <c r="BT17" s="1">
        <f t="shared" ca="1" si="7"/>
        <v>154.25091876627965</v>
      </c>
      <c r="BU17" s="1">
        <f t="shared" ca="1" si="7"/>
        <v>152.76499563007198</v>
      </c>
      <c r="BV17" s="1">
        <f t="shared" ca="1" si="7"/>
        <v>154.8230780531328</v>
      </c>
      <c r="BW17" s="1">
        <f t="shared" ca="1" si="7"/>
        <v>154.1345794939129</v>
      </c>
      <c r="BX17" s="1">
        <f t="shared" ca="1" si="7"/>
        <v>152.10050682768681</v>
      </c>
      <c r="BY17" s="1">
        <f t="shared" ca="1" si="7"/>
        <v>154.85868714092618</v>
      </c>
      <c r="BZ17" s="1">
        <f t="shared" ca="1" si="7"/>
        <v>155.13117512343425</v>
      </c>
      <c r="CA17" s="1">
        <f t="shared" ca="1" si="7"/>
        <v>152.66861663466634</v>
      </c>
      <c r="CB17" s="1">
        <f t="shared" ca="1" si="7"/>
        <v>152.06410578143158</v>
      </c>
      <c r="CC17" s="1">
        <f t="shared" ca="1" si="7"/>
        <v>152.3752136566257</v>
      </c>
      <c r="CD17" s="1">
        <f t="shared" ca="1" si="7"/>
        <v>154.57789813404742</v>
      </c>
      <c r="CE17" s="1">
        <f t="shared" ca="1" si="7"/>
        <v>152.81334174271302</v>
      </c>
      <c r="CF17" s="1">
        <f t="shared" ca="1" si="7"/>
        <v>154.29754777031599</v>
      </c>
      <c r="CG17" s="1">
        <f t="shared" ca="1" si="7"/>
        <v>151.54628590300567</v>
      </c>
      <c r="CH17" s="1">
        <f t="shared" ca="1" si="7"/>
        <v>153.34819902058481</v>
      </c>
      <c r="CI17" s="1">
        <f t="shared" ca="1" si="7"/>
        <v>153.82244410023893</v>
      </c>
      <c r="CJ17" s="1">
        <f t="shared" ca="1" si="7"/>
        <v>152.31658263758874</v>
      </c>
      <c r="CK17" s="1">
        <f t="shared" ca="1" si="7"/>
        <v>151.28458103961827</v>
      </c>
      <c r="CL17" s="1">
        <f t="shared" ca="1" si="7"/>
        <v>153.47602215125607</v>
      </c>
      <c r="CM17" s="1">
        <f t="shared" ca="1" si="7"/>
        <v>153.21169579431771</v>
      </c>
      <c r="CN17" s="1">
        <f t="shared" ca="1" si="7"/>
        <v>152.99492921914438</v>
      </c>
      <c r="CO17" s="1">
        <f t="shared" ca="1" si="7"/>
        <v>152.35926042128864</v>
      </c>
      <c r="CP17" s="1">
        <f t="shared" ca="1" si="7"/>
        <v>153.04988613434628</v>
      </c>
      <c r="CQ17" s="1">
        <f t="shared" ca="1" si="7"/>
        <v>152.6702795603758</v>
      </c>
      <c r="CR17" s="1">
        <f t="shared" ca="1" si="7"/>
        <v>154.6652586661902</v>
      </c>
      <c r="CS17" s="1">
        <f t="shared" ca="1" si="7"/>
        <v>152.22608920103463</v>
      </c>
      <c r="CT17" s="1">
        <f t="shared" ca="1" si="7"/>
        <v>153.10233663579274</v>
      </c>
      <c r="CU17" s="1">
        <f t="shared" ca="1" si="7"/>
        <v>155.12940838202962</v>
      </c>
      <c r="CV17" s="1">
        <f t="shared" ca="1" si="7"/>
        <v>153.45926713182934</v>
      </c>
      <c r="CW17" s="1">
        <f t="shared" ca="1" si="7"/>
        <v>151.35742798458489</v>
      </c>
      <c r="CX17" s="1">
        <f t="shared" ca="1" si="7"/>
        <v>155.01052969065097</v>
      </c>
      <c r="CY17" s="1">
        <f t="shared" ca="1" si="7"/>
        <v>152.72006509571068</v>
      </c>
      <c r="CZ17" s="1">
        <f t="shared" ca="1" si="7"/>
        <v>152.38794444922286</v>
      </c>
      <c r="DA17" s="1">
        <f t="shared" ca="1" si="7"/>
        <v>154.39944581655445</v>
      </c>
    </row>
    <row r="18" spans="1:105" x14ac:dyDescent="0.25">
      <c r="A18" s="3">
        <v>45000</v>
      </c>
      <c r="B18" s="1">
        <v>139.070007</v>
      </c>
      <c r="C18">
        <f t="shared" si="0"/>
        <v>1.1089564289316295E-2</v>
      </c>
      <c r="D18">
        <v>11</v>
      </c>
      <c r="E18" s="8">
        <v>45036</v>
      </c>
      <c r="F18" s="1">
        <f t="shared" ca="1" si="1"/>
        <v>153.58664323025286</v>
      </c>
      <c r="G18" s="1">
        <f t="shared" ca="1" si="1"/>
        <v>151.71811550892485</v>
      </c>
      <c r="H18" s="1">
        <f t="shared" ca="1" si="1"/>
        <v>151.08226882513381</v>
      </c>
      <c r="I18" s="1">
        <f t="shared" ca="1" si="1"/>
        <v>151.6467250001426</v>
      </c>
      <c r="J18" s="1">
        <f t="shared" ca="1" si="1"/>
        <v>153.62055850716922</v>
      </c>
      <c r="K18" s="1">
        <f t="shared" ca="1" si="1"/>
        <v>153.31347395176354</v>
      </c>
      <c r="L18" s="1">
        <f t="shared" ca="1" si="1"/>
        <v>152.26737207849777</v>
      </c>
      <c r="M18" s="1">
        <f t="shared" ca="1" si="1"/>
        <v>152.54759924701247</v>
      </c>
      <c r="N18" s="1">
        <f t="shared" ca="1" si="1"/>
        <v>152.7250762282365</v>
      </c>
      <c r="O18" s="1">
        <f t="shared" ca="1" si="1"/>
        <v>152.61323755027848</v>
      </c>
      <c r="P18" s="1">
        <f t="shared" ca="1" si="2"/>
        <v>153.35079372288152</v>
      </c>
      <c r="Q18" s="1">
        <f t="shared" ca="1" si="2"/>
        <v>153.69560708680766</v>
      </c>
      <c r="R18" s="1">
        <f t="shared" ca="1" si="2"/>
        <v>154.1153167094196</v>
      </c>
      <c r="S18" s="1">
        <f t="shared" ca="1" si="2"/>
        <v>154.59742078169035</v>
      </c>
      <c r="T18" s="1">
        <f t="shared" ca="1" si="2"/>
        <v>153.34389879958397</v>
      </c>
      <c r="U18" s="1">
        <f t="shared" ca="1" si="2"/>
        <v>151.24378277405157</v>
      </c>
      <c r="V18" s="1">
        <f t="shared" ca="1" si="2"/>
        <v>151.82804176803668</v>
      </c>
      <c r="W18" s="1">
        <f t="shared" ca="1" si="2"/>
        <v>151.45527961216985</v>
      </c>
      <c r="X18" s="1">
        <f t="shared" ca="1" si="2"/>
        <v>154.29868256820387</v>
      </c>
      <c r="Y18" s="1">
        <f t="shared" ca="1" si="2"/>
        <v>154.98616112575147</v>
      </c>
      <c r="Z18" s="1">
        <f t="shared" ca="1" si="3"/>
        <v>152.63803386643247</v>
      </c>
      <c r="AA18" s="1">
        <f t="shared" ca="1" si="3"/>
        <v>153.50820946880881</v>
      </c>
      <c r="AB18" s="1">
        <f t="shared" ca="1" si="3"/>
        <v>151.34439659775509</v>
      </c>
      <c r="AC18" s="1">
        <f t="shared" ca="1" si="3"/>
        <v>153.7508339645378</v>
      </c>
      <c r="AD18" s="1">
        <f t="shared" ca="1" si="3"/>
        <v>152.30531784267981</v>
      </c>
      <c r="AE18" s="1">
        <f t="shared" ca="1" si="3"/>
        <v>151.13141149386152</v>
      </c>
      <c r="AF18" s="1">
        <f t="shared" ca="1" si="3"/>
        <v>151.29896928682874</v>
      </c>
      <c r="AG18" s="1">
        <f t="shared" ca="1" si="3"/>
        <v>152.11253950113851</v>
      </c>
      <c r="AH18" s="1">
        <f t="shared" ca="1" si="3"/>
        <v>152.3743873380165</v>
      </c>
      <c r="AI18" s="1">
        <f t="shared" ca="1" si="3"/>
        <v>152.69381748849045</v>
      </c>
      <c r="AJ18" s="1">
        <f t="shared" ca="1" si="4"/>
        <v>155.75334947742621</v>
      </c>
      <c r="AK18" s="1">
        <f t="shared" ca="1" si="4"/>
        <v>155.20476237786266</v>
      </c>
      <c r="AL18" s="1">
        <f t="shared" ca="1" si="4"/>
        <v>152.20831717402157</v>
      </c>
      <c r="AM18" s="1">
        <f t="shared" ca="1" si="4"/>
        <v>152.43364652870449</v>
      </c>
      <c r="AN18" s="1">
        <f t="shared" ca="1" si="4"/>
        <v>153.16688111938979</v>
      </c>
      <c r="AO18" s="1">
        <f t="shared" ca="1" si="4"/>
        <v>154.61865866503805</v>
      </c>
      <c r="AP18" s="1">
        <f t="shared" ca="1" si="4"/>
        <v>151.0855588089947</v>
      </c>
      <c r="AQ18" s="1">
        <f t="shared" ca="1" si="4"/>
        <v>154.11700005063597</v>
      </c>
      <c r="AR18" s="1">
        <f t="shared" ca="1" si="4"/>
        <v>154.12542014076166</v>
      </c>
      <c r="AS18" s="1">
        <f t="shared" ca="1" si="4"/>
        <v>153.83193339279276</v>
      </c>
      <c r="AT18" s="1">
        <f t="shared" ca="1" si="5"/>
        <v>154.48644427213162</v>
      </c>
      <c r="AU18" s="1">
        <f t="shared" ca="1" si="5"/>
        <v>152.99907473406458</v>
      </c>
      <c r="AV18" s="1">
        <f t="shared" ca="1" si="5"/>
        <v>153.90485852145676</v>
      </c>
      <c r="AW18" s="1">
        <f t="shared" ca="1" si="5"/>
        <v>151.33834986739089</v>
      </c>
      <c r="AX18" s="1">
        <f t="shared" ca="1" si="5"/>
        <v>153.87241349647542</v>
      </c>
      <c r="AY18" s="1">
        <f t="shared" ca="1" si="5"/>
        <v>153.26687193241801</v>
      </c>
      <c r="AZ18" s="1">
        <f t="shared" ca="1" si="5"/>
        <v>153.98592810135267</v>
      </c>
      <c r="BA18" s="1">
        <f t="shared" ca="1" si="5"/>
        <v>154.15915111881932</v>
      </c>
      <c r="BB18" s="1">
        <f t="shared" ca="1" si="5"/>
        <v>154.89445082936419</v>
      </c>
      <c r="BC18" s="1">
        <f t="shared" ca="1" si="5"/>
        <v>153.76920063191474</v>
      </c>
      <c r="BD18" s="1">
        <f t="shared" ca="1" si="7"/>
        <v>152.73187654812156</v>
      </c>
      <c r="BE18" s="1">
        <f t="shared" ca="1" si="7"/>
        <v>153.26789559433749</v>
      </c>
      <c r="BF18" s="1">
        <f t="shared" ca="1" si="7"/>
        <v>155.50198923714322</v>
      </c>
      <c r="BG18" s="1">
        <f t="shared" ca="1" si="7"/>
        <v>153.80090801629461</v>
      </c>
      <c r="BH18" s="1">
        <f t="shared" ca="1" si="7"/>
        <v>152.55059586351095</v>
      </c>
      <c r="BI18" s="1">
        <f t="shared" ca="1" si="7"/>
        <v>152.14094815764929</v>
      </c>
      <c r="BJ18" s="1">
        <f t="shared" ca="1" si="7"/>
        <v>152.17766911013919</v>
      </c>
      <c r="BK18" s="1">
        <f t="shared" ca="1" si="7"/>
        <v>154.86252656899583</v>
      </c>
      <c r="BL18" s="1">
        <f t="shared" ca="1" si="7"/>
        <v>153.42029015969001</v>
      </c>
      <c r="BM18" s="1">
        <f t="shared" ca="1" si="7"/>
        <v>153.54214053506416</v>
      </c>
      <c r="BN18" s="1">
        <f t="shared" ca="1" si="7"/>
        <v>154.65385306883391</v>
      </c>
      <c r="BO18" s="1">
        <f t="shared" ca="1" si="7"/>
        <v>156.41573563818352</v>
      </c>
      <c r="BP18" s="1">
        <f t="shared" ca="1" si="7"/>
        <v>153.95168327764114</v>
      </c>
      <c r="BQ18" s="1">
        <f t="shared" ca="1" si="7"/>
        <v>153.66174391493439</v>
      </c>
      <c r="BR18" s="1">
        <f t="shared" ca="1" si="7"/>
        <v>153.47417427259276</v>
      </c>
      <c r="BS18" s="1">
        <f t="shared" ca="1" si="7"/>
        <v>154.23550952340457</v>
      </c>
      <c r="BT18" s="1">
        <f t="shared" ca="1" si="7"/>
        <v>154.85564956504578</v>
      </c>
      <c r="BU18" s="1">
        <f t="shared" ca="1" si="7"/>
        <v>154.80420462769885</v>
      </c>
      <c r="BV18" s="1">
        <f t="shared" ca="1" si="7"/>
        <v>152.49414300045552</v>
      </c>
      <c r="BW18" s="1">
        <f t="shared" ca="1" si="7"/>
        <v>152.40039224466707</v>
      </c>
      <c r="BX18" s="1">
        <f t="shared" ca="1" si="7"/>
        <v>153.21781312070732</v>
      </c>
      <c r="BY18" s="1">
        <f t="shared" ca="1" si="7"/>
        <v>155.41703706527733</v>
      </c>
      <c r="BZ18" s="1">
        <f t="shared" ca="1" si="7"/>
        <v>153.20699264487573</v>
      </c>
      <c r="CA18" s="1">
        <f t="shared" ca="1" si="7"/>
        <v>151.93524160307993</v>
      </c>
      <c r="CB18" s="1">
        <f t="shared" ca="1" si="7"/>
        <v>154.57392379383825</v>
      </c>
      <c r="CC18" s="1">
        <f t="shared" ca="1" si="7"/>
        <v>150.40732599388983</v>
      </c>
      <c r="CD18" s="1">
        <f t="shared" ca="1" si="7"/>
        <v>153.37954839589372</v>
      </c>
      <c r="CE18" s="1">
        <f t="shared" ca="1" si="7"/>
        <v>154.04624597838458</v>
      </c>
      <c r="CF18" s="1">
        <f t="shared" ca="1" si="7"/>
        <v>153.3505220994343</v>
      </c>
      <c r="CG18" s="1">
        <f t="shared" ca="1" si="7"/>
        <v>151.33689560879409</v>
      </c>
      <c r="CH18" s="1">
        <f t="shared" ca="1" si="7"/>
        <v>153.0546355193859</v>
      </c>
      <c r="CI18" s="1">
        <f t="shared" ca="1" si="7"/>
        <v>152.99792649511471</v>
      </c>
      <c r="CJ18" s="1">
        <f t="shared" ca="1" si="7"/>
        <v>154.90385492872483</v>
      </c>
      <c r="CK18" s="1">
        <f t="shared" ca="1" si="7"/>
        <v>151.37172320972101</v>
      </c>
      <c r="CL18" s="1">
        <f t="shared" ca="1" si="7"/>
        <v>154.22202301782636</v>
      </c>
      <c r="CM18" s="1">
        <f t="shared" ca="1" si="7"/>
        <v>154.77385661287281</v>
      </c>
      <c r="CN18" s="1">
        <f t="shared" ca="1" si="7"/>
        <v>153.20803557928065</v>
      </c>
      <c r="CO18" s="1">
        <f t="shared" ca="1" si="7"/>
        <v>154.71922189437845</v>
      </c>
      <c r="CP18" s="1">
        <f t="shared" ca="1" si="7"/>
        <v>151.94271413210188</v>
      </c>
      <c r="CQ18" s="1">
        <f t="shared" ca="1" si="7"/>
        <v>153.26334284651924</v>
      </c>
      <c r="CR18" s="1">
        <f t="shared" ca="1" si="7"/>
        <v>152.8686003382264</v>
      </c>
      <c r="CS18" s="1">
        <f t="shared" ca="1" si="7"/>
        <v>151.59242434888907</v>
      </c>
      <c r="CT18" s="1">
        <f t="shared" ca="1" si="7"/>
        <v>152.69721686861141</v>
      </c>
      <c r="CU18" s="1">
        <f t="shared" ca="1" si="7"/>
        <v>154.58372383744694</v>
      </c>
      <c r="CV18" s="1">
        <f t="shared" ca="1" si="7"/>
        <v>151.63269914704065</v>
      </c>
      <c r="CW18" s="1">
        <f t="shared" ca="1" si="7"/>
        <v>154.01680025583823</v>
      </c>
      <c r="CX18" s="1">
        <f t="shared" ca="1" si="7"/>
        <v>154.19406820782746</v>
      </c>
      <c r="CY18" s="1">
        <f t="shared" ca="1" si="7"/>
        <v>154.2269487745956</v>
      </c>
      <c r="CZ18" s="1">
        <f t="shared" ca="1" si="7"/>
        <v>153.20436758477084</v>
      </c>
      <c r="DA18" s="1">
        <f t="shared" ca="1" si="7"/>
        <v>152.52972797432957</v>
      </c>
    </row>
    <row r="19" spans="1:105" x14ac:dyDescent="0.25">
      <c r="A19" s="3">
        <v>44999</v>
      </c>
      <c r="B19" s="1">
        <v>137.53630100000001</v>
      </c>
      <c r="C19">
        <f t="shared" si="0"/>
        <v>5.3001600322716245E-3</v>
      </c>
      <c r="D19">
        <v>12</v>
      </c>
      <c r="E19" s="8">
        <v>45037</v>
      </c>
      <c r="F19" s="1">
        <f t="shared" ca="1" si="1"/>
        <v>151.23553815083116</v>
      </c>
      <c r="G19" s="1">
        <f t="shared" ca="1" si="1"/>
        <v>153.47561166917362</v>
      </c>
      <c r="H19" s="1">
        <f t="shared" ca="1" si="1"/>
        <v>150.60825251932732</v>
      </c>
      <c r="I19" s="1">
        <f t="shared" ca="1" si="1"/>
        <v>151.92874205797105</v>
      </c>
      <c r="J19" s="1">
        <f t="shared" ca="1" si="1"/>
        <v>154.07605761371093</v>
      </c>
      <c r="K19" s="1">
        <f t="shared" ca="1" si="1"/>
        <v>153.34856041578439</v>
      </c>
      <c r="L19" s="1">
        <f t="shared" ca="1" si="1"/>
        <v>151.90649963861637</v>
      </c>
      <c r="M19" s="1">
        <f t="shared" ca="1" si="1"/>
        <v>153.38707560375423</v>
      </c>
      <c r="N19" s="1">
        <f t="shared" ca="1" si="1"/>
        <v>152.86127277218972</v>
      </c>
      <c r="O19" s="1">
        <f t="shared" ca="1" si="1"/>
        <v>153.46393613879286</v>
      </c>
      <c r="P19" s="1">
        <f t="shared" ca="1" si="2"/>
        <v>155.15909063751673</v>
      </c>
      <c r="Q19" s="1">
        <f t="shared" ca="1" si="2"/>
        <v>153.05944307021883</v>
      </c>
      <c r="R19" s="1">
        <f t="shared" ca="1" si="2"/>
        <v>152.65939747769636</v>
      </c>
      <c r="S19" s="1">
        <f t="shared" ca="1" si="2"/>
        <v>154.52268622306642</v>
      </c>
      <c r="T19" s="1">
        <f t="shared" ca="1" si="2"/>
        <v>154.50160011365503</v>
      </c>
      <c r="U19" s="1">
        <f t="shared" ca="1" si="2"/>
        <v>151.80878859452804</v>
      </c>
      <c r="V19" s="1">
        <f t="shared" ca="1" si="2"/>
        <v>151.18693561826117</v>
      </c>
      <c r="W19" s="1">
        <f t="shared" ca="1" si="2"/>
        <v>153.68712842416062</v>
      </c>
      <c r="X19" s="1">
        <f t="shared" ca="1" si="2"/>
        <v>153.32623993893642</v>
      </c>
      <c r="Y19" s="1">
        <f t="shared" ca="1" si="2"/>
        <v>155.08171283600262</v>
      </c>
      <c r="Z19" s="1">
        <f t="shared" ca="1" si="3"/>
        <v>153.42706886911273</v>
      </c>
      <c r="AA19" s="1">
        <f t="shared" ca="1" si="3"/>
        <v>151.99822340228798</v>
      </c>
      <c r="AB19" s="1">
        <f t="shared" ca="1" si="3"/>
        <v>155.80981242246671</v>
      </c>
      <c r="AC19" s="1">
        <f t="shared" ca="1" si="3"/>
        <v>154.75212367227465</v>
      </c>
      <c r="AD19" s="1">
        <f t="shared" ca="1" si="3"/>
        <v>155.43383754166632</v>
      </c>
      <c r="AE19" s="1">
        <f t="shared" ca="1" si="3"/>
        <v>153.86875330250453</v>
      </c>
      <c r="AF19" s="1">
        <f t="shared" ca="1" si="3"/>
        <v>156.87321016921996</v>
      </c>
      <c r="AG19" s="1">
        <f t="shared" ca="1" si="3"/>
        <v>154.06398511117504</v>
      </c>
      <c r="AH19" s="1">
        <f t="shared" ca="1" si="3"/>
        <v>152.99539543940398</v>
      </c>
      <c r="AI19" s="1">
        <f t="shared" ca="1" si="3"/>
        <v>151.30627485602918</v>
      </c>
      <c r="AJ19" s="1">
        <f t="shared" ca="1" si="4"/>
        <v>150.88642558474675</v>
      </c>
      <c r="AK19" s="1">
        <f t="shared" ca="1" si="4"/>
        <v>153.63316388220366</v>
      </c>
      <c r="AL19" s="1">
        <f t="shared" ca="1" si="4"/>
        <v>151.84161590336046</v>
      </c>
      <c r="AM19" s="1">
        <f t="shared" ca="1" si="4"/>
        <v>153.6990942692297</v>
      </c>
      <c r="AN19" s="1">
        <f t="shared" ca="1" si="4"/>
        <v>152.94991292782012</v>
      </c>
      <c r="AO19" s="1">
        <f t="shared" ca="1" si="4"/>
        <v>155.38992555977717</v>
      </c>
      <c r="AP19" s="1">
        <f t="shared" ca="1" si="4"/>
        <v>154.26236416745439</v>
      </c>
      <c r="AQ19" s="1">
        <f t="shared" ca="1" si="4"/>
        <v>152.5668373210822</v>
      </c>
      <c r="AR19" s="1">
        <f t="shared" ca="1" si="4"/>
        <v>155.15897933491578</v>
      </c>
      <c r="AS19" s="1">
        <f t="shared" ca="1" si="4"/>
        <v>152.77863345920574</v>
      </c>
      <c r="AT19" s="1">
        <f t="shared" ca="1" si="5"/>
        <v>153.03878544997332</v>
      </c>
      <c r="AU19" s="1">
        <f t="shared" ca="1" si="5"/>
        <v>153.14018747302453</v>
      </c>
      <c r="AV19" s="1">
        <f t="shared" ca="1" si="5"/>
        <v>152.40663414584037</v>
      </c>
      <c r="AW19" s="1">
        <f t="shared" ca="1" si="5"/>
        <v>153.14044887040151</v>
      </c>
      <c r="AX19" s="1">
        <f t="shared" ca="1" si="5"/>
        <v>153.00833782402017</v>
      </c>
      <c r="AY19" s="1">
        <f t="shared" ca="1" si="5"/>
        <v>152.77604078444494</v>
      </c>
      <c r="AZ19" s="1">
        <f t="shared" ca="1" si="5"/>
        <v>153.49983485696026</v>
      </c>
      <c r="BA19" s="1">
        <f t="shared" ca="1" si="5"/>
        <v>150.82664361043356</v>
      </c>
      <c r="BB19" s="1">
        <f t="shared" ca="1" si="5"/>
        <v>151.57777474641068</v>
      </c>
      <c r="BC19" s="1">
        <f t="shared" ca="1" si="5"/>
        <v>153.70230337214335</v>
      </c>
      <c r="BD19" s="1">
        <f t="shared" ca="1" si="7"/>
        <v>152.32726505882761</v>
      </c>
      <c r="BE19" s="1">
        <f t="shared" ca="1" si="7"/>
        <v>152.11967005894991</v>
      </c>
      <c r="BF19" s="1">
        <f t="shared" ca="1" si="7"/>
        <v>151.74482493408661</v>
      </c>
      <c r="BG19" s="1">
        <f t="shared" ca="1" si="7"/>
        <v>154.35895711468524</v>
      </c>
      <c r="BH19" s="1">
        <f t="shared" ca="1" si="7"/>
        <v>153.71153436203684</v>
      </c>
      <c r="BI19" s="1">
        <f t="shared" ca="1" si="7"/>
        <v>153.07561483290428</v>
      </c>
      <c r="BJ19" s="1">
        <f t="shared" ca="1" si="7"/>
        <v>153.23159053168186</v>
      </c>
      <c r="BK19" s="1">
        <f t="shared" ca="1" si="7"/>
        <v>154.59576952891618</v>
      </c>
      <c r="BL19" s="1">
        <f t="shared" ca="1" si="7"/>
        <v>154.94514555595043</v>
      </c>
      <c r="BM19" s="1">
        <f t="shared" ca="1" si="7"/>
        <v>153.7981980265796</v>
      </c>
      <c r="BN19" s="1">
        <f t="shared" ca="1" si="7"/>
        <v>150.20391115864675</v>
      </c>
      <c r="BO19" s="1">
        <f t="shared" ca="1" si="7"/>
        <v>154.13962786245915</v>
      </c>
      <c r="BP19" s="1">
        <f t="shared" ca="1" si="7"/>
        <v>154.12650103195608</v>
      </c>
      <c r="BQ19" s="1">
        <f t="shared" ca="1" si="7"/>
        <v>153.26128338584491</v>
      </c>
      <c r="BR19" s="1">
        <f t="shared" ca="1" si="7"/>
        <v>153.84120463275462</v>
      </c>
      <c r="BS19" s="1">
        <f t="shared" ca="1" si="7"/>
        <v>154.32592396795408</v>
      </c>
      <c r="BT19" s="1">
        <f t="shared" ref="BD19:DA24" ca="1" si="8">BT$8*EXP($F$4+$F$5*NORMSINV(RAND()))</f>
        <v>150.68065362175938</v>
      </c>
      <c r="BU19" s="1">
        <f t="shared" ca="1" si="8"/>
        <v>154.12833167233936</v>
      </c>
      <c r="BV19" s="1">
        <f t="shared" ca="1" si="8"/>
        <v>153.65887772549846</v>
      </c>
      <c r="BW19" s="1">
        <f t="shared" ca="1" si="8"/>
        <v>155.36155359587283</v>
      </c>
      <c r="BX19" s="1">
        <f t="shared" ca="1" si="8"/>
        <v>152.00294508496819</v>
      </c>
      <c r="BY19" s="1">
        <f t="shared" ca="1" si="8"/>
        <v>154.29466116642999</v>
      </c>
      <c r="BZ19" s="1">
        <f t="shared" ca="1" si="8"/>
        <v>155.04029723906305</v>
      </c>
      <c r="CA19" s="1">
        <f t="shared" ca="1" si="8"/>
        <v>153.26353111348271</v>
      </c>
      <c r="CB19" s="1">
        <f t="shared" ca="1" si="8"/>
        <v>152.21562548168561</v>
      </c>
      <c r="CC19" s="1">
        <f t="shared" ca="1" si="8"/>
        <v>153.89494015428437</v>
      </c>
      <c r="CD19" s="1">
        <f t="shared" ca="1" si="8"/>
        <v>151.64528287552469</v>
      </c>
      <c r="CE19" s="1">
        <f t="shared" ca="1" si="8"/>
        <v>155.26277925694686</v>
      </c>
      <c r="CF19" s="1">
        <f t="shared" ca="1" si="8"/>
        <v>155.09160941898554</v>
      </c>
      <c r="CG19" s="1">
        <f t="shared" ca="1" si="8"/>
        <v>152.78862723681098</v>
      </c>
      <c r="CH19" s="1">
        <f t="shared" ca="1" si="8"/>
        <v>152.31343596934749</v>
      </c>
      <c r="CI19" s="1">
        <f t="shared" ca="1" si="8"/>
        <v>151.01705693149563</v>
      </c>
      <c r="CJ19" s="1">
        <f t="shared" ca="1" si="8"/>
        <v>151.41196138358049</v>
      </c>
      <c r="CK19" s="1">
        <f t="shared" ca="1" si="8"/>
        <v>153.61083815055048</v>
      </c>
      <c r="CL19" s="1">
        <f t="shared" ca="1" si="8"/>
        <v>154.71345676149991</v>
      </c>
      <c r="CM19" s="1">
        <f t="shared" ca="1" si="8"/>
        <v>153.36730718282507</v>
      </c>
      <c r="CN19" s="1">
        <f t="shared" ca="1" si="8"/>
        <v>152.88714122405261</v>
      </c>
      <c r="CO19" s="1">
        <f t="shared" ca="1" si="8"/>
        <v>153.7147230085526</v>
      </c>
      <c r="CP19" s="1">
        <f t="shared" ca="1" si="8"/>
        <v>154.76405931124089</v>
      </c>
      <c r="CQ19" s="1">
        <f t="shared" ca="1" si="8"/>
        <v>154.07146195296926</v>
      </c>
      <c r="CR19" s="1">
        <f t="shared" ca="1" si="8"/>
        <v>153.09584053179435</v>
      </c>
      <c r="CS19" s="1">
        <f t="shared" ca="1" si="8"/>
        <v>155.17858080256289</v>
      </c>
      <c r="CT19" s="1">
        <f t="shared" ca="1" si="8"/>
        <v>151.00081847796946</v>
      </c>
      <c r="CU19" s="1">
        <f t="shared" ca="1" si="8"/>
        <v>153.74279997759467</v>
      </c>
      <c r="CV19" s="1">
        <f t="shared" ca="1" si="8"/>
        <v>155.21958535132251</v>
      </c>
      <c r="CW19" s="1">
        <f t="shared" ca="1" si="8"/>
        <v>152.80689226133231</v>
      </c>
      <c r="CX19" s="1">
        <f t="shared" ca="1" si="8"/>
        <v>153.9290711312004</v>
      </c>
      <c r="CY19" s="1">
        <f t="shared" ca="1" si="8"/>
        <v>155.09998160425781</v>
      </c>
      <c r="CZ19" s="1">
        <f t="shared" ca="1" si="8"/>
        <v>151.24999080764348</v>
      </c>
      <c r="DA19" s="1">
        <f t="shared" ca="1" si="8"/>
        <v>154.2032878840547</v>
      </c>
    </row>
    <row r="20" spans="1:105" x14ac:dyDescent="0.25">
      <c r="A20" s="3">
        <v>44998</v>
      </c>
      <c r="B20" s="1">
        <v>136.80926500000001</v>
      </c>
      <c r="C20">
        <f t="shared" si="0"/>
        <v>2.9160459400982578E-3</v>
      </c>
      <c r="D20">
        <v>13</v>
      </c>
      <c r="E20" s="8">
        <v>45040</v>
      </c>
      <c r="F20" s="1">
        <f t="shared" ca="1" si="1"/>
        <v>152.65290414166915</v>
      </c>
      <c r="G20" s="1">
        <f t="shared" ca="1" si="1"/>
        <v>153.92509338442724</v>
      </c>
      <c r="H20" s="1">
        <f t="shared" ca="1" si="1"/>
        <v>153.72431969340784</v>
      </c>
      <c r="I20" s="1">
        <f t="shared" ca="1" si="1"/>
        <v>155.0105725049018</v>
      </c>
      <c r="J20" s="1">
        <f t="shared" ca="1" si="1"/>
        <v>152.64430453048988</v>
      </c>
      <c r="K20" s="1">
        <f t="shared" ca="1" si="1"/>
        <v>153.22740410656536</v>
      </c>
      <c r="L20" s="1">
        <f t="shared" ca="1" si="1"/>
        <v>155.76255559316829</v>
      </c>
      <c r="M20" s="1">
        <f t="shared" ca="1" si="1"/>
        <v>154.74454871916095</v>
      </c>
      <c r="N20" s="1">
        <f t="shared" ca="1" si="1"/>
        <v>152.18900088480032</v>
      </c>
      <c r="O20" s="1">
        <f t="shared" ca="1" si="1"/>
        <v>154.44440475336441</v>
      </c>
      <c r="P20" s="1">
        <f t="shared" ca="1" si="2"/>
        <v>151.90179086052262</v>
      </c>
      <c r="Q20" s="1">
        <f t="shared" ca="1" si="2"/>
        <v>151.878330299846</v>
      </c>
      <c r="R20" s="1">
        <f t="shared" ca="1" si="2"/>
        <v>152.9603687063325</v>
      </c>
      <c r="S20" s="1">
        <f t="shared" ca="1" si="2"/>
        <v>153.75149027288847</v>
      </c>
      <c r="T20" s="1">
        <f t="shared" ca="1" si="2"/>
        <v>151.73126303151358</v>
      </c>
      <c r="U20" s="1">
        <f t="shared" ca="1" si="2"/>
        <v>152.55701336677413</v>
      </c>
      <c r="V20" s="1">
        <f t="shared" ca="1" si="2"/>
        <v>153.7607243545568</v>
      </c>
      <c r="W20" s="1">
        <f t="shared" ca="1" si="2"/>
        <v>151.9097305848143</v>
      </c>
      <c r="X20" s="1">
        <f t="shared" ca="1" si="2"/>
        <v>152.50844549451375</v>
      </c>
      <c r="Y20" s="1">
        <f t="shared" ca="1" si="2"/>
        <v>154.445277607522</v>
      </c>
      <c r="Z20" s="1">
        <f t="shared" ca="1" si="3"/>
        <v>153.10853572423159</v>
      </c>
      <c r="AA20" s="1">
        <f t="shared" ca="1" si="3"/>
        <v>152.40153501979671</v>
      </c>
      <c r="AB20" s="1">
        <f t="shared" ca="1" si="3"/>
        <v>155.18789525011798</v>
      </c>
      <c r="AC20" s="1">
        <f t="shared" ca="1" si="3"/>
        <v>152.58071224793721</v>
      </c>
      <c r="AD20" s="1">
        <f t="shared" ca="1" si="3"/>
        <v>152.52983922215921</v>
      </c>
      <c r="AE20" s="1">
        <f t="shared" ca="1" si="3"/>
        <v>154.67027726728546</v>
      </c>
      <c r="AF20" s="1">
        <f t="shared" ca="1" si="3"/>
        <v>153.75584959090349</v>
      </c>
      <c r="AG20" s="1">
        <f t="shared" ca="1" si="3"/>
        <v>152.97433676739445</v>
      </c>
      <c r="AH20" s="1">
        <f t="shared" ca="1" si="3"/>
        <v>154.44772928499935</v>
      </c>
      <c r="AI20" s="1">
        <f t="shared" ca="1" si="3"/>
        <v>153.77520075460805</v>
      </c>
      <c r="AJ20" s="1">
        <f t="shared" ca="1" si="4"/>
        <v>153.06182248435223</v>
      </c>
      <c r="AK20" s="1">
        <f t="shared" ca="1" si="4"/>
        <v>152.78242717064902</v>
      </c>
      <c r="AL20" s="1">
        <f t="shared" ca="1" si="4"/>
        <v>153.40132616086797</v>
      </c>
      <c r="AM20" s="1">
        <f t="shared" ca="1" si="4"/>
        <v>154.23935408088357</v>
      </c>
      <c r="AN20" s="1">
        <f t="shared" ca="1" si="4"/>
        <v>151.71661653085775</v>
      </c>
      <c r="AO20" s="1">
        <f t="shared" ca="1" si="4"/>
        <v>151.60553355676717</v>
      </c>
      <c r="AP20" s="1">
        <f t="shared" ca="1" si="4"/>
        <v>152.90846746410003</v>
      </c>
      <c r="AQ20" s="1">
        <f t="shared" ca="1" si="4"/>
        <v>153.73624742603025</v>
      </c>
      <c r="AR20" s="1">
        <f t="shared" ca="1" si="4"/>
        <v>155.21850919211417</v>
      </c>
      <c r="AS20" s="1">
        <f t="shared" ca="1" si="4"/>
        <v>153.6009613998618</v>
      </c>
      <c r="AT20" s="1">
        <f t="shared" ca="1" si="5"/>
        <v>152.9950149695843</v>
      </c>
      <c r="AU20" s="1">
        <f t="shared" ca="1" si="5"/>
        <v>152.05307775615805</v>
      </c>
      <c r="AV20" s="1">
        <f t="shared" ca="1" si="5"/>
        <v>153.87490635048979</v>
      </c>
      <c r="AW20" s="1">
        <f t="shared" ca="1" si="5"/>
        <v>152.41408103635462</v>
      </c>
      <c r="AX20" s="1">
        <f t="shared" ca="1" si="5"/>
        <v>154.31996887228621</v>
      </c>
      <c r="AY20" s="1">
        <f t="shared" ca="1" si="5"/>
        <v>153.05201694972021</v>
      </c>
      <c r="AZ20" s="1">
        <f t="shared" ca="1" si="5"/>
        <v>154.00973450029343</v>
      </c>
      <c r="BA20" s="1">
        <f t="shared" ca="1" si="5"/>
        <v>149.92419684176312</v>
      </c>
      <c r="BB20" s="1">
        <f t="shared" ca="1" si="5"/>
        <v>153.83883256863146</v>
      </c>
      <c r="BC20" s="1">
        <f t="shared" ca="1" si="5"/>
        <v>154.2426366910274</v>
      </c>
      <c r="BD20" s="1">
        <f t="shared" ca="1" si="8"/>
        <v>152.90723850579775</v>
      </c>
      <c r="BE20" s="1">
        <f t="shared" ca="1" si="8"/>
        <v>152.93636326225069</v>
      </c>
      <c r="BF20" s="1">
        <f t="shared" ca="1" si="8"/>
        <v>153.6371207344975</v>
      </c>
      <c r="BG20" s="1">
        <f t="shared" ca="1" si="8"/>
        <v>153.71844863125446</v>
      </c>
      <c r="BH20" s="1">
        <f t="shared" ca="1" si="8"/>
        <v>152.85866071079394</v>
      </c>
      <c r="BI20" s="1">
        <f t="shared" ca="1" si="8"/>
        <v>154.34248596802092</v>
      </c>
      <c r="BJ20" s="1">
        <f t="shared" ca="1" si="8"/>
        <v>151.95657437096946</v>
      </c>
      <c r="BK20" s="1">
        <f t="shared" ca="1" si="8"/>
        <v>153.24022502900618</v>
      </c>
      <c r="BL20" s="1">
        <f t="shared" ca="1" si="8"/>
        <v>155.09422516730598</v>
      </c>
      <c r="BM20" s="1">
        <f t="shared" ca="1" si="8"/>
        <v>153.74345767449367</v>
      </c>
      <c r="BN20" s="1">
        <f t="shared" ca="1" si="8"/>
        <v>154.5909334019882</v>
      </c>
      <c r="BO20" s="1">
        <f t="shared" ca="1" si="8"/>
        <v>154.4314537819144</v>
      </c>
      <c r="BP20" s="1">
        <f t="shared" ca="1" si="8"/>
        <v>155.47340364125697</v>
      </c>
      <c r="BQ20" s="1">
        <f t="shared" ca="1" si="8"/>
        <v>152.6343305487882</v>
      </c>
      <c r="BR20" s="1">
        <f t="shared" ca="1" si="8"/>
        <v>155.04460856809689</v>
      </c>
      <c r="BS20" s="1">
        <f t="shared" ca="1" si="8"/>
        <v>152.6448780987202</v>
      </c>
      <c r="BT20" s="1">
        <f t="shared" ca="1" si="8"/>
        <v>153.76520778005576</v>
      </c>
      <c r="BU20" s="1">
        <f t="shared" ca="1" si="8"/>
        <v>150.97070589040922</v>
      </c>
      <c r="BV20" s="1">
        <f t="shared" ca="1" si="8"/>
        <v>154.91118107355109</v>
      </c>
      <c r="BW20" s="1">
        <f t="shared" ca="1" si="8"/>
        <v>154.75278707732312</v>
      </c>
      <c r="BX20" s="1">
        <f t="shared" ca="1" si="8"/>
        <v>154.89513551582556</v>
      </c>
      <c r="BY20" s="1">
        <f t="shared" ca="1" si="8"/>
        <v>154.39193815164538</v>
      </c>
      <c r="BZ20" s="1">
        <f t="shared" ca="1" si="8"/>
        <v>154.9675538670221</v>
      </c>
      <c r="CA20" s="1">
        <f t="shared" ca="1" si="8"/>
        <v>153.6731015224066</v>
      </c>
      <c r="CB20" s="1">
        <f t="shared" ca="1" si="8"/>
        <v>154.46236341902267</v>
      </c>
      <c r="CC20" s="1">
        <f t="shared" ca="1" si="8"/>
        <v>154.06272658553104</v>
      </c>
      <c r="CD20" s="1">
        <f t="shared" ca="1" si="8"/>
        <v>153.07003873708368</v>
      </c>
      <c r="CE20" s="1">
        <f t="shared" ca="1" si="8"/>
        <v>151.84708723177724</v>
      </c>
      <c r="CF20" s="1">
        <f t="shared" ca="1" si="8"/>
        <v>154.22673772467903</v>
      </c>
      <c r="CG20" s="1">
        <f t="shared" ca="1" si="8"/>
        <v>155.67531425793231</v>
      </c>
      <c r="CH20" s="1">
        <f t="shared" ca="1" si="8"/>
        <v>152.6375538616721</v>
      </c>
      <c r="CI20" s="1">
        <f t="shared" ca="1" si="8"/>
        <v>152.25635486331342</v>
      </c>
      <c r="CJ20" s="1">
        <f t="shared" ca="1" si="8"/>
        <v>151.24088801799735</v>
      </c>
      <c r="CK20" s="1">
        <f t="shared" ca="1" si="8"/>
        <v>153.42285604961805</v>
      </c>
      <c r="CL20" s="1">
        <f t="shared" ca="1" si="8"/>
        <v>153.70711564146788</v>
      </c>
      <c r="CM20" s="1">
        <f t="shared" ca="1" si="8"/>
        <v>152.97509868280346</v>
      </c>
      <c r="CN20" s="1">
        <f t="shared" ca="1" si="8"/>
        <v>152.35071172736647</v>
      </c>
      <c r="CO20" s="1">
        <f t="shared" ca="1" si="8"/>
        <v>154.23919472906152</v>
      </c>
      <c r="CP20" s="1">
        <f t="shared" ca="1" si="8"/>
        <v>153.24619154751022</v>
      </c>
      <c r="CQ20" s="1">
        <f t="shared" ca="1" si="8"/>
        <v>153.34360461993916</v>
      </c>
      <c r="CR20" s="1">
        <f t="shared" ca="1" si="8"/>
        <v>152.79156627536278</v>
      </c>
      <c r="CS20" s="1">
        <f t="shared" ca="1" si="8"/>
        <v>151.49748912244843</v>
      </c>
      <c r="CT20" s="1">
        <f t="shared" ca="1" si="8"/>
        <v>153.20272174234023</v>
      </c>
      <c r="CU20" s="1">
        <f t="shared" ca="1" si="8"/>
        <v>154.4365432987135</v>
      </c>
      <c r="CV20" s="1">
        <f t="shared" ca="1" si="8"/>
        <v>151.21516433008844</v>
      </c>
      <c r="CW20" s="1">
        <f t="shared" ca="1" si="8"/>
        <v>151.65659799067743</v>
      </c>
      <c r="CX20" s="1">
        <f t="shared" ca="1" si="8"/>
        <v>153.52983073663009</v>
      </c>
      <c r="CY20" s="1">
        <f t="shared" ca="1" si="8"/>
        <v>151.47031251910352</v>
      </c>
      <c r="CZ20" s="1">
        <f t="shared" ca="1" si="8"/>
        <v>153.01125533550928</v>
      </c>
      <c r="DA20" s="1">
        <f t="shared" ca="1" si="8"/>
        <v>154.66047657277846</v>
      </c>
    </row>
    <row r="21" spans="1:105" x14ac:dyDescent="0.25">
      <c r="A21" s="3">
        <v>44995</v>
      </c>
      <c r="B21" s="1">
        <v>136.41090399999999</v>
      </c>
      <c r="C21">
        <f t="shared" si="0"/>
        <v>-1.4590309843829823E-3</v>
      </c>
      <c r="D21">
        <v>14</v>
      </c>
      <c r="E21" s="8">
        <v>45041</v>
      </c>
      <c r="F21" s="1">
        <f t="shared" ca="1" si="1"/>
        <v>152.93226196275438</v>
      </c>
      <c r="G21" s="1">
        <f t="shared" ca="1" si="1"/>
        <v>152.41444086121672</v>
      </c>
      <c r="H21" s="1">
        <f t="shared" ca="1" si="1"/>
        <v>153.83247169763152</v>
      </c>
      <c r="I21" s="1">
        <f t="shared" ca="1" si="1"/>
        <v>152.12777227504284</v>
      </c>
      <c r="J21" s="1">
        <f t="shared" ca="1" si="1"/>
        <v>153.65442283635068</v>
      </c>
      <c r="K21" s="1">
        <f t="shared" ca="1" si="1"/>
        <v>154.69688492629115</v>
      </c>
      <c r="L21" s="1">
        <f t="shared" ca="1" si="1"/>
        <v>155.593382431436</v>
      </c>
      <c r="M21" s="1">
        <f t="shared" ca="1" si="1"/>
        <v>155.96901450046724</v>
      </c>
      <c r="N21" s="1">
        <f t="shared" ca="1" si="1"/>
        <v>152.6742032566107</v>
      </c>
      <c r="O21" s="1">
        <f t="shared" ca="1" si="1"/>
        <v>152.40179953834877</v>
      </c>
      <c r="P21" s="1">
        <f t="shared" ca="1" si="2"/>
        <v>153.95549106448144</v>
      </c>
      <c r="Q21" s="1">
        <f t="shared" ca="1" si="2"/>
        <v>152.43764079590977</v>
      </c>
      <c r="R21" s="1">
        <f t="shared" ca="1" si="2"/>
        <v>154.26374919169999</v>
      </c>
      <c r="S21" s="1">
        <f t="shared" ca="1" si="2"/>
        <v>153.94249809163588</v>
      </c>
      <c r="T21" s="1">
        <f t="shared" ca="1" si="2"/>
        <v>152.61262767654028</v>
      </c>
      <c r="U21" s="1">
        <f t="shared" ca="1" si="2"/>
        <v>154.67638378239999</v>
      </c>
      <c r="V21" s="1">
        <f t="shared" ca="1" si="2"/>
        <v>153.7677013903471</v>
      </c>
      <c r="W21" s="1">
        <f t="shared" ca="1" si="2"/>
        <v>153.96913817865862</v>
      </c>
      <c r="X21" s="1">
        <f t="shared" ca="1" si="2"/>
        <v>155.23460098758088</v>
      </c>
      <c r="Y21" s="1">
        <f t="shared" ca="1" si="2"/>
        <v>155.28060390558076</v>
      </c>
      <c r="Z21" s="1">
        <f t="shared" ca="1" si="3"/>
        <v>152.30878075252321</v>
      </c>
      <c r="AA21" s="1">
        <f t="shared" ca="1" si="3"/>
        <v>152.56877149287607</v>
      </c>
      <c r="AB21" s="1">
        <f t="shared" ca="1" si="3"/>
        <v>151.88822349131433</v>
      </c>
      <c r="AC21" s="1">
        <f t="shared" ca="1" si="3"/>
        <v>153.66141886230142</v>
      </c>
      <c r="AD21" s="1">
        <f t="shared" ca="1" si="3"/>
        <v>152.21567335046794</v>
      </c>
      <c r="AE21" s="1">
        <f t="shared" ca="1" si="3"/>
        <v>153.01849467244426</v>
      </c>
      <c r="AF21" s="1">
        <f t="shared" ca="1" si="3"/>
        <v>152.1564631220526</v>
      </c>
      <c r="AG21" s="1">
        <f t="shared" ca="1" si="3"/>
        <v>152.91778630402121</v>
      </c>
      <c r="AH21" s="1">
        <f t="shared" ca="1" si="3"/>
        <v>154.20912766930701</v>
      </c>
      <c r="AI21" s="1">
        <f t="shared" ca="1" si="3"/>
        <v>154.12513935334513</v>
      </c>
      <c r="AJ21" s="1">
        <f t="shared" ca="1" si="4"/>
        <v>152.30380507475982</v>
      </c>
      <c r="AK21" s="1">
        <f t="shared" ca="1" si="4"/>
        <v>154.13046154543724</v>
      </c>
      <c r="AL21" s="1">
        <f t="shared" ca="1" si="4"/>
        <v>152.60318998224906</v>
      </c>
      <c r="AM21" s="1">
        <f t="shared" ca="1" si="4"/>
        <v>153.99913316371737</v>
      </c>
      <c r="AN21" s="1">
        <f t="shared" ca="1" si="4"/>
        <v>154.07945565326111</v>
      </c>
      <c r="AO21" s="1">
        <f t="shared" ca="1" si="4"/>
        <v>150.79551730611112</v>
      </c>
      <c r="AP21" s="1">
        <f t="shared" ca="1" si="4"/>
        <v>153.61410573119875</v>
      </c>
      <c r="AQ21" s="1">
        <f t="shared" ca="1" si="4"/>
        <v>152.77418054510233</v>
      </c>
      <c r="AR21" s="1">
        <f t="shared" ca="1" si="4"/>
        <v>154.90266712928658</v>
      </c>
      <c r="AS21" s="1">
        <f t="shared" ca="1" si="4"/>
        <v>153.06383496889376</v>
      </c>
      <c r="AT21" s="1">
        <f t="shared" ca="1" si="5"/>
        <v>152.09270628508398</v>
      </c>
      <c r="AU21" s="1">
        <f t="shared" ca="1" si="5"/>
        <v>153.66034996357669</v>
      </c>
      <c r="AV21" s="1">
        <f t="shared" ca="1" si="5"/>
        <v>153.98281972773836</v>
      </c>
      <c r="AW21" s="1">
        <f t="shared" ca="1" si="5"/>
        <v>153.12296300133434</v>
      </c>
      <c r="AX21" s="1">
        <f t="shared" ca="1" si="5"/>
        <v>152.49031110762832</v>
      </c>
      <c r="AY21" s="1">
        <f t="shared" ca="1" si="5"/>
        <v>150.42397456854059</v>
      </c>
      <c r="AZ21" s="1">
        <f t="shared" ca="1" si="5"/>
        <v>152.60380638152134</v>
      </c>
      <c r="BA21" s="1">
        <f t="shared" ca="1" si="5"/>
        <v>150.90617796994846</v>
      </c>
      <c r="BB21" s="1">
        <f t="shared" ca="1" si="5"/>
        <v>154.3087192447903</v>
      </c>
      <c r="BC21" s="1">
        <f t="shared" ca="1" si="5"/>
        <v>153.25156561681641</v>
      </c>
      <c r="BD21" s="1">
        <f t="shared" ca="1" si="8"/>
        <v>151.54155558245617</v>
      </c>
      <c r="BE21" s="1">
        <f t="shared" ca="1" si="8"/>
        <v>152.94913487080564</v>
      </c>
      <c r="BF21" s="1">
        <f t="shared" ca="1" si="8"/>
        <v>153.05907382450945</v>
      </c>
      <c r="BG21" s="1">
        <f t="shared" ca="1" si="8"/>
        <v>154.2350238168321</v>
      </c>
      <c r="BH21" s="1">
        <f t="shared" ca="1" si="8"/>
        <v>152.56680958359769</v>
      </c>
      <c r="BI21" s="1">
        <f t="shared" ca="1" si="8"/>
        <v>152.13041246400635</v>
      </c>
      <c r="BJ21" s="1">
        <f t="shared" ca="1" si="8"/>
        <v>154.32866792366431</v>
      </c>
      <c r="BK21" s="1">
        <f t="shared" ca="1" si="8"/>
        <v>151.57196931598671</v>
      </c>
      <c r="BL21" s="1">
        <f t="shared" ca="1" si="8"/>
        <v>154.89869034137479</v>
      </c>
      <c r="BM21" s="1">
        <f t="shared" ca="1" si="8"/>
        <v>152.46846339618685</v>
      </c>
      <c r="BN21" s="1">
        <f t="shared" ca="1" si="8"/>
        <v>152.07414818148837</v>
      </c>
      <c r="BO21" s="1">
        <f t="shared" ca="1" si="8"/>
        <v>152.87036355278332</v>
      </c>
      <c r="BP21" s="1">
        <f t="shared" ca="1" si="8"/>
        <v>153.76775878970676</v>
      </c>
      <c r="BQ21" s="1">
        <f t="shared" ca="1" si="8"/>
        <v>151.18157467234803</v>
      </c>
      <c r="BR21" s="1">
        <f t="shared" ca="1" si="8"/>
        <v>153.16632095765885</v>
      </c>
      <c r="BS21" s="1">
        <f t="shared" ca="1" si="8"/>
        <v>151.71077377709454</v>
      </c>
      <c r="BT21" s="1">
        <f t="shared" ca="1" si="8"/>
        <v>153.14004588889128</v>
      </c>
      <c r="BU21" s="1">
        <f t="shared" ca="1" si="8"/>
        <v>152.41131712799995</v>
      </c>
      <c r="BV21" s="1">
        <f t="shared" ca="1" si="8"/>
        <v>154.27336083641083</v>
      </c>
      <c r="BW21" s="1">
        <f t="shared" ca="1" si="8"/>
        <v>152.42946395356313</v>
      </c>
      <c r="BX21" s="1">
        <f t="shared" ca="1" si="8"/>
        <v>154.23082469854486</v>
      </c>
      <c r="BY21" s="1">
        <f t="shared" ca="1" si="8"/>
        <v>154.24459053803972</v>
      </c>
      <c r="BZ21" s="1">
        <f t="shared" ca="1" si="8"/>
        <v>152.90590742290073</v>
      </c>
      <c r="CA21" s="1">
        <f t="shared" ca="1" si="8"/>
        <v>153.11465782243872</v>
      </c>
      <c r="CB21" s="1">
        <f t="shared" ca="1" si="8"/>
        <v>152.22265776061806</v>
      </c>
      <c r="CC21" s="1">
        <f t="shared" ca="1" si="8"/>
        <v>152.58805875464418</v>
      </c>
      <c r="CD21" s="1">
        <f t="shared" ca="1" si="8"/>
        <v>151.98298708910883</v>
      </c>
      <c r="CE21" s="1">
        <f t="shared" ca="1" si="8"/>
        <v>154.35663875664363</v>
      </c>
      <c r="CF21" s="1">
        <f t="shared" ca="1" si="8"/>
        <v>154.81288790375552</v>
      </c>
      <c r="CG21" s="1">
        <f t="shared" ca="1" si="8"/>
        <v>152.83116461524452</v>
      </c>
      <c r="CH21" s="1">
        <f t="shared" ca="1" si="8"/>
        <v>152.93937284608072</v>
      </c>
      <c r="CI21" s="1">
        <f t="shared" ca="1" si="8"/>
        <v>152.89138282346318</v>
      </c>
      <c r="CJ21" s="1">
        <f t="shared" ca="1" si="8"/>
        <v>152.68230877486522</v>
      </c>
      <c r="CK21" s="1">
        <f t="shared" ca="1" si="8"/>
        <v>154.90326010484924</v>
      </c>
      <c r="CL21" s="1">
        <f t="shared" ca="1" si="8"/>
        <v>157.20166130532095</v>
      </c>
      <c r="CM21" s="1">
        <f t="shared" ca="1" si="8"/>
        <v>154.00843201829116</v>
      </c>
      <c r="CN21" s="1">
        <f t="shared" ca="1" si="8"/>
        <v>154.61493937885598</v>
      </c>
      <c r="CO21" s="1">
        <f t="shared" ca="1" si="8"/>
        <v>156.11445467418147</v>
      </c>
      <c r="CP21" s="1">
        <f t="shared" ca="1" si="8"/>
        <v>153.57276159686936</v>
      </c>
      <c r="CQ21" s="1">
        <f t="shared" ca="1" si="8"/>
        <v>155.13403657467734</v>
      </c>
      <c r="CR21" s="1">
        <f t="shared" ca="1" si="8"/>
        <v>153.67367188042533</v>
      </c>
      <c r="CS21" s="1">
        <f t="shared" ca="1" si="8"/>
        <v>153.56532936643521</v>
      </c>
      <c r="CT21" s="1">
        <f t="shared" ca="1" si="8"/>
        <v>153.77278910179763</v>
      </c>
      <c r="CU21" s="1">
        <f t="shared" ca="1" si="8"/>
        <v>152.02519679593175</v>
      </c>
      <c r="CV21" s="1">
        <f t="shared" ca="1" si="8"/>
        <v>154.35838987024729</v>
      </c>
      <c r="CW21" s="1">
        <f t="shared" ca="1" si="8"/>
        <v>152.22936758808686</v>
      </c>
      <c r="CX21" s="1">
        <f t="shared" ca="1" si="8"/>
        <v>153.39535573944471</v>
      </c>
      <c r="CY21" s="1">
        <f t="shared" ca="1" si="8"/>
        <v>153.36852131698629</v>
      </c>
      <c r="CZ21" s="1">
        <f t="shared" ca="1" si="8"/>
        <v>153.27154141075206</v>
      </c>
      <c r="DA21" s="1">
        <f t="shared" ca="1" si="8"/>
        <v>154.76928137712821</v>
      </c>
    </row>
    <row r="22" spans="1:105" x14ac:dyDescent="0.25">
      <c r="A22" s="3">
        <v>44994</v>
      </c>
      <c r="B22" s="1">
        <v>136.61007699999999</v>
      </c>
      <c r="C22">
        <f t="shared" si="0"/>
        <v>-6.7571749879869816E-3</v>
      </c>
      <c r="D22">
        <v>15</v>
      </c>
      <c r="E22" s="8">
        <v>45042</v>
      </c>
      <c r="F22" s="1">
        <f t="shared" ca="1" si="1"/>
        <v>154.38750566685394</v>
      </c>
      <c r="G22" s="1">
        <f t="shared" ca="1" si="1"/>
        <v>152.94028614300169</v>
      </c>
      <c r="H22" s="1">
        <f t="shared" ca="1" si="1"/>
        <v>152.61519604590751</v>
      </c>
      <c r="I22" s="1">
        <f t="shared" ca="1" si="1"/>
        <v>152.17389704954394</v>
      </c>
      <c r="J22" s="1">
        <f t="shared" ca="1" si="1"/>
        <v>154.58406913891957</v>
      </c>
      <c r="K22" s="1">
        <f t="shared" ca="1" si="1"/>
        <v>152.69797982893641</v>
      </c>
      <c r="L22" s="1">
        <f t="shared" ca="1" si="1"/>
        <v>153.84307835926259</v>
      </c>
      <c r="M22" s="1">
        <f t="shared" ca="1" si="1"/>
        <v>154.8043957834636</v>
      </c>
      <c r="N22" s="1">
        <f t="shared" ca="1" si="1"/>
        <v>155.97574067727504</v>
      </c>
      <c r="O22" s="1">
        <f t="shared" ca="1" si="1"/>
        <v>154.41941780417281</v>
      </c>
      <c r="P22" s="1">
        <f t="shared" ca="1" si="2"/>
        <v>155.11215829181694</v>
      </c>
      <c r="Q22" s="1">
        <f t="shared" ca="1" si="2"/>
        <v>153.40124459964898</v>
      </c>
      <c r="R22" s="1">
        <f t="shared" ca="1" si="2"/>
        <v>153.7921586673379</v>
      </c>
      <c r="S22" s="1">
        <f t="shared" ca="1" si="2"/>
        <v>154.89096730970624</v>
      </c>
      <c r="T22" s="1">
        <f t="shared" ca="1" si="2"/>
        <v>154.12045243434349</v>
      </c>
      <c r="U22" s="1">
        <f t="shared" ca="1" si="2"/>
        <v>151.58425733613021</v>
      </c>
      <c r="V22" s="1">
        <f t="shared" ca="1" si="2"/>
        <v>154.1564692094654</v>
      </c>
      <c r="W22" s="1">
        <f t="shared" ca="1" si="2"/>
        <v>153.72443980280016</v>
      </c>
      <c r="X22" s="1">
        <f t="shared" ca="1" si="2"/>
        <v>153.25129548348085</v>
      </c>
      <c r="Y22" s="1">
        <f t="shared" ca="1" si="2"/>
        <v>153.05616355429515</v>
      </c>
      <c r="Z22" s="1">
        <f t="shared" ca="1" si="3"/>
        <v>154.40389272453717</v>
      </c>
      <c r="AA22" s="1">
        <f t="shared" ca="1" si="3"/>
        <v>153.99281965271075</v>
      </c>
      <c r="AB22" s="1">
        <f t="shared" ca="1" si="3"/>
        <v>153.08911598895082</v>
      </c>
      <c r="AC22" s="1">
        <f t="shared" ca="1" si="3"/>
        <v>154.56460001112197</v>
      </c>
      <c r="AD22" s="1">
        <f t="shared" ca="1" si="3"/>
        <v>154.70786990230903</v>
      </c>
      <c r="AE22" s="1">
        <f t="shared" ca="1" si="3"/>
        <v>155.5897405572793</v>
      </c>
      <c r="AF22" s="1">
        <f t="shared" ca="1" si="3"/>
        <v>151.49981364244292</v>
      </c>
      <c r="AG22" s="1">
        <f t="shared" ca="1" si="3"/>
        <v>154.70385330848325</v>
      </c>
      <c r="AH22" s="1">
        <f t="shared" ca="1" si="3"/>
        <v>151.51336658742835</v>
      </c>
      <c r="AI22" s="1">
        <f t="shared" ca="1" si="3"/>
        <v>155.11249524775187</v>
      </c>
      <c r="AJ22" s="1">
        <f t="shared" ca="1" si="4"/>
        <v>154.27760356193241</v>
      </c>
      <c r="AK22" s="1">
        <f t="shared" ca="1" si="4"/>
        <v>153.44347360593784</v>
      </c>
      <c r="AL22" s="1">
        <f t="shared" ca="1" si="4"/>
        <v>155.58643940709402</v>
      </c>
      <c r="AM22" s="1">
        <f t="shared" ca="1" si="4"/>
        <v>155.13028954677202</v>
      </c>
      <c r="AN22" s="1">
        <f t="shared" ca="1" si="4"/>
        <v>153.86398281512001</v>
      </c>
      <c r="AO22" s="1">
        <f t="shared" ca="1" si="4"/>
        <v>153.89548031864501</v>
      </c>
      <c r="AP22" s="1">
        <f t="shared" ca="1" si="4"/>
        <v>153.30555637572897</v>
      </c>
      <c r="AQ22" s="1">
        <f t="shared" ca="1" si="4"/>
        <v>152.94044387987972</v>
      </c>
      <c r="AR22" s="1">
        <f t="shared" ca="1" si="4"/>
        <v>151.16518539040874</v>
      </c>
      <c r="AS22" s="1">
        <f t="shared" ca="1" si="4"/>
        <v>152.36978792945297</v>
      </c>
      <c r="AT22" s="1">
        <f t="shared" ca="1" si="5"/>
        <v>155.29683281939458</v>
      </c>
      <c r="AU22" s="1">
        <f t="shared" ca="1" si="5"/>
        <v>151.0302183095888</v>
      </c>
      <c r="AV22" s="1">
        <f t="shared" ca="1" si="5"/>
        <v>153.7617564620947</v>
      </c>
      <c r="AW22" s="1">
        <f t="shared" ca="1" si="5"/>
        <v>155.53474754452</v>
      </c>
      <c r="AX22" s="1">
        <f t="shared" ca="1" si="5"/>
        <v>153.25890123808969</v>
      </c>
      <c r="AY22" s="1">
        <f t="shared" ca="1" si="5"/>
        <v>154.63557230446654</v>
      </c>
      <c r="AZ22" s="1">
        <f t="shared" ca="1" si="5"/>
        <v>153.206741867977</v>
      </c>
      <c r="BA22" s="1">
        <f t="shared" ca="1" si="5"/>
        <v>152.60025024256012</v>
      </c>
      <c r="BB22" s="1">
        <f t="shared" ca="1" si="5"/>
        <v>153.34331695582631</v>
      </c>
      <c r="BC22" s="1">
        <f t="shared" ca="1" si="5"/>
        <v>153.05205398345549</v>
      </c>
      <c r="BD22" s="1">
        <f t="shared" ca="1" si="8"/>
        <v>155.31727726946264</v>
      </c>
      <c r="BE22" s="1">
        <f t="shared" ca="1" si="8"/>
        <v>153.42969028888743</v>
      </c>
      <c r="BF22" s="1">
        <f t="shared" ca="1" si="8"/>
        <v>153.5646104160295</v>
      </c>
      <c r="BG22" s="1">
        <f t="shared" ca="1" si="8"/>
        <v>151.92579576404495</v>
      </c>
      <c r="BH22" s="1">
        <f t="shared" ca="1" si="8"/>
        <v>152.43470772566283</v>
      </c>
      <c r="BI22" s="1">
        <f t="shared" ca="1" si="8"/>
        <v>153.05354253091119</v>
      </c>
      <c r="BJ22" s="1">
        <f t="shared" ca="1" si="8"/>
        <v>153.57698830736032</v>
      </c>
      <c r="BK22" s="1">
        <f t="shared" ca="1" si="8"/>
        <v>151.86761898161606</v>
      </c>
      <c r="BL22" s="1">
        <f t="shared" ca="1" si="8"/>
        <v>151.1825168287765</v>
      </c>
      <c r="BM22" s="1">
        <f t="shared" ca="1" si="8"/>
        <v>154.15262179705033</v>
      </c>
      <c r="BN22" s="1">
        <f t="shared" ca="1" si="8"/>
        <v>152.13304825053919</v>
      </c>
      <c r="BO22" s="1">
        <f t="shared" ca="1" si="8"/>
        <v>151.58755951609245</v>
      </c>
      <c r="BP22" s="1">
        <f t="shared" ca="1" si="8"/>
        <v>153.51733256009175</v>
      </c>
      <c r="BQ22" s="1">
        <f t="shared" ca="1" si="8"/>
        <v>153.55083638186622</v>
      </c>
      <c r="BR22" s="1">
        <f t="shared" ca="1" si="8"/>
        <v>151.8814001794029</v>
      </c>
      <c r="BS22" s="1">
        <f t="shared" ca="1" si="8"/>
        <v>153.74397802387486</v>
      </c>
      <c r="BT22" s="1">
        <f t="shared" ca="1" si="8"/>
        <v>153.86416061939497</v>
      </c>
      <c r="BU22" s="1">
        <f t="shared" ca="1" si="8"/>
        <v>152.3621596074764</v>
      </c>
      <c r="BV22" s="1">
        <f t="shared" ca="1" si="8"/>
        <v>153.8471456977523</v>
      </c>
      <c r="BW22" s="1">
        <f t="shared" ca="1" si="8"/>
        <v>155.23125520137074</v>
      </c>
      <c r="BX22" s="1">
        <f t="shared" ca="1" si="8"/>
        <v>153.4980940514821</v>
      </c>
      <c r="BY22" s="1">
        <f t="shared" ca="1" si="8"/>
        <v>155.50096675325807</v>
      </c>
      <c r="BZ22" s="1">
        <f t="shared" ca="1" si="8"/>
        <v>151.49312877318522</v>
      </c>
      <c r="CA22" s="1">
        <f t="shared" ca="1" si="8"/>
        <v>154.79981774832089</v>
      </c>
      <c r="CB22" s="1">
        <f t="shared" ca="1" si="8"/>
        <v>150.56657515757882</v>
      </c>
      <c r="CC22" s="1">
        <f t="shared" ca="1" si="8"/>
        <v>155.84299435846535</v>
      </c>
      <c r="CD22" s="1">
        <f t="shared" ca="1" si="8"/>
        <v>152.11242511927762</v>
      </c>
      <c r="CE22" s="1">
        <f t="shared" ca="1" si="8"/>
        <v>154.56047013777436</v>
      </c>
      <c r="CF22" s="1">
        <f t="shared" ca="1" si="8"/>
        <v>152.8743800691457</v>
      </c>
      <c r="CG22" s="1">
        <f t="shared" ca="1" si="8"/>
        <v>155.96777652464712</v>
      </c>
      <c r="CH22" s="1">
        <f t="shared" ca="1" si="8"/>
        <v>154.62169311502331</v>
      </c>
      <c r="CI22" s="1">
        <f t="shared" ca="1" si="8"/>
        <v>154.15547450089159</v>
      </c>
      <c r="CJ22" s="1">
        <f t="shared" ca="1" si="8"/>
        <v>154.03091278109645</v>
      </c>
      <c r="CK22" s="1">
        <f t="shared" ca="1" si="8"/>
        <v>155.12207240336659</v>
      </c>
      <c r="CL22" s="1">
        <f t="shared" ca="1" si="8"/>
        <v>153.84842242422673</v>
      </c>
      <c r="CM22" s="1">
        <f t="shared" ca="1" si="8"/>
        <v>154.98990639872969</v>
      </c>
      <c r="CN22" s="1">
        <f t="shared" ca="1" si="8"/>
        <v>154.13134743558189</v>
      </c>
      <c r="CO22" s="1">
        <f t="shared" ca="1" si="8"/>
        <v>154.19227470379028</v>
      </c>
      <c r="CP22" s="1">
        <f t="shared" ca="1" si="8"/>
        <v>155.13608320095528</v>
      </c>
      <c r="CQ22" s="1">
        <f t="shared" ca="1" si="8"/>
        <v>153.14531487889727</v>
      </c>
      <c r="CR22" s="1">
        <f t="shared" ca="1" si="8"/>
        <v>155.21745458251937</v>
      </c>
      <c r="CS22" s="1">
        <f t="shared" ca="1" si="8"/>
        <v>153.85426347375699</v>
      </c>
      <c r="CT22" s="1">
        <f t="shared" ca="1" si="8"/>
        <v>154.32399134625805</v>
      </c>
      <c r="CU22" s="1">
        <f t="shared" ca="1" si="8"/>
        <v>151.11924121099312</v>
      </c>
      <c r="CV22" s="1">
        <f t="shared" ca="1" si="8"/>
        <v>153.82783854383015</v>
      </c>
      <c r="CW22" s="1">
        <f t="shared" ca="1" si="8"/>
        <v>154.29870936086385</v>
      </c>
      <c r="CX22" s="1">
        <f t="shared" ca="1" si="8"/>
        <v>153.7393603127754</v>
      </c>
      <c r="CY22" s="1">
        <f t="shared" ca="1" si="8"/>
        <v>155.11110632620495</v>
      </c>
      <c r="CZ22" s="1">
        <f t="shared" ca="1" si="8"/>
        <v>154.56845934182707</v>
      </c>
      <c r="DA22" s="1">
        <f t="shared" ca="1" si="8"/>
        <v>152.71511139588787</v>
      </c>
    </row>
    <row r="23" spans="1:105" x14ac:dyDescent="0.25">
      <c r="A23" s="3">
        <v>44993</v>
      </c>
      <c r="B23" s="1">
        <v>137.53630100000001</v>
      </c>
      <c r="C23">
        <f t="shared" si="0"/>
        <v>-8.2927325130694937E-3</v>
      </c>
      <c r="D23">
        <v>16</v>
      </c>
      <c r="E23" s="8">
        <v>45043</v>
      </c>
      <c r="F23" s="1">
        <f t="shared" ca="1" si="1"/>
        <v>153.29929384263369</v>
      </c>
      <c r="G23" s="1">
        <f t="shared" ca="1" si="1"/>
        <v>151.20150574681614</v>
      </c>
      <c r="H23" s="1">
        <f t="shared" ca="1" si="1"/>
        <v>154.20665893921799</v>
      </c>
      <c r="I23" s="1">
        <f t="shared" ca="1" si="1"/>
        <v>153.80605789185222</v>
      </c>
      <c r="J23" s="1">
        <f t="shared" ca="1" si="1"/>
        <v>155.59678788758927</v>
      </c>
      <c r="K23" s="1">
        <f t="shared" ca="1" si="1"/>
        <v>152.95798602188552</v>
      </c>
      <c r="L23" s="1">
        <f t="shared" ca="1" si="1"/>
        <v>153.88282425398236</v>
      </c>
      <c r="M23" s="1">
        <f t="shared" ca="1" si="1"/>
        <v>153.83596410707443</v>
      </c>
      <c r="N23" s="1">
        <f t="shared" ca="1" si="1"/>
        <v>153.95594282658178</v>
      </c>
      <c r="O23" s="1">
        <f t="shared" ca="1" si="1"/>
        <v>151.21030920665115</v>
      </c>
      <c r="P23" s="1">
        <f t="shared" ca="1" si="2"/>
        <v>153.55219401808608</v>
      </c>
      <c r="Q23" s="1">
        <f t="shared" ca="1" si="2"/>
        <v>152.03086913725835</v>
      </c>
      <c r="R23" s="1">
        <f t="shared" ca="1" si="2"/>
        <v>153.15274453283544</v>
      </c>
      <c r="S23" s="1">
        <f t="shared" ca="1" si="2"/>
        <v>155.08648144281676</v>
      </c>
      <c r="T23" s="1">
        <f t="shared" ca="1" si="2"/>
        <v>155.07378753124635</v>
      </c>
      <c r="U23" s="1">
        <f t="shared" ca="1" si="2"/>
        <v>153.02073632179412</v>
      </c>
      <c r="V23" s="1">
        <f t="shared" ca="1" si="2"/>
        <v>156.92401616370552</v>
      </c>
      <c r="W23" s="1">
        <f t="shared" ca="1" si="2"/>
        <v>154.51162882670337</v>
      </c>
      <c r="X23" s="1">
        <f t="shared" ca="1" si="2"/>
        <v>153.82738831788328</v>
      </c>
      <c r="Y23" s="1">
        <f t="shared" ca="1" si="2"/>
        <v>155.04572954011226</v>
      </c>
      <c r="Z23" s="1">
        <f t="shared" ca="1" si="3"/>
        <v>154.92599878641775</v>
      </c>
      <c r="AA23" s="1">
        <f t="shared" ca="1" si="3"/>
        <v>152.66692671611796</v>
      </c>
      <c r="AB23" s="1">
        <f t="shared" ca="1" si="3"/>
        <v>155.2318597562583</v>
      </c>
      <c r="AC23" s="1">
        <f t="shared" ca="1" si="3"/>
        <v>151.96982399634476</v>
      </c>
      <c r="AD23" s="1">
        <f t="shared" ca="1" si="3"/>
        <v>154.48996858532192</v>
      </c>
      <c r="AE23" s="1">
        <f t="shared" ca="1" si="3"/>
        <v>155.48605135401797</v>
      </c>
      <c r="AF23" s="1">
        <f t="shared" ca="1" si="3"/>
        <v>152.89060402121706</v>
      </c>
      <c r="AG23" s="1">
        <f t="shared" ca="1" si="3"/>
        <v>155.99156514323235</v>
      </c>
      <c r="AH23" s="1">
        <f t="shared" ca="1" si="3"/>
        <v>150.53980991194635</v>
      </c>
      <c r="AI23" s="1">
        <f t="shared" ca="1" si="3"/>
        <v>152.8251740560622</v>
      </c>
      <c r="AJ23" s="1">
        <f t="shared" ca="1" si="4"/>
        <v>155.65792670588129</v>
      </c>
      <c r="AK23" s="1">
        <f t="shared" ca="1" si="4"/>
        <v>152.72028382744057</v>
      </c>
      <c r="AL23" s="1">
        <f t="shared" ca="1" si="4"/>
        <v>153.5293535138392</v>
      </c>
      <c r="AM23" s="1">
        <f t="shared" ca="1" si="4"/>
        <v>153.14285844133323</v>
      </c>
      <c r="AN23" s="1">
        <f t="shared" ca="1" si="4"/>
        <v>153.11147569361691</v>
      </c>
      <c r="AO23" s="1">
        <f t="shared" ca="1" si="4"/>
        <v>155.00323692636101</v>
      </c>
      <c r="AP23" s="1">
        <f t="shared" ca="1" si="4"/>
        <v>154.39074755614405</v>
      </c>
      <c r="AQ23" s="1">
        <f t="shared" ca="1" si="4"/>
        <v>154.0877427883616</v>
      </c>
      <c r="AR23" s="1">
        <f t="shared" ca="1" si="4"/>
        <v>153.19597118016983</v>
      </c>
      <c r="AS23" s="1">
        <f t="shared" ca="1" si="4"/>
        <v>152.85822733549864</v>
      </c>
      <c r="AT23" s="1">
        <f t="shared" ca="1" si="5"/>
        <v>152.72570922218395</v>
      </c>
      <c r="AU23" s="1">
        <f t="shared" ca="1" si="5"/>
        <v>152.65593834349696</v>
      </c>
      <c r="AV23" s="1">
        <f t="shared" ca="1" si="5"/>
        <v>152.69581994477443</v>
      </c>
      <c r="AW23" s="1">
        <f t="shared" ca="1" si="5"/>
        <v>155.55894539566478</v>
      </c>
      <c r="AX23" s="1">
        <f t="shared" ca="1" si="5"/>
        <v>153.58449147150552</v>
      </c>
      <c r="AY23" s="1">
        <f t="shared" ca="1" si="5"/>
        <v>154.29381102706151</v>
      </c>
      <c r="AZ23" s="1">
        <f t="shared" ca="1" si="5"/>
        <v>153.89752932068333</v>
      </c>
      <c r="BA23" s="1">
        <f t="shared" ca="1" si="5"/>
        <v>151.49214292210374</v>
      </c>
      <c r="BB23" s="1">
        <f t="shared" ca="1" si="5"/>
        <v>153.50765347451437</v>
      </c>
      <c r="BC23" s="1">
        <f t="shared" ca="1" si="5"/>
        <v>151.42716790214055</v>
      </c>
      <c r="BD23" s="1">
        <f t="shared" ca="1" si="8"/>
        <v>156.44406754035907</v>
      </c>
      <c r="BE23" s="1">
        <f t="shared" ca="1" si="8"/>
        <v>154.03433573028656</v>
      </c>
      <c r="BF23" s="1">
        <f t="shared" ca="1" si="8"/>
        <v>154.58207806353852</v>
      </c>
      <c r="BG23" s="1">
        <f t="shared" ca="1" si="8"/>
        <v>153.73876415583052</v>
      </c>
      <c r="BH23" s="1">
        <f t="shared" ca="1" si="8"/>
        <v>154.30905876483928</v>
      </c>
      <c r="BI23" s="1">
        <f t="shared" ca="1" si="8"/>
        <v>153.1859817544705</v>
      </c>
      <c r="BJ23" s="1">
        <f t="shared" ca="1" si="8"/>
        <v>152.1222456710741</v>
      </c>
      <c r="BK23" s="1">
        <f t="shared" ca="1" si="8"/>
        <v>154.42308360290528</v>
      </c>
      <c r="BL23" s="1">
        <f t="shared" ca="1" si="8"/>
        <v>153.32235038033269</v>
      </c>
      <c r="BM23" s="1">
        <f t="shared" ca="1" si="8"/>
        <v>150.85633965203147</v>
      </c>
      <c r="BN23" s="1">
        <f t="shared" ca="1" si="8"/>
        <v>154.41399902115035</v>
      </c>
      <c r="BO23" s="1">
        <f t="shared" ca="1" si="8"/>
        <v>153.45565599189752</v>
      </c>
      <c r="BP23" s="1">
        <f t="shared" ca="1" si="8"/>
        <v>151.62974895983504</v>
      </c>
      <c r="BQ23" s="1">
        <f t="shared" ca="1" si="8"/>
        <v>152.24790613144143</v>
      </c>
      <c r="BR23" s="1">
        <f t="shared" ca="1" si="8"/>
        <v>153.33284263617261</v>
      </c>
      <c r="BS23" s="1">
        <f t="shared" ca="1" si="8"/>
        <v>154.76477040495453</v>
      </c>
      <c r="BT23" s="1">
        <f t="shared" ca="1" si="8"/>
        <v>151.9214662272677</v>
      </c>
      <c r="BU23" s="1">
        <f t="shared" ca="1" si="8"/>
        <v>154.72400941073212</v>
      </c>
      <c r="BV23" s="1">
        <f t="shared" ca="1" si="8"/>
        <v>154.83306042303101</v>
      </c>
      <c r="BW23" s="1">
        <f t="shared" ca="1" si="8"/>
        <v>155.11278652762809</v>
      </c>
      <c r="BX23" s="1">
        <f t="shared" ca="1" si="8"/>
        <v>154.47170969216805</v>
      </c>
      <c r="BY23" s="1">
        <f t="shared" ca="1" si="8"/>
        <v>152.91079039663899</v>
      </c>
      <c r="BZ23" s="1">
        <f t="shared" ca="1" si="8"/>
        <v>154.122800681147</v>
      </c>
      <c r="CA23" s="1">
        <f t="shared" ca="1" si="8"/>
        <v>152.3349123322655</v>
      </c>
      <c r="CB23" s="1">
        <f t="shared" ca="1" si="8"/>
        <v>155.25268871862932</v>
      </c>
      <c r="CC23" s="1">
        <f t="shared" ca="1" si="8"/>
        <v>153.15528065701568</v>
      </c>
      <c r="CD23" s="1">
        <f t="shared" ca="1" si="8"/>
        <v>153.14306753902619</v>
      </c>
      <c r="CE23" s="1">
        <f t="shared" ca="1" si="8"/>
        <v>153.75860931121457</v>
      </c>
      <c r="CF23" s="1">
        <f t="shared" ca="1" si="8"/>
        <v>152.75901499001748</v>
      </c>
      <c r="CG23" s="1">
        <f t="shared" ca="1" si="8"/>
        <v>153.2276139662261</v>
      </c>
      <c r="CH23" s="1">
        <f t="shared" ca="1" si="8"/>
        <v>154.18187366175476</v>
      </c>
      <c r="CI23" s="1">
        <f t="shared" ca="1" si="8"/>
        <v>152.88698992036899</v>
      </c>
      <c r="CJ23" s="1">
        <f t="shared" ca="1" si="8"/>
        <v>156.18216586809558</v>
      </c>
      <c r="CK23" s="1">
        <f t="shared" ca="1" si="8"/>
        <v>151.99798123361259</v>
      </c>
      <c r="CL23" s="1">
        <f t="shared" ca="1" si="8"/>
        <v>154.78236123542729</v>
      </c>
      <c r="CM23" s="1">
        <f t="shared" ca="1" si="8"/>
        <v>155.97624002677429</v>
      </c>
      <c r="CN23" s="1">
        <f t="shared" ca="1" si="8"/>
        <v>153.74086853974774</v>
      </c>
      <c r="CO23" s="1">
        <f t="shared" ca="1" si="8"/>
        <v>152.85747351161157</v>
      </c>
      <c r="CP23" s="1">
        <f t="shared" ca="1" si="8"/>
        <v>151.99819422828691</v>
      </c>
      <c r="CQ23" s="1">
        <f t="shared" ca="1" si="8"/>
        <v>150.28095573223342</v>
      </c>
      <c r="CR23" s="1">
        <f t="shared" ca="1" si="8"/>
        <v>151.83352123900019</v>
      </c>
      <c r="CS23" s="1">
        <f t="shared" ca="1" si="8"/>
        <v>150.29148949447122</v>
      </c>
      <c r="CT23" s="1">
        <f t="shared" ca="1" si="8"/>
        <v>151.61568516074504</v>
      </c>
      <c r="CU23" s="1">
        <f t="shared" ca="1" si="8"/>
        <v>154.41502806573644</v>
      </c>
      <c r="CV23" s="1">
        <f t="shared" ca="1" si="8"/>
        <v>154.60691653317556</v>
      </c>
      <c r="CW23" s="1">
        <f t="shared" ca="1" si="8"/>
        <v>152.49525333213128</v>
      </c>
      <c r="CX23" s="1">
        <f t="shared" ca="1" si="8"/>
        <v>154.04432264527205</v>
      </c>
      <c r="CY23" s="1">
        <f t="shared" ca="1" si="8"/>
        <v>152.6176597466536</v>
      </c>
      <c r="CZ23" s="1">
        <f t="shared" ca="1" si="8"/>
        <v>152.79241448520347</v>
      </c>
      <c r="DA23" s="1">
        <f t="shared" ca="1" si="8"/>
        <v>151.78909058976257</v>
      </c>
    </row>
    <row r="24" spans="1:105" x14ac:dyDescent="0.25">
      <c r="A24" s="3">
        <v>44992</v>
      </c>
      <c r="B24" s="1">
        <v>138.68159499999999</v>
      </c>
      <c r="C24">
        <f t="shared" si="0"/>
        <v>-1.0003560924874838E-2</v>
      </c>
      <c r="D24">
        <v>17</v>
      </c>
      <c r="E24" s="8">
        <v>45044</v>
      </c>
      <c r="F24" s="1">
        <f t="shared" ca="1" si="1"/>
        <v>155.54533610575652</v>
      </c>
      <c r="G24" s="1">
        <f t="shared" ca="1" si="1"/>
        <v>153.16469746197328</v>
      </c>
      <c r="H24" s="1">
        <f t="shared" ca="1" si="1"/>
        <v>151.92202454185087</v>
      </c>
      <c r="I24" s="1">
        <f t="shared" ca="1" si="1"/>
        <v>153.38143464875407</v>
      </c>
      <c r="J24" s="1">
        <f t="shared" ca="1" si="1"/>
        <v>155.55862078299171</v>
      </c>
      <c r="K24" s="1">
        <f t="shared" ca="1" si="1"/>
        <v>153.56212648084653</v>
      </c>
      <c r="L24" s="1">
        <f t="shared" ca="1" si="1"/>
        <v>151.24813977096585</v>
      </c>
      <c r="M24" s="1">
        <f t="shared" ca="1" si="1"/>
        <v>153.01392819665003</v>
      </c>
      <c r="N24" s="1">
        <f t="shared" ca="1" si="1"/>
        <v>154.4608891270581</v>
      </c>
      <c r="O24" s="1">
        <f t="shared" ca="1" si="1"/>
        <v>154.72713805232507</v>
      </c>
      <c r="P24" s="1">
        <f t="shared" ca="1" si="2"/>
        <v>155.00717198757636</v>
      </c>
      <c r="Q24" s="1">
        <f t="shared" ca="1" si="2"/>
        <v>150.1106461403113</v>
      </c>
      <c r="R24" s="1">
        <f t="shared" ca="1" si="2"/>
        <v>154.62196130741614</v>
      </c>
      <c r="S24" s="1">
        <f t="shared" ca="1" si="2"/>
        <v>152.98841187124239</v>
      </c>
      <c r="T24" s="1">
        <f t="shared" ca="1" si="2"/>
        <v>155.01116319448414</v>
      </c>
      <c r="U24" s="1">
        <f t="shared" ca="1" si="2"/>
        <v>155.54714389580045</v>
      </c>
      <c r="V24" s="1">
        <f t="shared" ca="1" si="2"/>
        <v>153.86402602817824</v>
      </c>
      <c r="W24" s="1">
        <f t="shared" ca="1" si="2"/>
        <v>149.86169835521403</v>
      </c>
      <c r="X24" s="1">
        <f t="shared" ca="1" si="2"/>
        <v>156.43878177566111</v>
      </c>
      <c r="Y24" s="1">
        <f t="shared" ca="1" si="2"/>
        <v>152.68098467999314</v>
      </c>
      <c r="Z24" s="1">
        <f t="shared" ca="1" si="3"/>
        <v>153.15052187099241</v>
      </c>
      <c r="AA24" s="1">
        <f t="shared" ca="1" si="3"/>
        <v>152.71543986025731</v>
      </c>
      <c r="AB24" s="1">
        <f t="shared" ca="1" si="3"/>
        <v>154.55913769523485</v>
      </c>
      <c r="AC24" s="1">
        <f t="shared" ca="1" si="3"/>
        <v>156.05967720762678</v>
      </c>
      <c r="AD24" s="1">
        <f t="shared" ca="1" si="3"/>
        <v>153.12366439856996</v>
      </c>
      <c r="AE24" s="1">
        <f t="shared" ca="1" si="3"/>
        <v>152.88412957652514</v>
      </c>
      <c r="AF24" s="1">
        <f t="shared" ca="1" si="3"/>
        <v>155.51934095181289</v>
      </c>
      <c r="AG24" s="1">
        <f t="shared" ca="1" si="3"/>
        <v>154.64634888464948</v>
      </c>
      <c r="AH24" s="1">
        <f t="shared" ca="1" si="3"/>
        <v>154.89788351825405</v>
      </c>
      <c r="AI24" s="1">
        <f t="shared" ca="1" si="3"/>
        <v>155.12331026771261</v>
      </c>
      <c r="AJ24" s="1">
        <f t="shared" ca="1" si="4"/>
        <v>153.94150524727544</v>
      </c>
      <c r="AK24" s="1">
        <f t="shared" ca="1" si="4"/>
        <v>153.44416215331799</v>
      </c>
      <c r="AL24" s="1">
        <f t="shared" ca="1" si="4"/>
        <v>153.57400685435729</v>
      </c>
      <c r="AM24" s="1">
        <f t="shared" ca="1" si="4"/>
        <v>154.05333769220195</v>
      </c>
      <c r="AN24" s="1">
        <f t="shared" ca="1" si="4"/>
        <v>152.78295229168532</v>
      </c>
      <c r="AO24" s="1">
        <f t="shared" ca="1" si="4"/>
        <v>154.40532103000726</v>
      </c>
      <c r="AP24" s="1">
        <f t="shared" ca="1" si="4"/>
        <v>153.98102348963809</v>
      </c>
      <c r="AQ24" s="1">
        <f t="shared" ca="1" si="4"/>
        <v>154.5936176469057</v>
      </c>
      <c r="AR24" s="1">
        <f t="shared" ca="1" si="4"/>
        <v>154.54487186912363</v>
      </c>
      <c r="AS24" s="1">
        <f t="shared" ca="1" si="4"/>
        <v>151.89847485586904</v>
      </c>
      <c r="AT24" s="1">
        <f t="shared" ca="1" si="5"/>
        <v>152.40003409801432</v>
      </c>
      <c r="AU24" s="1">
        <f t="shared" ca="1" si="5"/>
        <v>153.3913830517981</v>
      </c>
      <c r="AV24" s="1">
        <f t="shared" ca="1" si="5"/>
        <v>154.08943077669724</v>
      </c>
      <c r="AW24" s="1">
        <f t="shared" ca="1" si="5"/>
        <v>152.8088477619817</v>
      </c>
      <c r="AX24" s="1">
        <f t="shared" ca="1" si="5"/>
        <v>153.67607795867863</v>
      </c>
      <c r="AY24" s="1">
        <f t="shared" ca="1" si="5"/>
        <v>152.90952091965596</v>
      </c>
      <c r="AZ24" s="1">
        <f t="shared" ca="1" si="5"/>
        <v>157.32025975819906</v>
      </c>
      <c r="BA24" s="1">
        <f t="shared" ca="1" si="5"/>
        <v>156.53515837979336</v>
      </c>
      <c r="BB24" s="1">
        <f t="shared" ca="1" si="5"/>
        <v>153.16833609410477</v>
      </c>
      <c r="BC24" s="1">
        <f t="shared" ca="1" si="5"/>
        <v>154.10135533732159</v>
      </c>
      <c r="BD24" s="1">
        <f t="shared" ca="1" si="8"/>
        <v>154.15252465362897</v>
      </c>
      <c r="BE24" s="1">
        <f t="shared" ca="1" si="8"/>
        <v>152.31405186853576</v>
      </c>
      <c r="BF24" s="1">
        <f t="shared" ca="1" si="8"/>
        <v>152.32394520289174</v>
      </c>
      <c r="BG24" s="1">
        <f t="shared" ca="1" si="8"/>
        <v>152.10403895608735</v>
      </c>
      <c r="BH24" s="1">
        <f t="shared" ca="1" si="8"/>
        <v>152.18097245883072</v>
      </c>
      <c r="BI24" s="1">
        <f t="shared" ca="1" si="8"/>
        <v>152.71892989442586</v>
      </c>
      <c r="BJ24" s="1">
        <f t="shared" ca="1" si="8"/>
        <v>154.01710380249793</v>
      </c>
      <c r="BK24" s="1">
        <f t="shared" ca="1" si="8"/>
        <v>152.49556568116176</v>
      </c>
      <c r="BL24" s="1">
        <f t="shared" ca="1" si="8"/>
        <v>154.33167557865451</v>
      </c>
      <c r="BM24" s="1">
        <f t="shared" ca="1" si="8"/>
        <v>152.46133488921302</v>
      </c>
      <c r="BN24" s="1">
        <f t="shared" ca="1" si="8"/>
        <v>154.19116136486011</v>
      </c>
      <c r="BO24" s="1">
        <f t="shared" ca="1" si="8"/>
        <v>153.49386533282447</v>
      </c>
      <c r="BP24" s="1">
        <f t="shared" ca="1" si="8"/>
        <v>153.59259753414284</v>
      </c>
      <c r="BQ24" s="1">
        <f t="shared" ca="1" si="8"/>
        <v>154.48211597634076</v>
      </c>
      <c r="BR24" s="1">
        <f t="shared" ca="1" si="8"/>
        <v>155.68783902425287</v>
      </c>
      <c r="BS24" s="1">
        <f t="shared" ca="1" si="8"/>
        <v>154.62253194051783</v>
      </c>
      <c r="BT24" s="1">
        <f t="shared" ca="1" si="8"/>
        <v>154.63993677313843</v>
      </c>
      <c r="BU24" s="1">
        <f t="shared" ca="1" si="8"/>
        <v>153.04776684147896</v>
      </c>
      <c r="BV24" s="1">
        <f t="shared" ca="1" si="8"/>
        <v>152.75707972468336</v>
      </c>
      <c r="BW24" s="1">
        <f t="shared" ca="1" si="8"/>
        <v>155.11622849946363</v>
      </c>
      <c r="BX24" s="1">
        <f t="shared" ca="1" si="8"/>
        <v>151.97627881023368</v>
      </c>
      <c r="BY24" s="1">
        <f t="shared" ref="BY24:CN37" ca="1" si="9">BY$8*EXP($F$4+$F$5*NORMSINV(RAND()))</f>
        <v>152.92484634250593</v>
      </c>
      <c r="BZ24" s="1">
        <f t="shared" ca="1" si="9"/>
        <v>152.13892429726991</v>
      </c>
      <c r="CA24" s="1">
        <f t="shared" ca="1" si="9"/>
        <v>152.75970615759877</v>
      </c>
      <c r="CB24" s="1">
        <f t="shared" ca="1" si="9"/>
        <v>153.23518465567906</v>
      </c>
      <c r="CC24" s="1">
        <f t="shared" ca="1" si="9"/>
        <v>154.13542395939533</v>
      </c>
      <c r="CD24" s="1">
        <f t="shared" ca="1" si="9"/>
        <v>155.18900874647443</v>
      </c>
      <c r="CE24" s="1">
        <f t="shared" ca="1" si="9"/>
        <v>154.15180004203785</v>
      </c>
      <c r="CF24" s="1">
        <f t="shared" ca="1" si="9"/>
        <v>153.00145096485315</v>
      </c>
      <c r="CG24" s="1">
        <f t="shared" ca="1" si="9"/>
        <v>157.4719197771912</v>
      </c>
      <c r="CH24" s="1">
        <f t="shared" ca="1" si="9"/>
        <v>154.39389960594869</v>
      </c>
      <c r="CI24" s="1">
        <f t="shared" ca="1" si="9"/>
        <v>152.72547140401511</v>
      </c>
      <c r="CJ24" s="1">
        <f t="shared" ca="1" si="9"/>
        <v>152.34180221832381</v>
      </c>
      <c r="CK24" s="1">
        <f t="shared" ca="1" si="9"/>
        <v>152.04543906852152</v>
      </c>
      <c r="CL24" s="1">
        <f t="shared" ca="1" si="9"/>
        <v>152.51534110829212</v>
      </c>
      <c r="CM24" s="1">
        <f t="shared" ca="1" si="9"/>
        <v>150.85343635079855</v>
      </c>
      <c r="CN24" s="1">
        <f t="shared" ca="1" si="9"/>
        <v>151.43586082598503</v>
      </c>
      <c r="CO24" s="1">
        <f t="shared" ref="CO24:DA37" ca="1" si="10">CO$8*EXP($F$4+$F$5*NORMSINV(RAND()))</f>
        <v>154.48031088315986</v>
      </c>
      <c r="CP24" s="1">
        <f t="shared" ca="1" si="10"/>
        <v>155.37323382190908</v>
      </c>
      <c r="CQ24" s="1">
        <f t="shared" ca="1" si="10"/>
        <v>155.58376920467853</v>
      </c>
      <c r="CR24" s="1">
        <f t="shared" ca="1" si="10"/>
        <v>153.58687745942791</v>
      </c>
      <c r="CS24" s="1">
        <f t="shared" ca="1" si="10"/>
        <v>151.85864546399199</v>
      </c>
      <c r="CT24" s="1">
        <f t="shared" ca="1" si="10"/>
        <v>152.2657952134679</v>
      </c>
      <c r="CU24" s="1">
        <f t="shared" ca="1" si="10"/>
        <v>152.58167006232839</v>
      </c>
      <c r="CV24" s="1">
        <f t="shared" ca="1" si="10"/>
        <v>153.4480183495568</v>
      </c>
      <c r="CW24" s="1">
        <f t="shared" ca="1" si="10"/>
        <v>153.48804961504371</v>
      </c>
      <c r="CX24" s="1">
        <f t="shared" ca="1" si="10"/>
        <v>153.86959810297205</v>
      </c>
      <c r="CY24" s="1">
        <f t="shared" ca="1" si="10"/>
        <v>152.63362878812774</v>
      </c>
      <c r="CZ24" s="1">
        <f t="shared" ca="1" si="10"/>
        <v>152.24945847806396</v>
      </c>
      <c r="DA24" s="1">
        <f t="shared" ca="1" si="10"/>
        <v>152.66567435749471</v>
      </c>
    </row>
    <row r="25" spans="1:105" x14ac:dyDescent="0.25">
      <c r="A25" s="3">
        <v>44991</v>
      </c>
      <c r="B25" s="1">
        <v>140.07586699999999</v>
      </c>
      <c r="C25">
        <f t="shared" si="0"/>
        <v>-1.4225564349639987E-4</v>
      </c>
      <c r="D25">
        <v>18</v>
      </c>
      <c r="E25" s="8">
        <v>45047</v>
      </c>
      <c r="F25" s="1">
        <f t="shared" ref="F25:U37" ca="1" si="11">F$8*EXP($F$4+$F$5*NORMSINV(RAND()))</f>
        <v>152.82251920990595</v>
      </c>
      <c r="G25" s="1">
        <f t="shared" ca="1" si="11"/>
        <v>154.07544266692099</v>
      </c>
      <c r="H25" s="1">
        <f t="shared" ca="1" si="11"/>
        <v>153.38971311231049</v>
      </c>
      <c r="I25" s="1">
        <f t="shared" ca="1" si="11"/>
        <v>153.23912487125884</v>
      </c>
      <c r="J25" s="1">
        <f t="shared" ca="1" si="11"/>
        <v>153.27726687230341</v>
      </c>
      <c r="K25" s="1">
        <f t="shared" ca="1" si="11"/>
        <v>153.48626455823464</v>
      </c>
      <c r="L25" s="1">
        <f t="shared" ca="1" si="11"/>
        <v>152.96978832979644</v>
      </c>
      <c r="M25" s="1">
        <f t="shared" ca="1" si="11"/>
        <v>154.91874849823196</v>
      </c>
      <c r="N25" s="1">
        <f t="shared" ca="1" si="11"/>
        <v>152.9563733237257</v>
      </c>
      <c r="O25" s="1">
        <f t="shared" ca="1" si="11"/>
        <v>154.42638718825384</v>
      </c>
      <c r="P25" s="1">
        <f t="shared" ca="1" si="11"/>
        <v>154.89799756611535</v>
      </c>
      <c r="Q25" s="1">
        <f t="shared" ca="1" si="11"/>
        <v>152.55122344056133</v>
      </c>
      <c r="R25" s="1">
        <f t="shared" ca="1" si="11"/>
        <v>154.27053796423539</v>
      </c>
      <c r="S25" s="1">
        <f t="shared" ca="1" si="11"/>
        <v>153.36904368517651</v>
      </c>
      <c r="T25" s="1">
        <f t="shared" ca="1" si="11"/>
        <v>153.42449367390628</v>
      </c>
      <c r="U25" s="1">
        <f t="shared" ca="1" si="11"/>
        <v>151.47688475143599</v>
      </c>
      <c r="V25" s="1">
        <f t="shared" ref="V25:AK37" ca="1" si="12">V$8*EXP($F$4+$F$5*NORMSINV(RAND()))</f>
        <v>151.4794709965291</v>
      </c>
      <c r="W25" s="1">
        <f t="shared" ca="1" si="12"/>
        <v>154.16054607988937</v>
      </c>
      <c r="X25" s="1">
        <f t="shared" ca="1" si="12"/>
        <v>153.18024628140992</v>
      </c>
      <c r="Y25" s="1">
        <f t="shared" ca="1" si="12"/>
        <v>151.74761703352442</v>
      </c>
      <c r="Z25" s="1">
        <f t="shared" ca="1" si="12"/>
        <v>152.91145049140275</v>
      </c>
      <c r="AA25" s="1">
        <f t="shared" ca="1" si="12"/>
        <v>154.61370262757058</v>
      </c>
      <c r="AB25" s="1">
        <f t="shared" ca="1" si="12"/>
        <v>153.12810879929077</v>
      </c>
      <c r="AC25" s="1">
        <f t="shared" ca="1" si="12"/>
        <v>150.2863576732714</v>
      </c>
      <c r="AD25" s="1">
        <f t="shared" ca="1" si="12"/>
        <v>154.59313463350878</v>
      </c>
      <c r="AE25" s="1">
        <f t="shared" ca="1" si="12"/>
        <v>153.08103009720881</v>
      </c>
      <c r="AF25" s="1">
        <f t="shared" ca="1" si="12"/>
        <v>153.97269726150313</v>
      </c>
      <c r="AG25" s="1">
        <f t="shared" ca="1" si="12"/>
        <v>152.90127905279851</v>
      </c>
      <c r="AH25" s="1">
        <f t="shared" ca="1" si="12"/>
        <v>154.12682647553729</v>
      </c>
      <c r="AI25" s="1">
        <f t="shared" ca="1" si="12"/>
        <v>151.38870451647597</v>
      </c>
      <c r="AJ25" s="1">
        <f t="shared" ca="1" si="12"/>
        <v>154.46159169038839</v>
      </c>
      <c r="AK25" s="1">
        <f t="shared" ca="1" si="12"/>
        <v>154.14444203519736</v>
      </c>
      <c r="AL25" s="1">
        <f t="shared" ref="AL25:BA37" ca="1" si="13">AL$8*EXP($F$4+$F$5*NORMSINV(RAND()))</f>
        <v>152.90620745666769</v>
      </c>
      <c r="AM25" s="1">
        <f t="shared" ca="1" si="13"/>
        <v>151.63653010720137</v>
      </c>
      <c r="AN25" s="1">
        <f t="shared" ca="1" si="13"/>
        <v>155.04182294933815</v>
      </c>
      <c r="AO25" s="1">
        <f t="shared" ca="1" si="13"/>
        <v>152.92342064685846</v>
      </c>
      <c r="AP25" s="1">
        <f t="shared" ca="1" si="13"/>
        <v>151.72708213259983</v>
      </c>
      <c r="AQ25" s="1">
        <f t="shared" ca="1" si="13"/>
        <v>152.80728606421007</v>
      </c>
      <c r="AR25" s="1">
        <f t="shared" ca="1" si="13"/>
        <v>155.29715667018309</v>
      </c>
      <c r="AS25" s="1">
        <f t="shared" ca="1" si="13"/>
        <v>153.22517591495642</v>
      </c>
      <c r="AT25" s="1">
        <f t="shared" ca="1" si="13"/>
        <v>152.9615979981514</v>
      </c>
      <c r="AU25" s="1">
        <f t="shared" ca="1" si="13"/>
        <v>152.80267089016812</v>
      </c>
      <c r="AV25" s="1">
        <f t="shared" ca="1" si="13"/>
        <v>153.76269560756606</v>
      </c>
      <c r="AW25" s="1">
        <f t="shared" ca="1" si="13"/>
        <v>153.39978283241982</v>
      </c>
      <c r="AX25" s="1">
        <f t="shared" ca="1" si="13"/>
        <v>151.04431425039851</v>
      </c>
      <c r="AY25" s="1">
        <f t="shared" ca="1" si="13"/>
        <v>151.95881704398843</v>
      </c>
      <c r="AZ25" s="1">
        <f t="shared" ca="1" si="13"/>
        <v>154.01498515127946</v>
      </c>
      <c r="BA25" s="1">
        <f t="shared" ca="1" si="13"/>
        <v>153.99067397800559</v>
      </c>
      <c r="BB25" s="1">
        <f t="shared" ref="BB25:BQ37" ca="1" si="14">BB$8*EXP($F$4+$F$5*NORMSINV(RAND()))</f>
        <v>154.30522121419818</v>
      </c>
      <c r="BC25" s="1">
        <f t="shared" ca="1" si="14"/>
        <v>152.98722688110931</v>
      </c>
      <c r="BD25" s="1">
        <f t="shared" ca="1" si="14"/>
        <v>152.9359360283101</v>
      </c>
      <c r="BE25" s="1">
        <f t="shared" ca="1" si="14"/>
        <v>153.27722036462202</v>
      </c>
      <c r="BF25" s="1">
        <f t="shared" ca="1" si="14"/>
        <v>152.78964087967793</v>
      </c>
      <c r="BG25" s="1">
        <f t="shared" ca="1" si="14"/>
        <v>154.40232423486859</v>
      </c>
      <c r="BH25" s="1">
        <f t="shared" ca="1" si="14"/>
        <v>154.41433428078912</v>
      </c>
      <c r="BI25" s="1">
        <f t="shared" ca="1" si="14"/>
        <v>152.81936852316827</v>
      </c>
      <c r="BJ25" s="1">
        <f t="shared" ca="1" si="14"/>
        <v>153.91688109278763</v>
      </c>
      <c r="BK25" s="1">
        <f t="shared" ca="1" si="14"/>
        <v>153.68403625185456</v>
      </c>
      <c r="BL25" s="1">
        <f t="shared" ca="1" si="14"/>
        <v>152.74133006675902</v>
      </c>
      <c r="BM25" s="1">
        <f t="shared" ca="1" si="14"/>
        <v>153.96682748555091</v>
      </c>
      <c r="BN25" s="1">
        <f t="shared" ca="1" si="14"/>
        <v>154.13654361574953</v>
      </c>
      <c r="BO25" s="1">
        <f t="shared" ca="1" si="14"/>
        <v>152.15961255313081</v>
      </c>
      <c r="BP25" s="1">
        <f t="shared" ca="1" si="14"/>
        <v>154.57934096248087</v>
      </c>
      <c r="BQ25" s="1">
        <f t="shared" ca="1" si="14"/>
        <v>153.73397211301011</v>
      </c>
      <c r="BR25" s="1">
        <f t="shared" ref="BR25:CG37" ca="1" si="15">BR$8*EXP($F$4+$F$5*NORMSINV(RAND()))</f>
        <v>152.97777459321696</v>
      </c>
      <c r="BS25" s="1">
        <f t="shared" ca="1" si="15"/>
        <v>150.8858816616858</v>
      </c>
      <c r="BT25" s="1">
        <f t="shared" ca="1" si="15"/>
        <v>153.55173303133418</v>
      </c>
      <c r="BU25" s="1">
        <f t="shared" ca="1" si="15"/>
        <v>154.96037970391052</v>
      </c>
      <c r="BV25" s="1">
        <f t="shared" ca="1" si="15"/>
        <v>152.77755572407958</v>
      </c>
      <c r="BW25" s="1">
        <f t="shared" ca="1" si="15"/>
        <v>154.15558851825512</v>
      </c>
      <c r="BX25" s="1">
        <f t="shared" ca="1" si="15"/>
        <v>152.48028363701522</v>
      </c>
      <c r="BY25" s="1">
        <f t="shared" ca="1" si="15"/>
        <v>153.76595698149544</v>
      </c>
      <c r="BZ25" s="1">
        <f t="shared" ca="1" si="15"/>
        <v>153.69584361426075</v>
      </c>
      <c r="CA25" s="1">
        <f t="shared" ca="1" si="15"/>
        <v>153.13145384571123</v>
      </c>
      <c r="CB25" s="1">
        <f t="shared" ca="1" si="15"/>
        <v>151.58573433097652</v>
      </c>
      <c r="CC25" s="1">
        <f t="shared" ca="1" si="15"/>
        <v>156.11834214824299</v>
      </c>
      <c r="CD25" s="1">
        <f t="shared" ca="1" si="15"/>
        <v>155.67773345879547</v>
      </c>
      <c r="CE25" s="1">
        <f t="shared" ca="1" si="15"/>
        <v>155.27172884580486</v>
      </c>
      <c r="CF25" s="1">
        <f t="shared" ca="1" si="15"/>
        <v>153.14868066599678</v>
      </c>
      <c r="CG25" s="1">
        <f t="shared" ca="1" si="15"/>
        <v>152.67968377566382</v>
      </c>
      <c r="CH25" s="1">
        <f t="shared" ca="1" si="9"/>
        <v>153.01982937941324</v>
      </c>
      <c r="CI25" s="1">
        <f t="shared" ca="1" si="9"/>
        <v>154.34627017235786</v>
      </c>
      <c r="CJ25" s="1">
        <f t="shared" ca="1" si="9"/>
        <v>154.39108706079099</v>
      </c>
      <c r="CK25" s="1">
        <f t="shared" ca="1" si="9"/>
        <v>154.19551635300917</v>
      </c>
      <c r="CL25" s="1">
        <f t="shared" ca="1" si="9"/>
        <v>153.14042831124726</v>
      </c>
      <c r="CM25" s="1">
        <f t="shared" ca="1" si="9"/>
        <v>152.43702781582144</v>
      </c>
      <c r="CN25" s="1">
        <f t="shared" ca="1" si="9"/>
        <v>154.86164819293566</v>
      </c>
      <c r="CO25" s="1">
        <f t="shared" ca="1" si="10"/>
        <v>153.57294332203784</v>
      </c>
      <c r="CP25" s="1">
        <f t="shared" ca="1" si="10"/>
        <v>152.62511300719703</v>
      </c>
      <c r="CQ25" s="1">
        <f t="shared" ca="1" si="10"/>
        <v>154.67566786624559</v>
      </c>
      <c r="CR25" s="1">
        <f t="shared" ca="1" si="10"/>
        <v>153.13455775669362</v>
      </c>
      <c r="CS25" s="1">
        <f t="shared" ca="1" si="10"/>
        <v>152.15033766270312</v>
      </c>
      <c r="CT25" s="1">
        <f t="shared" ca="1" si="10"/>
        <v>152.28741751559139</v>
      </c>
      <c r="CU25" s="1">
        <f t="shared" ca="1" si="10"/>
        <v>150.94159030726496</v>
      </c>
      <c r="CV25" s="1">
        <f t="shared" ca="1" si="10"/>
        <v>152.77900463689494</v>
      </c>
      <c r="CW25" s="1">
        <f t="shared" ca="1" si="10"/>
        <v>151.94779333140747</v>
      </c>
      <c r="CX25" s="1">
        <f t="shared" ca="1" si="10"/>
        <v>152.54232785139695</v>
      </c>
      <c r="CY25" s="1">
        <f t="shared" ca="1" si="10"/>
        <v>152.23473506876172</v>
      </c>
      <c r="CZ25" s="1">
        <f t="shared" ca="1" si="10"/>
        <v>152.1662069683193</v>
      </c>
      <c r="DA25" s="1">
        <f t="shared" ca="1" si="10"/>
        <v>152.75991471373214</v>
      </c>
    </row>
    <row r="26" spans="1:105" x14ac:dyDescent="0.25">
      <c r="A26" s="3">
        <v>44988</v>
      </c>
      <c r="B26" s="1">
        <v>140.09579500000001</v>
      </c>
      <c r="C26">
        <f t="shared" si="0"/>
        <v>1.209168161673756E-3</v>
      </c>
      <c r="D26">
        <v>19</v>
      </c>
      <c r="E26" s="8">
        <v>45048</v>
      </c>
      <c r="F26" s="1">
        <f t="shared" ca="1" si="11"/>
        <v>152.01975072166721</v>
      </c>
      <c r="G26" s="1">
        <f t="shared" ca="1" si="11"/>
        <v>153.2225804624656</v>
      </c>
      <c r="H26" s="1">
        <f t="shared" ca="1" si="11"/>
        <v>153.0972071144115</v>
      </c>
      <c r="I26" s="1">
        <f t="shared" ca="1" si="11"/>
        <v>152.95481606428203</v>
      </c>
      <c r="J26" s="1">
        <f t="shared" ca="1" si="11"/>
        <v>154.37551403466881</v>
      </c>
      <c r="K26" s="1">
        <f t="shared" ca="1" si="11"/>
        <v>153.84260693773342</v>
      </c>
      <c r="L26" s="1">
        <f t="shared" ca="1" si="11"/>
        <v>153.3627584219069</v>
      </c>
      <c r="M26" s="1">
        <f t="shared" ca="1" si="11"/>
        <v>153.35292200141427</v>
      </c>
      <c r="N26" s="1">
        <f t="shared" ca="1" si="11"/>
        <v>155.33102498168503</v>
      </c>
      <c r="O26" s="1">
        <f t="shared" ca="1" si="11"/>
        <v>156.32682029648416</v>
      </c>
      <c r="P26" s="1">
        <f t="shared" ca="1" si="11"/>
        <v>151.95086048283358</v>
      </c>
      <c r="Q26" s="1">
        <f t="shared" ca="1" si="11"/>
        <v>152.91012486926289</v>
      </c>
      <c r="R26" s="1">
        <f t="shared" ca="1" si="11"/>
        <v>153.20079809872232</v>
      </c>
      <c r="S26" s="1">
        <f t="shared" ca="1" si="11"/>
        <v>153.02180039083936</v>
      </c>
      <c r="T26" s="1">
        <f t="shared" ca="1" si="11"/>
        <v>155.16257711215187</v>
      </c>
      <c r="U26" s="1">
        <f t="shared" ca="1" si="11"/>
        <v>150.54230728627098</v>
      </c>
      <c r="V26" s="1">
        <f t="shared" ca="1" si="12"/>
        <v>152.50905298709279</v>
      </c>
      <c r="W26" s="1">
        <f t="shared" ca="1" si="12"/>
        <v>153.06919449985483</v>
      </c>
      <c r="X26" s="1">
        <f t="shared" ca="1" si="12"/>
        <v>152.63823933839097</v>
      </c>
      <c r="Y26" s="1">
        <f t="shared" ca="1" si="12"/>
        <v>153.91034030125948</v>
      </c>
      <c r="Z26" s="1">
        <f t="shared" ca="1" si="12"/>
        <v>152.28620241928971</v>
      </c>
      <c r="AA26" s="1">
        <f t="shared" ca="1" si="12"/>
        <v>153.18694402187097</v>
      </c>
      <c r="AB26" s="1">
        <f t="shared" ca="1" si="12"/>
        <v>152.4553796733409</v>
      </c>
      <c r="AC26" s="1">
        <f t="shared" ca="1" si="12"/>
        <v>154.72243569264566</v>
      </c>
      <c r="AD26" s="1">
        <f t="shared" ca="1" si="12"/>
        <v>150.05823563238152</v>
      </c>
      <c r="AE26" s="1">
        <f t="shared" ca="1" si="12"/>
        <v>153.57569076598716</v>
      </c>
      <c r="AF26" s="1">
        <f t="shared" ca="1" si="12"/>
        <v>153.69941021873444</v>
      </c>
      <c r="AG26" s="1">
        <f t="shared" ca="1" si="12"/>
        <v>154.05785576133505</v>
      </c>
      <c r="AH26" s="1">
        <f t="shared" ca="1" si="12"/>
        <v>153.68768896574716</v>
      </c>
      <c r="AI26" s="1">
        <f t="shared" ca="1" si="12"/>
        <v>156.98406850364717</v>
      </c>
      <c r="AJ26" s="1">
        <f t="shared" ca="1" si="12"/>
        <v>152.64222410941235</v>
      </c>
      <c r="AK26" s="1">
        <f t="shared" ca="1" si="12"/>
        <v>152.17358148230934</v>
      </c>
      <c r="AL26" s="1">
        <f t="shared" ca="1" si="13"/>
        <v>152.98088217595566</v>
      </c>
      <c r="AM26" s="1">
        <f t="shared" ca="1" si="13"/>
        <v>152.86820148174991</v>
      </c>
      <c r="AN26" s="1">
        <f t="shared" ca="1" si="13"/>
        <v>156.62104826300464</v>
      </c>
      <c r="AO26" s="1">
        <f t="shared" ca="1" si="13"/>
        <v>153.81588705706505</v>
      </c>
      <c r="AP26" s="1">
        <f t="shared" ca="1" si="13"/>
        <v>153.43753144376905</v>
      </c>
      <c r="AQ26" s="1">
        <f t="shared" ca="1" si="13"/>
        <v>153.33300928662584</v>
      </c>
      <c r="AR26" s="1">
        <f t="shared" ca="1" si="13"/>
        <v>152.11235053609798</v>
      </c>
      <c r="AS26" s="1">
        <f t="shared" ca="1" si="13"/>
        <v>152.29576804003673</v>
      </c>
      <c r="AT26" s="1">
        <f t="shared" ca="1" si="13"/>
        <v>154.71131151974816</v>
      </c>
      <c r="AU26" s="1">
        <f t="shared" ca="1" si="13"/>
        <v>153.88827782531447</v>
      </c>
      <c r="AV26" s="1">
        <f t="shared" ca="1" si="13"/>
        <v>152.67239158596479</v>
      </c>
      <c r="AW26" s="1">
        <f t="shared" ca="1" si="13"/>
        <v>155.05923106180785</v>
      </c>
      <c r="AX26" s="1">
        <f t="shared" ca="1" si="13"/>
        <v>152.96435686008141</v>
      </c>
      <c r="AY26" s="1">
        <f t="shared" ca="1" si="13"/>
        <v>152.98421950343999</v>
      </c>
      <c r="AZ26" s="1">
        <f t="shared" ca="1" si="13"/>
        <v>152.94965077495036</v>
      </c>
      <c r="BA26" s="1">
        <f t="shared" ca="1" si="13"/>
        <v>150.47812184456285</v>
      </c>
      <c r="BB26" s="1">
        <f t="shared" ca="1" si="14"/>
        <v>153.73374627721719</v>
      </c>
      <c r="BC26" s="1">
        <f t="shared" ca="1" si="14"/>
        <v>154.56286795809359</v>
      </c>
      <c r="BD26" s="1">
        <f t="shared" ca="1" si="14"/>
        <v>154.06394369787921</v>
      </c>
      <c r="BE26" s="1">
        <f t="shared" ca="1" si="14"/>
        <v>152.71326789970766</v>
      </c>
      <c r="BF26" s="1">
        <f t="shared" ca="1" si="14"/>
        <v>153.57802728315548</v>
      </c>
      <c r="BG26" s="1">
        <f t="shared" ca="1" si="14"/>
        <v>151.55141928375238</v>
      </c>
      <c r="BH26" s="1">
        <f t="shared" ca="1" si="14"/>
        <v>155.41126687348998</v>
      </c>
      <c r="BI26" s="1">
        <f t="shared" ca="1" si="14"/>
        <v>153.21021956525757</v>
      </c>
      <c r="BJ26" s="1">
        <f t="shared" ca="1" si="14"/>
        <v>153.13124394952246</v>
      </c>
      <c r="BK26" s="1">
        <f t="shared" ca="1" si="14"/>
        <v>151.61114521074106</v>
      </c>
      <c r="BL26" s="1">
        <f t="shared" ca="1" si="14"/>
        <v>152.3342327302816</v>
      </c>
      <c r="BM26" s="1">
        <f t="shared" ca="1" si="14"/>
        <v>153.12377698704978</v>
      </c>
      <c r="BN26" s="1">
        <f t="shared" ca="1" si="14"/>
        <v>152.88189929580184</v>
      </c>
      <c r="BO26" s="1">
        <f t="shared" ca="1" si="14"/>
        <v>154.12077113192115</v>
      </c>
      <c r="BP26" s="1">
        <f t="shared" ca="1" si="14"/>
        <v>152.47909352981162</v>
      </c>
      <c r="BQ26" s="1">
        <f t="shared" ca="1" si="14"/>
        <v>154.05080820847647</v>
      </c>
      <c r="BR26" s="1">
        <f t="shared" ca="1" si="15"/>
        <v>153.32794543889295</v>
      </c>
      <c r="BS26" s="1">
        <f t="shared" ca="1" si="15"/>
        <v>152.14431868389565</v>
      </c>
      <c r="BT26" s="1">
        <f t="shared" ca="1" si="15"/>
        <v>153.10765151218612</v>
      </c>
      <c r="BU26" s="1">
        <f t="shared" ca="1" si="15"/>
        <v>153.83714148203242</v>
      </c>
      <c r="BV26" s="1">
        <f t="shared" ca="1" si="15"/>
        <v>156.8607227469173</v>
      </c>
      <c r="BW26" s="1">
        <f t="shared" ca="1" si="15"/>
        <v>151.73849023486744</v>
      </c>
      <c r="BX26" s="1">
        <f t="shared" ca="1" si="15"/>
        <v>152.23051007829059</v>
      </c>
      <c r="BY26" s="1">
        <f t="shared" ca="1" si="15"/>
        <v>154.59184370301747</v>
      </c>
      <c r="BZ26" s="1">
        <f t="shared" ca="1" si="15"/>
        <v>152.0829875446062</v>
      </c>
      <c r="CA26" s="1">
        <f t="shared" ca="1" si="15"/>
        <v>154.90336886817747</v>
      </c>
      <c r="CB26" s="1">
        <f t="shared" ca="1" si="15"/>
        <v>151.78335752967013</v>
      </c>
      <c r="CC26" s="1">
        <f t="shared" ca="1" si="15"/>
        <v>152.55538891126247</v>
      </c>
      <c r="CD26" s="1">
        <f t="shared" ca="1" si="15"/>
        <v>152.09393530679225</v>
      </c>
      <c r="CE26" s="1">
        <f t="shared" ca="1" si="15"/>
        <v>153.11878345351124</v>
      </c>
      <c r="CF26" s="1">
        <f t="shared" ca="1" si="15"/>
        <v>153.84015862885576</v>
      </c>
      <c r="CG26" s="1">
        <f t="shared" ca="1" si="15"/>
        <v>154.50847452708166</v>
      </c>
      <c r="CH26" s="1">
        <f t="shared" ca="1" si="9"/>
        <v>153.04331290546142</v>
      </c>
      <c r="CI26" s="1">
        <f t="shared" ca="1" si="9"/>
        <v>154.3512522257214</v>
      </c>
      <c r="CJ26" s="1">
        <f t="shared" ca="1" si="9"/>
        <v>154.04303629232851</v>
      </c>
      <c r="CK26" s="1">
        <f t="shared" ca="1" si="9"/>
        <v>150.93145440640694</v>
      </c>
      <c r="CL26" s="1">
        <f t="shared" ca="1" si="9"/>
        <v>153.51526580451412</v>
      </c>
      <c r="CM26" s="1">
        <f t="shared" ca="1" si="9"/>
        <v>150.79816884349492</v>
      </c>
      <c r="CN26" s="1">
        <f t="shared" ca="1" si="9"/>
        <v>152.10187951903831</v>
      </c>
      <c r="CO26" s="1">
        <f t="shared" ca="1" si="10"/>
        <v>153.59514430848319</v>
      </c>
      <c r="CP26" s="1">
        <f t="shared" ca="1" si="10"/>
        <v>153.02339355667741</v>
      </c>
      <c r="CQ26" s="1">
        <f t="shared" ca="1" si="10"/>
        <v>153.69461924456576</v>
      </c>
      <c r="CR26" s="1">
        <f t="shared" ca="1" si="10"/>
        <v>152.8371710151381</v>
      </c>
      <c r="CS26" s="1">
        <f t="shared" ca="1" si="10"/>
        <v>151.19496186863785</v>
      </c>
      <c r="CT26" s="1">
        <f t="shared" ca="1" si="10"/>
        <v>153.14195193225211</v>
      </c>
      <c r="CU26" s="1">
        <f t="shared" ca="1" si="10"/>
        <v>150.37959118110678</v>
      </c>
      <c r="CV26" s="1">
        <f t="shared" ca="1" si="10"/>
        <v>154.09517273538245</v>
      </c>
      <c r="CW26" s="1">
        <f t="shared" ca="1" si="10"/>
        <v>152.9239586001477</v>
      </c>
      <c r="CX26" s="1">
        <f t="shared" ca="1" si="10"/>
        <v>153.13971684803124</v>
      </c>
      <c r="CY26" s="1">
        <f t="shared" ca="1" si="10"/>
        <v>152.88918765927949</v>
      </c>
      <c r="CZ26" s="1">
        <f t="shared" ca="1" si="10"/>
        <v>153.39748625894958</v>
      </c>
      <c r="DA26" s="1">
        <f t="shared" ca="1" si="10"/>
        <v>152.3507761160719</v>
      </c>
    </row>
    <row r="27" spans="1:105" x14ac:dyDescent="0.25">
      <c r="A27" s="3">
        <v>44987</v>
      </c>
      <c r="B27" s="1">
        <v>139.92649800000001</v>
      </c>
      <c r="C27">
        <f t="shared" si="0"/>
        <v>2.4943233058778631E-3</v>
      </c>
      <c r="D27">
        <v>20</v>
      </c>
      <c r="E27" s="8">
        <v>45049</v>
      </c>
      <c r="F27" s="1">
        <f t="shared" ca="1" si="11"/>
        <v>151.02793465355469</v>
      </c>
      <c r="G27" s="1">
        <f t="shared" ca="1" si="11"/>
        <v>152.57939679551353</v>
      </c>
      <c r="H27" s="1">
        <f t="shared" ca="1" si="11"/>
        <v>155.39755021080794</v>
      </c>
      <c r="I27" s="1">
        <f t="shared" ca="1" si="11"/>
        <v>151.36703162031492</v>
      </c>
      <c r="J27" s="1">
        <f t="shared" ca="1" si="11"/>
        <v>154.05657255110884</v>
      </c>
      <c r="K27" s="1">
        <f t="shared" ca="1" si="11"/>
        <v>153.26161654938525</v>
      </c>
      <c r="L27" s="1">
        <f t="shared" ca="1" si="11"/>
        <v>153.01611334196912</v>
      </c>
      <c r="M27" s="1">
        <f t="shared" ca="1" si="11"/>
        <v>152.228774177227</v>
      </c>
      <c r="N27" s="1">
        <f t="shared" ca="1" si="11"/>
        <v>155.3792522413772</v>
      </c>
      <c r="O27" s="1">
        <f t="shared" ca="1" si="11"/>
        <v>152.22964768445169</v>
      </c>
      <c r="P27" s="1">
        <f t="shared" ca="1" si="11"/>
        <v>154.53828856278207</v>
      </c>
      <c r="Q27" s="1">
        <f t="shared" ca="1" si="11"/>
        <v>153.78681267822688</v>
      </c>
      <c r="R27" s="1">
        <f t="shared" ca="1" si="11"/>
        <v>150.98699485218449</v>
      </c>
      <c r="S27" s="1">
        <f t="shared" ca="1" si="11"/>
        <v>152.83452084834695</v>
      </c>
      <c r="T27" s="1">
        <f t="shared" ca="1" si="11"/>
        <v>154.19771828551691</v>
      </c>
      <c r="U27" s="1">
        <f t="shared" ca="1" si="11"/>
        <v>152.73415052514272</v>
      </c>
      <c r="V27" s="1">
        <f t="shared" ca="1" si="12"/>
        <v>155.15576424863167</v>
      </c>
      <c r="W27" s="1">
        <f t="shared" ca="1" si="12"/>
        <v>152.81396923984133</v>
      </c>
      <c r="X27" s="1">
        <f t="shared" ca="1" si="12"/>
        <v>153.24060603219363</v>
      </c>
      <c r="Y27" s="1">
        <f t="shared" ca="1" si="12"/>
        <v>151.71588656650673</v>
      </c>
      <c r="Z27" s="1">
        <f t="shared" ca="1" si="12"/>
        <v>152.38010917060757</v>
      </c>
      <c r="AA27" s="1">
        <f t="shared" ca="1" si="12"/>
        <v>154.06615053999002</v>
      </c>
      <c r="AB27" s="1">
        <f t="shared" ca="1" si="12"/>
        <v>155.46628478818715</v>
      </c>
      <c r="AC27" s="1">
        <f t="shared" ca="1" si="12"/>
        <v>153.83832225738573</v>
      </c>
      <c r="AD27" s="1">
        <f t="shared" ca="1" si="12"/>
        <v>152.73267059656075</v>
      </c>
      <c r="AE27" s="1">
        <f t="shared" ca="1" si="12"/>
        <v>152.35579585199807</v>
      </c>
      <c r="AF27" s="1">
        <f t="shared" ca="1" si="12"/>
        <v>153.81839706069596</v>
      </c>
      <c r="AG27" s="1">
        <f t="shared" ca="1" si="12"/>
        <v>151.12409845892461</v>
      </c>
      <c r="AH27" s="1">
        <f t="shared" ca="1" si="12"/>
        <v>153.21572875815735</v>
      </c>
      <c r="AI27" s="1">
        <f t="shared" ca="1" si="12"/>
        <v>153.60375908283538</v>
      </c>
      <c r="AJ27" s="1">
        <f t="shared" ca="1" si="12"/>
        <v>153.99976149109867</v>
      </c>
      <c r="AK27" s="1">
        <f t="shared" ca="1" si="12"/>
        <v>151.77090018764804</v>
      </c>
      <c r="AL27" s="1">
        <f t="shared" ca="1" si="13"/>
        <v>153.10670028016995</v>
      </c>
      <c r="AM27" s="1">
        <f t="shared" ca="1" si="13"/>
        <v>154.00220601713241</v>
      </c>
      <c r="AN27" s="1">
        <f t="shared" ca="1" si="13"/>
        <v>153.14570491018978</v>
      </c>
      <c r="AO27" s="1">
        <f t="shared" ca="1" si="13"/>
        <v>153.89835907390534</v>
      </c>
      <c r="AP27" s="1">
        <f t="shared" ca="1" si="13"/>
        <v>153.06356263807706</v>
      </c>
      <c r="AQ27" s="1">
        <f t="shared" ca="1" si="13"/>
        <v>152.83761071419116</v>
      </c>
      <c r="AR27" s="1">
        <f t="shared" ca="1" si="13"/>
        <v>154.48250296837355</v>
      </c>
      <c r="AS27" s="1">
        <f t="shared" ca="1" si="13"/>
        <v>152.21780917730476</v>
      </c>
      <c r="AT27" s="1">
        <f t="shared" ca="1" si="13"/>
        <v>153.70153844034485</v>
      </c>
      <c r="AU27" s="1">
        <f t="shared" ca="1" si="13"/>
        <v>153.3114968364159</v>
      </c>
      <c r="AV27" s="1">
        <f t="shared" ca="1" si="13"/>
        <v>154.11033191357629</v>
      </c>
      <c r="AW27" s="1">
        <f t="shared" ca="1" si="13"/>
        <v>154.574319226901</v>
      </c>
      <c r="AX27" s="1">
        <f t="shared" ca="1" si="13"/>
        <v>153.60176250619344</v>
      </c>
      <c r="AY27" s="1">
        <f t="shared" ca="1" si="13"/>
        <v>153.70685045596321</v>
      </c>
      <c r="AZ27" s="1">
        <f t="shared" ca="1" si="13"/>
        <v>153.85199979603502</v>
      </c>
      <c r="BA27" s="1">
        <f t="shared" ca="1" si="13"/>
        <v>152.97617183737833</v>
      </c>
      <c r="BB27" s="1">
        <f t="shared" ca="1" si="14"/>
        <v>154.42101280364471</v>
      </c>
      <c r="BC27" s="1">
        <f t="shared" ca="1" si="14"/>
        <v>155.24878249917202</v>
      </c>
      <c r="BD27" s="1">
        <f t="shared" ca="1" si="14"/>
        <v>152.225181353849</v>
      </c>
      <c r="BE27" s="1">
        <f t="shared" ca="1" si="14"/>
        <v>153.21978359958993</v>
      </c>
      <c r="BF27" s="1">
        <f t="shared" ca="1" si="14"/>
        <v>152.52403089807819</v>
      </c>
      <c r="BG27" s="1">
        <f t="shared" ca="1" si="14"/>
        <v>153.75004086518959</v>
      </c>
      <c r="BH27" s="1">
        <f t="shared" ca="1" si="14"/>
        <v>151.93533439121501</v>
      </c>
      <c r="BI27" s="1">
        <f t="shared" ca="1" si="14"/>
        <v>153.27208882015435</v>
      </c>
      <c r="BJ27" s="1">
        <f t="shared" ca="1" si="14"/>
        <v>151.21321911578531</v>
      </c>
      <c r="BK27" s="1">
        <f t="shared" ca="1" si="14"/>
        <v>151.44070568101142</v>
      </c>
      <c r="BL27" s="1">
        <f t="shared" ca="1" si="14"/>
        <v>150.45600627252728</v>
      </c>
      <c r="BM27" s="1">
        <f t="shared" ca="1" si="14"/>
        <v>154.61416585065987</v>
      </c>
      <c r="BN27" s="1">
        <f t="shared" ca="1" si="14"/>
        <v>154.24083190363032</v>
      </c>
      <c r="BO27" s="1">
        <f t="shared" ca="1" si="14"/>
        <v>154.35083385835082</v>
      </c>
      <c r="BP27" s="1">
        <f t="shared" ca="1" si="14"/>
        <v>155.73450573708124</v>
      </c>
      <c r="BQ27" s="1">
        <f t="shared" ca="1" si="14"/>
        <v>152.0306447819718</v>
      </c>
      <c r="BR27" s="1">
        <f t="shared" ca="1" si="15"/>
        <v>152.63883614119538</v>
      </c>
      <c r="BS27" s="1">
        <f t="shared" ca="1" si="15"/>
        <v>154.34359717472367</v>
      </c>
      <c r="BT27" s="1">
        <f t="shared" ca="1" si="15"/>
        <v>154.03597334100465</v>
      </c>
      <c r="BU27" s="1">
        <f t="shared" ca="1" si="15"/>
        <v>150.9213185615744</v>
      </c>
      <c r="BV27" s="1">
        <f t="shared" ca="1" si="15"/>
        <v>156.24593136669054</v>
      </c>
      <c r="BW27" s="1">
        <f t="shared" ca="1" si="15"/>
        <v>152.39957953866568</v>
      </c>
      <c r="BX27" s="1">
        <f t="shared" ca="1" si="15"/>
        <v>154.94148431188293</v>
      </c>
      <c r="BY27" s="1">
        <f t="shared" ca="1" si="15"/>
        <v>155.13370258166341</v>
      </c>
      <c r="BZ27" s="1">
        <f t="shared" ca="1" si="15"/>
        <v>154.81947682665793</v>
      </c>
      <c r="CA27" s="1">
        <f t="shared" ca="1" si="15"/>
        <v>154.31851417323537</v>
      </c>
      <c r="CB27" s="1">
        <f t="shared" ca="1" si="15"/>
        <v>152.31025297823518</v>
      </c>
      <c r="CC27" s="1">
        <f t="shared" ca="1" si="15"/>
        <v>154.19672541813793</v>
      </c>
      <c r="CD27" s="1">
        <f t="shared" ca="1" si="15"/>
        <v>153.86525225658323</v>
      </c>
      <c r="CE27" s="1">
        <f t="shared" ca="1" si="15"/>
        <v>154.37022954234328</v>
      </c>
      <c r="CF27" s="1">
        <f t="shared" ca="1" si="15"/>
        <v>151.0262598229769</v>
      </c>
      <c r="CG27" s="1">
        <f t="shared" ca="1" si="15"/>
        <v>151.70290052322216</v>
      </c>
      <c r="CH27" s="1">
        <f t="shared" ca="1" si="9"/>
        <v>155.11047838589329</v>
      </c>
      <c r="CI27" s="1">
        <f t="shared" ca="1" si="9"/>
        <v>154.07838125480578</v>
      </c>
      <c r="CJ27" s="1">
        <f t="shared" ca="1" si="9"/>
        <v>155.33624834271453</v>
      </c>
      <c r="CK27" s="1">
        <f t="shared" ca="1" si="9"/>
        <v>152.54258843782614</v>
      </c>
      <c r="CL27" s="1">
        <f t="shared" ca="1" si="9"/>
        <v>156.64638486264201</v>
      </c>
      <c r="CM27" s="1">
        <f t="shared" ca="1" si="9"/>
        <v>152.27165522359991</v>
      </c>
      <c r="CN27" s="1">
        <f t="shared" ca="1" si="9"/>
        <v>153.35953265720389</v>
      </c>
      <c r="CO27" s="1">
        <f t="shared" ca="1" si="10"/>
        <v>152.63413737923472</v>
      </c>
      <c r="CP27" s="1">
        <f t="shared" ca="1" si="10"/>
        <v>151.89298838303458</v>
      </c>
      <c r="CQ27" s="1">
        <f t="shared" ca="1" si="10"/>
        <v>152.73647234889802</v>
      </c>
      <c r="CR27" s="1">
        <f t="shared" ca="1" si="10"/>
        <v>151.07795770947709</v>
      </c>
      <c r="CS27" s="1">
        <f t="shared" ca="1" si="10"/>
        <v>152.36628373410119</v>
      </c>
      <c r="CT27" s="1">
        <f t="shared" ca="1" si="10"/>
        <v>154.33005911660186</v>
      </c>
      <c r="CU27" s="1">
        <f t="shared" ca="1" si="10"/>
        <v>154.96316166483084</v>
      </c>
      <c r="CV27" s="1">
        <f t="shared" ca="1" si="10"/>
        <v>153.22855572236216</v>
      </c>
      <c r="CW27" s="1">
        <f t="shared" ca="1" si="10"/>
        <v>154.81078676975093</v>
      </c>
      <c r="CX27" s="1">
        <f t="shared" ca="1" si="10"/>
        <v>152.3279556676259</v>
      </c>
      <c r="CY27" s="1">
        <f t="shared" ca="1" si="10"/>
        <v>151.50691257810806</v>
      </c>
      <c r="CZ27" s="1">
        <f t="shared" ca="1" si="10"/>
        <v>152.17605254895989</v>
      </c>
      <c r="DA27" s="1">
        <f t="shared" ca="1" si="10"/>
        <v>152.21933006696781</v>
      </c>
    </row>
    <row r="28" spans="1:105" x14ac:dyDescent="0.25">
      <c r="A28" s="3">
        <v>44986</v>
      </c>
      <c r="B28" s="1">
        <v>139.577911</v>
      </c>
      <c r="C28">
        <f t="shared" si="0"/>
        <v>-1.4029004711671731E-2</v>
      </c>
      <c r="D28">
        <v>21</v>
      </c>
      <c r="E28" s="8">
        <v>45050</v>
      </c>
      <c r="F28" s="1">
        <f t="shared" ca="1" si="11"/>
        <v>152.78433485015177</v>
      </c>
      <c r="G28" s="1">
        <f t="shared" ca="1" si="11"/>
        <v>153.59374482664788</v>
      </c>
      <c r="H28" s="1">
        <f t="shared" ca="1" si="11"/>
        <v>155.95305766827499</v>
      </c>
      <c r="I28" s="1">
        <f t="shared" ca="1" si="11"/>
        <v>153.05628173254212</v>
      </c>
      <c r="J28" s="1">
        <f t="shared" ca="1" si="11"/>
        <v>152.58040731272214</v>
      </c>
      <c r="K28" s="1">
        <f t="shared" ca="1" si="11"/>
        <v>154.60468244126676</v>
      </c>
      <c r="L28" s="1">
        <f t="shared" ca="1" si="11"/>
        <v>152.11588613369892</v>
      </c>
      <c r="M28" s="1">
        <f t="shared" ca="1" si="11"/>
        <v>152.05875925795618</v>
      </c>
      <c r="N28" s="1">
        <f t="shared" ca="1" si="11"/>
        <v>154.53151628041161</v>
      </c>
      <c r="O28" s="1">
        <f t="shared" ca="1" si="11"/>
        <v>154.29177016607551</v>
      </c>
      <c r="P28" s="1">
        <f t="shared" ca="1" si="11"/>
        <v>155.8214463975884</v>
      </c>
      <c r="Q28" s="1">
        <f t="shared" ca="1" si="11"/>
        <v>154.01617716102416</v>
      </c>
      <c r="R28" s="1">
        <f t="shared" ca="1" si="11"/>
        <v>153.06961023407857</v>
      </c>
      <c r="S28" s="1">
        <f t="shared" ca="1" si="11"/>
        <v>153.07855504946619</v>
      </c>
      <c r="T28" s="1">
        <f t="shared" ca="1" si="11"/>
        <v>153.0503495396683</v>
      </c>
      <c r="U28" s="1">
        <f t="shared" ca="1" si="11"/>
        <v>152.59236126454712</v>
      </c>
      <c r="V28" s="1">
        <f t="shared" ca="1" si="12"/>
        <v>154.15816559413466</v>
      </c>
      <c r="W28" s="1">
        <f t="shared" ca="1" si="12"/>
        <v>153.55100545539406</v>
      </c>
      <c r="X28" s="1">
        <f t="shared" ca="1" si="12"/>
        <v>153.0998133897709</v>
      </c>
      <c r="Y28" s="1">
        <f t="shared" ca="1" si="12"/>
        <v>151.9748745036774</v>
      </c>
      <c r="Z28" s="1">
        <f t="shared" ca="1" si="12"/>
        <v>153.21073238318252</v>
      </c>
      <c r="AA28" s="1">
        <f t="shared" ca="1" si="12"/>
        <v>153.89827457469028</v>
      </c>
      <c r="AB28" s="1">
        <f t="shared" ca="1" si="12"/>
        <v>155.80542610249398</v>
      </c>
      <c r="AC28" s="1">
        <f t="shared" ca="1" si="12"/>
        <v>153.50390813206948</v>
      </c>
      <c r="AD28" s="1">
        <f t="shared" ca="1" si="12"/>
        <v>154.03345585788313</v>
      </c>
      <c r="AE28" s="1">
        <f t="shared" ca="1" si="12"/>
        <v>152.83415953991786</v>
      </c>
      <c r="AF28" s="1">
        <f t="shared" ca="1" si="12"/>
        <v>154.31791319682296</v>
      </c>
      <c r="AG28" s="1">
        <f t="shared" ca="1" si="12"/>
        <v>150.97580388648993</v>
      </c>
      <c r="AH28" s="1">
        <f t="shared" ca="1" si="12"/>
        <v>153.78156482981228</v>
      </c>
      <c r="AI28" s="1">
        <f t="shared" ca="1" si="12"/>
        <v>155.23553302125859</v>
      </c>
      <c r="AJ28" s="1">
        <f t="shared" ca="1" si="12"/>
        <v>153.07660688608703</v>
      </c>
      <c r="AK28" s="1">
        <f t="shared" ca="1" si="12"/>
        <v>154.98920289252132</v>
      </c>
      <c r="AL28" s="1">
        <f t="shared" ca="1" si="13"/>
        <v>156.14833972903128</v>
      </c>
      <c r="AM28" s="1">
        <f t="shared" ca="1" si="13"/>
        <v>149.95658442232894</v>
      </c>
      <c r="AN28" s="1">
        <f t="shared" ca="1" si="13"/>
        <v>153.97437709203214</v>
      </c>
      <c r="AO28" s="1">
        <f t="shared" ca="1" si="13"/>
        <v>153.95059638983327</v>
      </c>
      <c r="AP28" s="1">
        <f t="shared" ca="1" si="13"/>
        <v>151.9952923501865</v>
      </c>
      <c r="AQ28" s="1">
        <f t="shared" ca="1" si="13"/>
        <v>153.10120108398624</v>
      </c>
      <c r="AR28" s="1">
        <f t="shared" ca="1" si="13"/>
        <v>151.43053450325922</v>
      </c>
      <c r="AS28" s="1">
        <f t="shared" ca="1" si="13"/>
        <v>151.44922934092625</v>
      </c>
      <c r="AT28" s="1">
        <f t="shared" ca="1" si="13"/>
        <v>155.02635631453788</v>
      </c>
      <c r="AU28" s="1">
        <f t="shared" ca="1" si="13"/>
        <v>153.14354036553721</v>
      </c>
      <c r="AV28" s="1">
        <f t="shared" ca="1" si="13"/>
        <v>154.06671364569002</v>
      </c>
      <c r="AW28" s="1">
        <f t="shared" ca="1" si="13"/>
        <v>154.08293000635908</v>
      </c>
      <c r="AX28" s="1">
        <f t="shared" ca="1" si="13"/>
        <v>153.76345478691687</v>
      </c>
      <c r="AY28" s="1">
        <f t="shared" ca="1" si="13"/>
        <v>153.33192918726954</v>
      </c>
      <c r="AZ28" s="1">
        <f t="shared" ca="1" si="13"/>
        <v>153.10695602742385</v>
      </c>
      <c r="BA28" s="1">
        <f t="shared" ca="1" si="13"/>
        <v>152.02841708689843</v>
      </c>
      <c r="BB28" s="1">
        <f t="shared" ca="1" si="14"/>
        <v>151.2402669354185</v>
      </c>
      <c r="BC28" s="1">
        <f t="shared" ca="1" si="14"/>
        <v>152.17516545977793</v>
      </c>
      <c r="BD28" s="1">
        <f t="shared" ca="1" si="14"/>
        <v>152.37308143410303</v>
      </c>
      <c r="BE28" s="1">
        <f t="shared" ca="1" si="14"/>
        <v>153.72060712326794</v>
      </c>
      <c r="BF28" s="1">
        <f t="shared" ca="1" si="14"/>
        <v>152.99926300766919</v>
      </c>
      <c r="BG28" s="1">
        <f t="shared" ca="1" si="14"/>
        <v>153.55885156062169</v>
      </c>
      <c r="BH28" s="1">
        <f t="shared" ca="1" si="14"/>
        <v>154.95817774774221</v>
      </c>
      <c r="BI28" s="1">
        <f t="shared" ca="1" si="14"/>
        <v>154.61908442464215</v>
      </c>
      <c r="BJ28" s="1">
        <f t="shared" ca="1" si="14"/>
        <v>154.64833875000636</v>
      </c>
      <c r="BK28" s="1">
        <f t="shared" ca="1" si="14"/>
        <v>152.91638460407785</v>
      </c>
      <c r="BL28" s="1">
        <f t="shared" ca="1" si="14"/>
        <v>154.66912458250556</v>
      </c>
      <c r="BM28" s="1">
        <f t="shared" ca="1" si="14"/>
        <v>152.59081702622441</v>
      </c>
      <c r="BN28" s="1">
        <f t="shared" ca="1" si="14"/>
        <v>151.78032423543411</v>
      </c>
      <c r="BO28" s="1">
        <f t="shared" ca="1" si="14"/>
        <v>152.22826358046879</v>
      </c>
      <c r="BP28" s="1">
        <f t="shared" ca="1" si="14"/>
        <v>152.72165367045795</v>
      </c>
      <c r="BQ28" s="1">
        <f t="shared" ca="1" si="14"/>
        <v>153.13461675275818</v>
      </c>
      <c r="BR28" s="1">
        <f t="shared" ca="1" si="15"/>
        <v>152.10254691897316</v>
      </c>
      <c r="BS28" s="1">
        <f t="shared" ca="1" si="15"/>
        <v>154.52402511531989</v>
      </c>
      <c r="BT28" s="1">
        <f t="shared" ca="1" si="15"/>
        <v>152.30950736863829</v>
      </c>
      <c r="BU28" s="1">
        <f t="shared" ca="1" si="15"/>
        <v>156.86045038758601</v>
      </c>
      <c r="BV28" s="1">
        <f t="shared" ca="1" si="15"/>
        <v>152.57000877561836</v>
      </c>
      <c r="BW28" s="1">
        <f t="shared" ca="1" si="15"/>
        <v>151.32130619287133</v>
      </c>
      <c r="BX28" s="1">
        <f t="shared" ca="1" si="15"/>
        <v>154.02019440386019</v>
      </c>
      <c r="BY28" s="1">
        <f t="shared" ca="1" si="15"/>
        <v>152.32448187173756</v>
      </c>
      <c r="BZ28" s="1">
        <f t="shared" ca="1" si="15"/>
        <v>152.71843842521398</v>
      </c>
      <c r="CA28" s="1">
        <f t="shared" ca="1" si="15"/>
        <v>154.34580165724327</v>
      </c>
      <c r="CB28" s="1">
        <f t="shared" ca="1" si="15"/>
        <v>154.04732207662514</v>
      </c>
      <c r="CC28" s="1">
        <f t="shared" ca="1" si="15"/>
        <v>154.5654838340815</v>
      </c>
      <c r="CD28" s="1">
        <f t="shared" ca="1" si="15"/>
        <v>154.21010741591539</v>
      </c>
      <c r="CE28" s="1">
        <f t="shared" ca="1" si="15"/>
        <v>153.4211127178161</v>
      </c>
      <c r="CF28" s="1">
        <f t="shared" ca="1" si="15"/>
        <v>153.4452518978558</v>
      </c>
      <c r="CG28" s="1">
        <f t="shared" ca="1" si="15"/>
        <v>153.37710112839196</v>
      </c>
      <c r="CH28" s="1">
        <f t="shared" ca="1" si="9"/>
        <v>152.80341327563448</v>
      </c>
      <c r="CI28" s="1">
        <f t="shared" ca="1" si="9"/>
        <v>152.41096164567909</v>
      </c>
      <c r="CJ28" s="1">
        <f t="shared" ca="1" si="9"/>
        <v>153.39870739653088</v>
      </c>
      <c r="CK28" s="1">
        <f t="shared" ca="1" si="9"/>
        <v>151.36124427827048</v>
      </c>
      <c r="CL28" s="1">
        <f t="shared" ca="1" si="9"/>
        <v>152.32175777638284</v>
      </c>
      <c r="CM28" s="1">
        <f t="shared" ca="1" si="9"/>
        <v>152.76950842286698</v>
      </c>
      <c r="CN28" s="1">
        <f t="shared" ca="1" si="9"/>
        <v>154.60239286364703</v>
      </c>
      <c r="CO28" s="1">
        <f t="shared" ca="1" si="10"/>
        <v>153.68048516814244</v>
      </c>
      <c r="CP28" s="1">
        <f t="shared" ca="1" si="10"/>
        <v>153.21858623842019</v>
      </c>
      <c r="CQ28" s="1">
        <f t="shared" ca="1" si="10"/>
        <v>152.34596407416657</v>
      </c>
      <c r="CR28" s="1">
        <f t="shared" ca="1" si="10"/>
        <v>152.26906183629436</v>
      </c>
      <c r="CS28" s="1">
        <f t="shared" ca="1" si="10"/>
        <v>156.34244096583021</v>
      </c>
      <c r="CT28" s="1">
        <f t="shared" ca="1" si="10"/>
        <v>152.67063840647151</v>
      </c>
      <c r="CU28" s="1">
        <f t="shared" ca="1" si="10"/>
        <v>150.87392596693738</v>
      </c>
      <c r="CV28" s="1">
        <f t="shared" ca="1" si="10"/>
        <v>154.27084780171575</v>
      </c>
      <c r="CW28" s="1">
        <f t="shared" ca="1" si="10"/>
        <v>152.01283449827949</v>
      </c>
      <c r="CX28" s="1">
        <f t="shared" ca="1" si="10"/>
        <v>153.01314985894655</v>
      </c>
      <c r="CY28" s="1">
        <f t="shared" ca="1" si="10"/>
        <v>153.63068385440414</v>
      </c>
      <c r="CZ28" s="1">
        <f t="shared" ca="1" si="10"/>
        <v>151.80641202246738</v>
      </c>
      <c r="DA28" s="1">
        <f t="shared" ca="1" si="10"/>
        <v>151.8465323755936</v>
      </c>
    </row>
    <row r="29" spans="1:105" x14ac:dyDescent="0.25">
      <c r="A29" s="3">
        <v>44985</v>
      </c>
      <c r="B29" s="1">
        <v>141.54984999999999</v>
      </c>
      <c r="C29">
        <f t="shared" si="0"/>
        <v>4.8666071203208958E-3</v>
      </c>
      <c r="D29">
        <v>22</v>
      </c>
      <c r="E29" s="8">
        <v>45051</v>
      </c>
      <c r="F29" s="1">
        <f t="shared" ca="1" si="11"/>
        <v>151.13468315125155</v>
      </c>
      <c r="G29" s="1">
        <f t="shared" ca="1" si="11"/>
        <v>154.78427653474347</v>
      </c>
      <c r="H29" s="1">
        <f t="shared" ca="1" si="11"/>
        <v>152.7336606792922</v>
      </c>
      <c r="I29" s="1">
        <f t="shared" ca="1" si="11"/>
        <v>153.87203695714726</v>
      </c>
      <c r="J29" s="1">
        <f t="shared" ca="1" si="11"/>
        <v>152.37391205975223</v>
      </c>
      <c r="K29" s="1">
        <f t="shared" ca="1" si="11"/>
        <v>152.21247009866258</v>
      </c>
      <c r="L29" s="1">
        <f t="shared" ca="1" si="11"/>
        <v>152.7994729553248</v>
      </c>
      <c r="M29" s="1">
        <f t="shared" ca="1" si="11"/>
        <v>153.4187827658383</v>
      </c>
      <c r="N29" s="1">
        <f t="shared" ca="1" si="11"/>
        <v>152.36167378910844</v>
      </c>
      <c r="O29" s="1">
        <f t="shared" ca="1" si="11"/>
        <v>152.92736123295046</v>
      </c>
      <c r="P29" s="1">
        <f t="shared" ca="1" si="11"/>
        <v>156.07756445147629</v>
      </c>
      <c r="Q29" s="1">
        <f t="shared" ca="1" si="11"/>
        <v>155.8049498779688</v>
      </c>
      <c r="R29" s="1">
        <f t="shared" ca="1" si="11"/>
        <v>153.19411277122879</v>
      </c>
      <c r="S29" s="1">
        <f t="shared" ca="1" si="11"/>
        <v>154.71038748391777</v>
      </c>
      <c r="T29" s="1">
        <f t="shared" ca="1" si="11"/>
        <v>151.49241174372148</v>
      </c>
      <c r="U29" s="1">
        <f t="shared" ca="1" si="11"/>
        <v>153.05614975931249</v>
      </c>
      <c r="V29" s="1">
        <f t="shared" ca="1" si="12"/>
        <v>153.02450331367299</v>
      </c>
      <c r="W29" s="1">
        <f t="shared" ca="1" si="12"/>
        <v>153.10698166409583</v>
      </c>
      <c r="X29" s="1">
        <f t="shared" ca="1" si="12"/>
        <v>154.66180741709258</v>
      </c>
      <c r="Y29" s="1">
        <f t="shared" ca="1" si="12"/>
        <v>155.77880850504096</v>
      </c>
      <c r="Z29" s="1">
        <f t="shared" ca="1" si="12"/>
        <v>150.21860463254419</v>
      </c>
      <c r="AA29" s="1">
        <f t="shared" ca="1" si="12"/>
        <v>150.11500289435392</v>
      </c>
      <c r="AB29" s="1">
        <f t="shared" ca="1" si="12"/>
        <v>152.99238167032519</v>
      </c>
      <c r="AC29" s="1">
        <f t="shared" ca="1" si="12"/>
        <v>155.37631596468245</v>
      </c>
      <c r="AD29" s="1">
        <f t="shared" ca="1" si="12"/>
        <v>152.85761040192196</v>
      </c>
      <c r="AE29" s="1">
        <f t="shared" ca="1" si="12"/>
        <v>151.91037445832575</v>
      </c>
      <c r="AF29" s="1">
        <f t="shared" ca="1" si="12"/>
        <v>152.95488907421182</v>
      </c>
      <c r="AG29" s="1">
        <f t="shared" ca="1" si="12"/>
        <v>152.96888714806738</v>
      </c>
      <c r="AH29" s="1">
        <f t="shared" ca="1" si="12"/>
        <v>153.64529281743762</v>
      </c>
      <c r="AI29" s="1">
        <f t="shared" ca="1" si="12"/>
        <v>154.00864400654766</v>
      </c>
      <c r="AJ29" s="1">
        <f t="shared" ca="1" si="12"/>
        <v>154.37490728066842</v>
      </c>
      <c r="AK29" s="1">
        <f t="shared" ca="1" si="12"/>
        <v>153.89419586085742</v>
      </c>
      <c r="AL29" s="1">
        <f t="shared" ca="1" si="13"/>
        <v>153.06368547650277</v>
      </c>
      <c r="AM29" s="1">
        <f t="shared" ca="1" si="13"/>
        <v>154.83191139309926</v>
      </c>
      <c r="AN29" s="1">
        <f t="shared" ca="1" si="13"/>
        <v>152.35246828887452</v>
      </c>
      <c r="AO29" s="1">
        <f t="shared" ca="1" si="13"/>
        <v>153.66717905311793</v>
      </c>
      <c r="AP29" s="1">
        <f t="shared" ca="1" si="13"/>
        <v>151.28380662252772</v>
      </c>
      <c r="AQ29" s="1">
        <f t="shared" ca="1" si="13"/>
        <v>153.81450735238823</v>
      </c>
      <c r="AR29" s="1">
        <f t="shared" ca="1" si="13"/>
        <v>154.22263123324825</v>
      </c>
      <c r="AS29" s="1">
        <f t="shared" ca="1" si="13"/>
        <v>151.72004083992653</v>
      </c>
      <c r="AT29" s="1">
        <f t="shared" ca="1" si="13"/>
        <v>154.21002438107968</v>
      </c>
      <c r="AU29" s="1">
        <f t="shared" ca="1" si="13"/>
        <v>154.16842921777774</v>
      </c>
      <c r="AV29" s="1">
        <f t="shared" ca="1" si="13"/>
        <v>153.80580213224809</v>
      </c>
      <c r="AW29" s="1">
        <f t="shared" ca="1" si="13"/>
        <v>152.82675487440557</v>
      </c>
      <c r="AX29" s="1">
        <f t="shared" ca="1" si="13"/>
        <v>154.02625878636638</v>
      </c>
      <c r="AY29" s="1">
        <f t="shared" ca="1" si="13"/>
        <v>152.92548376446618</v>
      </c>
      <c r="AZ29" s="1">
        <f t="shared" ca="1" si="13"/>
        <v>151.49361933137391</v>
      </c>
      <c r="BA29" s="1">
        <f t="shared" ca="1" si="13"/>
        <v>153.87921365128202</v>
      </c>
      <c r="BB29" s="1">
        <f t="shared" ca="1" si="14"/>
        <v>151.29761983442447</v>
      </c>
      <c r="BC29" s="1">
        <f t="shared" ca="1" si="14"/>
        <v>152.22472770081072</v>
      </c>
      <c r="BD29" s="1">
        <f t="shared" ca="1" si="14"/>
        <v>152.98698865672063</v>
      </c>
      <c r="BE29" s="1">
        <f t="shared" ca="1" si="14"/>
        <v>154.36129305754054</v>
      </c>
      <c r="BF29" s="1">
        <f t="shared" ca="1" si="14"/>
        <v>153.55603052992379</v>
      </c>
      <c r="BG29" s="1">
        <f t="shared" ca="1" si="14"/>
        <v>153.12401685537299</v>
      </c>
      <c r="BH29" s="1">
        <f t="shared" ca="1" si="14"/>
        <v>154.71692499040088</v>
      </c>
      <c r="BI29" s="1">
        <f t="shared" ca="1" si="14"/>
        <v>153.24332358346416</v>
      </c>
      <c r="BJ29" s="1">
        <f t="shared" ca="1" si="14"/>
        <v>151.5555199086144</v>
      </c>
      <c r="BK29" s="1">
        <f t="shared" ca="1" si="14"/>
        <v>153.48455211304804</v>
      </c>
      <c r="BL29" s="1">
        <f t="shared" ca="1" si="14"/>
        <v>154.40393929553713</v>
      </c>
      <c r="BM29" s="1">
        <f t="shared" ca="1" si="14"/>
        <v>153.4661679016952</v>
      </c>
      <c r="BN29" s="1">
        <f t="shared" ca="1" si="14"/>
        <v>152.96332279047786</v>
      </c>
      <c r="BO29" s="1">
        <f t="shared" ca="1" si="14"/>
        <v>151.91312818197545</v>
      </c>
      <c r="BP29" s="1">
        <f t="shared" ca="1" si="14"/>
        <v>154.43309464922461</v>
      </c>
      <c r="BQ29" s="1">
        <f t="shared" ca="1" si="14"/>
        <v>153.3513226175715</v>
      </c>
      <c r="BR29" s="1">
        <f t="shared" ca="1" si="15"/>
        <v>153.49668795096119</v>
      </c>
      <c r="BS29" s="1">
        <f t="shared" ca="1" si="15"/>
        <v>152.80085814665227</v>
      </c>
      <c r="BT29" s="1">
        <f t="shared" ca="1" si="15"/>
        <v>155.58084866272503</v>
      </c>
      <c r="BU29" s="1">
        <f t="shared" ca="1" si="15"/>
        <v>155.1395100966275</v>
      </c>
      <c r="BV29" s="1">
        <f t="shared" ca="1" si="15"/>
        <v>153.19480661214129</v>
      </c>
      <c r="BW29" s="1">
        <f t="shared" ca="1" si="15"/>
        <v>152.70006140165771</v>
      </c>
      <c r="BX29" s="1">
        <f t="shared" ca="1" si="15"/>
        <v>154.5103141420841</v>
      </c>
      <c r="BY29" s="1">
        <f t="shared" ca="1" si="15"/>
        <v>152.56535421526479</v>
      </c>
      <c r="BZ29" s="1">
        <f t="shared" ca="1" si="15"/>
        <v>155.03396846156684</v>
      </c>
      <c r="CA29" s="1">
        <f t="shared" ca="1" si="15"/>
        <v>152.99179177282693</v>
      </c>
      <c r="CB29" s="1">
        <f t="shared" ca="1" si="15"/>
        <v>152.89515527627753</v>
      </c>
      <c r="CC29" s="1">
        <f t="shared" ca="1" si="15"/>
        <v>153.64466669529816</v>
      </c>
      <c r="CD29" s="1">
        <f t="shared" ca="1" si="15"/>
        <v>153.37679593151418</v>
      </c>
      <c r="CE29" s="1">
        <f t="shared" ca="1" si="15"/>
        <v>153.69535315839502</v>
      </c>
      <c r="CF29" s="1">
        <f t="shared" ca="1" si="15"/>
        <v>155.55074554756101</v>
      </c>
      <c r="CG29" s="1">
        <f t="shared" ca="1" si="15"/>
        <v>153.00824243207055</v>
      </c>
      <c r="CH29" s="1">
        <f t="shared" ca="1" si="9"/>
        <v>155.18391618832439</v>
      </c>
      <c r="CI29" s="1">
        <f t="shared" ca="1" si="9"/>
        <v>154.51513633176276</v>
      </c>
      <c r="CJ29" s="1">
        <f t="shared" ca="1" si="9"/>
        <v>153.26594406511256</v>
      </c>
      <c r="CK29" s="1">
        <f t="shared" ca="1" si="9"/>
        <v>154.7718689962918</v>
      </c>
      <c r="CL29" s="1">
        <f t="shared" ca="1" si="9"/>
        <v>154.61506184097613</v>
      </c>
      <c r="CM29" s="1">
        <f t="shared" ca="1" si="9"/>
        <v>153.79659261378347</v>
      </c>
      <c r="CN29" s="1">
        <f t="shared" ca="1" si="9"/>
        <v>152.08108220806039</v>
      </c>
      <c r="CO29" s="1">
        <f t="shared" ca="1" si="10"/>
        <v>153.24211009753262</v>
      </c>
      <c r="CP29" s="1">
        <f t="shared" ca="1" si="10"/>
        <v>154.02080768626399</v>
      </c>
      <c r="CQ29" s="1">
        <f t="shared" ca="1" si="10"/>
        <v>154.31016064540236</v>
      </c>
      <c r="CR29" s="1">
        <f t="shared" ca="1" si="10"/>
        <v>152.25069710619655</v>
      </c>
      <c r="CS29" s="1">
        <f t="shared" ca="1" si="10"/>
        <v>153.39958733824835</v>
      </c>
      <c r="CT29" s="1">
        <f t="shared" ca="1" si="10"/>
        <v>152.17735530824061</v>
      </c>
      <c r="CU29" s="1">
        <f t="shared" ca="1" si="10"/>
        <v>152.32840217659015</v>
      </c>
      <c r="CV29" s="1">
        <f t="shared" ca="1" si="10"/>
        <v>153.39146309989812</v>
      </c>
      <c r="CW29" s="1">
        <f t="shared" ca="1" si="10"/>
        <v>153.68501256754502</v>
      </c>
      <c r="CX29" s="1">
        <f t="shared" ca="1" si="10"/>
        <v>154.2525100439602</v>
      </c>
      <c r="CY29" s="1">
        <f t="shared" ca="1" si="10"/>
        <v>153.10536035166254</v>
      </c>
      <c r="CZ29" s="1">
        <f t="shared" ca="1" si="10"/>
        <v>151.1554609888455</v>
      </c>
      <c r="DA29" s="1">
        <f t="shared" ca="1" si="10"/>
        <v>153.96382053079483</v>
      </c>
    </row>
    <row r="30" spans="1:105" x14ac:dyDescent="0.25">
      <c r="A30" s="3">
        <v>44984</v>
      </c>
      <c r="B30" s="1">
        <v>140.86265599999999</v>
      </c>
      <c r="C30">
        <f t="shared" si="0"/>
        <v>-7.2558971458913622E-3</v>
      </c>
      <c r="D30">
        <v>23</v>
      </c>
      <c r="E30" s="8">
        <v>45054</v>
      </c>
      <c r="F30" s="1">
        <f t="shared" ca="1" si="11"/>
        <v>154.85715303017722</v>
      </c>
      <c r="G30" s="1">
        <f t="shared" ca="1" si="11"/>
        <v>152.90967320825192</v>
      </c>
      <c r="H30" s="1">
        <f t="shared" ca="1" si="11"/>
        <v>153.7426539990341</v>
      </c>
      <c r="I30" s="1">
        <f t="shared" ca="1" si="11"/>
        <v>149.7917699600269</v>
      </c>
      <c r="J30" s="1">
        <f t="shared" ca="1" si="11"/>
        <v>151.61242229551328</v>
      </c>
      <c r="K30" s="1">
        <f t="shared" ca="1" si="11"/>
        <v>152.37423146932019</v>
      </c>
      <c r="L30" s="1">
        <f t="shared" ca="1" si="11"/>
        <v>154.25948707427492</v>
      </c>
      <c r="M30" s="1">
        <f t="shared" ca="1" si="11"/>
        <v>155.64623821879604</v>
      </c>
      <c r="N30" s="1">
        <f t="shared" ca="1" si="11"/>
        <v>151.72785147272512</v>
      </c>
      <c r="O30" s="1">
        <f t="shared" ca="1" si="11"/>
        <v>152.59912120320894</v>
      </c>
      <c r="P30" s="1">
        <f t="shared" ca="1" si="11"/>
        <v>154.67203454168765</v>
      </c>
      <c r="Q30" s="1">
        <f t="shared" ca="1" si="11"/>
        <v>153.48263412186583</v>
      </c>
      <c r="R30" s="1">
        <f t="shared" ca="1" si="11"/>
        <v>154.00872847086274</v>
      </c>
      <c r="S30" s="1">
        <f t="shared" ca="1" si="11"/>
        <v>153.07196650547795</v>
      </c>
      <c r="T30" s="1">
        <f t="shared" ca="1" si="11"/>
        <v>154.426586157049</v>
      </c>
      <c r="U30" s="1">
        <f t="shared" ca="1" si="11"/>
        <v>152.51123973352952</v>
      </c>
      <c r="V30" s="1">
        <f t="shared" ca="1" si="12"/>
        <v>152.94560157999896</v>
      </c>
      <c r="W30" s="1">
        <f t="shared" ca="1" si="12"/>
        <v>152.64799745781175</v>
      </c>
      <c r="X30" s="1">
        <f t="shared" ca="1" si="12"/>
        <v>153.0991105296178</v>
      </c>
      <c r="Y30" s="1">
        <f t="shared" ca="1" si="12"/>
        <v>154.71143665573706</v>
      </c>
      <c r="Z30" s="1">
        <f t="shared" ca="1" si="12"/>
        <v>151.3497021585176</v>
      </c>
      <c r="AA30" s="1">
        <f t="shared" ca="1" si="12"/>
        <v>154.21658591233646</v>
      </c>
      <c r="AB30" s="1">
        <f t="shared" ca="1" si="12"/>
        <v>152.06347947401954</v>
      </c>
      <c r="AC30" s="1">
        <f t="shared" ca="1" si="12"/>
        <v>154.22692347496965</v>
      </c>
      <c r="AD30" s="1">
        <f t="shared" ca="1" si="12"/>
        <v>150.69990787886476</v>
      </c>
      <c r="AE30" s="1">
        <f t="shared" ca="1" si="12"/>
        <v>152.26815577068476</v>
      </c>
      <c r="AF30" s="1">
        <f t="shared" ca="1" si="12"/>
        <v>152.57375733287387</v>
      </c>
      <c r="AG30" s="1">
        <f t="shared" ca="1" si="12"/>
        <v>153.97695762800984</v>
      </c>
      <c r="AH30" s="1">
        <f t="shared" ca="1" si="12"/>
        <v>154.31080689214244</v>
      </c>
      <c r="AI30" s="1">
        <f t="shared" ca="1" si="12"/>
        <v>153.70010553445525</v>
      </c>
      <c r="AJ30" s="1">
        <f t="shared" ca="1" si="12"/>
        <v>154.08693083297706</v>
      </c>
      <c r="AK30" s="1">
        <f t="shared" ca="1" si="12"/>
        <v>150.3245212778196</v>
      </c>
      <c r="AL30" s="1">
        <f t="shared" ca="1" si="13"/>
        <v>155.04144816224238</v>
      </c>
      <c r="AM30" s="1">
        <f t="shared" ca="1" si="13"/>
        <v>153.63349676955659</v>
      </c>
      <c r="AN30" s="1">
        <f t="shared" ca="1" si="13"/>
        <v>155.20065800497665</v>
      </c>
      <c r="AO30" s="1">
        <f t="shared" ca="1" si="13"/>
        <v>150.98967089228321</v>
      </c>
      <c r="AP30" s="1">
        <f t="shared" ca="1" si="13"/>
        <v>152.08983502396711</v>
      </c>
      <c r="AQ30" s="1">
        <f t="shared" ca="1" si="13"/>
        <v>151.66206741710121</v>
      </c>
      <c r="AR30" s="1">
        <f t="shared" ca="1" si="13"/>
        <v>152.5496539753174</v>
      </c>
      <c r="AS30" s="1">
        <f t="shared" ca="1" si="13"/>
        <v>151.99245021536757</v>
      </c>
      <c r="AT30" s="1">
        <f t="shared" ca="1" si="13"/>
        <v>153.68108309053324</v>
      </c>
      <c r="AU30" s="1">
        <f t="shared" ca="1" si="13"/>
        <v>153.99293872543763</v>
      </c>
      <c r="AV30" s="1">
        <f t="shared" ca="1" si="13"/>
        <v>153.06395995767429</v>
      </c>
      <c r="AW30" s="1">
        <f t="shared" ca="1" si="13"/>
        <v>153.23033674282715</v>
      </c>
      <c r="AX30" s="1">
        <f t="shared" ca="1" si="13"/>
        <v>152.63932385160749</v>
      </c>
      <c r="AY30" s="1">
        <f t="shared" ca="1" si="13"/>
        <v>152.44751791272961</v>
      </c>
      <c r="AZ30" s="1">
        <f t="shared" ca="1" si="13"/>
        <v>152.36214668189555</v>
      </c>
      <c r="BA30" s="1">
        <f t="shared" ca="1" si="13"/>
        <v>155.03683231762287</v>
      </c>
      <c r="BB30" s="1">
        <f t="shared" ca="1" si="14"/>
        <v>152.96939968832314</v>
      </c>
      <c r="BC30" s="1">
        <f t="shared" ca="1" si="14"/>
        <v>150.52702448992511</v>
      </c>
      <c r="BD30" s="1">
        <f t="shared" ca="1" si="14"/>
        <v>153.2785181671542</v>
      </c>
      <c r="BE30" s="1">
        <f t="shared" ca="1" si="14"/>
        <v>152.55451128890743</v>
      </c>
      <c r="BF30" s="1">
        <f t="shared" ca="1" si="14"/>
        <v>153.19205458039033</v>
      </c>
      <c r="BG30" s="1">
        <f t="shared" ca="1" si="14"/>
        <v>153.45510696002526</v>
      </c>
      <c r="BH30" s="1">
        <f t="shared" ca="1" si="14"/>
        <v>152.76942523607636</v>
      </c>
      <c r="BI30" s="1">
        <f t="shared" ca="1" si="14"/>
        <v>151.19375631208882</v>
      </c>
      <c r="BJ30" s="1">
        <f t="shared" ca="1" si="14"/>
        <v>151.56689361326139</v>
      </c>
      <c r="BK30" s="1">
        <f t="shared" ca="1" si="14"/>
        <v>154.84824988236215</v>
      </c>
      <c r="BL30" s="1">
        <f t="shared" ca="1" si="14"/>
        <v>150.96991077669546</v>
      </c>
      <c r="BM30" s="1">
        <f t="shared" ca="1" si="14"/>
        <v>154.65946141130604</v>
      </c>
      <c r="BN30" s="1">
        <f t="shared" ca="1" si="14"/>
        <v>152.45319450857124</v>
      </c>
      <c r="BO30" s="1">
        <f t="shared" ca="1" si="14"/>
        <v>153.78063365658591</v>
      </c>
      <c r="BP30" s="1">
        <f t="shared" ca="1" si="14"/>
        <v>153.95548051910629</v>
      </c>
      <c r="BQ30" s="1">
        <f t="shared" ca="1" si="14"/>
        <v>153.20642145919703</v>
      </c>
      <c r="BR30" s="1">
        <f t="shared" ca="1" si="15"/>
        <v>154.6033724661408</v>
      </c>
      <c r="BS30" s="1">
        <f t="shared" ca="1" si="15"/>
        <v>152.130489210626</v>
      </c>
      <c r="BT30" s="1">
        <f t="shared" ca="1" si="15"/>
        <v>155.62483127659169</v>
      </c>
      <c r="BU30" s="1">
        <f t="shared" ca="1" si="15"/>
        <v>153.50076162952772</v>
      </c>
      <c r="BV30" s="1">
        <f t="shared" ca="1" si="15"/>
        <v>153.87687134153575</v>
      </c>
      <c r="BW30" s="1">
        <f t="shared" ca="1" si="15"/>
        <v>153.95112855927439</v>
      </c>
      <c r="BX30" s="1">
        <f t="shared" ca="1" si="15"/>
        <v>153.2107605316383</v>
      </c>
      <c r="BY30" s="1">
        <f t="shared" ca="1" si="15"/>
        <v>153.8007231408466</v>
      </c>
      <c r="BZ30" s="1">
        <f t="shared" ca="1" si="15"/>
        <v>154.51957519302627</v>
      </c>
      <c r="CA30" s="1">
        <f t="shared" ca="1" si="15"/>
        <v>150.84146361390142</v>
      </c>
      <c r="CB30" s="1">
        <f t="shared" ca="1" si="15"/>
        <v>154.67213672052137</v>
      </c>
      <c r="CC30" s="1">
        <f t="shared" ca="1" si="15"/>
        <v>156.12089099146212</v>
      </c>
      <c r="CD30" s="1">
        <f t="shared" ca="1" si="15"/>
        <v>150.79520080558513</v>
      </c>
      <c r="CE30" s="1">
        <f t="shared" ca="1" si="15"/>
        <v>152.19869942677789</v>
      </c>
      <c r="CF30" s="1">
        <f t="shared" ca="1" si="15"/>
        <v>153.47339516151081</v>
      </c>
      <c r="CG30" s="1">
        <f t="shared" ca="1" si="15"/>
        <v>152.60318731009218</v>
      </c>
      <c r="CH30" s="1">
        <f t="shared" ca="1" si="9"/>
        <v>152.76086676993896</v>
      </c>
      <c r="CI30" s="1">
        <f t="shared" ca="1" si="9"/>
        <v>151.26721976544653</v>
      </c>
      <c r="CJ30" s="1">
        <f t="shared" ca="1" si="9"/>
        <v>152.18003587730161</v>
      </c>
      <c r="CK30" s="1">
        <f t="shared" ca="1" si="9"/>
        <v>153.26478377088398</v>
      </c>
      <c r="CL30" s="1">
        <f t="shared" ca="1" si="9"/>
        <v>151.98711653400528</v>
      </c>
      <c r="CM30" s="1">
        <f t="shared" ca="1" si="9"/>
        <v>152.10233952166783</v>
      </c>
      <c r="CN30" s="1">
        <f t="shared" ca="1" si="9"/>
        <v>153.99888635019403</v>
      </c>
      <c r="CO30" s="1">
        <f t="shared" ca="1" si="10"/>
        <v>152.78777886091441</v>
      </c>
      <c r="CP30" s="1">
        <f t="shared" ca="1" si="10"/>
        <v>151.62618692397029</v>
      </c>
      <c r="CQ30" s="1">
        <f t="shared" ca="1" si="10"/>
        <v>152.35984075242922</v>
      </c>
      <c r="CR30" s="1">
        <f t="shared" ca="1" si="10"/>
        <v>155.10738521920106</v>
      </c>
      <c r="CS30" s="1">
        <f t="shared" ca="1" si="10"/>
        <v>153.60377874468935</v>
      </c>
      <c r="CT30" s="1">
        <f t="shared" ca="1" si="10"/>
        <v>153.45546184043459</v>
      </c>
      <c r="CU30" s="1">
        <f t="shared" ca="1" si="10"/>
        <v>153.90219955733437</v>
      </c>
      <c r="CV30" s="1">
        <f t="shared" ca="1" si="10"/>
        <v>152.97287613344236</v>
      </c>
      <c r="CW30" s="1">
        <f t="shared" ca="1" si="10"/>
        <v>151.24667202025796</v>
      </c>
      <c r="CX30" s="1">
        <f t="shared" ca="1" si="10"/>
        <v>152.13084572234371</v>
      </c>
      <c r="CY30" s="1">
        <f t="shared" ca="1" si="10"/>
        <v>154.43044687636612</v>
      </c>
      <c r="CZ30" s="1">
        <f t="shared" ca="1" si="10"/>
        <v>153.09390198660961</v>
      </c>
      <c r="DA30" s="1">
        <f t="shared" ca="1" si="10"/>
        <v>155.66881121117228</v>
      </c>
    </row>
    <row r="31" spans="1:105" x14ac:dyDescent="0.25">
      <c r="A31" s="3">
        <v>44981</v>
      </c>
      <c r="B31" s="1">
        <v>141.88845800000001</v>
      </c>
      <c r="C31">
        <f t="shared" si="0"/>
        <v>2.6708912556098275E-3</v>
      </c>
      <c r="D31">
        <v>24</v>
      </c>
      <c r="E31" s="8">
        <v>45055</v>
      </c>
      <c r="F31" s="1">
        <f t="shared" ca="1" si="11"/>
        <v>152.85249534315349</v>
      </c>
      <c r="G31" s="1">
        <f t="shared" ca="1" si="11"/>
        <v>154.99662695406076</v>
      </c>
      <c r="H31" s="1">
        <f t="shared" ca="1" si="11"/>
        <v>152.30957677399488</v>
      </c>
      <c r="I31" s="1">
        <f t="shared" ca="1" si="11"/>
        <v>153.70294203038239</v>
      </c>
      <c r="J31" s="1">
        <f t="shared" ca="1" si="11"/>
        <v>153.75425825690317</v>
      </c>
      <c r="K31" s="1">
        <f t="shared" ca="1" si="11"/>
        <v>151.78994806324573</v>
      </c>
      <c r="L31" s="1">
        <f t="shared" ca="1" si="11"/>
        <v>152.62734408654606</v>
      </c>
      <c r="M31" s="1">
        <f t="shared" ca="1" si="11"/>
        <v>153.80410735377646</v>
      </c>
      <c r="N31" s="1">
        <f t="shared" ca="1" si="11"/>
        <v>152.21937260979703</v>
      </c>
      <c r="O31" s="1">
        <f t="shared" ca="1" si="11"/>
        <v>152.93762732735752</v>
      </c>
      <c r="P31" s="1">
        <f t="shared" ca="1" si="11"/>
        <v>153.79354235701402</v>
      </c>
      <c r="Q31" s="1">
        <f t="shared" ca="1" si="11"/>
        <v>153.98761827918037</v>
      </c>
      <c r="R31" s="1">
        <f t="shared" ca="1" si="11"/>
        <v>153.79341409571589</v>
      </c>
      <c r="S31" s="1">
        <f t="shared" ca="1" si="11"/>
        <v>151.93380576407583</v>
      </c>
      <c r="T31" s="1">
        <f t="shared" ca="1" si="11"/>
        <v>154.34027078931376</v>
      </c>
      <c r="U31" s="1">
        <f t="shared" ca="1" si="11"/>
        <v>152.5104160395816</v>
      </c>
      <c r="V31" s="1">
        <f t="shared" ca="1" si="12"/>
        <v>153.28986755544517</v>
      </c>
      <c r="W31" s="1">
        <f t="shared" ca="1" si="12"/>
        <v>153.21933062170893</v>
      </c>
      <c r="X31" s="1">
        <f t="shared" ca="1" si="12"/>
        <v>152.50879958183177</v>
      </c>
      <c r="Y31" s="1">
        <f t="shared" ca="1" si="12"/>
        <v>154.79572900248266</v>
      </c>
      <c r="Z31" s="1">
        <f t="shared" ca="1" si="12"/>
        <v>153.42485600469547</v>
      </c>
      <c r="AA31" s="1">
        <f t="shared" ca="1" si="12"/>
        <v>151.67140351805179</v>
      </c>
      <c r="AB31" s="1">
        <f t="shared" ca="1" si="12"/>
        <v>153.17769371109009</v>
      </c>
      <c r="AC31" s="1">
        <f t="shared" ca="1" si="12"/>
        <v>155.46735736182697</v>
      </c>
      <c r="AD31" s="1">
        <f t="shared" ca="1" si="12"/>
        <v>153.96701279943474</v>
      </c>
      <c r="AE31" s="1">
        <f t="shared" ca="1" si="12"/>
        <v>153.69537327607276</v>
      </c>
      <c r="AF31" s="1">
        <f t="shared" ca="1" si="12"/>
        <v>156.46825951007895</v>
      </c>
      <c r="AG31" s="1">
        <f t="shared" ca="1" si="12"/>
        <v>153.86844938598651</v>
      </c>
      <c r="AH31" s="1">
        <f t="shared" ca="1" si="12"/>
        <v>153.24472681156152</v>
      </c>
      <c r="AI31" s="1">
        <f t="shared" ca="1" si="12"/>
        <v>153.02839706169286</v>
      </c>
      <c r="AJ31" s="1">
        <f t="shared" ca="1" si="12"/>
        <v>153.23719234886366</v>
      </c>
      <c r="AK31" s="1">
        <f t="shared" ca="1" si="12"/>
        <v>153.38116416749691</v>
      </c>
      <c r="AL31" s="1">
        <f t="shared" ca="1" si="13"/>
        <v>153.00707594766851</v>
      </c>
      <c r="AM31" s="1">
        <f t="shared" ca="1" si="13"/>
        <v>154.73372901048015</v>
      </c>
      <c r="AN31" s="1">
        <f t="shared" ca="1" si="13"/>
        <v>150.3104779465842</v>
      </c>
      <c r="AO31" s="1">
        <f t="shared" ca="1" si="13"/>
        <v>153.6932745411716</v>
      </c>
      <c r="AP31" s="1">
        <f t="shared" ca="1" si="13"/>
        <v>152.85092957231669</v>
      </c>
      <c r="AQ31" s="1">
        <f t="shared" ca="1" si="13"/>
        <v>154.92995337230354</v>
      </c>
      <c r="AR31" s="1">
        <f t="shared" ca="1" si="13"/>
        <v>151.56310556471905</v>
      </c>
      <c r="AS31" s="1">
        <f t="shared" ca="1" si="13"/>
        <v>152.54660899239963</v>
      </c>
      <c r="AT31" s="1">
        <f t="shared" ca="1" si="13"/>
        <v>152.08396441367651</v>
      </c>
      <c r="AU31" s="1">
        <f t="shared" ca="1" si="13"/>
        <v>153.06281440630801</v>
      </c>
      <c r="AV31" s="1">
        <f t="shared" ca="1" si="13"/>
        <v>152.53551673162198</v>
      </c>
      <c r="AW31" s="1">
        <f t="shared" ca="1" si="13"/>
        <v>150.93781550142722</v>
      </c>
      <c r="AX31" s="1">
        <f t="shared" ca="1" si="13"/>
        <v>153.47513083483219</v>
      </c>
      <c r="AY31" s="1">
        <f t="shared" ca="1" si="13"/>
        <v>155.03343764825172</v>
      </c>
      <c r="AZ31" s="1">
        <f t="shared" ca="1" si="13"/>
        <v>151.70589961309767</v>
      </c>
      <c r="BA31" s="1">
        <f t="shared" ca="1" si="13"/>
        <v>153.92742260059828</v>
      </c>
      <c r="BB31" s="1">
        <f t="shared" ca="1" si="14"/>
        <v>151.46076988268447</v>
      </c>
      <c r="BC31" s="1">
        <f t="shared" ca="1" si="14"/>
        <v>152.10975635542201</v>
      </c>
      <c r="BD31" s="1">
        <f t="shared" ca="1" si="14"/>
        <v>150.55998152363074</v>
      </c>
      <c r="BE31" s="1">
        <f t="shared" ca="1" si="14"/>
        <v>154.68125755071944</v>
      </c>
      <c r="BF31" s="1">
        <f t="shared" ca="1" si="14"/>
        <v>152.30604466478945</v>
      </c>
      <c r="BG31" s="1">
        <f t="shared" ca="1" si="14"/>
        <v>153.09743381149761</v>
      </c>
      <c r="BH31" s="1">
        <f t="shared" ca="1" si="14"/>
        <v>156.49755008681797</v>
      </c>
      <c r="BI31" s="1">
        <f t="shared" ca="1" si="14"/>
        <v>152.17848521715746</v>
      </c>
      <c r="BJ31" s="1">
        <f t="shared" ca="1" si="14"/>
        <v>152.53759616121752</v>
      </c>
      <c r="BK31" s="1">
        <f t="shared" ca="1" si="14"/>
        <v>152.01874685271477</v>
      </c>
      <c r="BL31" s="1">
        <f t="shared" ca="1" si="14"/>
        <v>151.14907642917672</v>
      </c>
      <c r="BM31" s="1">
        <f t="shared" ca="1" si="14"/>
        <v>152.7010299771901</v>
      </c>
      <c r="BN31" s="1">
        <f t="shared" ca="1" si="14"/>
        <v>153.13456873580631</v>
      </c>
      <c r="BO31" s="1">
        <f t="shared" ca="1" si="14"/>
        <v>151.30822695772247</v>
      </c>
      <c r="BP31" s="1">
        <f t="shared" ca="1" si="14"/>
        <v>154.40732817335314</v>
      </c>
      <c r="BQ31" s="1">
        <f t="shared" ca="1" si="14"/>
        <v>154.25744813059717</v>
      </c>
      <c r="BR31" s="1">
        <f t="shared" ca="1" si="15"/>
        <v>152.72400370151638</v>
      </c>
      <c r="BS31" s="1">
        <f t="shared" ca="1" si="15"/>
        <v>154.31607078365371</v>
      </c>
      <c r="BT31" s="1">
        <f t="shared" ca="1" si="15"/>
        <v>151.29422006208517</v>
      </c>
      <c r="BU31" s="1">
        <f t="shared" ca="1" si="15"/>
        <v>153.59126022637668</v>
      </c>
      <c r="BV31" s="1">
        <f t="shared" ca="1" si="15"/>
        <v>153.12550233420097</v>
      </c>
      <c r="BW31" s="1">
        <f t="shared" ca="1" si="15"/>
        <v>154.28496520048063</v>
      </c>
      <c r="BX31" s="1">
        <f t="shared" ca="1" si="15"/>
        <v>152.99097955300022</v>
      </c>
      <c r="BY31" s="1">
        <f t="shared" ca="1" si="15"/>
        <v>148.85142161259941</v>
      </c>
      <c r="BZ31" s="1">
        <f t="shared" ca="1" si="15"/>
        <v>153.09769182622276</v>
      </c>
      <c r="CA31" s="1">
        <f t="shared" ca="1" si="15"/>
        <v>155.7253703885624</v>
      </c>
      <c r="CB31" s="1">
        <f t="shared" ca="1" si="15"/>
        <v>153.10408381115644</v>
      </c>
      <c r="CC31" s="1">
        <f t="shared" ca="1" si="15"/>
        <v>151.44841611972359</v>
      </c>
      <c r="CD31" s="1">
        <f t="shared" ca="1" si="15"/>
        <v>152.94802571954136</v>
      </c>
      <c r="CE31" s="1">
        <f t="shared" ca="1" si="15"/>
        <v>155.77596477219612</v>
      </c>
      <c r="CF31" s="1">
        <f t="shared" ca="1" si="15"/>
        <v>152.46468888274478</v>
      </c>
      <c r="CG31" s="1">
        <f t="shared" ca="1" si="15"/>
        <v>151.52987185792037</v>
      </c>
      <c r="CH31" s="1">
        <f t="shared" ca="1" si="9"/>
        <v>152.96114083279053</v>
      </c>
      <c r="CI31" s="1">
        <f t="shared" ca="1" si="9"/>
        <v>154.68936208896869</v>
      </c>
      <c r="CJ31" s="1">
        <f t="shared" ca="1" si="9"/>
        <v>153.23551525574442</v>
      </c>
      <c r="CK31" s="1">
        <f t="shared" ca="1" si="9"/>
        <v>155.42579658370971</v>
      </c>
      <c r="CL31" s="1">
        <f t="shared" ca="1" si="9"/>
        <v>152.42550833354983</v>
      </c>
      <c r="CM31" s="1">
        <f t="shared" ca="1" si="9"/>
        <v>154.54475062606315</v>
      </c>
      <c r="CN31" s="1">
        <f t="shared" ca="1" si="9"/>
        <v>153.88713927313134</v>
      </c>
      <c r="CO31" s="1">
        <f t="shared" ca="1" si="10"/>
        <v>152.91388726005678</v>
      </c>
      <c r="CP31" s="1">
        <f t="shared" ca="1" si="10"/>
        <v>154.46496203185498</v>
      </c>
      <c r="CQ31" s="1">
        <f t="shared" ca="1" si="10"/>
        <v>152.34297219211135</v>
      </c>
      <c r="CR31" s="1">
        <f t="shared" ca="1" si="10"/>
        <v>155.44588514534874</v>
      </c>
      <c r="CS31" s="1">
        <f t="shared" ca="1" si="10"/>
        <v>153.49348619464601</v>
      </c>
      <c r="CT31" s="1">
        <f t="shared" ca="1" si="10"/>
        <v>154.17582440774103</v>
      </c>
      <c r="CU31" s="1">
        <f t="shared" ca="1" si="10"/>
        <v>153.05202518446097</v>
      </c>
      <c r="CV31" s="1">
        <f t="shared" ca="1" si="10"/>
        <v>153.58295106787818</v>
      </c>
      <c r="CW31" s="1">
        <f t="shared" ca="1" si="10"/>
        <v>152.16112419394051</v>
      </c>
      <c r="CX31" s="1">
        <f t="shared" ca="1" si="10"/>
        <v>154.12532896928602</v>
      </c>
      <c r="CY31" s="1">
        <f t="shared" ca="1" si="10"/>
        <v>153.6080537942216</v>
      </c>
      <c r="CZ31" s="1">
        <f t="shared" ca="1" si="10"/>
        <v>153.56887877795174</v>
      </c>
      <c r="DA31" s="1">
        <f t="shared" ca="1" si="10"/>
        <v>155.45935486358914</v>
      </c>
    </row>
    <row r="32" spans="1:105" x14ac:dyDescent="0.25">
      <c r="A32" s="3">
        <v>44980</v>
      </c>
      <c r="B32" s="1">
        <v>141.509995</v>
      </c>
      <c r="C32">
        <f t="shared" si="0"/>
        <v>-1.5017997235799073E-2</v>
      </c>
      <c r="D32">
        <v>25</v>
      </c>
      <c r="E32" s="8">
        <v>45056</v>
      </c>
      <c r="F32" s="1">
        <f t="shared" ca="1" si="11"/>
        <v>150.16503096456273</v>
      </c>
      <c r="G32" s="1">
        <f t="shared" ca="1" si="11"/>
        <v>153.24621842141011</v>
      </c>
      <c r="H32" s="1">
        <f t="shared" ca="1" si="11"/>
        <v>154.24135121934304</v>
      </c>
      <c r="I32" s="1">
        <f t="shared" ca="1" si="11"/>
        <v>152.86877471347825</v>
      </c>
      <c r="J32" s="1">
        <f t="shared" ca="1" si="11"/>
        <v>153.07527891614691</v>
      </c>
      <c r="K32" s="1">
        <f t="shared" ca="1" si="11"/>
        <v>152.63747936770295</v>
      </c>
      <c r="L32" s="1">
        <f t="shared" ca="1" si="11"/>
        <v>152.94780697122448</v>
      </c>
      <c r="M32" s="1">
        <f t="shared" ca="1" si="11"/>
        <v>154.32576149805891</v>
      </c>
      <c r="N32" s="1">
        <f t="shared" ca="1" si="11"/>
        <v>153.43570349404487</v>
      </c>
      <c r="O32" s="1">
        <f t="shared" ca="1" si="11"/>
        <v>154.2072891992722</v>
      </c>
      <c r="P32" s="1">
        <f t="shared" ca="1" si="11"/>
        <v>152.68325565657722</v>
      </c>
      <c r="Q32" s="1">
        <f t="shared" ca="1" si="11"/>
        <v>154.08616648897234</v>
      </c>
      <c r="R32" s="1">
        <f t="shared" ca="1" si="11"/>
        <v>154.6558029892054</v>
      </c>
      <c r="S32" s="1">
        <f t="shared" ca="1" si="11"/>
        <v>155.69824458393401</v>
      </c>
      <c r="T32" s="1">
        <f t="shared" ca="1" si="11"/>
        <v>155.72885362171957</v>
      </c>
      <c r="U32" s="1">
        <f t="shared" ca="1" si="11"/>
        <v>151.81622391565821</v>
      </c>
      <c r="V32" s="1">
        <f t="shared" ca="1" si="12"/>
        <v>152.44644948524751</v>
      </c>
      <c r="W32" s="1">
        <f t="shared" ca="1" si="12"/>
        <v>155.39677420724047</v>
      </c>
      <c r="X32" s="1">
        <f t="shared" ca="1" si="12"/>
        <v>153.41323543547131</v>
      </c>
      <c r="Y32" s="1">
        <f t="shared" ca="1" si="12"/>
        <v>151.67207704666086</v>
      </c>
      <c r="Z32" s="1">
        <f t="shared" ca="1" si="12"/>
        <v>152.36411809091689</v>
      </c>
      <c r="AA32" s="1">
        <f t="shared" ca="1" si="12"/>
        <v>152.31335880764391</v>
      </c>
      <c r="AB32" s="1">
        <f t="shared" ca="1" si="12"/>
        <v>154.47856330173752</v>
      </c>
      <c r="AC32" s="1">
        <f t="shared" ca="1" si="12"/>
        <v>154.03349377328865</v>
      </c>
      <c r="AD32" s="1">
        <f t="shared" ca="1" si="12"/>
        <v>149.82160122458222</v>
      </c>
      <c r="AE32" s="1">
        <f t="shared" ca="1" si="12"/>
        <v>154.42910883766487</v>
      </c>
      <c r="AF32" s="1">
        <f t="shared" ca="1" si="12"/>
        <v>153.66982507891393</v>
      </c>
      <c r="AG32" s="1">
        <f t="shared" ca="1" si="12"/>
        <v>150.99343074251064</v>
      </c>
      <c r="AH32" s="1">
        <f t="shared" ca="1" si="12"/>
        <v>154.37943779156438</v>
      </c>
      <c r="AI32" s="1">
        <f t="shared" ca="1" si="12"/>
        <v>152.4170004502655</v>
      </c>
      <c r="AJ32" s="1">
        <f t="shared" ca="1" si="12"/>
        <v>153.82204951531006</v>
      </c>
      <c r="AK32" s="1">
        <f t="shared" ca="1" si="12"/>
        <v>153.0914851011002</v>
      </c>
      <c r="AL32" s="1">
        <f t="shared" ca="1" si="13"/>
        <v>151.7048834735163</v>
      </c>
      <c r="AM32" s="1">
        <f t="shared" ca="1" si="13"/>
        <v>154.5107540864357</v>
      </c>
      <c r="AN32" s="1">
        <f t="shared" ca="1" si="13"/>
        <v>153.85246010072871</v>
      </c>
      <c r="AO32" s="1">
        <f t="shared" ca="1" si="13"/>
        <v>153.21284294621887</v>
      </c>
      <c r="AP32" s="1">
        <f t="shared" ca="1" si="13"/>
        <v>154.6647945662221</v>
      </c>
      <c r="AQ32" s="1">
        <f t="shared" ca="1" si="13"/>
        <v>152.51306099222973</v>
      </c>
      <c r="AR32" s="1">
        <f t="shared" ca="1" si="13"/>
        <v>152.35499411369668</v>
      </c>
      <c r="AS32" s="1">
        <f t="shared" ca="1" si="13"/>
        <v>154.07968077797375</v>
      </c>
      <c r="AT32" s="1">
        <f t="shared" ca="1" si="13"/>
        <v>152.93489911766494</v>
      </c>
      <c r="AU32" s="1">
        <f t="shared" ca="1" si="13"/>
        <v>153.75296935280369</v>
      </c>
      <c r="AV32" s="1">
        <f t="shared" ca="1" si="13"/>
        <v>151.980717252707</v>
      </c>
      <c r="AW32" s="1">
        <f t="shared" ca="1" si="13"/>
        <v>154.22624317709946</v>
      </c>
      <c r="AX32" s="1">
        <f t="shared" ca="1" si="13"/>
        <v>153.80568824287582</v>
      </c>
      <c r="AY32" s="1">
        <f t="shared" ca="1" si="13"/>
        <v>154.14877598335903</v>
      </c>
      <c r="AZ32" s="1">
        <f t="shared" ca="1" si="13"/>
        <v>152.31359015109385</v>
      </c>
      <c r="BA32" s="1">
        <f t="shared" ca="1" si="13"/>
        <v>154.07383520933072</v>
      </c>
      <c r="BB32" s="1">
        <f t="shared" ca="1" si="14"/>
        <v>153.94087818400507</v>
      </c>
      <c r="BC32" s="1">
        <f t="shared" ca="1" si="14"/>
        <v>156.24959933910637</v>
      </c>
      <c r="BD32" s="1">
        <f t="shared" ca="1" si="14"/>
        <v>152.97994341177687</v>
      </c>
      <c r="BE32" s="1">
        <f t="shared" ca="1" si="14"/>
        <v>151.77257875948854</v>
      </c>
      <c r="BF32" s="1">
        <f t="shared" ca="1" si="14"/>
        <v>153.93039452706932</v>
      </c>
      <c r="BG32" s="1">
        <f t="shared" ca="1" si="14"/>
        <v>153.24675191413846</v>
      </c>
      <c r="BH32" s="1">
        <f t="shared" ca="1" si="14"/>
        <v>153.32606808248448</v>
      </c>
      <c r="BI32" s="1">
        <f t="shared" ca="1" si="14"/>
        <v>153.15313292930449</v>
      </c>
      <c r="BJ32" s="1">
        <f t="shared" ca="1" si="14"/>
        <v>152.73826715345285</v>
      </c>
      <c r="BK32" s="1">
        <f t="shared" ca="1" si="14"/>
        <v>153.06734655015046</v>
      </c>
      <c r="BL32" s="1">
        <f t="shared" ca="1" si="14"/>
        <v>154.40748693780353</v>
      </c>
      <c r="BM32" s="1">
        <f t="shared" ca="1" si="14"/>
        <v>150.50093721839204</v>
      </c>
      <c r="BN32" s="1">
        <f t="shared" ca="1" si="14"/>
        <v>153.9922147670419</v>
      </c>
      <c r="BO32" s="1">
        <f t="shared" ca="1" si="14"/>
        <v>153.72138941075886</v>
      </c>
      <c r="BP32" s="1">
        <f t="shared" ca="1" si="14"/>
        <v>155.10973907454658</v>
      </c>
      <c r="BQ32" s="1">
        <f t="shared" ca="1" si="14"/>
        <v>155.11395120198134</v>
      </c>
      <c r="BR32" s="1">
        <f t="shared" ca="1" si="15"/>
        <v>155.2057099879618</v>
      </c>
      <c r="BS32" s="1">
        <f t="shared" ca="1" si="15"/>
        <v>153.92895604759087</v>
      </c>
      <c r="BT32" s="1">
        <f t="shared" ca="1" si="15"/>
        <v>153.92172712426219</v>
      </c>
      <c r="BU32" s="1">
        <f t="shared" ca="1" si="15"/>
        <v>154.44777806650416</v>
      </c>
      <c r="BV32" s="1">
        <f t="shared" ca="1" si="15"/>
        <v>155.14154143300635</v>
      </c>
      <c r="BW32" s="1">
        <f t="shared" ca="1" si="15"/>
        <v>154.22751629233741</v>
      </c>
      <c r="BX32" s="1">
        <f t="shared" ca="1" si="15"/>
        <v>153.94667270768144</v>
      </c>
      <c r="BY32" s="1">
        <f t="shared" ca="1" si="15"/>
        <v>153.32629315382462</v>
      </c>
      <c r="BZ32" s="1">
        <f t="shared" ca="1" si="15"/>
        <v>152.4500684523266</v>
      </c>
      <c r="CA32" s="1">
        <f t="shared" ca="1" si="15"/>
        <v>153.22266652085597</v>
      </c>
      <c r="CB32" s="1">
        <f t="shared" ca="1" si="15"/>
        <v>155.24259181158624</v>
      </c>
      <c r="CC32" s="1">
        <f t="shared" ca="1" si="15"/>
        <v>151.80625463557095</v>
      </c>
      <c r="CD32" s="1">
        <f t="shared" ca="1" si="15"/>
        <v>152.95845645858799</v>
      </c>
      <c r="CE32" s="1">
        <f t="shared" ca="1" si="15"/>
        <v>152.25519687003103</v>
      </c>
      <c r="CF32" s="1">
        <f t="shared" ca="1" si="15"/>
        <v>154.64977010607006</v>
      </c>
      <c r="CG32" s="1">
        <f t="shared" ca="1" si="15"/>
        <v>152.91922233794625</v>
      </c>
      <c r="CH32" s="1">
        <f t="shared" ca="1" si="9"/>
        <v>154.73769076596221</v>
      </c>
      <c r="CI32" s="1">
        <f t="shared" ca="1" si="9"/>
        <v>151.42448690504997</v>
      </c>
      <c r="CJ32" s="1">
        <f t="shared" ca="1" si="9"/>
        <v>156.25577973499327</v>
      </c>
      <c r="CK32" s="1">
        <f t="shared" ca="1" si="9"/>
        <v>153.94099131250499</v>
      </c>
      <c r="CL32" s="1">
        <f t="shared" ca="1" si="9"/>
        <v>154.1464038679714</v>
      </c>
      <c r="CM32" s="1">
        <f t="shared" ca="1" si="9"/>
        <v>154.37365087330619</v>
      </c>
      <c r="CN32" s="1">
        <f t="shared" ca="1" si="9"/>
        <v>153.00519646380343</v>
      </c>
      <c r="CO32" s="1">
        <f t="shared" ca="1" si="10"/>
        <v>154.26757999392601</v>
      </c>
      <c r="CP32" s="1">
        <f t="shared" ca="1" si="10"/>
        <v>153.27214833357903</v>
      </c>
      <c r="CQ32" s="1">
        <f t="shared" ca="1" si="10"/>
        <v>153.01131123226904</v>
      </c>
      <c r="CR32" s="1">
        <f t="shared" ca="1" si="10"/>
        <v>154.56885547632052</v>
      </c>
      <c r="CS32" s="1">
        <f t="shared" ca="1" si="10"/>
        <v>151.94059277867686</v>
      </c>
      <c r="CT32" s="1">
        <f t="shared" ca="1" si="10"/>
        <v>150.91163375264739</v>
      </c>
      <c r="CU32" s="1">
        <f t="shared" ca="1" si="10"/>
        <v>153.38495895483175</v>
      </c>
      <c r="CV32" s="1">
        <f t="shared" ca="1" si="10"/>
        <v>152.03932826018595</v>
      </c>
      <c r="CW32" s="1">
        <f t="shared" ca="1" si="10"/>
        <v>152.20329508101466</v>
      </c>
      <c r="CX32" s="1">
        <f t="shared" ca="1" si="10"/>
        <v>152.86706073069342</v>
      </c>
      <c r="CY32" s="1">
        <f t="shared" ca="1" si="10"/>
        <v>154.64532529622133</v>
      </c>
      <c r="CZ32" s="1">
        <f t="shared" ca="1" si="10"/>
        <v>152.96217057721049</v>
      </c>
      <c r="DA32" s="1">
        <f t="shared" ca="1" si="10"/>
        <v>150.77017079844146</v>
      </c>
    </row>
    <row r="33" spans="1:105" x14ac:dyDescent="0.25">
      <c r="A33" s="3">
        <v>44979</v>
      </c>
      <c r="B33" s="1">
        <v>143.65123</v>
      </c>
      <c r="C33">
        <f t="shared" si="0"/>
        <v>-2.1196321679672652E-2</v>
      </c>
      <c r="D33">
        <v>26</v>
      </c>
      <c r="E33" s="8">
        <v>45057</v>
      </c>
      <c r="F33" s="1">
        <f t="shared" ca="1" si="11"/>
        <v>154.4792716370456</v>
      </c>
      <c r="G33" s="1">
        <f t="shared" ca="1" si="11"/>
        <v>154.45193303254027</v>
      </c>
      <c r="H33" s="1">
        <f t="shared" ca="1" si="11"/>
        <v>152.93489242663523</v>
      </c>
      <c r="I33" s="1">
        <f t="shared" ca="1" si="11"/>
        <v>152.63098130578067</v>
      </c>
      <c r="J33" s="1">
        <f t="shared" ca="1" si="11"/>
        <v>151.83943160505012</v>
      </c>
      <c r="K33" s="1">
        <f t="shared" ca="1" si="11"/>
        <v>151.67827393461681</v>
      </c>
      <c r="L33" s="1">
        <f t="shared" ca="1" si="11"/>
        <v>152.32322797625162</v>
      </c>
      <c r="M33" s="1">
        <f t="shared" ca="1" si="11"/>
        <v>153.88672254668273</v>
      </c>
      <c r="N33" s="1">
        <f t="shared" ca="1" si="11"/>
        <v>153.1621481309538</v>
      </c>
      <c r="O33" s="1">
        <f t="shared" ca="1" si="11"/>
        <v>152.83609415728463</v>
      </c>
      <c r="P33" s="1">
        <f t="shared" ca="1" si="11"/>
        <v>152.15496060894375</v>
      </c>
      <c r="Q33" s="1">
        <f t="shared" ca="1" si="11"/>
        <v>154.66087385456254</v>
      </c>
      <c r="R33" s="1">
        <f t="shared" ca="1" si="11"/>
        <v>153.68856604335221</v>
      </c>
      <c r="S33" s="1">
        <f t="shared" ca="1" si="11"/>
        <v>155.47904163119</v>
      </c>
      <c r="T33" s="1">
        <f t="shared" ca="1" si="11"/>
        <v>153.27580239876383</v>
      </c>
      <c r="U33" s="1">
        <f t="shared" ca="1" si="11"/>
        <v>153.1476779898403</v>
      </c>
      <c r="V33" s="1">
        <f t="shared" ca="1" si="12"/>
        <v>151.5272172801532</v>
      </c>
      <c r="W33" s="1">
        <f t="shared" ca="1" si="12"/>
        <v>155.73591707876253</v>
      </c>
      <c r="X33" s="1">
        <f t="shared" ca="1" si="12"/>
        <v>153.02112663854857</v>
      </c>
      <c r="Y33" s="1">
        <f t="shared" ca="1" si="12"/>
        <v>153.8555089839422</v>
      </c>
      <c r="Z33" s="1">
        <f t="shared" ca="1" si="12"/>
        <v>153.47514586594818</v>
      </c>
      <c r="AA33" s="1">
        <f t="shared" ca="1" si="12"/>
        <v>155.28719339275841</v>
      </c>
      <c r="AB33" s="1">
        <f t="shared" ca="1" si="12"/>
        <v>155.06372078832746</v>
      </c>
      <c r="AC33" s="1">
        <f t="shared" ca="1" si="12"/>
        <v>156.81526879662138</v>
      </c>
      <c r="AD33" s="1">
        <f t="shared" ca="1" si="12"/>
        <v>153.14177153952497</v>
      </c>
      <c r="AE33" s="1">
        <f t="shared" ca="1" si="12"/>
        <v>152.21095825194917</v>
      </c>
      <c r="AF33" s="1">
        <f t="shared" ca="1" si="12"/>
        <v>154.42152571125882</v>
      </c>
      <c r="AG33" s="1">
        <f t="shared" ca="1" si="12"/>
        <v>152.64478997648615</v>
      </c>
      <c r="AH33" s="1">
        <f t="shared" ca="1" si="12"/>
        <v>153.54161762840553</v>
      </c>
      <c r="AI33" s="1">
        <f t="shared" ca="1" si="12"/>
        <v>151.37790904894663</v>
      </c>
      <c r="AJ33" s="1">
        <f t="shared" ca="1" si="12"/>
        <v>153.6063084006453</v>
      </c>
      <c r="AK33" s="1">
        <f t="shared" ca="1" si="12"/>
        <v>153.9683871340734</v>
      </c>
      <c r="AL33" s="1">
        <f t="shared" ca="1" si="13"/>
        <v>153.58097288041282</v>
      </c>
      <c r="AM33" s="1">
        <f t="shared" ca="1" si="13"/>
        <v>153.86569266727901</v>
      </c>
      <c r="AN33" s="1">
        <f t="shared" ca="1" si="13"/>
        <v>154.38315380025549</v>
      </c>
      <c r="AO33" s="1">
        <f t="shared" ca="1" si="13"/>
        <v>154.03806713947299</v>
      </c>
      <c r="AP33" s="1">
        <f t="shared" ca="1" si="13"/>
        <v>152.57497088286519</v>
      </c>
      <c r="AQ33" s="1">
        <f t="shared" ca="1" si="13"/>
        <v>152.98387321774106</v>
      </c>
      <c r="AR33" s="1">
        <f t="shared" ca="1" si="13"/>
        <v>153.24721196281172</v>
      </c>
      <c r="AS33" s="1">
        <f t="shared" ca="1" si="13"/>
        <v>155.28161212052066</v>
      </c>
      <c r="AT33" s="1">
        <f t="shared" ca="1" si="13"/>
        <v>154.19699760354388</v>
      </c>
      <c r="AU33" s="1">
        <f t="shared" ca="1" si="13"/>
        <v>153.24799808636388</v>
      </c>
      <c r="AV33" s="1">
        <f t="shared" ca="1" si="13"/>
        <v>153.06076222347934</v>
      </c>
      <c r="AW33" s="1">
        <f t="shared" ca="1" si="13"/>
        <v>153.82425039869204</v>
      </c>
      <c r="AX33" s="1">
        <f t="shared" ca="1" si="13"/>
        <v>154.72828489280343</v>
      </c>
      <c r="AY33" s="1">
        <f t="shared" ca="1" si="13"/>
        <v>151.32147201430797</v>
      </c>
      <c r="AZ33" s="1">
        <f t="shared" ca="1" si="13"/>
        <v>153.03789819596972</v>
      </c>
      <c r="BA33" s="1">
        <f t="shared" ca="1" si="13"/>
        <v>152.11742329184082</v>
      </c>
      <c r="BB33" s="1">
        <f t="shared" ca="1" si="14"/>
        <v>153.52632371569763</v>
      </c>
      <c r="BC33" s="1">
        <f t="shared" ca="1" si="14"/>
        <v>152.60149267175285</v>
      </c>
      <c r="BD33" s="1">
        <f t="shared" ca="1" si="14"/>
        <v>153.97930415234637</v>
      </c>
      <c r="BE33" s="1">
        <f t="shared" ca="1" si="14"/>
        <v>153.58986401684626</v>
      </c>
      <c r="BF33" s="1">
        <f t="shared" ca="1" si="14"/>
        <v>151.38178772878558</v>
      </c>
      <c r="BG33" s="1">
        <f t="shared" ca="1" si="14"/>
        <v>153.81661732480248</v>
      </c>
      <c r="BH33" s="1">
        <f t="shared" ca="1" si="14"/>
        <v>156.24491561261212</v>
      </c>
      <c r="BI33" s="1">
        <f t="shared" ca="1" si="14"/>
        <v>152.26795887606792</v>
      </c>
      <c r="BJ33" s="1">
        <f t="shared" ca="1" si="14"/>
        <v>152.34955497203956</v>
      </c>
      <c r="BK33" s="1">
        <f t="shared" ca="1" si="14"/>
        <v>153.25884107806169</v>
      </c>
      <c r="BL33" s="1">
        <f t="shared" ca="1" si="14"/>
        <v>152.10750396751223</v>
      </c>
      <c r="BM33" s="1">
        <f t="shared" ca="1" si="14"/>
        <v>153.80844876036417</v>
      </c>
      <c r="BN33" s="1">
        <f t="shared" ca="1" si="14"/>
        <v>152.03379200222287</v>
      </c>
      <c r="BO33" s="1">
        <f t="shared" ca="1" si="14"/>
        <v>152.74629711856829</v>
      </c>
      <c r="BP33" s="1">
        <f t="shared" ca="1" si="14"/>
        <v>153.93414202430432</v>
      </c>
      <c r="BQ33" s="1">
        <f t="shared" ca="1" si="14"/>
        <v>153.41455656701751</v>
      </c>
      <c r="BR33" s="1">
        <f t="shared" ca="1" si="15"/>
        <v>153.47351661595161</v>
      </c>
      <c r="BS33" s="1">
        <f t="shared" ca="1" si="15"/>
        <v>153.13395729678209</v>
      </c>
      <c r="BT33" s="1">
        <f t="shared" ca="1" si="15"/>
        <v>154.87875304119592</v>
      </c>
      <c r="BU33" s="1">
        <f t="shared" ca="1" si="15"/>
        <v>154.26230300556014</v>
      </c>
      <c r="BV33" s="1">
        <f t="shared" ca="1" si="15"/>
        <v>152.80271768541294</v>
      </c>
      <c r="BW33" s="1">
        <f t="shared" ca="1" si="15"/>
        <v>152.23151094279609</v>
      </c>
      <c r="BX33" s="1">
        <f t="shared" ca="1" si="15"/>
        <v>153.62500904073386</v>
      </c>
      <c r="BY33" s="1">
        <f t="shared" ca="1" si="15"/>
        <v>152.86995867397715</v>
      </c>
      <c r="BZ33" s="1">
        <f t="shared" ca="1" si="15"/>
        <v>153.87966989685714</v>
      </c>
      <c r="CA33" s="1">
        <f t="shared" ca="1" si="15"/>
        <v>150.68522385135637</v>
      </c>
      <c r="CB33" s="1">
        <f t="shared" ca="1" si="15"/>
        <v>151.14936771602748</v>
      </c>
      <c r="CC33" s="1">
        <f t="shared" ca="1" si="15"/>
        <v>151.5362185580926</v>
      </c>
      <c r="CD33" s="1">
        <f t="shared" ca="1" si="15"/>
        <v>153.97743639826439</v>
      </c>
      <c r="CE33" s="1">
        <f t="shared" ca="1" si="15"/>
        <v>155.62662432507466</v>
      </c>
      <c r="CF33" s="1">
        <f t="shared" ca="1" si="15"/>
        <v>153.57320880575639</v>
      </c>
      <c r="CG33" s="1">
        <f t="shared" ca="1" si="15"/>
        <v>153.21663357652986</v>
      </c>
      <c r="CH33" s="1">
        <f t="shared" ca="1" si="9"/>
        <v>153.87923159084585</v>
      </c>
      <c r="CI33" s="1">
        <f t="shared" ca="1" si="9"/>
        <v>152.37375256009153</v>
      </c>
      <c r="CJ33" s="1">
        <f t="shared" ca="1" si="9"/>
        <v>152.84940155994082</v>
      </c>
      <c r="CK33" s="1">
        <f t="shared" ca="1" si="9"/>
        <v>153.25851218038284</v>
      </c>
      <c r="CL33" s="1">
        <f t="shared" ca="1" si="9"/>
        <v>154.56659618239826</v>
      </c>
      <c r="CM33" s="1">
        <f t="shared" ca="1" si="9"/>
        <v>151.85540254524128</v>
      </c>
      <c r="CN33" s="1">
        <f t="shared" ca="1" si="9"/>
        <v>154.13813453319281</v>
      </c>
      <c r="CO33" s="1">
        <f t="shared" ca="1" si="10"/>
        <v>151.96356059301561</v>
      </c>
      <c r="CP33" s="1">
        <f t="shared" ca="1" si="10"/>
        <v>153.62671459184395</v>
      </c>
      <c r="CQ33" s="1">
        <f t="shared" ca="1" si="10"/>
        <v>153.56423630748489</v>
      </c>
      <c r="CR33" s="1">
        <f t="shared" ca="1" si="10"/>
        <v>152.80344956174071</v>
      </c>
      <c r="CS33" s="1">
        <f t="shared" ca="1" si="10"/>
        <v>151.27941335887871</v>
      </c>
      <c r="CT33" s="1">
        <f t="shared" ca="1" si="10"/>
        <v>152.07261490195089</v>
      </c>
      <c r="CU33" s="1">
        <f t="shared" ca="1" si="10"/>
        <v>155.29802009866413</v>
      </c>
      <c r="CV33" s="1">
        <f t="shared" ca="1" si="10"/>
        <v>152.04485183891546</v>
      </c>
      <c r="CW33" s="1">
        <f t="shared" ca="1" si="10"/>
        <v>152.28464258312644</v>
      </c>
      <c r="CX33" s="1">
        <f t="shared" ca="1" si="10"/>
        <v>153.86158831112226</v>
      </c>
      <c r="CY33" s="1">
        <f t="shared" ca="1" si="10"/>
        <v>153.02919416843898</v>
      </c>
      <c r="CZ33" s="1">
        <f t="shared" ca="1" si="10"/>
        <v>153.58274357077747</v>
      </c>
      <c r="DA33" s="1">
        <f t="shared" ca="1" si="10"/>
        <v>151.26680925963507</v>
      </c>
    </row>
    <row r="34" spans="1:105" x14ac:dyDescent="0.25">
      <c r="A34" s="3">
        <v>44978</v>
      </c>
      <c r="B34" s="1">
        <v>146.72860700000001</v>
      </c>
      <c r="C34">
        <f t="shared" si="0"/>
        <v>6.0590771453876164E-3</v>
      </c>
      <c r="D34">
        <v>27</v>
      </c>
      <c r="E34" s="8">
        <v>45058</v>
      </c>
      <c r="F34" s="1">
        <f t="shared" ca="1" si="11"/>
        <v>154.45277680048605</v>
      </c>
      <c r="G34" s="1">
        <f t="shared" ca="1" si="11"/>
        <v>153.37846132928715</v>
      </c>
      <c r="H34" s="1">
        <f t="shared" ca="1" si="11"/>
        <v>152.54224426845312</v>
      </c>
      <c r="I34" s="1">
        <f t="shared" ca="1" si="11"/>
        <v>153.49885438106392</v>
      </c>
      <c r="J34" s="1">
        <f t="shared" ca="1" si="11"/>
        <v>152.18042501659184</v>
      </c>
      <c r="K34" s="1">
        <f t="shared" ca="1" si="11"/>
        <v>150.73775140046632</v>
      </c>
      <c r="L34" s="1">
        <f t="shared" ca="1" si="11"/>
        <v>153.17005090829608</v>
      </c>
      <c r="M34" s="1">
        <f t="shared" ca="1" si="11"/>
        <v>151.25152486763588</v>
      </c>
      <c r="N34" s="1">
        <f t="shared" ca="1" si="11"/>
        <v>152.00493448948785</v>
      </c>
      <c r="O34" s="1">
        <f t="shared" ca="1" si="11"/>
        <v>153.90903424681972</v>
      </c>
      <c r="P34" s="1">
        <f t="shared" ca="1" si="11"/>
        <v>150.34467441539087</v>
      </c>
      <c r="Q34" s="1">
        <f t="shared" ca="1" si="11"/>
        <v>154.52007246815091</v>
      </c>
      <c r="R34" s="1">
        <f t="shared" ca="1" si="11"/>
        <v>153.93685481779872</v>
      </c>
      <c r="S34" s="1">
        <f t="shared" ca="1" si="11"/>
        <v>154.37190481950893</v>
      </c>
      <c r="T34" s="1">
        <f t="shared" ca="1" si="11"/>
        <v>154.32438219284049</v>
      </c>
      <c r="U34" s="1">
        <f t="shared" ca="1" si="11"/>
        <v>150.70642664129977</v>
      </c>
      <c r="V34" s="1">
        <f t="shared" ca="1" si="12"/>
        <v>153.82136796415452</v>
      </c>
      <c r="W34" s="1">
        <f t="shared" ca="1" si="12"/>
        <v>152.61234397890564</v>
      </c>
      <c r="X34" s="1">
        <f t="shared" ca="1" si="12"/>
        <v>152.99391220033729</v>
      </c>
      <c r="Y34" s="1">
        <f t="shared" ca="1" si="12"/>
        <v>153.76239220090781</v>
      </c>
      <c r="Z34" s="1">
        <f t="shared" ca="1" si="12"/>
        <v>153.47231379667556</v>
      </c>
      <c r="AA34" s="1">
        <f t="shared" ca="1" si="12"/>
        <v>150.51740438300908</v>
      </c>
      <c r="AB34" s="1">
        <f t="shared" ca="1" si="12"/>
        <v>156.49775291044608</v>
      </c>
      <c r="AC34" s="1">
        <f t="shared" ca="1" si="12"/>
        <v>152.81908364535013</v>
      </c>
      <c r="AD34" s="1">
        <f t="shared" ca="1" si="12"/>
        <v>154.08314401298961</v>
      </c>
      <c r="AE34" s="1">
        <f t="shared" ca="1" si="12"/>
        <v>151.53851728204685</v>
      </c>
      <c r="AF34" s="1">
        <f t="shared" ca="1" si="12"/>
        <v>154.09749492606204</v>
      </c>
      <c r="AG34" s="1">
        <f t="shared" ca="1" si="12"/>
        <v>151.39417705023794</v>
      </c>
      <c r="AH34" s="1">
        <f t="shared" ca="1" si="12"/>
        <v>151.11663920578192</v>
      </c>
      <c r="AI34" s="1">
        <f t="shared" ca="1" si="12"/>
        <v>153.31530741285846</v>
      </c>
      <c r="AJ34" s="1">
        <f t="shared" ca="1" si="12"/>
        <v>152.92069317381566</v>
      </c>
      <c r="AK34" s="1">
        <f t="shared" ca="1" si="12"/>
        <v>154.1369455217102</v>
      </c>
      <c r="AL34" s="1">
        <f t="shared" ca="1" si="13"/>
        <v>153.21596350351936</v>
      </c>
      <c r="AM34" s="1">
        <f t="shared" ca="1" si="13"/>
        <v>154.29935806850079</v>
      </c>
      <c r="AN34" s="1">
        <f t="shared" ca="1" si="13"/>
        <v>151.32296117939657</v>
      </c>
      <c r="AO34" s="1">
        <f t="shared" ca="1" si="13"/>
        <v>153.5274122464958</v>
      </c>
      <c r="AP34" s="1">
        <f t="shared" ca="1" si="13"/>
        <v>154.79236038285237</v>
      </c>
      <c r="AQ34" s="1">
        <f t="shared" ca="1" si="13"/>
        <v>153.16046837818342</v>
      </c>
      <c r="AR34" s="1">
        <f t="shared" ca="1" si="13"/>
        <v>152.86908989438959</v>
      </c>
      <c r="AS34" s="1">
        <f t="shared" ca="1" si="13"/>
        <v>153.47095806916394</v>
      </c>
      <c r="AT34" s="1">
        <f t="shared" ca="1" si="13"/>
        <v>152.26644423897193</v>
      </c>
      <c r="AU34" s="1">
        <f t="shared" ca="1" si="13"/>
        <v>153.68050149450909</v>
      </c>
      <c r="AV34" s="1">
        <f t="shared" ca="1" si="13"/>
        <v>153.16998591662033</v>
      </c>
      <c r="AW34" s="1">
        <f t="shared" ca="1" si="13"/>
        <v>151.83698389707794</v>
      </c>
      <c r="AX34" s="1">
        <f t="shared" ca="1" si="13"/>
        <v>152.9400712745983</v>
      </c>
      <c r="AY34" s="1">
        <f t="shared" ca="1" si="13"/>
        <v>152.34845864106251</v>
      </c>
      <c r="AZ34" s="1">
        <f t="shared" ca="1" si="13"/>
        <v>153.85286527746163</v>
      </c>
      <c r="BA34" s="1">
        <f t="shared" ca="1" si="13"/>
        <v>154.94493975558814</v>
      </c>
      <c r="BB34" s="1">
        <f t="shared" ca="1" si="14"/>
        <v>153.25019837450995</v>
      </c>
      <c r="BC34" s="1">
        <f t="shared" ca="1" si="14"/>
        <v>153.56425150161138</v>
      </c>
      <c r="BD34" s="1">
        <f t="shared" ca="1" si="14"/>
        <v>152.41080477225765</v>
      </c>
      <c r="BE34" s="1">
        <f t="shared" ca="1" si="14"/>
        <v>153.27229645762839</v>
      </c>
      <c r="BF34" s="1">
        <f t="shared" ca="1" si="14"/>
        <v>153.89192149085642</v>
      </c>
      <c r="BG34" s="1">
        <f t="shared" ca="1" si="14"/>
        <v>153.13955380978658</v>
      </c>
      <c r="BH34" s="1">
        <f t="shared" ca="1" si="14"/>
        <v>153.63817852294568</v>
      </c>
      <c r="BI34" s="1">
        <f t="shared" ca="1" si="14"/>
        <v>152.58894917154541</v>
      </c>
      <c r="BJ34" s="1">
        <f t="shared" ca="1" si="14"/>
        <v>152.63302443174737</v>
      </c>
      <c r="BK34" s="1">
        <f t="shared" ca="1" si="14"/>
        <v>150.71747910738293</v>
      </c>
      <c r="BL34" s="1">
        <f t="shared" ca="1" si="14"/>
        <v>153.30694260111395</v>
      </c>
      <c r="BM34" s="1">
        <f t="shared" ca="1" si="14"/>
        <v>151.78084464072583</v>
      </c>
      <c r="BN34" s="1">
        <f t="shared" ca="1" si="14"/>
        <v>150.59768227757357</v>
      </c>
      <c r="BO34" s="1">
        <f t="shared" ca="1" si="14"/>
        <v>151.68083601886227</v>
      </c>
      <c r="BP34" s="1">
        <f t="shared" ca="1" si="14"/>
        <v>154.63048523057574</v>
      </c>
      <c r="BQ34" s="1">
        <f t="shared" ca="1" si="14"/>
        <v>151.97857387429525</v>
      </c>
      <c r="BR34" s="1">
        <f t="shared" ca="1" si="15"/>
        <v>155.10591459129833</v>
      </c>
      <c r="BS34" s="1">
        <f t="shared" ca="1" si="15"/>
        <v>154.48041256723425</v>
      </c>
      <c r="BT34" s="1">
        <f t="shared" ca="1" si="15"/>
        <v>153.77622491314131</v>
      </c>
      <c r="BU34" s="1">
        <f t="shared" ca="1" si="15"/>
        <v>151.96578103612924</v>
      </c>
      <c r="BV34" s="1">
        <f t="shared" ca="1" si="15"/>
        <v>153.24366804651572</v>
      </c>
      <c r="BW34" s="1">
        <f t="shared" ca="1" si="15"/>
        <v>152.72888118110475</v>
      </c>
      <c r="BX34" s="1">
        <f t="shared" ca="1" si="15"/>
        <v>152.86670212352485</v>
      </c>
      <c r="BY34" s="1">
        <f t="shared" ca="1" si="15"/>
        <v>153.67884046105834</v>
      </c>
      <c r="BZ34" s="1">
        <f t="shared" ca="1" si="15"/>
        <v>152.54410175517953</v>
      </c>
      <c r="CA34" s="1">
        <f t="shared" ca="1" si="15"/>
        <v>150.69755534080934</v>
      </c>
      <c r="CB34" s="1">
        <f t="shared" ca="1" si="15"/>
        <v>151.69082723132573</v>
      </c>
      <c r="CC34" s="1">
        <f t="shared" ca="1" si="15"/>
        <v>151.67839768357365</v>
      </c>
      <c r="CD34" s="1">
        <f t="shared" ca="1" si="15"/>
        <v>153.22592125873669</v>
      </c>
      <c r="CE34" s="1">
        <f t="shared" ca="1" si="15"/>
        <v>155.12848758669909</v>
      </c>
      <c r="CF34" s="1">
        <f t="shared" ca="1" si="15"/>
        <v>152.46847986197048</v>
      </c>
      <c r="CG34" s="1">
        <f t="shared" ca="1" si="15"/>
        <v>151.19606834483562</v>
      </c>
      <c r="CH34" s="1">
        <f t="shared" ca="1" si="9"/>
        <v>154.78048059883619</v>
      </c>
      <c r="CI34" s="1">
        <f t="shared" ca="1" si="9"/>
        <v>152.3881332977046</v>
      </c>
      <c r="CJ34" s="1">
        <f t="shared" ca="1" si="9"/>
        <v>152.64318812520253</v>
      </c>
      <c r="CK34" s="1">
        <f t="shared" ca="1" si="9"/>
        <v>153.19888406793262</v>
      </c>
      <c r="CL34" s="1">
        <f t="shared" ca="1" si="9"/>
        <v>151.54452598727099</v>
      </c>
      <c r="CM34" s="1">
        <f t="shared" ca="1" si="9"/>
        <v>155.80482659658978</v>
      </c>
      <c r="CN34" s="1">
        <f t="shared" ca="1" si="9"/>
        <v>153.24411317024985</v>
      </c>
      <c r="CO34" s="1">
        <f t="shared" ca="1" si="10"/>
        <v>153.68353691930977</v>
      </c>
      <c r="CP34" s="1">
        <f t="shared" ca="1" si="10"/>
        <v>154.60799937131972</v>
      </c>
      <c r="CQ34" s="1">
        <f t="shared" ca="1" si="10"/>
        <v>154.28657239665384</v>
      </c>
      <c r="CR34" s="1">
        <f t="shared" ca="1" si="10"/>
        <v>152.77794219264655</v>
      </c>
      <c r="CS34" s="1">
        <f t="shared" ca="1" si="10"/>
        <v>153.47195239280879</v>
      </c>
      <c r="CT34" s="1">
        <f t="shared" ca="1" si="10"/>
        <v>153.6294436617894</v>
      </c>
      <c r="CU34" s="1">
        <f t="shared" ca="1" si="10"/>
        <v>153.98716367073982</v>
      </c>
      <c r="CV34" s="1">
        <f t="shared" ca="1" si="10"/>
        <v>153.59439756031747</v>
      </c>
      <c r="CW34" s="1">
        <f t="shared" ca="1" si="10"/>
        <v>152.18581746945043</v>
      </c>
      <c r="CX34" s="1">
        <f t="shared" ca="1" si="10"/>
        <v>153.94362002810286</v>
      </c>
      <c r="CY34" s="1">
        <f t="shared" ca="1" si="10"/>
        <v>150.42594601484438</v>
      </c>
      <c r="CZ34" s="1">
        <f t="shared" ca="1" si="10"/>
        <v>154.34004779142236</v>
      </c>
      <c r="DA34" s="1">
        <f t="shared" ca="1" si="10"/>
        <v>153.19841233694132</v>
      </c>
    </row>
    <row r="35" spans="1:105" x14ac:dyDescent="0.25">
      <c r="A35" s="3">
        <v>44974</v>
      </c>
      <c r="B35" s="1">
        <v>145.84225499999999</v>
      </c>
      <c r="C35">
        <f t="shared" si="0"/>
        <v>1.4929283255581544E-2</v>
      </c>
      <c r="D35">
        <v>28</v>
      </c>
      <c r="E35" s="8">
        <v>45061</v>
      </c>
      <c r="F35" s="1">
        <f t="shared" ca="1" si="11"/>
        <v>153.39801952822401</v>
      </c>
      <c r="G35" s="1">
        <f t="shared" ca="1" si="11"/>
        <v>154.62188074604012</v>
      </c>
      <c r="H35" s="1">
        <f t="shared" ca="1" si="11"/>
        <v>151.86027195374467</v>
      </c>
      <c r="I35" s="1">
        <f t="shared" ca="1" si="11"/>
        <v>152.23487495482075</v>
      </c>
      <c r="J35" s="1">
        <f t="shared" ca="1" si="11"/>
        <v>155.90696885581528</v>
      </c>
      <c r="K35" s="1">
        <f t="shared" ca="1" si="11"/>
        <v>152.77558810904105</v>
      </c>
      <c r="L35" s="1">
        <f t="shared" ca="1" si="11"/>
        <v>153.92027618435728</v>
      </c>
      <c r="M35" s="1">
        <f t="shared" ca="1" si="11"/>
        <v>151.0193256992863</v>
      </c>
      <c r="N35" s="1">
        <f t="shared" ca="1" si="11"/>
        <v>152.41337198147085</v>
      </c>
      <c r="O35" s="1">
        <f t="shared" ca="1" si="11"/>
        <v>155.85061180342325</v>
      </c>
      <c r="P35" s="1">
        <f t="shared" ca="1" si="11"/>
        <v>152.56592585204086</v>
      </c>
      <c r="Q35" s="1">
        <f t="shared" ca="1" si="11"/>
        <v>152.57754097270015</v>
      </c>
      <c r="R35" s="1">
        <f t="shared" ca="1" si="11"/>
        <v>152.34663522951612</v>
      </c>
      <c r="S35" s="1">
        <f t="shared" ca="1" si="11"/>
        <v>154.71804761651069</v>
      </c>
      <c r="T35" s="1">
        <f t="shared" ca="1" si="11"/>
        <v>154.52879565188982</v>
      </c>
      <c r="U35" s="1">
        <f t="shared" ca="1" si="11"/>
        <v>154.66740024369949</v>
      </c>
      <c r="V35" s="1">
        <f t="shared" ca="1" si="12"/>
        <v>153.42192849786198</v>
      </c>
      <c r="W35" s="1">
        <f t="shared" ca="1" si="12"/>
        <v>153.47665119423095</v>
      </c>
      <c r="X35" s="1">
        <f t="shared" ca="1" si="12"/>
        <v>153.07959636726164</v>
      </c>
      <c r="Y35" s="1">
        <f t="shared" ca="1" si="12"/>
        <v>153.86760975568669</v>
      </c>
      <c r="Z35" s="1">
        <f t="shared" ca="1" si="12"/>
        <v>153.80271720436278</v>
      </c>
      <c r="AA35" s="1">
        <f t="shared" ca="1" si="12"/>
        <v>153.60682820632914</v>
      </c>
      <c r="AB35" s="1">
        <f t="shared" ca="1" si="12"/>
        <v>152.23605631804901</v>
      </c>
      <c r="AC35" s="1">
        <f t="shared" ca="1" si="12"/>
        <v>151.8229207822888</v>
      </c>
      <c r="AD35" s="1">
        <f t="shared" ca="1" si="12"/>
        <v>152.16115438870142</v>
      </c>
      <c r="AE35" s="1">
        <f t="shared" ca="1" si="12"/>
        <v>155.1485586266665</v>
      </c>
      <c r="AF35" s="1">
        <f t="shared" ca="1" si="12"/>
        <v>154.3407461838475</v>
      </c>
      <c r="AG35" s="1">
        <f t="shared" ca="1" si="12"/>
        <v>153.05563606277843</v>
      </c>
      <c r="AH35" s="1">
        <f t="shared" ca="1" si="12"/>
        <v>155.46264280623612</v>
      </c>
      <c r="AI35" s="1">
        <f t="shared" ca="1" si="12"/>
        <v>152.1524567624206</v>
      </c>
      <c r="AJ35" s="1">
        <f t="shared" ca="1" si="12"/>
        <v>155.36277692842751</v>
      </c>
      <c r="AK35" s="1">
        <f t="shared" ca="1" si="12"/>
        <v>151.25339419433897</v>
      </c>
      <c r="AL35" s="1">
        <f t="shared" ca="1" si="13"/>
        <v>154.31250933849142</v>
      </c>
      <c r="AM35" s="1">
        <f t="shared" ca="1" si="13"/>
        <v>155.52891362074075</v>
      </c>
      <c r="AN35" s="1">
        <f t="shared" ca="1" si="13"/>
        <v>153.93065951412299</v>
      </c>
      <c r="AO35" s="1">
        <f t="shared" ca="1" si="13"/>
        <v>154.57783856895111</v>
      </c>
      <c r="AP35" s="1">
        <f t="shared" ca="1" si="13"/>
        <v>152.92702325433331</v>
      </c>
      <c r="AQ35" s="1">
        <f t="shared" ca="1" si="13"/>
        <v>152.18485578890719</v>
      </c>
      <c r="AR35" s="1">
        <f t="shared" ca="1" si="13"/>
        <v>153.82345195357146</v>
      </c>
      <c r="AS35" s="1">
        <f t="shared" ca="1" si="13"/>
        <v>154.06765623272369</v>
      </c>
      <c r="AT35" s="1">
        <f t="shared" ca="1" si="13"/>
        <v>154.79220642378198</v>
      </c>
      <c r="AU35" s="1">
        <f t="shared" ca="1" si="13"/>
        <v>153.91431367960206</v>
      </c>
      <c r="AV35" s="1">
        <f t="shared" ca="1" si="13"/>
        <v>154.08172612387125</v>
      </c>
      <c r="AW35" s="1">
        <f t="shared" ca="1" si="13"/>
        <v>154.32493347381259</v>
      </c>
      <c r="AX35" s="1">
        <f t="shared" ca="1" si="13"/>
        <v>153.86186869041165</v>
      </c>
      <c r="AY35" s="1">
        <f t="shared" ca="1" si="13"/>
        <v>153.83047114407964</v>
      </c>
      <c r="AZ35" s="1">
        <f t="shared" ca="1" si="13"/>
        <v>153.94104496944419</v>
      </c>
      <c r="BA35" s="1">
        <f t="shared" ca="1" si="13"/>
        <v>154.27712627969504</v>
      </c>
      <c r="BB35" s="1">
        <f t="shared" ca="1" si="14"/>
        <v>153.83984926985846</v>
      </c>
      <c r="BC35" s="1">
        <f t="shared" ca="1" si="14"/>
        <v>152.60842162544739</v>
      </c>
      <c r="BD35" s="1">
        <f t="shared" ca="1" si="14"/>
        <v>151.89094683650492</v>
      </c>
      <c r="BE35" s="1">
        <f t="shared" ca="1" si="14"/>
        <v>152.90420702555829</v>
      </c>
      <c r="BF35" s="1">
        <f t="shared" ca="1" si="14"/>
        <v>152.6407097854279</v>
      </c>
      <c r="BG35" s="1">
        <f t="shared" ca="1" si="14"/>
        <v>153.28133367058166</v>
      </c>
      <c r="BH35" s="1">
        <f t="shared" ca="1" si="14"/>
        <v>155.73452763487506</v>
      </c>
      <c r="BI35" s="1">
        <f t="shared" ca="1" si="14"/>
        <v>153.90290888975332</v>
      </c>
      <c r="BJ35" s="1">
        <f t="shared" ca="1" si="14"/>
        <v>152.58687869530442</v>
      </c>
      <c r="BK35" s="1">
        <f t="shared" ca="1" si="14"/>
        <v>152.43101783357764</v>
      </c>
      <c r="BL35" s="1">
        <f t="shared" ca="1" si="14"/>
        <v>156.01561456139933</v>
      </c>
      <c r="BM35" s="1">
        <f t="shared" ca="1" si="14"/>
        <v>154.1474557811739</v>
      </c>
      <c r="BN35" s="1">
        <f t="shared" ca="1" si="14"/>
        <v>153.20967711063577</v>
      </c>
      <c r="BO35" s="1">
        <f t="shared" ca="1" si="14"/>
        <v>154.03875744245133</v>
      </c>
      <c r="BP35" s="1">
        <f t="shared" ca="1" si="14"/>
        <v>152.82464683422509</v>
      </c>
      <c r="BQ35" s="1">
        <f t="shared" ca="1" si="14"/>
        <v>151.43852084598367</v>
      </c>
      <c r="BR35" s="1">
        <f t="shared" ca="1" si="15"/>
        <v>153.90472439612492</v>
      </c>
      <c r="BS35" s="1">
        <f t="shared" ca="1" si="15"/>
        <v>153.58298900074138</v>
      </c>
      <c r="BT35" s="1">
        <f t="shared" ca="1" si="15"/>
        <v>152.45755761233949</v>
      </c>
      <c r="BU35" s="1">
        <f t="shared" ca="1" si="15"/>
        <v>154.70912432647719</v>
      </c>
      <c r="BV35" s="1">
        <f t="shared" ca="1" si="15"/>
        <v>153.047841895875</v>
      </c>
      <c r="BW35" s="1">
        <f t="shared" ca="1" si="15"/>
        <v>153.605575267142</v>
      </c>
      <c r="BX35" s="1">
        <f t="shared" ca="1" si="15"/>
        <v>153.74061535614919</v>
      </c>
      <c r="BY35" s="1">
        <f t="shared" ca="1" si="15"/>
        <v>152.14024878196363</v>
      </c>
      <c r="BZ35" s="1">
        <f t="shared" ca="1" si="15"/>
        <v>151.83288148866876</v>
      </c>
      <c r="CA35" s="1">
        <f t="shared" ca="1" si="15"/>
        <v>151.67163073612656</v>
      </c>
      <c r="CB35" s="1">
        <f t="shared" ca="1" si="15"/>
        <v>152.90932539803603</v>
      </c>
      <c r="CC35" s="1">
        <f t="shared" ca="1" si="15"/>
        <v>153.895853793399</v>
      </c>
      <c r="CD35" s="1">
        <f t="shared" ca="1" si="15"/>
        <v>151.73507686928377</v>
      </c>
      <c r="CE35" s="1">
        <f t="shared" ca="1" si="15"/>
        <v>153.78657823481609</v>
      </c>
      <c r="CF35" s="1">
        <f t="shared" ca="1" si="15"/>
        <v>153.06318881908496</v>
      </c>
      <c r="CG35" s="1">
        <f t="shared" ca="1" si="15"/>
        <v>153.29200733648744</v>
      </c>
      <c r="CH35" s="1">
        <f t="shared" ca="1" si="9"/>
        <v>151.15259678434643</v>
      </c>
      <c r="CI35" s="1">
        <f t="shared" ca="1" si="9"/>
        <v>152.97748577045022</v>
      </c>
      <c r="CJ35" s="1">
        <f t="shared" ca="1" si="9"/>
        <v>153.682508705836</v>
      </c>
      <c r="CK35" s="1">
        <f t="shared" ca="1" si="9"/>
        <v>151.82056040526155</v>
      </c>
      <c r="CL35" s="1">
        <f t="shared" ca="1" si="9"/>
        <v>154.05082441038573</v>
      </c>
      <c r="CM35" s="1">
        <f t="shared" ca="1" si="9"/>
        <v>152.75468239528857</v>
      </c>
      <c r="CN35" s="1">
        <f t="shared" ca="1" si="9"/>
        <v>152.34480930177625</v>
      </c>
      <c r="CO35" s="1">
        <f t="shared" ca="1" si="10"/>
        <v>153.81364196532371</v>
      </c>
      <c r="CP35" s="1">
        <f t="shared" ca="1" si="10"/>
        <v>153.08606684345824</v>
      </c>
      <c r="CQ35" s="1">
        <f t="shared" ca="1" si="10"/>
        <v>151.81087877627152</v>
      </c>
      <c r="CR35" s="1">
        <f t="shared" ca="1" si="10"/>
        <v>151.86728753174015</v>
      </c>
      <c r="CS35" s="1">
        <f t="shared" ca="1" si="10"/>
        <v>154.64066468908521</v>
      </c>
      <c r="CT35" s="1">
        <f t="shared" ca="1" si="10"/>
        <v>152.56958395925528</v>
      </c>
      <c r="CU35" s="1">
        <f t="shared" ca="1" si="10"/>
        <v>152.45748948440212</v>
      </c>
      <c r="CV35" s="1">
        <f t="shared" ca="1" si="10"/>
        <v>152.88729845436836</v>
      </c>
      <c r="CW35" s="1">
        <f t="shared" ca="1" si="10"/>
        <v>154.79378034794462</v>
      </c>
      <c r="CX35" s="1">
        <f t="shared" ca="1" si="10"/>
        <v>155.51602279718577</v>
      </c>
      <c r="CY35" s="1">
        <f t="shared" ca="1" si="10"/>
        <v>152.60528671211787</v>
      </c>
      <c r="CZ35" s="1">
        <f t="shared" ca="1" si="10"/>
        <v>151.02016427196313</v>
      </c>
      <c r="DA35" s="1">
        <f t="shared" ca="1" si="10"/>
        <v>152.53387928296678</v>
      </c>
    </row>
    <row r="36" spans="1:105" x14ac:dyDescent="0.25">
      <c r="A36" s="3">
        <v>44973</v>
      </c>
      <c r="B36" s="1">
        <v>143.681107</v>
      </c>
      <c r="C36">
        <f t="shared" si="0"/>
        <v>-1.5816629423816606E-2</v>
      </c>
      <c r="D36">
        <v>29</v>
      </c>
      <c r="E36" s="8">
        <v>45062</v>
      </c>
      <c r="F36" s="1">
        <f t="shared" ca="1" si="11"/>
        <v>153.5368658097367</v>
      </c>
      <c r="G36" s="1">
        <f t="shared" ca="1" si="11"/>
        <v>153.6655694456731</v>
      </c>
      <c r="H36" s="1">
        <f t="shared" ca="1" si="11"/>
        <v>153.04080503413908</v>
      </c>
      <c r="I36" s="1">
        <f t="shared" ca="1" si="11"/>
        <v>155.7347987803594</v>
      </c>
      <c r="J36" s="1">
        <f t="shared" ca="1" si="11"/>
        <v>153.29585085955569</v>
      </c>
      <c r="K36" s="1">
        <f t="shared" ca="1" si="11"/>
        <v>153.79780787738429</v>
      </c>
      <c r="L36" s="1">
        <f t="shared" ca="1" si="11"/>
        <v>154.52995274858682</v>
      </c>
      <c r="M36" s="1">
        <f t="shared" ca="1" si="11"/>
        <v>151.61540346776067</v>
      </c>
      <c r="N36" s="1">
        <f t="shared" ca="1" si="11"/>
        <v>153.78225880965124</v>
      </c>
      <c r="O36" s="1">
        <f t="shared" ca="1" si="11"/>
        <v>154.55704589860952</v>
      </c>
      <c r="P36" s="1">
        <f t="shared" ca="1" si="11"/>
        <v>155.45249501971944</v>
      </c>
      <c r="Q36" s="1">
        <f t="shared" ca="1" si="11"/>
        <v>153.09753673050048</v>
      </c>
      <c r="R36" s="1">
        <f t="shared" ca="1" si="11"/>
        <v>154.1501621801182</v>
      </c>
      <c r="S36" s="1">
        <f t="shared" ca="1" si="11"/>
        <v>152.67393036967962</v>
      </c>
      <c r="T36" s="1">
        <f t="shared" ca="1" si="11"/>
        <v>153.47249240049885</v>
      </c>
      <c r="U36" s="1">
        <f t="shared" ca="1" si="11"/>
        <v>152.68904112840204</v>
      </c>
      <c r="V36" s="1">
        <f t="shared" ca="1" si="12"/>
        <v>152.76289533430315</v>
      </c>
      <c r="W36" s="1">
        <f t="shared" ca="1" si="12"/>
        <v>152.77146649371696</v>
      </c>
      <c r="X36" s="1">
        <f t="shared" ca="1" si="12"/>
        <v>151.07403451678766</v>
      </c>
      <c r="Y36" s="1">
        <f t="shared" ca="1" si="12"/>
        <v>156.82051006158684</v>
      </c>
      <c r="Z36" s="1">
        <f t="shared" ca="1" si="12"/>
        <v>152.00932575502313</v>
      </c>
      <c r="AA36" s="1">
        <f t="shared" ca="1" si="12"/>
        <v>154.28265761793617</v>
      </c>
      <c r="AB36" s="1">
        <f t="shared" ca="1" si="12"/>
        <v>153.79585277732076</v>
      </c>
      <c r="AC36" s="1">
        <f t="shared" ca="1" si="12"/>
        <v>153.6148306186679</v>
      </c>
      <c r="AD36" s="1">
        <f t="shared" ca="1" si="12"/>
        <v>152.81694798134419</v>
      </c>
      <c r="AE36" s="1">
        <f t="shared" ca="1" si="12"/>
        <v>154.4828926954934</v>
      </c>
      <c r="AF36" s="1">
        <f t="shared" ca="1" si="12"/>
        <v>153.72130450281176</v>
      </c>
      <c r="AG36" s="1">
        <f t="shared" ca="1" si="12"/>
        <v>155.98599466837052</v>
      </c>
      <c r="AH36" s="1">
        <f t="shared" ca="1" si="12"/>
        <v>154.7972299635035</v>
      </c>
      <c r="AI36" s="1">
        <f t="shared" ca="1" si="12"/>
        <v>150.57933534559422</v>
      </c>
      <c r="AJ36" s="1">
        <f t="shared" ca="1" si="12"/>
        <v>152.31682572050678</v>
      </c>
      <c r="AK36" s="1">
        <f t="shared" ca="1" si="12"/>
        <v>155.92215750649629</v>
      </c>
      <c r="AL36" s="1">
        <f t="shared" ca="1" si="13"/>
        <v>154.14206137555982</v>
      </c>
      <c r="AM36" s="1">
        <f t="shared" ca="1" si="13"/>
        <v>152.85929310004443</v>
      </c>
      <c r="AN36" s="1">
        <f t="shared" ca="1" si="13"/>
        <v>154.75016326037652</v>
      </c>
      <c r="AO36" s="1">
        <f t="shared" ca="1" si="13"/>
        <v>155.04510439940867</v>
      </c>
      <c r="AP36" s="1">
        <f t="shared" ca="1" si="13"/>
        <v>154.69767323037328</v>
      </c>
      <c r="AQ36" s="1">
        <f t="shared" ca="1" si="13"/>
        <v>152.4652964991057</v>
      </c>
      <c r="AR36" s="1">
        <f t="shared" ca="1" si="13"/>
        <v>153.99054198992755</v>
      </c>
      <c r="AS36" s="1">
        <f t="shared" ca="1" si="13"/>
        <v>152.90263106644332</v>
      </c>
      <c r="AT36" s="1">
        <f t="shared" ca="1" si="13"/>
        <v>153.17438993139442</v>
      </c>
      <c r="AU36" s="1">
        <f t="shared" ca="1" si="13"/>
        <v>153.99509997462343</v>
      </c>
      <c r="AV36" s="1">
        <f t="shared" ca="1" si="13"/>
        <v>155.06131479171222</v>
      </c>
      <c r="AW36" s="1">
        <f t="shared" ca="1" si="13"/>
        <v>154.8946513667882</v>
      </c>
      <c r="AX36" s="1">
        <f t="shared" ca="1" si="13"/>
        <v>155.26149711433706</v>
      </c>
      <c r="AY36" s="1">
        <f t="shared" ca="1" si="13"/>
        <v>152.32492997990968</v>
      </c>
      <c r="AZ36" s="1">
        <f t="shared" ca="1" si="13"/>
        <v>152.71384763719399</v>
      </c>
      <c r="BA36" s="1">
        <f t="shared" ca="1" si="13"/>
        <v>155.15561401336268</v>
      </c>
      <c r="BB36" s="1">
        <f t="shared" ca="1" si="14"/>
        <v>153.63690685904331</v>
      </c>
      <c r="BC36" s="1">
        <f t="shared" ca="1" si="14"/>
        <v>152.35106707134918</v>
      </c>
      <c r="BD36" s="1">
        <f t="shared" ca="1" si="14"/>
        <v>151.21277208657327</v>
      </c>
      <c r="BE36" s="1">
        <f t="shared" ca="1" si="14"/>
        <v>151.64863950206095</v>
      </c>
      <c r="BF36" s="1">
        <f t="shared" ca="1" si="14"/>
        <v>154.15723812152441</v>
      </c>
      <c r="BG36" s="1">
        <f t="shared" ca="1" si="14"/>
        <v>152.52748917843167</v>
      </c>
      <c r="BH36" s="1">
        <f t="shared" ca="1" si="14"/>
        <v>153.69350389263337</v>
      </c>
      <c r="BI36" s="1">
        <f t="shared" ca="1" si="14"/>
        <v>153.59059625791664</v>
      </c>
      <c r="BJ36" s="1">
        <f t="shared" ca="1" si="14"/>
        <v>153.06229177322885</v>
      </c>
      <c r="BK36" s="1">
        <f t="shared" ca="1" si="14"/>
        <v>153.12239907886195</v>
      </c>
      <c r="BL36" s="1">
        <f t="shared" ca="1" si="14"/>
        <v>151.56841639411951</v>
      </c>
      <c r="BM36" s="1">
        <f t="shared" ca="1" si="14"/>
        <v>154.74144527561901</v>
      </c>
      <c r="BN36" s="1">
        <f t="shared" ca="1" si="14"/>
        <v>156.1769204121419</v>
      </c>
      <c r="BO36" s="1">
        <f t="shared" ca="1" si="14"/>
        <v>151.86491383112511</v>
      </c>
      <c r="BP36" s="1">
        <f t="shared" ca="1" si="14"/>
        <v>151.12945310420642</v>
      </c>
      <c r="BQ36" s="1">
        <f t="shared" ca="1" si="14"/>
        <v>151.33901966379645</v>
      </c>
      <c r="BR36" s="1">
        <f t="shared" ca="1" si="15"/>
        <v>152.01777310025895</v>
      </c>
      <c r="BS36" s="1">
        <f t="shared" ca="1" si="15"/>
        <v>153.04605296093749</v>
      </c>
      <c r="BT36" s="1">
        <f t="shared" ca="1" si="15"/>
        <v>153.84437967791791</v>
      </c>
      <c r="BU36" s="1">
        <f t="shared" ca="1" si="15"/>
        <v>151.60631188625203</v>
      </c>
      <c r="BV36" s="1">
        <f t="shared" ca="1" si="15"/>
        <v>152.42035244817399</v>
      </c>
      <c r="BW36" s="1">
        <f t="shared" ca="1" si="15"/>
        <v>153.62198342777864</v>
      </c>
      <c r="BX36" s="1">
        <f t="shared" ca="1" si="15"/>
        <v>151.44310655546275</v>
      </c>
      <c r="BY36" s="1">
        <f t="shared" ca="1" si="15"/>
        <v>150.7539222633331</v>
      </c>
      <c r="BZ36" s="1">
        <f t="shared" ca="1" si="15"/>
        <v>152.98570257957937</v>
      </c>
      <c r="CA36" s="1">
        <f t="shared" ca="1" si="15"/>
        <v>151.5525038791823</v>
      </c>
      <c r="CB36" s="1">
        <f t="shared" ca="1" si="15"/>
        <v>152.88235061791468</v>
      </c>
      <c r="CC36" s="1">
        <f t="shared" ca="1" si="15"/>
        <v>152.29918898851167</v>
      </c>
      <c r="CD36" s="1">
        <f t="shared" ca="1" si="15"/>
        <v>153.69029199416809</v>
      </c>
      <c r="CE36" s="1">
        <f t="shared" ca="1" si="15"/>
        <v>152.46439390453133</v>
      </c>
      <c r="CF36" s="1">
        <f t="shared" ca="1" si="15"/>
        <v>154.54882277139228</v>
      </c>
      <c r="CG36" s="1">
        <f t="shared" ca="1" si="15"/>
        <v>151.12770991605575</v>
      </c>
      <c r="CH36" s="1">
        <f t="shared" ca="1" si="9"/>
        <v>155.49900131969517</v>
      </c>
      <c r="CI36" s="1">
        <f t="shared" ca="1" si="9"/>
        <v>154.19098827683374</v>
      </c>
      <c r="CJ36" s="1">
        <f t="shared" ca="1" si="9"/>
        <v>154.1644839349446</v>
      </c>
      <c r="CK36" s="1">
        <f t="shared" ca="1" si="9"/>
        <v>154.46797417842532</v>
      </c>
      <c r="CL36" s="1">
        <f t="shared" ca="1" si="9"/>
        <v>152.58884082372427</v>
      </c>
      <c r="CM36" s="1">
        <f t="shared" ca="1" si="9"/>
        <v>152.27784431512751</v>
      </c>
      <c r="CN36" s="1">
        <f t="shared" ca="1" si="9"/>
        <v>153.7029302178332</v>
      </c>
      <c r="CO36" s="1">
        <f t="shared" ca="1" si="10"/>
        <v>151.15301410256072</v>
      </c>
      <c r="CP36" s="1">
        <f t="shared" ca="1" si="10"/>
        <v>150.99275251297669</v>
      </c>
      <c r="CQ36" s="1">
        <f t="shared" ca="1" si="10"/>
        <v>153.46522423228805</v>
      </c>
      <c r="CR36" s="1">
        <f t="shared" ca="1" si="10"/>
        <v>155.29621022801288</v>
      </c>
      <c r="CS36" s="1">
        <f t="shared" ca="1" si="10"/>
        <v>155.70029510214428</v>
      </c>
      <c r="CT36" s="1">
        <f t="shared" ca="1" si="10"/>
        <v>153.35314922938554</v>
      </c>
      <c r="CU36" s="1">
        <f t="shared" ca="1" si="10"/>
        <v>151.97492979684316</v>
      </c>
      <c r="CV36" s="1">
        <f t="shared" ca="1" si="10"/>
        <v>153.62269235837857</v>
      </c>
      <c r="CW36" s="1">
        <f t="shared" ca="1" si="10"/>
        <v>152.4633189563427</v>
      </c>
      <c r="CX36" s="1">
        <f t="shared" ca="1" si="10"/>
        <v>153.99421760642335</v>
      </c>
      <c r="CY36" s="1">
        <f t="shared" ca="1" si="10"/>
        <v>153.93910613313827</v>
      </c>
      <c r="CZ36" s="1">
        <f t="shared" ca="1" si="10"/>
        <v>152.63341145821335</v>
      </c>
      <c r="DA36" s="1">
        <f t="shared" ca="1" si="10"/>
        <v>152.31198661593012</v>
      </c>
    </row>
    <row r="37" spans="1:105" x14ac:dyDescent="0.25">
      <c r="A37" s="3">
        <v>44972</v>
      </c>
      <c r="B37" s="1">
        <v>145.97172499999999</v>
      </c>
      <c r="C37">
        <f t="shared" si="0"/>
        <v>7.3957769694844404E-3</v>
      </c>
      <c r="D37">
        <v>30</v>
      </c>
      <c r="E37" s="8">
        <v>45063</v>
      </c>
      <c r="F37" s="1">
        <f t="shared" ca="1" si="11"/>
        <v>154.68592914845561</v>
      </c>
      <c r="G37" s="1">
        <f t="shared" ca="1" si="11"/>
        <v>152.4388684662546</v>
      </c>
      <c r="H37" s="1">
        <f t="shared" ca="1" si="11"/>
        <v>152.53961451217225</v>
      </c>
      <c r="I37" s="1">
        <f t="shared" ca="1" si="11"/>
        <v>152.1956469583923</v>
      </c>
      <c r="J37" s="1">
        <f t="shared" ca="1" si="11"/>
        <v>151.89777782236143</v>
      </c>
      <c r="K37" s="1">
        <f t="shared" ca="1" si="11"/>
        <v>152.76177848029678</v>
      </c>
      <c r="L37" s="1">
        <f t="shared" ca="1" si="11"/>
        <v>153.21393392232639</v>
      </c>
      <c r="M37" s="1">
        <f t="shared" ca="1" si="11"/>
        <v>152.25090113820011</v>
      </c>
      <c r="N37" s="1">
        <f t="shared" ca="1" si="11"/>
        <v>152.65704576697749</v>
      </c>
      <c r="O37" s="1">
        <f t="shared" ca="1" si="11"/>
        <v>152.64677475809034</v>
      </c>
      <c r="P37" s="1">
        <f t="shared" ca="1" si="11"/>
        <v>154.11780507801802</v>
      </c>
      <c r="Q37" s="1">
        <f t="shared" ca="1" si="11"/>
        <v>152.77881156301018</v>
      </c>
      <c r="R37" s="1">
        <f t="shared" ca="1" si="11"/>
        <v>154.14216063003332</v>
      </c>
      <c r="S37" s="1">
        <f t="shared" ca="1" si="11"/>
        <v>156.3881166469782</v>
      </c>
      <c r="T37" s="1">
        <f t="shared" ca="1" si="11"/>
        <v>153.39059686188577</v>
      </c>
      <c r="U37" s="1">
        <f t="shared" ca="1" si="11"/>
        <v>154.7347583833234</v>
      </c>
      <c r="V37" s="1">
        <f t="shared" ca="1" si="12"/>
        <v>154.0256731750188</v>
      </c>
      <c r="W37" s="1">
        <f t="shared" ca="1" si="12"/>
        <v>154.17723904346212</v>
      </c>
      <c r="X37" s="1">
        <f t="shared" ca="1" si="12"/>
        <v>154.00650510031153</v>
      </c>
      <c r="Y37" s="1">
        <f t="shared" ca="1" si="12"/>
        <v>153.24441619765983</v>
      </c>
      <c r="Z37" s="1">
        <f t="shared" ca="1" si="12"/>
        <v>152.69079649399831</v>
      </c>
      <c r="AA37" s="1">
        <f t="shared" ca="1" si="12"/>
        <v>152.41320161455999</v>
      </c>
      <c r="AB37" s="1">
        <f t="shared" ca="1" si="12"/>
        <v>152.56235140929971</v>
      </c>
      <c r="AC37" s="1">
        <f t="shared" ca="1" si="12"/>
        <v>152.9600380152327</v>
      </c>
      <c r="AD37" s="1">
        <f t="shared" ca="1" si="12"/>
        <v>151.73573902936332</v>
      </c>
      <c r="AE37" s="1">
        <f t="shared" ca="1" si="12"/>
        <v>153.91479685835026</v>
      </c>
      <c r="AF37" s="1">
        <f t="shared" ca="1" si="12"/>
        <v>156.79561957772194</v>
      </c>
      <c r="AG37" s="1">
        <f t="shared" ca="1" si="12"/>
        <v>153.04946194261618</v>
      </c>
      <c r="AH37" s="1">
        <f t="shared" ca="1" si="12"/>
        <v>155.83218970669228</v>
      </c>
      <c r="AI37" s="1">
        <f t="shared" ca="1" si="12"/>
        <v>152.58787044319027</v>
      </c>
      <c r="AJ37" s="1">
        <f t="shared" ca="1" si="12"/>
        <v>154.49351254983395</v>
      </c>
      <c r="AK37" s="1">
        <f t="shared" ca="1" si="12"/>
        <v>155.16362696277582</v>
      </c>
      <c r="AL37" s="1">
        <f t="shared" ca="1" si="13"/>
        <v>154.40292889968995</v>
      </c>
      <c r="AM37" s="1">
        <f t="shared" ca="1" si="13"/>
        <v>154.48076730478164</v>
      </c>
      <c r="AN37" s="1">
        <f t="shared" ca="1" si="13"/>
        <v>153.00504224128852</v>
      </c>
      <c r="AO37" s="1">
        <f t="shared" ca="1" si="13"/>
        <v>152.98223095150047</v>
      </c>
      <c r="AP37" s="1">
        <f t="shared" ca="1" si="13"/>
        <v>150.82805717414615</v>
      </c>
      <c r="AQ37" s="1">
        <f t="shared" ca="1" si="13"/>
        <v>153.51778003637779</v>
      </c>
      <c r="AR37" s="1">
        <f t="shared" ca="1" si="13"/>
        <v>153.70057825734673</v>
      </c>
      <c r="AS37" s="1">
        <f t="shared" ca="1" si="13"/>
        <v>150.02012782241283</v>
      </c>
      <c r="AT37" s="1">
        <f t="shared" ca="1" si="13"/>
        <v>153.28422277436957</v>
      </c>
      <c r="AU37" s="1">
        <f t="shared" ca="1" si="13"/>
        <v>156.26359563930384</v>
      </c>
      <c r="AV37" s="1">
        <f t="shared" ca="1" si="13"/>
        <v>152.81704608362836</v>
      </c>
      <c r="AW37" s="1">
        <f t="shared" ca="1" si="13"/>
        <v>154.32905456038281</v>
      </c>
      <c r="AX37" s="1">
        <f t="shared" ca="1" si="13"/>
        <v>153.30058478227852</v>
      </c>
      <c r="AY37" s="1">
        <f t="shared" ca="1" si="13"/>
        <v>152.00430638289694</v>
      </c>
      <c r="AZ37" s="1">
        <f t="shared" ca="1" si="13"/>
        <v>153.10099254310748</v>
      </c>
      <c r="BA37" s="1">
        <f t="shared" ca="1" si="13"/>
        <v>152.2772578704251</v>
      </c>
      <c r="BB37" s="1">
        <f t="shared" ca="1" si="14"/>
        <v>152.67325442321376</v>
      </c>
      <c r="BC37" s="1">
        <f t="shared" ca="1" si="14"/>
        <v>152.12487944763473</v>
      </c>
      <c r="BD37" s="1">
        <f t="shared" ca="1" si="14"/>
        <v>154.54232845171387</v>
      </c>
      <c r="BE37" s="1">
        <f t="shared" ca="1" si="14"/>
        <v>153.87199751035772</v>
      </c>
      <c r="BF37" s="1">
        <f t="shared" ca="1" si="14"/>
        <v>151.87868756568844</v>
      </c>
      <c r="BG37" s="1">
        <f t="shared" ca="1" si="14"/>
        <v>150.58388709867307</v>
      </c>
      <c r="BH37" s="1">
        <f t="shared" ca="1" si="14"/>
        <v>152.79127791383425</v>
      </c>
      <c r="BI37" s="1">
        <f t="shared" ca="1" si="14"/>
        <v>153.91169833016357</v>
      </c>
      <c r="BJ37" s="1">
        <f t="shared" ca="1" si="14"/>
        <v>153.48345985561005</v>
      </c>
      <c r="BK37" s="1">
        <f t="shared" ca="1" si="14"/>
        <v>155.70169832369206</v>
      </c>
      <c r="BL37" s="1">
        <f t="shared" ca="1" si="14"/>
        <v>153.32498535085455</v>
      </c>
      <c r="BM37" s="1">
        <f t="shared" ca="1" si="14"/>
        <v>152.6539772881267</v>
      </c>
      <c r="BN37" s="1">
        <f t="shared" ca="1" si="14"/>
        <v>153.47923816615847</v>
      </c>
      <c r="BO37" s="1">
        <f t="shared" ca="1" si="14"/>
        <v>150.60164161751402</v>
      </c>
      <c r="BP37" s="1">
        <f t="shared" ca="1" si="14"/>
        <v>156.00935427403175</v>
      </c>
      <c r="BQ37" s="1">
        <f t="shared" ca="1" si="14"/>
        <v>154.28155018382432</v>
      </c>
      <c r="BR37" s="1">
        <f t="shared" ca="1" si="15"/>
        <v>154.91739426207729</v>
      </c>
      <c r="BS37" s="1">
        <f t="shared" ca="1" si="15"/>
        <v>154.16542860225221</v>
      </c>
      <c r="BT37" s="1">
        <f t="shared" ca="1" si="15"/>
        <v>154.96454730683982</v>
      </c>
      <c r="BU37" s="1">
        <f t="shared" ca="1" si="15"/>
        <v>152.89848862816802</v>
      </c>
      <c r="BV37" s="1">
        <f t="shared" ca="1" si="15"/>
        <v>153.3690374674328</v>
      </c>
      <c r="BW37" s="1">
        <f t="shared" ca="1" si="15"/>
        <v>151.75411185884764</v>
      </c>
      <c r="BX37" s="1">
        <f t="shared" ca="1" si="15"/>
        <v>152.0719452439387</v>
      </c>
      <c r="BY37" s="1">
        <f t="shared" ca="1" si="15"/>
        <v>154.81359001996975</v>
      </c>
      <c r="BZ37" s="1">
        <f t="shared" ca="1" si="15"/>
        <v>152.91358419218506</v>
      </c>
      <c r="CA37" s="1">
        <f t="shared" ca="1" si="15"/>
        <v>154.11656176061595</v>
      </c>
      <c r="CB37" s="1">
        <f t="shared" ca="1" si="15"/>
        <v>153.09174926134838</v>
      </c>
      <c r="CC37" s="1">
        <f t="shared" ca="1" si="15"/>
        <v>154.73540312269631</v>
      </c>
      <c r="CD37" s="1">
        <f t="shared" ca="1" si="15"/>
        <v>154.5071427800228</v>
      </c>
      <c r="CE37" s="1">
        <f t="shared" ca="1" si="15"/>
        <v>154.6649377677316</v>
      </c>
      <c r="CF37" s="1">
        <f t="shared" ca="1" si="15"/>
        <v>152.98017791953063</v>
      </c>
      <c r="CG37" s="1">
        <f t="shared" ca="1" si="15"/>
        <v>152.85238575639329</v>
      </c>
      <c r="CH37" s="1">
        <f t="shared" ca="1" si="9"/>
        <v>154.52828049394725</v>
      </c>
      <c r="CI37" s="1">
        <f t="shared" ca="1" si="9"/>
        <v>154.23721755334074</v>
      </c>
      <c r="CJ37" s="1">
        <f t="shared" ca="1" si="9"/>
        <v>153.8090164989475</v>
      </c>
      <c r="CK37" s="1">
        <f t="shared" ca="1" si="9"/>
        <v>153.90093611604573</v>
      </c>
      <c r="CL37" s="1">
        <f t="shared" ca="1" si="9"/>
        <v>152.5370908632317</v>
      </c>
      <c r="CM37" s="1">
        <f t="shared" ca="1" si="9"/>
        <v>152.44100845465093</v>
      </c>
      <c r="CN37" s="1">
        <f t="shared" ca="1" si="9"/>
        <v>155.22226231993645</v>
      </c>
      <c r="CO37" s="1">
        <f t="shared" ca="1" si="10"/>
        <v>153.37136472797263</v>
      </c>
      <c r="CP37" s="1">
        <f t="shared" ca="1" si="10"/>
        <v>151.93682673630394</v>
      </c>
      <c r="CQ37" s="1">
        <f t="shared" ca="1" si="10"/>
        <v>154.31835398537177</v>
      </c>
      <c r="CR37" s="1">
        <f t="shared" ca="1" si="10"/>
        <v>152.27669994039297</v>
      </c>
      <c r="CS37" s="1">
        <f t="shared" ca="1" si="10"/>
        <v>153.12727853128158</v>
      </c>
      <c r="CT37" s="1">
        <f t="shared" ca="1" si="10"/>
        <v>154.09477400638994</v>
      </c>
      <c r="CU37" s="1">
        <f t="shared" ca="1" si="10"/>
        <v>152.99140720848774</v>
      </c>
      <c r="CV37" s="1">
        <f t="shared" ca="1" si="10"/>
        <v>152.13616252614042</v>
      </c>
      <c r="CW37" s="1">
        <f t="shared" ca="1" si="10"/>
        <v>154.47550585104361</v>
      </c>
      <c r="CX37" s="1">
        <f t="shared" ca="1" si="10"/>
        <v>154.03801548020519</v>
      </c>
      <c r="CY37" s="1">
        <f t="shared" ca="1" si="10"/>
        <v>154.25905072259926</v>
      </c>
      <c r="CZ37" s="1">
        <f t="shared" ca="1" si="10"/>
        <v>153.83754954009427</v>
      </c>
      <c r="DA37" s="1">
        <f t="shared" ca="1" si="10"/>
        <v>153.19175262256573</v>
      </c>
    </row>
    <row r="38" spans="1:105" x14ac:dyDescent="0.25">
      <c r="A38" s="3">
        <v>44971</v>
      </c>
      <c r="B38" s="1">
        <v>144.89613299999999</v>
      </c>
      <c r="C38">
        <f t="shared" si="0"/>
        <v>-2.882557536501928E-3</v>
      </c>
      <c r="E38" s="8" t="s">
        <v>147</v>
      </c>
      <c r="F38" s="15">
        <f ca="1">AVERAGE(F9:F37)</f>
        <v>153.31809279894321</v>
      </c>
      <c r="G38" s="15">
        <f t="shared" ref="G38:BR38" ca="1" si="16">AVERAGE(G9:G37)</f>
        <v>153.26695678570698</v>
      </c>
      <c r="H38" s="15">
        <f t="shared" ca="1" si="16"/>
        <v>153.19588077326841</v>
      </c>
      <c r="I38" s="15">
        <f t="shared" ca="1" si="16"/>
        <v>153.08949074889924</v>
      </c>
      <c r="J38" s="15">
        <f t="shared" ca="1" si="16"/>
        <v>153.62567628591538</v>
      </c>
      <c r="K38" s="15">
        <f t="shared" ca="1" si="16"/>
        <v>152.85129902761179</v>
      </c>
      <c r="L38" s="15">
        <f t="shared" ca="1" si="16"/>
        <v>153.10451769301403</v>
      </c>
      <c r="M38" s="15">
        <f t="shared" ca="1" si="16"/>
        <v>153.292104703283</v>
      </c>
      <c r="N38" s="15">
        <f t="shared" ca="1" si="16"/>
        <v>153.16671292050989</v>
      </c>
      <c r="O38" s="15">
        <f t="shared" ca="1" si="16"/>
        <v>153.5306931964725</v>
      </c>
      <c r="P38" s="15">
        <f t="shared" ca="1" si="16"/>
        <v>153.86418777634864</v>
      </c>
      <c r="Q38" s="15">
        <f t="shared" ca="1" si="16"/>
        <v>153.49273362606684</v>
      </c>
      <c r="R38" s="15">
        <f t="shared" ca="1" si="16"/>
        <v>153.30053087694898</v>
      </c>
      <c r="S38" s="15">
        <f t="shared" ca="1" si="16"/>
        <v>153.88297903521871</v>
      </c>
      <c r="T38" s="15">
        <f t="shared" ca="1" si="16"/>
        <v>153.55581483878711</v>
      </c>
      <c r="U38" s="15">
        <f t="shared" ca="1" si="16"/>
        <v>152.93484861191848</v>
      </c>
      <c r="V38" s="15">
        <f t="shared" ca="1" si="16"/>
        <v>153.27105699283612</v>
      </c>
      <c r="W38" s="15">
        <f t="shared" ca="1" si="16"/>
        <v>153.33725293326955</v>
      </c>
      <c r="X38" s="15">
        <f t="shared" ca="1" si="16"/>
        <v>153.55012820696231</v>
      </c>
      <c r="Y38" s="15">
        <f t="shared" ca="1" si="16"/>
        <v>153.76443021268705</v>
      </c>
      <c r="Z38" s="15">
        <f t="shared" ca="1" si="16"/>
        <v>153.17396553975092</v>
      </c>
      <c r="AA38" s="15">
        <f t="shared" ca="1" si="16"/>
        <v>153.04252026520811</v>
      </c>
      <c r="AB38" s="15">
        <f t="shared" ca="1" si="16"/>
        <v>153.49122809510857</v>
      </c>
      <c r="AC38" s="15">
        <f t="shared" ca="1" si="16"/>
        <v>153.91723647347558</v>
      </c>
      <c r="AD38" s="15">
        <f t="shared" ca="1" si="16"/>
        <v>152.88729695603584</v>
      </c>
      <c r="AE38" s="15">
        <f t="shared" ca="1" si="16"/>
        <v>153.2955223993637</v>
      </c>
      <c r="AF38" s="15">
        <f t="shared" ca="1" si="16"/>
        <v>153.78280118216176</v>
      </c>
      <c r="AG38" s="15">
        <f t="shared" ca="1" si="16"/>
        <v>153.28947556365188</v>
      </c>
      <c r="AH38" s="15">
        <f t="shared" ca="1" si="16"/>
        <v>153.60405031256508</v>
      </c>
      <c r="AI38" s="15">
        <f t="shared" ca="1" si="16"/>
        <v>153.26494399595936</v>
      </c>
      <c r="AJ38" s="15">
        <f t="shared" ca="1" si="16"/>
        <v>153.76287689069383</v>
      </c>
      <c r="AK38" s="15">
        <f t="shared" ca="1" si="16"/>
        <v>153.55709676695938</v>
      </c>
      <c r="AL38" s="15">
        <f t="shared" ca="1" si="16"/>
        <v>153.4415298291882</v>
      </c>
      <c r="AM38" s="15">
        <f t="shared" ca="1" si="16"/>
        <v>153.65437386995646</v>
      </c>
      <c r="AN38" s="15">
        <f t="shared" ca="1" si="16"/>
        <v>153.50604504053661</v>
      </c>
      <c r="AO38" s="15">
        <f t="shared" ca="1" si="16"/>
        <v>153.53534406197264</v>
      </c>
      <c r="AP38" s="15">
        <f t="shared" ca="1" si="16"/>
        <v>153.0980776219231</v>
      </c>
      <c r="AQ38" s="15">
        <f t="shared" ca="1" si="16"/>
        <v>153.27758921648555</v>
      </c>
      <c r="AR38" s="15">
        <f t="shared" ca="1" si="16"/>
        <v>153.54863171851949</v>
      </c>
      <c r="AS38" s="15">
        <f t="shared" ca="1" si="16"/>
        <v>152.99331555055343</v>
      </c>
      <c r="AT38" s="15">
        <f t="shared" ca="1" si="16"/>
        <v>153.55871942955091</v>
      </c>
      <c r="AU38" s="15">
        <f t="shared" ca="1" si="16"/>
        <v>153.62267584992043</v>
      </c>
      <c r="AV38" s="15">
        <f t="shared" ca="1" si="16"/>
        <v>153.4664032316883</v>
      </c>
      <c r="AW38" s="15">
        <f t="shared" ca="1" si="16"/>
        <v>153.51805211558374</v>
      </c>
      <c r="AX38" s="15">
        <f t="shared" ca="1" si="16"/>
        <v>153.26654081913867</v>
      </c>
      <c r="AY38" s="15">
        <f t="shared" ca="1" si="16"/>
        <v>153.35811557523215</v>
      </c>
      <c r="AZ38" s="15">
        <f t="shared" ca="1" si="16"/>
        <v>153.23213573050469</v>
      </c>
      <c r="BA38" s="15">
        <f t="shared" ca="1" si="16"/>
        <v>153.29463076468554</v>
      </c>
      <c r="BB38" s="15">
        <f t="shared" ca="1" si="16"/>
        <v>153.09930572400083</v>
      </c>
      <c r="BC38" s="15">
        <f t="shared" ca="1" si="16"/>
        <v>152.92725938329019</v>
      </c>
      <c r="BD38" s="15">
        <f t="shared" ca="1" si="16"/>
        <v>153.16071416446923</v>
      </c>
      <c r="BE38" s="15">
        <f t="shared" ca="1" si="16"/>
        <v>153.01539790797645</v>
      </c>
      <c r="BF38" s="15">
        <f t="shared" ca="1" si="16"/>
        <v>153.40701877868128</v>
      </c>
      <c r="BG38" s="15">
        <f t="shared" ca="1" si="16"/>
        <v>153.30188886024649</v>
      </c>
      <c r="BH38" s="15">
        <f t="shared" ca="1" si="16"/>
        <v>153.68792176288315</v>
      </c>
      <c r="BI38" s="15">
        <f t="shared" ca="1" si="16"/>
        <v>153.11467047594422</v>
      </c>
      <c r="BJ38" s="15">
        <f t="shared" ca="1" si="16"/>
        <v>152.86893030318291</v>
      </c>
      <c r="BK38" s="15">
        <f t="shared" ca="1" si="16"/>
        <v>153.30908765607006</v>
      </c>
      <c r="BL38" s="15">
        <f t="shared" ca="1" si="16"/>
        <v>153.27895240920799</v>
      </c>
      <c r="BM38" s="15">
        <f t="shared" ca="1" si="16"/>
        <v>153.36448290807309</v>
      </c>
      <c r="BN38" s="15">
        <f t="shared" ca="1" si="16"/>
        <v>153.33695535597238</v>
      </c>
      <c r="BO38" s="15">
        <f t="shared" ca="1" si="16"/>
        <v>152.94448879169059</v>
      </c>
      <c r="BP38" s="15">
        <f t="shared" ca="1" si="16"/>
        <v>153.79150479126849</v>
      </c>
      <c r="BQ38" s="15">
        <f t="shared" ca="1" si="16"/>
        <v>153.31228081620844</v>
      </c>
      <c r="BR38" s="15">
        <f t="shared" ca="1" si="16"/>
        <v>153.38233193118793</v>
      </c>
      <c r="BS38" s="15">
        <f t="shared" ref="BS38:DA38" ca="1" si="17">AVERAGE(BS9:BS37)</f>
        <v>153.68111782904299</v>
      </c>
      <c r="BT38" s="15">
        <f t="shared" ca="1" si="17"/>
        <v>153.52002166454616</v>
      </c>
      <c r="BU38" s="15">
        <f t="shared" ca="1" si="17"/>
        <v>153.29549174965379</v>
      </c>
      <c r="BV38" s="15">
        <f t="shared" ca="1" si="17"/>
        <v>153.73172278288013</v>
      </c>
      <c r="BW38" s="15">
        <f t="shared" ca="1" si="17"/>
        <v>153.40990829464184</v>
      </c>
      <c r="BX38" s="15">
        <f t="shared" ca="1" si="17"/>
        <v>153.30745925560123</v>
      </c>
      <c r="BY38" s="15">
        <f t="shared" ca="1" si="17"/>
        <v>153.59578831741487</v>
      </c>
      <c r="BZ38" s="15">
        <f t="shared" ca="1" si="17"/>
        <v>153.57828393875363</v>
      </c>
      <c r="CA38" s="15">
        <f t="shared" ca="1" si="17"/>
        <v>153.23049798238731</v>
      </c>
      <c r="CB38" s="15">
        <f t="shared" ca="1" si="17"/>
        <v>152.97436153369443</v>
      </c>
      <c r="CC38" s="15">
        <f t="shared" ca="1" si="17"/>
        <v>153.36324113199132</v>
      </c>
      <c r="CD38" s="15">
        <f t="shared" ca="1" si="17"/>
        <v>152.90050566160281</v>
      </c>
      <c r="CE38" s="15">
        <f t="shared" ca="1" si="17"/>
        <v>153.81734098095612</v>
      </c>
      <c r="CF38" s="15">
        <f t="shared" ca="1" si="17"/>
        <v>153.62012947082681</v>
      </c>
      <c r="CG38" s="15">
        <f t="shared" ca="1" si="17"/>
        <v>153.05394043980223</v>
      </c>
      <c r="CH38" s="15">
        <f t="shared" ca="1" si="17"/>
        <v>153.48757408291198</v>
      </c>
      <c r="CI38" s="15">
        <f t="shared" ca="1" si="17"/>
        <v>153.25269533112038</v>
      </c>
      <c r="CJ38" s="15">
        <f t="shared" ca="1" si="17"/>
        <v>153.49614455460997</v>
      </c>
      <c r="CK38" s="15">
        <f t="shared" ca="1" si="17"/>
        <v>153.09536823793897</v>
      </c>
      <c r="CL38" s="15">
        <f t="shared" ca="1" si="17"/>
        <v>153.88742345940881</v>
      </c>
      <c r="CM38" s="15">
        <f t="shared" ca="1" si="17"/>
        <v>153.50499553271069</v>
      </c>
      <c r="CN38" s="15">
        <f t="shared" ca="1" si="17"/>
        <v>153.32817998215614</v>
      </c>
      <c r="CO38" s="15">
        <f t="shared" ca="1" si="17"/>
        <v>153.52733794716076</v>
      </c>
      <c r="CP38" s="15">
        <f t="shared" ca="1" si="17"/>
        <v>153.11272936429069</v>
      </c>
      <c r="CQ38" s="15">
        <f t="shared" ca="1" si="17"/>
        <v>153.27953684267163</v>
      </c>
      <c r="CR38" s="15">
        <f t="shared" ca="1" si="17"/>
        <v>153.23129617296482</v>
      </c>
      <c r="CS38" s="15">
        <f t="shared" ca="1" si="17"/>
        <v>153.1117123835663</v>
      </c>
      <c r="CT38" s="15">
        <f t="shared" ca="1" si="17"/>
        <v>152.97830841340487</v>
      </c>
      <c r="CU38" s="15">
        <f t="shared" ca="1" si="17"/>
        <v>152.91227286107343</v>
      </c>
      <c r="CV38" s="15">
        <f t="shared" ca="1" si="17"/>
        <v>153.28920002729706</v>
      </c>
      <c r="CW38" s="15">
        <f t="shared" ca="1" si="17"/>
        <v>152.92471576664914</v>
      </c>
      <c r="CX38" s="15">
        <f t="shared" ca="1" si="17"/>
        <v>153.47303065289495</v>
      </c>
      <c r="CY38" s="15">
        <f t="shared" ca="1" si="17"/>
        <v>153.46848543016895</v>
      </c>
      <c r="CZ38" s="15">
        <f t="shared" ca="1" si="17"/>
        <v>152.88880311489194</v>
      </c>
      <c r="DA38" s="15">
        <f t="shared" ca="1" si="17"/>
        <v>153.29041242898711</v>
      </c>
    </row>
    <row r="39" spans="1:105" x14ac:dyDescent="0.25">
      <c r="A39" s="3">
        <v>44970</v>
      </c>
      <c r="B39" s="1">
        <v>145.31440699999999</v>
      </c>
      <c r="C39">
        <f t="shared" si="0"/>
        <v>1.5123026877789604E-2</v>
      </c>
      <c r="E39" s="28">
        <f ca="1">AVERAGE(F38:DA38)</f>
        <v>153.34759808552067</v>
      </c>
    </row>
    <row r="40" spans="1:105" x14ac:dyDescent="0.25">
      <c r="A40" s="3">
        <v>44967</v>
      </c>
      <c r="B40" s="1">
        <v>143.13334699999999</v>
      </c>
      <c r="C40">
        <f t="shared" si="0"/>
        <v>1.5425842973176992E-2</v>
      </c>
    </row>
    <row r="41" spans="1:105" x14ac:dyDescent="0.25">
      <c r="A41" s="3">
        <v>44966</v>
      </c>
      <c r="B41" s="1">
        <v>140.94233700000001</v>
      </c>
      <c r="C41">
        <f t="shared" si="0"/>
        <v>9.2284277848833623E-3</v>
      </c>
    </row>
    <row r="42" spans="1:105" x14ac:dyDescent="0.25">
      <c r="A42" s="3">
        <v>44965</v>
      </c>
      <c r="B42" s="1">
        <v>139.64764400000001</v>
      </c>
      <c r="C42">
        <f t="shared" si="0"/>
        <v>-5.4053060387895839E-3</v>
      </c>
    </row>
    <row r="43" spans="1:105" x14ac:dyDescent="0.25">
      <c r="A43" s="3">
        <v>44964</v>
      </c>
      <c r="B43" s="1">
        <v>140.404526</v>
      </c>
      <c r="C43">
        <f t="shared" si="0"/>
        <v>2.1302828880919943E-3</v>
      </c>
    </row>
    <row r="44" spans="1:105" x14ac:dyDescent="0.25">
      <c r="A44" s="3">
        <v>44963</v>
      </c>
      <c r="B44" s="1">
        <v>140.10574299999999</v>
      </c>
      <c r="C44">
        <f t="shared" si="0"/>
        <v>-7.2950674376297984E-3</v>
      </c>
    </row>
    <row r="45" spans="1:105" x14ac:dyDescent="0.25">
      <c r="A45" s="3">
        <v>44960</v>
      </c>
      <c r="B45" s="1">
        <v>141.131561</v>
      </c>
      <c r="C45">
        <f t="shared" si="0"/>
        <v>-1.3388118292814305E-2</v>
      </c>
    </row>
    <row r="46" spans="1:105" x14ac:dyDescent="0.25">
      <c r="A46" s="3">
        <v>44959</v>
      </c>
      <c r="B46" s="1">
        <v>143.03375199999999</v>
      </c>
      <c r="C46">
        <f t="shared" si="0"/>
        <v>-7.284378086053131E-3</v>
      </c>
    </row>
    <row r="47" spans="1:105" x14ac:dyDescent="0.25">
      <c r="A47" s="3">
        <v>44958</v>
      </c>
      <c r="B47" s="1">
        <v>144.07946799999999</v>
      </c>
      <c r="C47">
        <f t="shared" si="0"/>
        <v>5.5451972954901098E-3</v>
      </c>
    </row>
    <row r="48" spans="1:105" x14ac:dyDescent="0.25">
      <c r="A48" s="3">
        <v>44957</v>
      </c>
      <c r="B48" s="1">
        <v>143.28272999999999</v>
      </c>
      <c r="C48">
        <f t="shared" si="0"/>
        <v>1.2027296805600695E-2</v>
      </c>
    </row>
    <row r="49" spans="1:3" x14ac:dyDescent="0.25">
      <c r="A49" s="3">
        <v>44956</v>
      </c>
      <c r="B49" s="1">
        <v>141.569748</v>
      </c>
      <c r="C49">
        <f t="shared" si="0"/>
        <v>-8.0576317278627865E-3</v>
      </c>
    </row>
    <row r="50" spans="1:3" x14ac:dyDescent="0.25">
      <c r="A50" s="3">
        <v>44953</v>
      </c>
      <c r="B50" s="1">
        <v>142.71507299999999</v>
      </c>
      <c r="C50">
        <f t="shared" si="0"/>
        <v>7.635533168479953E-3</v>
      </c>
    </row>
    <row r="51" spans="1:3" x14ac:dyDescent="0.25">
      <c r="A51" s="3">
        <v>44952</v>
      </c>
      <c r="B51" s="1">
        <v>141.62951699999999</v>
      </c>
      <c r="C51">
        <f t="shared" si="0"/>
        <v>-9.1362221141415496E-4</v>
      </c>
    </row>
    <row r="52" spans="1:3" x14ac:dyDescent="0.25">
      <c r="A52" s="3">
        <v>44951</v>
      </c>
      <c r="B52" s="1">
        <v>141.758972</v>
      </c>
      <c r="C52">
        <f t="shared" si="0"/>
        <v>-4.7659660788354798E-3</v>
      </c>
    </row>
    <row r="53" spans="1:3" x14ac:dyDescent="0.25">
      <c r="A53" s="3">
        <v>44950</v>
      </c>
      <c r="B53" s="1">
        <v>142.43620300000001</v>
      </c>
      <c r="C53">
        <f t="shared" si="0"/>
        <v>2.660500953272233E-3</v>
      </c>
    </row>
    <row r="54" spans="1:3" x14ac:dyDescent="0.25">
      <c r="A54" s="3">
        <v>44949</v>
      </c>
      <c r="B54" s="1">
        <v>142.05775499999999</v>
      </c>
      <c r="C54">
        <f t="shared" si="0"/>
        <v>1.4831849445950014E-2</v>
      </c>
    </row>
    <row r="55" spans="1:3" x14ac:dyDescent="0.25">
      <c r="A55" s="3">
        <v>44946</v>
      </c>
      <c r="B55" s="1">
        <v>139.96632399999999</v>
      </c>
      <c r="C55">
        <f t="shared" si="0"/>
        <v>1.2241969114702428E-2</v>
      </c>
    </row>
    <row r="56" spans="1:3" x14ac:dyDescent="0.25">
      <c r="A56" s="3">
        <v>44945</v>
      </c>
      <c r="B56" s="1">
        <v>138.263306</v>
      </c>
      <c r="C56">
        <f t="shared" si="0"/>
        <v>-1.4374364565250167E-2</v>
      </c>
    </row>
    <row r="57" spans="1:3" x14ac:dyDescent="0.25">
      <c r="A57" s="3">
        <v>44944</v>
      </c>
      <c r="B57" s="1">
        <v>140.265106</v>
      </c>
      <c r="C57">
        <f t="shared" si="0"/>
        <v>-2.5032033046139757E-2</v>
      </c>
    </row>
    <row r="58" spans="1:3" x14ac:dyDescent="0.25">
      <c r="A58" s="3">
        <v>44943</v>
      </c>
      <c r="B58" s="1">
        <v>143.82054099999999</v>
      </c>
      <c r="C58">
        <f t="shared" si="0"/>
        <v>-6.0751377889875233E-3</v>
      </c>
    </row>
    <row r="59" spans="1:3" x14ac:dyDescent="0.25">
      <c r="A59" s="3">
        <v>44939</v>
      </c>
      <c r="B59" s="1">
        <v>144.69693000000001</v>
      </c>
      <c r="C59">
        <f t="shared" si="0"/>
        <v>3.3091120776924188E-3</v>
      </c>
    </row>
    <row r="60" spans="1:3" x14ac:dyDescent="0.25">
      <c r="A60" s="3">
        <v>44938</v>
      </c>
      <c r="B60" s="1">
        <v>144.21890300000001</v>
      </c>
      <c r="C60">
        <f t="shared" si="0"/>
        <v>-9.074160545487946E-3</v>
      </c>
    </row>
    <row r="61" spans="1:3" x14ac:dyDescent="0.25">
      <c r="A61" s="3">
        <v>44937</v>
      </c>
      <c r="B61" s="1">
        <v>145.533524</v>
      </c>
      <c r="C61">
        <f t="shared" si="0"/>
        <v>8.7289879879343755E-3</v>
      </c>
    </row>
    <row r="62" spans="1:3" x14ac:dyDescent="0.25">
      <c r="A62" s="3">
        <v>44936</v>
      </c>
      <c r="B62" s="1">
        <v>144.26869199999999</v>
      </c>
      <c r="C62">
        <f t="shared" si="0"/>
        <v>-6.2107840592590558E-4</v>
      </c>
    </row>
    <row r="63" spans="1:3" x14ac:dyDescent="0.25">
      <c r="A63" s="3">
        <v>44935</v>
      </c>
      <c r="B63" s="1">
        <v>144.35832199999999</v>
      </c>
      <c r="C63">
        <f t="shared" si="0"/>
        <v>-1.254607988582197E-2</v>
      </c>
    </row>
    <row r="64" spans="1:3" x14ac:dyDescent="0.25">
      <c r="A64" s="3">
        <v>44932</v>
      </c>
      <c r="B64" s="1">
        <v>146.18086199999999</v>
      </c>
      <c r="C64">
        <f t="shared" si="0"/>
        <v>2.420385888949499E-2</v>
      </c>
    </row>
    <row r="65" spans="1:3" x14ac:dyDescent="0.25">
      <c r="A65" s="3">
        <v>44931</v>
      </c>
      <c r="B65" s="1">
        <v>142.68519599999999</v>
      </c>
      <c r="C65">
        <f t="shared" si="0"/>
        <v>-3.4142183896557726E-3</v>
      </c>
    </row>
    <row r="66" spans="1:3" x14ac:dyDescent="0.25">
      <c r="A66" s="3">
        <v>44930</v>
      </c>
      <c r="B66" s="1">
        <v>143.17318700000001</v>
      </c>
      <c r="C66">
        <f t="shared" si="0"/>
        <v>1.1135865810359515E-3</v>
      </c>
    </row>
    <row r="67" spans="1:3" x14ac:dyDescent="0.25">
      <c r="A67" s="3">
        <v>44929</v>
      </c>
      <c r="B67" s="1">
        <v>143.01383999999999</v>
      </c>
      <c r="C67">
        <f t="shared" ref="C67:C130" si="18">LN(B67/B68)</f>
        <v>1.2684575563768801E-2</v>
      </c>
    </row>
    <row r="68" spans="1:3" x14ac:dyDescent="0.25">
      <c r="A68" s="3">
        <v>44925</v>
      </c>
      <c r="B68" s="1">
        <v>141.21122700000001</v>
      </c>
      <c r="C68">
        <f t="shared" si="18"/>
        <v>-2.5356811369498184E-3</v>
      </c>
    </row>
    <row r="69" spans="1:3" x14ac:dyDescent="0.25">
      <c r="A69" s="3">
        <v>44924</v>
      </c>
      <c r="B69" s="1">
        <v>141.569748</v>
      </c>
      <c r="C69">
        <f t="shared" si="18"/>
        <v>6.068332936523836E-3</v>
      </c>
    </row>
    <row r="70" spans="1:3" x14ac:dyDescent="0.25">
      <c r="A70" s="3">
        <v>44923</v>
      </c>
      <c r="B70" s="1">
        <v>140.713257</v>
      </c>
      <c r="C70">
        <f t="shared" si="18"/>
        <v>-1.7678514135653637E-2</v>
      </c>
    </row>
    <row r="71" spans="1:3" x14ac:dyDescent="0.25">
      <c r="A71" s="3">
        <v>44922</v>
      </c>
      <c r="B71" s="1">
        <v>143.22297699999999</v>
      </c>
      <c r="C71">
        <f t="shared" si="18"/>
        <v>2.7810857634066763E-4</v>
      </c>
    </row>
    <row r="72" spans="1:3" x14ac:dyDescent="0.25">
      <c r="A72" s="3">
        <v>44918</v>
      </c>
      <c r="B72" s="1">
        <v>143.18315100000001</v>
      </c>
      <c r="C72">
        <f t="shared" si="18"/>
        <v>2.0192649155561021E-3</v>
      </c>
    </row>
    <row r="73" spans="1:3" x14ac:dyDescent="0.25">
      <c r="A73" s="3">
        <v>44917</v>
      </c>
      <c r="B73" s="1">
        <v>142.894318</v>
      </c>
      <c r="C73">
        <f t="shared" si="18"/>
        <v>-1.1778757013630186E-2</v>
      </c>
    </row>
    <row r="74" spans="1:3" x14ac:dyDescent="0.25">
      <c r="A74" s="3">
        <v>44916</v>
      </c>
      <c r="B74" s="1">
        <v>144.58738700000001</v>
      </c>
      <c r="C74">
        <f t="shared" si="18"/>
        <v>7.8138454952391499E-3</v>
      </c>
    </row>
    <row r="75" spans="1:3" x14ac:dyDescent="0.25">
      <c r="A75" s="3">
        <v>44915</v>
      </c>
      <c r="B75" s="1">
        <v>143.462006</v>
      </c>
      <c r="C75">
        <f t="shared" si="18"/>
        <v>8.7154562254303011E-3</v>
      </c>
    </row>
    <row r="76" spans="1:3" x14ac:dyDescent="0.25">
      <c r="A76" s="3">
        <v>44914</v>
      </c>
      <c r="B76" s="1">
        <v>142.21710200000001</v>
      </c>
      <c r="C76">
        <f t="shared" si="18"/>
        <v>3.501528064308339E-4</v>
      </c>
    </row>
    <row r="77" spans="1:3" x14ac:dyDescent="0.25">
      <c r="A77" s="3">
        <v>44911</v>
      </c>
      <c r="B77" s="1">
        <v>142.16731300000001</v>
      </c>
      <c r="C77">
        <f t="shared" si="18"/>
        <v>-1.8118490461421926E-2</v>
      </c>
    </row>
    <row r="78" spans="1:3" x14ac:dyDescent="0.25">
      <c r="A78" s="3">
        <v>44910</v>
      </c>
      <c r="B78" s="1">
        <v>144.76664700000001</v>
      </c>
      <c r="C78">
        <f t="shared" si="18"/>
        <v>-8.9717710276810015E-3</v>
      </c>
    </row>
    <row r="79" spans="1:3" x14ac:dyDescent="0.25">
      <c r="A79" s="3">
        <v>44909</v>
      </c>
      <c r="B79" s="1">
        <v>146.071304</v>
      </c>
      <c r="C79">
        <f t="shared" si="18"/>
        <v>-5.5753013330790786E-3</v>
      </c>
    </row>
    <row r="80" spans="1:3" x14ac:dyDescent="0.25">
      <c r="A80" s="3">
        <v>44908</v>
      </c>
      <c r="B80" s="1">
        <v>146.88797</v>
      </c>
      <c r="C80">
        <f t="shared" si="18"/>
        <v>-3.5869915112478803E-3</v>
      </c>
    </row>
    <row r="81" spans="1:3" x14ac:dyDescent="0.25">
      <c r="A81" s="3">
        <v>44907</v>
      </c>
      <c r="B81" s="1">
        <v>147.41580200000001</v>
      </c>
      <c r="C81">
        <f t="shared" si="18"/>
        <v>1.8478048932510416E-2</v>
      </c>
    </row>
    <row r="82" spans="1:3" x14ac:dyDescent="0.25">
      <c r="A82" s="3">
        <v>44904</v>
      </c>
      <c r="B82" s="1">
        <v>144.716858</v>
      </c>
      <c r="C82">
        <f t="shared" si="18"/>
        <v>-2.3599348656585757E-2</v>
      </c>
    </row>
    <row r="83" spans="1:3" x14ac:dyDescent="0.25">
      <c r="A83" s="3">
        <v>44903</v>
      </c>
      <c r="B83" s="1">
        <v>148.17269899999999</v>
      </c>
      <c r="C83">
        <f t="shared" si="18"/>
        <v>1.5471287474774526E-3</v>
      </c>
    </row>
    <row r="84" spans="1:3" x14ac:dyDescent="0.25">
      <c r="A84" s="3">
        <v>44902</v>
      </c>
      <c r="B84" s="1">
        <v>147.943634</v>
      </c>
      <c r="C84">
        <f t="shared" si="18"/>
        <v>-5.2173782890338272E-3</v>
      </c>
    </row>
    <row r="85" spans="1:3" x14ac:dyDescent="0.25">
      <c r="A85" s="3">
        <v>44901</v>
      </c>
      <c r="B85" s="1">
        <v>148.71752900000001</v>
      </c>
      <c r="C85">
        <f t="shared" si="18"/>
        <v>-1.1673529690900297E-2</v>
      </c>
    </row>
    <row r="86" spans="1:3" x14ac:dyDescent="0.25">
      <c r="A86" s="3">
        <v>44900</v>
      </c>
      <c r="B86" s="1">
        <v>150.46376000000001</v>
      </c>
      <c r="C86">
        <f t="shared" si="18"/>
        <v>-1.0299595113282321E-2</v>
      </c>
    </row>
    <row r="87" spans="1:3" x14ac:dyDescent="0.25">
      <c r="A87" s="3">
        <v>44897</v>
      </c>
      <c r="B87" s="1">
        <v>152.02148399999999</v>
      </c>
      <c r="C87">
        <f t="shared" si="18"/>
        <v>-9.7845516041468223E-4</v>
      </c>
    </row>
    <row r="88" spans="1:3" x14ac:dyDescent="0.25">
      <c r="A88" s="3">
        <v>44896</v>
      </c>
      <c r="B88" s="1">
        <v>152.17030299999999</v>
      </c>
      <c r="C88">
        <f t="shared" si="18"/>
        <v>6.2134154355888687E-3</v>
      </c>
    </row>
    <row r="89" spans="1:3" x14ac:dyDescent="0.25">
      <c r="A89" s="3">
        <v>44895</v>
      </c>
      <c r="B89" s="1">
        <v>151.22773699999999</v>
      </c>
      <c r="C89">
        <f t="shared" si="18"/>
        <v>-3.6019767250365202E-3</v>
      </c>
    </row>
    <row r="90" spans="1:3" x14ac:dyDescent="0.25">
      <c r="A90" s="3">
        <v>44894</v>
      </c>
      <c r="B90" s="1">
        <v>151.773438</v>
      </c>
      <c r="C90">
        <f t="shared" si="18"/>
        <v>-3.5239205006331099E-3</v>
      </c>
    </row>
    <row r="91" spans="1:3" x14ac:dyDescent="0.25">
      <c r="A91" s="3">
        <v>44893</v>
      </c>
      <c r="B91" s="1">
        <v>152.30921900000001</v>
      </c>
      <c r="C91">
        <f t="shared" si="18"/>
        <v>2.8703504231530623E-3</v>
      </c>
    </row>
    <row r="92" spans="1:3" x14ac:dyDescent="0.25">
      <c r="A92" s="3">
        <v>44890</v>
      </c>
      <c r="B92" s="1">
        <v>151.87266500000001</v>
      </c>
      <c r="C92">
        <f t="shared" si="18"/>
        <v>4.255546802516664E-3</v>
      </c>
    </row>
    <row r="93" spans="1:3" x14ac:dyDescent="0.25">
      <c r="A93" s="3">
        <v>44888</v>
      </c>
      <c r="B93" s="1">
        <v>151.22773699999999</v>
      </c>
      <c r="C93">
        <f t="shared" si="18"/>
        <v>4.8007921531630256E-3</v>
      </c>
    </row>
    <row r="94" spans="1:3" x14ac:dyDescent="0.25">
      <c r="A94" s="3">
        <v>44887</v>
      </c>
      <c r="B94" s="1">
        <v>150.50346400000001</v>
      </c>
      <c r="C94">
        <f t="shared" si="18"/>
        <v>3.5663830073843794E-3</v>
      </c>
    </row>
    <row r="95" spans="1:3" x14ac:dyDescent="0.25">
      <c r="A95" s="3">
        <v>44886</v>
      </c>
      <c r="B95" s="1">
        <v>149.96766700000001</v>
      </c>
      <c r="C95">
        <f t="shared" si="18"/>
        <v>6.1052176292516339E-3</v>
      </c>
    </row>
    <row r="96" spans="1:3" x14ac:dyDescent="0.25">
      <c r="A96" s="3">
        <v>44883</v>
      </c>
      <c r="B96" s="1">
        <v>149.05487099999999</v>
      </c>
      <c r="C96">
        <f t="shared" si="18"/>
        <v>1.4955169125322807E-2</v>
      </c>
    </row>
    <row r="97" spans="1:3" x14ac:dyDescent="0.25">
      <c r="A97" s="3">
        <v>44882</v>
      </c>
      <c r="B97" s="1">
        <v>146.84231600000001</v>
      </c>
      <c r="C97">
        <f t="shared" si="18"/>
        <v>-3.3727122690482832E-3</v>
      </c>
    </row>
    <row r="98" spans="1:3" x14ac:dyDescent="0.25">
      <c r="A98" s="3">
        <v>44881</v>
      </c>
      <c r="B98" s="1">
        <v>147.33840900000001</v>
      </c>
      <c r="C98">
        <f t="shared" si="18"/>
        <v>7.1636687474241701E-3</v>
      </c>
    </row>
    <row r="99" spans="1:3" x14ac:dyDescent="0.25">
      <c r="A99" s="3">
        <v>44880</v>
      </c>
      <c r="B99" s="1">
        <v>146.286697</v>
      </c>
      <c r="C99">
        <f t="shared" si="18"/>
        <v>6.3345583762493315E-2</v>
      </c>
    </row>
    <row r="100" spans="1:3" x14ac:dyDescent="0.25">
      <c r="A100" s="3">
        <v>44879</v>
      </c>
      <c r="B100" s="1">
        <v>137.30748</v>
      </c>
      <c r="C100">
        <f t="shared" si="18"/>
        <v>-2.9827467876707051E-2</v>
      </c>
    </row>
    <row r="101" spans="1:3" x14ac:dyDescent="0.25">
      <c r="A101" s="3">
        <v>44876</v>
      </c>
      <c r="B101" s="1">
        <v>141.46470600000001</v>
      </c>
      <c r="C101">
        <f t="shared" si="18"/>
        <v>1.544170118186161E-3</v>
      </c>
    </row>
    <row r="102" spans="1:3" x14ac:dyDescent="0.25">
      <c r="A102" s="3">
        <v>44875</v>
      </c>
      <c r="B102" s="1">
        <v>141.24642900000001</v>
      </c>
      <c r="C102">
        <f t="shared" si="18"/>
        <v>2.0509588381480998E-2</v>
      </c>
    </row>
    <row r="103" spans="1:3" x14ac:dyDescent="0.25">
      <c r="A103" s="3">
        <v>44874</v>
      </c>
      <c r="B103" s="1">
        <v>138.37902800000001</v>
      </c>
      <c r="C103">
        <f t="shared" si="18"/>
        <v>-2.3525438155158441E-2</v>
      </c>
    </row>
    <row r="104" spans="1:3" x14ac:dyDescent="0.25">
      <c r="A104" s="3">
        <v>44873</v>
      </c>
      <c r="B104" s="1">
        <v>141.67304999999999</v>
      </c>
      <c r="C104">
        <f t="shared" si="18"/>
        <v>2.3838565495889765E-3</v>
      </c>
    </row>
    <row r="105" spans="1:3" x14ac:dyDescent="0.25">
      <c r="A105" s="3">
        <v>44872</v>
      </c>
      <c r="B105" s="1">
        <v>141.335724</v>
      </c>
      <c r="C105">
        <f t="shared" si="18"/>
        <v>1.0443894052990347E-2</v>
      </c>
    </row>
    <row r="106" spans="1:3" x14ac:dyDescent="0.25">
      <c r="A106" s="3">
        <v>44869</v>
      </c>
      <c r="B106" s="1">
        <v>139.86731</v>
      </c>
      <c r="C106">
        <f t="shared" si="18"/>
        <v>1.7750195471944604E-3</v>
      </c>
    </row>
    <row r="107" spans="1:3" x14ac:dyDescent="0.25">
      <c r="A107" s="3">
        <v>44868</v>
      </c>
      <c r="B107" s="1">
        <v>139.61926299999999</v>
      </c>
      <c r="C107">
        <f t="shared" si="18"/>
        <v>-2.1308542533060961E-4</v>
      </c>
    </row>
    <row r="108" spans="1:3" x14ac:dyDescent="0.25">
      <c r="A108" s="3">
        <v>44867</v>
      </c>
      <c r="B108" s="1">
        <v>139.64901699999999</v>
      </c>
      <c r="C108">
        <f t="shared" si="18"/>
        <v>-6.6564188269017058E-3</v>
      </c>
    </row>
    <row r="109" spans="1:3" x14ac:dyDescent="0.25">
      <c r="A109" s="3">
        <v>44866</v>
      </c>
      <c r="B109" s="1">
        <v>140.58168000000001</v>
      </c>
      <c r="C109">
        <f t="shared" si="18"/>
        <v>-4.506634600404835E-3</v>
      </c>
    </row>
    <row r="110" spans="1:3" x14ac:dyDescent="0.25">
      <c r="A110" s="3">
        <v>44865</v>
      </c>
      <c r="B110" s="1">
        <v>141.21665999999999</v>
      </c>
      <c r="C110">
        <f t="shared" si="18"/>
        <v>-1.263839340919915E-3</v>
      </c>
    </row>
    <row r="111" spans="1:3" x14ac:dyDescent="0.25">
      <c r="A111" s="3">
        <v>44862</v>
      </c>
      <c r="B111" s="1">
        <v>141.39524800000001</v>
      </c>
      <c r="C111">
        <f t="shared" si="18"/>
        <v>1.2569052100689714E-2</v>
      </c>
    </row>
    <row r="112" spans="1:3" x14ac:dyDescent="0.25">
      <c r="A112" s="3">
        <v>44861</v>
      </c>
      <c r="B112" s="1">
        <v>139.629166</v>
      </c>
      <c r="C112">
        <f t="shared" si="18"/>
        <v>-2.9091884673156259E-3</v>
      </c>
    </row>
    <row r="113" spans="1:3" x14ac:dyDescent="0.25">
      <c r="A113" s="3">
        <v>44860</v>
      </c>
      <c r="B113" s="1">
        <v>140.035965</v>
      </c>
      <c r="C113">
        <f t="shared" si="18"/>
        <v>7.6098987467297695E-3</v>
      </c>
    </row>
    <row r="114" spans="1:3" x14ac:dyDescent="0.25">
      <c r="A114" s="3">
        <v>44859</v>
      </c>
      <c r="B114" s="1">
        <v>138.97434999999999</v>
      </c>
      <c r="C114">
        <f t="shared" si="18"/>
        <v>4.723128247588141E-3</v>
      </c>
    </row>
    <row r="115" spans="1:3" x14ac:dyDescent="0.25">
      <c r="A115" s="3">
        <v>44858</v>
      </c>
      <c r="B115" s="1">
        <v>138.31950399999999</v>
      </c>
      <c r="C115">
        <f t="shared" si="18"/>
        <v>1.8899116062967989E-2</v>
      </c>
    </row>
    <row r="116" spans="1:3" x14ac:dyDescent="0.25">
      <c r="A116" s="3">
        <v>44855</v>
      </c>
      <c r="B116" s="1">
        <v>135.72993500000001</v>
      </c>
      <c r="C116">
        <f t="shared" si="18"/>
        <v>2.000887101491293E-2</v>
      </c>
    </row>
    <row r="117" spans="1:3" x14ac:dyDescent="0.25">
      <c r="A117" s="3">
        <v>44854</v>
      </c>
      <c r="B117" s="1">
        <v>133.041122</v>
      </c>
      <c r="C117">
        <f t="shared" si="18"/>
        <v>2.4640995368449036E-3</v>
      </c>
    </row>
    <row r="118" spans="1:3" x14ac:dyDescent="0.25">
      <c r="A118" s="3">
        <v>44853</v>
      </c>
      <c r="B118" s="1">
        <v>132.71369899999999</v>
      </c>
      <c r="C118">
        <f t="shared" si="18"/>
        <v>-2.8368997138108957E-3</v>
      </c>
    </row>
    <row r="119" spans="1:3" x14ac:dyDescent="0.25">
      <c r="A119" s="3">
        <v>44852</v>
      </c>
      <c r="B119" s="1">
        <v>133.09072900000001</v>
      </c>
      <c r="C119">
        <f t="shared" si="18"/>
        <v>2.0866295841600904E-2</v>
      </c>
    </row>
    <row r="120" spans="1:3" x14ac:dyDescent="0.25">
      <c r="A120" s="3">
        <v>44851</v>
      </c>
      <c r="B120" s="1">
        <v>130.34239199999999</v>
      </c>
      <c r="C120">
        <f t="shared" si="18"/>
        <v>7.1812080263726139E-3</v>
      </c>
    </row>
    <row r="121" spans="1:3" x14ac:dyDescent="0.25">
      <c r="A121" s="3">
        <v>44848</v>
      </c>
      <c r="B121" s="1">
        <v>129.409729</v>
      </c>
      <c r="C121">
        <f t="shared" si="18"/>
        <v>-1.4084298015186505E-2</v>
      </c>
    </row>
    <row r="122" spans="1:3" x14ac:dyDescent="0.25">
      <c r="A122" s="3">
        <v>44847</v>
      </c>
      <c r="B122" s="1">
        <v>131.24527</v>
      </c>
      <c r="C122">
        <f t="shared" si="18"/>
        <v>8.4267095083883012E-3</v>
      </c>
    </row>
    <row r="123" spans="1:3" x14ac:dyDescent="0.25">
      <c r="A123" s="3">
        <v>44846</v>
      </c>
      <c r="B123" s="1">
        <v>130.14395099999999</v>
      </c>
      <c r="C123">
        <f t="shared" si="18"/>
        <v>-1.137076729259022E-2</v>
      </c>
    </row>
    <row r="124" spans="1:3" x14ac:dyDescent="0.25">
      <c r="A124" s="3">
        <v>44845</v>
      </c>
      <c r="B124" s="1">
        <v>131.63223300000001</v>
      </c>
      <c r="C124">
        <f t="shared" si="18"/>
        <v>2.5574859939283705E-2</v>
      </c>
    </row>
    <row r="125" spans="1:3" x14ac:dyDescent="0.25">
      <c r="A125" s="3">
        <v>44844</v>
      </c>
      <c r="B125" s="1">
        <v>128.30844099999999</v>
      </c>
      <c r="C125">
        <f t="shared" si="18"/>
        <v>5.8942614194884852E-3</v>
      </c>
    </row>
    <row r="126" spans="1:3" x14ac:dyDescent="0.25">
      <c r="A126" s="3">
        <v>44841</v>
      </c>
      <c r="B126" s="1">
        <v>127.554382</v>
      </c>
      <c r="C126">
        <f t="shared" si="18"/>
        <v>-2.3978909614656967E-2</v>
      </c>
    </row>
    <row r="127" spans="1:3" x14ac:dyDescent="0.25">
      <c r="A127" s="3">
        <v>44840</v>
      </c>
      <c r="B127" s="1">
        <v>130.64996300000001</v>
      </c>
      <c r="C127">
        <f t="shared" si="18"/>
        <v>-9.3728325763331576E-3</v>
      </c>
    </row>
    <row r="128" spans="1:3" x14ac:dyDescent="0.25">
      <c r="A128" s="3">
        <v>44839</v>
      </c>
      <c r="B128" s="1">
        <v>131.88028</v>
      </c>
      <c r="C128">
        <f t="shared" si="18"/>
        <v>-9.9561657111584372E-3</v>
      </c>
    </row>
    <row r="129" spans="1:3" x14ac:dyDescent="0.25">
      <c r="A129" s="3">
        <v>44838</v>
      </c>
      <c r="B129" s="1">
        <v>133.19986</v>
      </c>
      <c r="C129">
        <f t="shared" si="18"/>
        <v>1.2894563946855349E-2</v>
      </c>
    </row>
    <row r="130" spans="1:3" x14ac:dyDescent="0.25">
      <c r="A130" s="3">
        <v>44837</v>
      </c>
      <c r="B130" s="1">
        <v>131.49333200000001</v>
      </c>
      <c r="C130">
        <f t="shared" si="18"/>
        <v>2.1585049655413288E-2</v>
      </c>
    </row>
    <row r="131" spans="1:3" x14ac:dyDescent="0.25">
      <c r="A131" s="3">
        <v>44834</v>
      </c>
      <c r="B131" s="1">
        <v>128.68545499999999</v>
      </c>
      <c r="C131">
        <f t="shared" ref="C131:C194" si="19">LN(B131/B132)</f>
        <v>-1.9469916323465342E-2</v>
      </c>
    </row>
    <row r="132" spans="1:3" x14ac:dyDescent="0.25">
      <c r="A132" s="3">
        <v>44833</v>
      </c>
      <c r="B132" s="1">
        <v>131.21549999999999</v>
      </c>
      <c r="C132">
        <f t="shared" si="19"/>
        <v>-6.4818907142940073E-3</v>
      </c>
    </row>
    <row r="133" spans="1:3" x14ac:dyDescent="0.25">
      <c r="A133" s="3">
        <v>44832</v>
      </c>
      <c r="B133" s="1">
        <v>132.06878699999999</v>
      </c>
      <c r="C133">
        <f t="shared" si="19"/>
        <v>1.6360352000890678E-2</v>
      </c>
    </row>
    <row r="134" spans="1:3" x14ac:dyDescent="0.25">
      <c r="A134" s="3">
        <v>44831</v>
      </c>
      <c r="B134" s="1">
        <v>129.92567399999999</v>
      </c>
      <c r="C134">
        <f t="shared" si="19"/>
        <v>-2.7454381242603874E-3</v>
      </c>
    </row>
    <row r="135" spans="1:3" x14ac:dyDescent="0.25">
      <c r="A135" s="3">
        <v>44830</v>
      </c>
      <c r="B135" s="1">
        <v>130.28286700000001</v>
      </c>
      <c r="C135">
        <f t="shared" si="19"/>
        <v>9.5651484790334872E-3</v>
      </c>
    </row>
    <row r="136" spans="1:3" x14ac:dyDescent="0.25">
      <c r="A136" s="3">
        <v>44827</v>
      </c>
      <c r="B136" s="1">
        <v>129.042633</v>
      </c>
      <c r="C136">
        <f t="shared" si="19"/>
        <v>-2.5281423416604727E-2</v>
      </c>
    </row>
    <row r="137" spans="1:3" x14ac:dyDescent="0.25">
      <c r="A137" s="3">
        <v>44826</v>
      </c>
      <c r="B137" s="1">
        <v>132.34660299999999</v>
      </c>
      <c r="C137">
        <f t="shared" si="19"/>
        <v>-1.0292427986099721E-2</v>
      </c>
    </row>
    <row r="138" spans="1:3" x14ac:dyDescent="0.25">
      <c r="A138" s="3">
        <v>44825</v>
      </c>
      <c r="B138" s="1">
        <v>133.71580499999999</v>
      </c>
      <c r="C138">
        <f t="shared" si="19"/>
        <v>9.0937354893810274E-3</v>
      </c>
    </row>
    <row r="139" spans="1:3" x14ac:dyDescent="0.25">
      <c r="A139" s="3">
        <v>44824</v>
      </c>
      <c r="B139" s="1">
        <v>132.50534099999999</v>
      </c>
      <c r="C139">
        <f t="shared" si="19"/>
        <v>-5.8236046070067552E-3</v>
      </c>
    </row>
    <row r="140" spans="1:3" x14ac:dyDescent="0.25">
      <c r="A140" s="3">
        <v>44823</v>
      </c>
      <c r="B140" s="1">
        <v>133.27925099999999</v>
      </c>
      <c r="C140">
        <f t="shared" si="19"/>
        <v>8.5228185713853884E-3</v>
      </c>
    </row>
    <row r="141" spans="1:3" x14ac:dyDescent="0.25">
      <c r="A141" s="3">
        <v>44820</v>
      </c>
      <c r="B141" s="1">
        <v>132.14816300000001</v>
      </c>
      <c r="C141">
        <f t="shared" si="19"/>
        <v>-2.0999869128591922E-3</v>
      </c>
    </row>
    <row r="142" spans="1:3" x14ac:dyDescent="0.25">
      <c r="A142" s="3">
        <v>44819</v>
      </c>
      <c r="B142" s="1">
        <v>132.42596399999999</v>
      </c>
      <c r="C142">
        <f t="shared" si="19"/>
        <v>-1.0805293632530825E-2</v>
      </c>
    </row>
    <row r="143" spans="1:3" x14ac:dyDescent="0.25">
      <c r="A143" s="3">
        <v>44818</v>
      </c>
      <c r="B143" s="1">
        <v>133.86462399999999</v>
      </c>
      <c r="C143">
        <f t="shared" si="19"/>
        <v>-2.2210690139929591E-3</v>
      </c>
    </row>
    <row r="144" spans="1:3" x14ac:dyDescent="0.25">
      <c r="A144" s="3">
        <v>44817</v>
      </c>
      <c r="B144" s="1">
        <v>134.16227699999999</v>
      </c>
      <c r="C144">
        <f t="shared" si="19"/>
        <v>-2.0857767822426439E-2</v>
      </c>
    </row>
    <row r="145" spans="1:3" x14ac:dyDescent="0.25">
      <c r="A145" s="3">
        <v>44816</v>
      </c>
      <c r="B145" s="1">
        <v>136.98999000000001</v>
      </c>
      <c r="C145">
        <f t="shared" si="19"/>
        <v>8.9484670930109235E-3</v>
      </c>
    </row>
    <row r="146" spans="1:3" x14ac:dyDescent="0.25">
      <c r="A146" s="3">
        <v>44813</v>
      </c>
      <c r="B146" s="1">
        <v>135.76960800000001</v>
      </c>
      <c r="C146">
        <f t="shared" si="19"/>
        <v>3.0007500486592276E-3</v>
      </c>
    </row>
    <row r="147" spans="1:3" x14ac:dyDescent="0.25">
      <c r="A147" s="3">
        <v>44812</v>
      </c>
      <c r="B147" s="1">
        <v>135.362808</v>
      </c>
      <c r="C147">
        <f t="shared" si="19"/>
        <v>5.0703591576548917E-3</v>
      </c>
    </row>
    <row r="148" spans="1:3" x14ac:dyDescent="0.25">
      <c r="A148" s="3">
        <v>44811</v>
      </c>
      <c r="B148" s="1">
        <v>134.67820699999999</v>
      </c>
      <c r="C148">
        <f t="shared" si="19"/>
        <v>2.5366988718703902E-2</v>
      </c>
    </row>
    <row r="149" spans="1:3" x14ac:dyDescent="0.25">
      <c r="A149" s="3">
        <v>44810</v>
      </c>
      <c r="B149" s="1">
        <v>131.30479399999999</v>
      </c>
      <c r="C149">
        <f t="shared" si="19"/>
        <v>-4.9749470591847426E-3</v>
      </c>
    </row>
    <row r="150" spans="1:3" x14ac:dyDescent="0.25">
      <c r="A150" s="3">
        <v>44806</v>
      </c>
      <c r="B150" s="1">
        <v>131.959656</v>
      </c>
      <c r="C150">
        <f t="shared" si="19"/>
        <v>-1.106629163006722E-2</v>
      </c>
    </row>
    <row r="151" spans="1:3" x14ac:dyDescent="0.25">
      <c r="A151" s="3">
        <v>44805</v>
      </c>
      <c r="B151" s="1">
        <v>133.42806999999999</v>
      </c>
      <c r="C151">
        <f t="shared" si="19"/>
        <v>1.4455547649903514E-2</v>
      </c>
    </row>
    <row r="152" spans="1:3" x14ac:dyDescent="0.25">
      <c r="A152" s="3">
        <v>44804</v>
      </c>
      <c r="B152" s="1">
        <v>131.51316800000001</v>
      </c>
      <c r="C152">
        <f t="shared" si="19"/>
        <v>5.2828434946182153E-4</v>
      </c>
    </row>
    <row r="153" spans="1:3" x14ac:dyDescent="0.25">
      <c r="A153" s="3">
        <v>44803</v>
      </c>
      <c r="B153" s="1">
        <v>131.44371000000001</v>
      </c>
      <c r="C153">
        <f t="shared" si="19"/>
        <v>-3.0148497203011061E-3</v>
      </c>
    </row>
    <row r="154" spans="1:3" x14ac:dyDescent="0.25">
      <c r="A154" s="3">
        <v>44802</v>
      </c>
      <c r="B154" s="1">
        <v>131.84059099999999</v>
      </c>
      <c r="C154">
        <f t="shared" si="19"/>
        <v>9.6794568943802551E-3</v>
      </c>
    </row>
    <row r="155" spans="1:3" x14ac:dyDescent="0.25">
      <c r="A155" s="3">
        <v>44799</v>
      </c>
      <c r="B155" s="1">
        <v>130.57060200000001</v>
      </c>
      <c r="C155">
        <f t="shared" si="19"/>
        <v>-3.1931443371658236E-2</v>
      </c>
    </row>
    <row r="156" spans="1:3" x14ac:dyDescent="0.25">
      <c r="A156" s="3">
        <v>44798</v>
      </c>
      <c r="B156" s="1">
        <v>134.80718999999999</v>
      </c>
      <c r="C156">
        <f t="shared" si="19"/>
        <v>6.6458954664213761E-3</v>
      </c>
    </row>
    <row r="157" spans="1:3" x14ac:dyDescent="0.25">
      <c r="A157" s="3">
        <v>44797</v>
      </c>
      <c r="B157" s="1">
        <v>133.91424599999999</v>
      </c>
      <c r="C157">
        <f t="shared" si="19"/>
        <v>7.2127727438780357E-3</v>
      </c>
    </row>
    <row r="158" spans="1:3" x14ac:dyDescent="0.25">
      <c r="A158" s="3">
        <v>44796</v>
      </c>
      <c r="B158" s="1">
        <v>132.95182800000001</v>
      </c>
      <c r="C158">
        <f t="shared" si="19"/>
        <v>-4.2446771632608689E-3</v>
      </c>
    </row>
    <row r="159" spans="1:3" x14ac:dyDescent="0.25">
      <c r="A159" s="3">
        <v>44795</v>
      </c>
      <c r="B159" s="1">
        <v>133.51736500000001</v>
      </c>
      <c r="C159">
        <f t="shared" si="19"/>
        <v>-1.8042357118367738E-2</v>
      </c>
    </row>
    <row r="160" spans="1:3" x14ac:dyDescent="0.25">
      <c r="A160" s="3">
        <v>44792</v>
      </c>
      <c r="B160" s="1">
        <v>135.948196</v>
      </c>
      <c r="C160">
        <f t="shared" si="19"/>
        <v>-1.4850630483712358E-2</v>
      </c>
    </row>
    <row r="161" spans="1:3" x14ac:dyDescent="0.25">
      <c r="A161" s="3">
        <v>44791</v>
      </c>
      <c r="B161" s="1">
        <v>137.982178</v>
      </c>
      <c r="C161">
        <f t="shared" si="19"/>
        <v>-3.2304985410067737E-3</v>
      </c>
    </row>
    <row r="162" spans="1:3" x14ac:dyDescent="0.25">
      <c r="A162" s="3">
        <v>44790</v>
      </c>
      <c r="B162" s="1">
        <v>138.42865</v>
      </c>
      <c r="C162">
        <f t="shared" si="19"/>
        <v>1.0757460117098417E-3</v>
      </c>
    </row>
    <row r="163" spans="1:3" x14ac:dyDescent="0.25">
      <c r="A163" s="3">
        <v>44789</v>
      </c>
      <c r="B163" s="1">
        <v>138.27981600000001</v>
      </c>
      <c r="C163">
        <f t="shared" si="19"/>
        <v>4.9795170283242852E-2</v>
      </c>
    </row>
    <row r="164" spans="1:3" x14ac:dyDescent="0.25">
      <c r="A164" s="3">
        <v>44788</v>
      </c>
      <c r="B164" s="1">
        <v>131.56277499999999</v>
      </c>
      <c r="C164">
        <f t="shared" si="19"/>
        <v>2.8698944433822593E-3</v>
      </c>
    </row>
    <row r="165" spans="1:3" x14ac:dyDescent="0.25">
      <c r="A165" s="3">
        <v>44785</v>
      </c>
      <c r="B165" s="1">
        <v>131.185745</v>
      </c>
      <c r="C165">
        <f t="shared" si="19"/>
        <v>1.8318197014678395E-2</v>
      </c>
    </row>
    <row r="166" spans="1:3" x14ac:dyDescent="0.25">
      <c r="A166" s="3">
        <v>44784</v>
      </c>
      <c r="B166" s="1">
        <v>128.80453499999999</v>
      </c>
      <c r="C166">
        <f t="shared" si="19"/>
        <v>9.5976627655076554E-3</v>
      </c>
    </row>
    <row r="167" spans="1:3" x14ac:dyDescent="0.25">
      <c r="A167" s="3">
        <v>44783</v>
      </c>
      <c r="B167" s="1">
        <v>127.574226</v>
      </c>
      <c r="C167">
        <f t="shared" si="19"/>
        <v>2.0930422527259489E-3</v>
      </c>
    </row>
    <row r="168" spans="1:3" x14ac:dyDescent="0.25">
      <c r="A168" s="3">
        <v>44782</v>
      </c>
      <c r="B168" s="1">
        <v>127.30748699999999</v>
      </c>
      <c r="C168">
        <f t="shared" si="19"/>
        <v>9.8253204898429529E-3</v>
      </c>
    </row>
    <row r="169" spans="1:3" x14ac:dyDescent="0.25">
      <c r="A169" s="3">
        <v>44781</v>
      </c>
      <c r="B169" s="1">
        <v>126.062775</v>
      </c>
      <c r="C169">
        <f t="shared" si="19"/>
        <v>8.1042054169835915E-3</v>
      </c>
    </row>
    <row r="170" spans="1:3" x14ac:dyDescent="0.25">
      <c r="A170" s="3">
        <v>44778</v>
      </c>
      <c r="B170" s="1">
        <v>125.045265</v>
      </c>
      <c r="C170">
        <f t="shared" si="19"/>
        <v>8.0111704905700548E-3</v>
      </c>
    </row>
    <row r="171" spans="1:3" x14ac:dyDescent="0.25">
      <c r="A171" s="3">
        <v>44777</v>
      </c>
      <c r="B171" s="1">
        <v>124.04750799999999</v>
      </c>
      <c r="C171">
        <f t="shared" si="19"/>
        <v>-3.8509905280153869E-2</v>
      </c>
    </row>
    <row r="172" spans="1:3" x14ac:dyDescent="0.25">
      <c r="A172" s="3">
        <v>44776</v>
      </c>
      <c r="B172" s="1">
        <v>128.91774000000001</v>
      </c>
      <c r="C172">
        <f t="shared" si="19"/>
        <v>-1.6566953921979169E-2</v>
      </c>
    </row>
    <row r="173" spans="1:3" x14ac:dyDescent="0.25">
      <c r="A173" s="3">
        <v>44775</v>
      </c>
      <c r="B173" s="1">
        <v>131.071304</v>
      </c>
      <c r="C173">
        <f t="shared" si="19"/>
        <v>1.0558683175338375E-3</v>
      </c>
    </row>
    <row r="174" spans="1:3" x14ac:dyDescent="0.25">
      <c r="A174" s="3">
        <v>44774</v>
      </c>
      <c r="B174" s="1">
        <v>130.93298300000001</v>
      </c>
      <c r="C174">
        <f t="shared" si="19"/>
        <v>3.7036956523116647E-3</v>
      </c>
    </row>
    <row r="175" spans="1:3" x14ac:dyDescent="0.25">
      <c r="A175" s="3">
        <v>44771</v>
      </c>
      <c r="B175" s="1">
        <v>130.44894400000001</v>
      </c>
      <c r="C175">
        <f t="shared" si="19"/>
        <v>1.7571090364485575E-2</v>
      </c>
    </row>
    <row r="176" spans="1:3" x14ac:dyDescent="0.25">
      <c r="A176" s="3">
        <v>44770</v>
      </c>
      <c r="B176" s="1">
        <v>128.17683400000001</v>
      </c>
      <c r="C176">
        <f t="shared" si="19"/>
        <v>2.4656082085378894E-2</v>
      </c>
    </row>
    <row r="177" spans="1:3" x14ac:dyDescent="0.25">
      <c r="A177" s="3">
        <v>44769</v>
      </c>
      <c r="B177" s="1">
        <v>125.055138</v>
      </c>
      <c r="C177">
        <f t="shared" si="19"/>
        <v>3.7096377043039017E-2</v>
      </c>
    </row>
    <row r="178" spans="1:3" x14ac:dyDescent="0.25">
      <c r="A178" s="3">
        <v>44768</v>
      </c>
      <c r="B178" s="1">
        <v>120.50103799999999</v>
      </c>
      <c r="C178">
        <f t="shared" si="19"/>
        <v>-7.9096247003894546E-2</v>
      </c>
    </row>
    <row r="179" spans="1:3" x14ac:dyDescent="0.25">
      <c r="A179" s="3">
        <v>44767</v>
      </c>
      <c r="B179" s="1">
        <v>130.419296</v>
      </c>
      <c r="C179">
        <f t="shared" si="19"/>
        <v>-1.4382767410376556E-3</v>
      </c>
    </row>
    <row r="180" spans="1:3" x14ac:dyDescent="0.25">
      <c r="A180" s="3">
        <v>44764</v>
      </c>
      <c r="B180" s="1">
        <v>130.60701</v>
      </c>
      <c r="C180">
        <f t="shared" si="19"/>
        <v>-2.56835265292551E-3</v>
      </c>
    </row>
    <row r="181" spans="1:3" x14ac:dyDescent="0.25">
      <c r="A181" s="3">
        <v>44763</v>
      </c>
      <c r="B181" s="1">
        <v>130.94288599999999</v>
      </c>
      <c r="C181">
        <f t="shared" si="19"/>
        <v>1.4514592251191449E-2</v>
      </c>
    </row>
    <row r="182" spans="1:3" x14ac:dyDescent="0.25">
      <c r="A182" s="3">
        <v>44762</v>
      </c>
      <c r="B182" s="1">
        <v>129.05602999999999</v>
      </c>
      <c r="C182">
        <f t="shared" si="19"/>
        <v>8.3012658306279193E-3</v>
      </c>
    </row>
    <row r="183" spans="1:3" x14ac:dyDescent="0.25">
      <c r="A183" s="3">
        <v>44761</v>
      </c>
      <c r="B183" s="1">
        <v>127.989136</v>
      </c>
      <c r="C183">
        <f t="shared" si="19"/>
        <v>6.1162619130364958E-3</v>
      </c>
    </row>
    <row r="184" spans="1:3" x14ac:dyDescent="0.25">
      <c r="A184" s="3">
        <v>44760</v>
      </c>
      <c r="B184" s="1">
        <v>127.20871</v>
      </c>
      <c r="C184">
        <f t="shared" si="19"/>
        <v>-2.3270913803497459E-3</v>
      </c>
    </row>
    <row r="185" spans="1:3" x14ac:dyDescent="0.25">
      <c r="A185" s="3">
        <v>44757</v>
      </c>
      <c r="B185" s="1">
        <v>127.505081</v>
      </c>
      <c r="C185">
        <f t="shared" si="19"/>
        <v>9.7318980837201099E-3</v>
      </c>
    </row>
    <row r="186" spans="1:3" x14ac:dyDescent="0.25">
      <c r="A186" s="3">
        <v>44756</v>
      </c>
      <c r="B186" s="1">
        <v>126.270233</v>
      </c>
      <c r="C186">
        <f t="shared" si="19"/>
        <v>1.9353669445739366E-2</v>
      </c>
    </row>
    <row r="187" spans="1:3" x14ac:dyDescent="0.25">
      <c r="A187" s="3">
        <v>44755</v>
      </c>
      <c r="B187" s="1">
        <v>123.849937</v>
      </c>
      <c r="C187">
        <f t="shared" si="19"/>
        <v>2.3958524287087521E-3</v>
      </c>
    </row>
    <row r="188" spans="1:3" x14ac:dyDescent="0.25">
      <c r="A188" s="3">
        <v>44754</v>
      </c>
      <c r="B188" s="1">
        <v>123.553566</v>
      </c>
      <c r="C188">
        <f t="shared" si="19"/>
        <v>-3.0336630350998742E-3</v>
      </c>
    </row>
    <row r="189" spans="1:3" x14ac:dyDescent="0.25">
      <c r="A189" s="3">
        <v>44753</v>
      </c>
      <c r="B189" s="1">
        <v>123.928955</v>
      </c>
      <c r="C189">
        <f t="shared" si="19"/>
        <v>3.9857386386350107E-4</v>
      </c>
    </row>
    <row r="190" spans="1:3" x14ac:dyDescent="0.25">
      <c r="A190" s="3">
        <v>44750</v>
      </c>
      <c r="B190" s="1">
        <v>123.87957</v>
      </c>
      <c r="C190">
        <f t="shared" si="19"/>
        <v>6.3818611546686155E-4</v>
      </c>
    </row>
    <row r="191" spans="1:3" x14ac:dyDescent="0.25">
      <c r="A191" s="3">
        <v>44749</v>
      </c>
      <c r="B191" s="1">
        <v>123.80053700000001</v>
      </c>
      <c r="C191">
        <f t="shared" si="19"/>
        <v>1.5172828490005153E-3</v>
      </c>
    </row>
    <row r="192" spans="1:3" x14ac:dyDescent="0.25">
      <c r="A192" s="3">
        <v>44748</v>
      </c>
      <c r="B192" s="1">
        <v>123.61283899999999</v>
      </c>
      <c r="C192">
        <f t="shared" si="19"/>
        <v>7.0574807116491854E-3</v>
      </c>
    </row>
    <row r="193" spans="1:3" x14ac:dyDescent="0.25">
      <c r="A193" s="3">
        <v>44747</v>
      </c>
      <c r="B193" s="1">
        <v>122.743515</v>
      </c>
      <c r="C193">
        <f t="shared" si="19"/>
        <v>1.312403013529778E-2</v>
      </c>
    </row>
    <row r="194" spans="1:3" x14ac:dyDescent="0.25">
      <c r="A194" s="3">
        <v>44743</v>
      </c>
      <c r="B194" s="1">
        <v>121.14315000000001</v>
      </c>
      <c r="C194">
        <f t="shared" si="19"/>
        <v>8.5992087723694866E-3</v>
      </c>
    </row>
    <row r="195" spans="1:3" x14ac:dyDescent="0.25">
      <c r="A195" s="3">
        <v>44742</v>
      </c>
      <c r="B195" s="1">
        <v>120.105881</v>
      </c>
      <c r="C195">
        <f t="shared" ref="C195:C252" si="20">LN(B195/B196)</f>
        <v>-2.7926626918278533E-3</v>
      </c>
    </row>
    <row r="196" spans="1:3" x14ac:dyDescent="0.25">
      <c r="A196" s="3">
        <v>44741</v>
      </c>
      <c r="B196" s="1">
        <v>120.441765</v>
      </c>
      <c r="C196">
        <f t="shared" si="20"/>
        <v>-3.6841342088721474E-3</v>
      </c>
    </row>
    <row r="197" spans="1:3" x14ac:dyDescent="0.25">
      <c r="A197" s="3">
        <v>44740</v>
      </c>
      <c r="B197" s="1">
        <v>120.886307</v>
      </c>
      <c r="C197">
        <f t="shared" si="20"/>
        <v>-1.4199598654954128E-2</v>
      </c>
    </row>
    <row r="198" spans="1:3" x14ac:dyDescent="0.25">
      <c r="A198" s="3">
        <v>44739</v>
      </c>
      <c r="B198" s="1">
        <v>122.615089</v>
      </c>
      <c r="C198">
        <f t="shared" si="20"/>
        <v>3.2278824211503087E-3</v>
      </c>
    </row>
    <row r="199" spans="1:3" x14ac:dyDescent="0.25">
      <c r="A199" s="3">
        <v>44736</v>
      </c>
      <c r="B199" s="1">
        <v>122.21993999999999</v>
      </c>
      <c r="C199">
        <f t="shared" si="20"/>
        <v>8.0858281642863549E-4</v>
      </c>
    </row>
    <row r="200" spans="1:3" x14ac:dyDescent="0.25">
      <c r="A200" s="3">
        <v>44735</v>
      </c>
      <c r="B200" s="1">
        <v>122.121155</v>
      </c>
      <c r="C200">
        <f t="shared" si="20"/>
        <v>2.3987162904022349E-2</v>
      </c>
    </row>
    <row r="201" spans="1:3" x14ac:dyDescent="0.25">
      <c r="A201" s="3">
        <v>44734</v>
      </c>
      <c r="B201" s="1">
        <v>119.226669</v>
      </c>
      <c r="C201">
        <f t="shared" si="20"/>
        <v>-1.2188272347626618E-2</v>
      </c>
    </row>
    <row r="202" spans="1:3" x14ac:dyDescent="0.25">
      <c r="A202" s="3">
        <v>44733</v>
      </c>
      <c r="B202" s="1">
        <v>120.688728</v>
      </c>
      <c r="C202">
        <f t="shared" si="20"/>
        <v>3.2274261633413071E-2</v>
      </c>
    </row>
    <row r="203" spans="1:3" x14ac:dyDescent="0.25">
      <c r="A203" s="3">
        <v>44729</v>
      </c>
      <c r="B203" s="1">
        <v>116.855774</v>
      </c>
      <c r="C203">
        <f t="shared" si="20"/>
        <v>-1.9505942439993568E-2</v>
      </c>
    </row>
    <row r="204" spans="1:3" x14ac:dyDescent="0.25">
      <c r="A204" s="3">
        <v>44728</v>
      </c>
      <c r="B204" s="1">
        <v>119.157532</v>
      </c>
      <c r="C204">
        <f t="shared" si="20"/>
        <v>1.033351424105231E-2</v>
      </c>
    </row>
    <row r="205" spans="1:3" x14ac:dyDescent="0.25">
      <c r="A205" s="3">
        <v>44727</v>
      </c>
      <c r="B205" s="1">
        <v>117.93255600000001</v>
      </c>
      <c r="C205">
        <f t="shared" si="20"/>
        <v>-6.6992976626622364E-4</v>
      </c>
    </row>
    <row r="206" spans="1:3" x14ac:dyDescent="0.25">
      <c r="A206" s="3">
        <v>44726</v>
      </c>
      <c r="B206" s="1">
        <v>118.011589</v>
      </c>
      <c r="C206">
        <f t="shared" si="20"/>
        <v>4.1863125364823559E-4</v>
      </c>
    </row>
    <row r="207" spans="1:3" x14ac:dyDescent="0.25">
      <c r="A207" s="3">
        <v>44725</v>
      </c>
      <c r="B207" s="1">
        <v>117.96219600000001</v>
      </c>
      <c r="C207">
        <f t="shared" si="20"/>
        <v>-1.8996012517006843E-2</v>
      </c>
    </row>
    <row r="208" spans="1:3" x14ac:dyDescent="0.25">
      <c r="A208" s="3">
        <v>44722</v>
      </c>
      <c r="B208" s="1">
        <v>120.22442599999999</v>
      </c>
      <c r="C208">
        <f t="shared" si="20"/>
        <v>5.6031602709109085E-3</v>
      </c>
    </row>
    <row r="209" spans="1:3" x14ac:dyDescent="0.25">
      <c r="A209" s="3">
        <v>44721</v>
      </c>
      <c r="B209" s="1">
        <v>119.552673</v>
      </c>
      <c r="C209">
        <f t="shared" si="20"/>
        <v>-1.0521292446167839E-2</v>
      </c>
    </row>
    <row r="210" spans="1:3" x14ac:dyDescent="0.25">
      <c r="A210" s="3">
        <v>44720</v>
      </c>
      <c r="B210" s="1">
        <v>120.817162</v>
      </c>
      <c r="C210">
        <f t="shared" si="20"/>
        <v>-8.7108889647641782E-3</v>
      </c>
    </row>
    <row r="211" spans="1:3" x14ac:dyDescent="0.25">
      <c r="A211" s="3">
        <v>44719</v>
      </c>
      <c r="B211" s="1">
        <v>121.874184</v>
      </c>
      <c r="C211">
        <f t="shared" si="20"/>
        <v>-1.2085274276646287E-2</v>
      </c>
    </row>
    <row r="212" spans="1:3" x14ac:dyDescent="0.25">
      <c r="A212" s="3">
        <v>44718</v>
      </c>
      <c r="B212" s="1">
        <v>123.356003</v>
      </c>
      <c r="C212">
        <f t="shared" si="20"/>
        <v>-3.5971896948173388E-3</v>
      </c>
    </row>
    <row r="213" spans="1:3" x14ac:dyDescent="0.25">
      <c r="A213" s="3">
        <v>44715</v>
      </c>
      <c r="B213" s="1">
        <v>123.80053700000001</v>
      </c>
      <c r="C213">
        <f t="shared" si="20"/>
        <v>-1.7324366632674178E-2</v>
      </c>
    </row>
    <row r="214" spans="1:3" x14ac:dyDescent="0.25">
      <c r="A214" s="3">
        <v>44714</v>
      </c>
      <c r="B214" s="1">
        <v>125.963989</v>
      </c>
      <c r="C214">
        <f t="shared" si="20"/>
        <v>1.6287606653343688E-2</v>
      </c>
    </row>
    <row r="215" spans="1:3" x14ac:dyDescent="0.25">
      <c r="A215" s="3">
        <v>44713</v>
      </c>
      <c r="B215" s="1">
        <v>123.928955</v>
      </c>
      <c r="C215">
        <f t="shared" si="20"/>
        <v>-2.5032837199577759E-2</v>
      </c>
    </row>
    <row r="216" spans="1:3" x14ac:dyDescent="0.25">
      <c r="A216" s="3">
        <v>44712</v>
      </c>
      <c r="B216" s="1">
        <v>127.070404</v>
      </c>
      <c r="C216">
        <f t="shared" si="20"/>
        <v>1.1668529238893052E-3</v>
      </c>
    </row>
    <row r="217" spans="1:3" x14ac:dyDescent="0.25">
      <c r="A217" s="3">
        <v>44708</v>
      </c>
      <c r="B217" s="1">
        <v>126.922218</v>
      </c>
      <c r="C217">
        <f t="shared" si="20"/>
        <v>1.9491257014936359E-2</v>
      </c>
    </row>
    <row r="218" spans="1:3" x14ac:dyDescent="0.25">
      <c r="A218" s="3">
        <v>44707</v>
      </c>
      <c r="B218" s="1">
        <v>124.47229799999999</v>
      </c>
      <c r="C218">
        <f t="shared" si="20"/>
        <v>2.1093951211546263E-2</v>
      </c>
    </row>
    <row r="219" spans="1:3" x14ac:dyDescent="0.25">
      <c r="A219" s="3">
        <v>44706</v>
      </c>
      <c r="B219" s="1">
        <v>121.874184</v>
      </c>
      <c r="C219">
        <f t="shared" si="20"/>
        <v>-6.141431171251468E-3</v>
      </c>
    </row>
    <row r="220" spans="1:3" x14ac:dyDescent="0.25">
      <c r="A220" s="3">
        <v>44705</v>
      </c>
      <c r="B220" s="1">
        <v>122.62496899999999</v>
      </c>
      <c r="C220">
        <f t="shared" si="20"/>
        <v>1.2402393998241055E-2</v>
      </c>
    </row>
    <row r="221" spans="1:3" x14ac:dyDescent="0.25">
      <c r="A221" s="3">
        <v>44704</v>
      </c>
      <c r="B221" s="1">
        <v>121.113518</v>
      </c>
      <c r="C221">
        <f t="shared" si="20"/>
        <v>2.8124301205051178E-2</v>
      </c>
    </row>
    <row r="222" spans="1:3" x14ac:dyDescent="0.25">
      <c r="A222" s="3">
        <v>44701</v>
      </c>
      <c r="B222" s="1">
        <v>117.754738</v>
      </c>
      <c r="C222">
        <f t="shared" si="20"/>
        <v>1.0911499322201076E-3</v>
      </c>
    </row>
    <row r="223" spans="1:3" x14ac:dyDescent="0.25">
      <c r="A223" s="3">
        <v>44700</v>
      </c>
      <c r="B223" s="1">
        <v>117.62632000000001</v>
      </c>
      <c r="C223">
        <f t="shared" si="20"/>
        <v>-2.7827872415108958E-2</v>
      </c>
    </row>
    <row r="224" spans="1:3" x14ac:dyDescent="0.25">
      <c r="A224" s="3">
        <v>44699</v>
      </c>
      <c r="B224" s="1">
        <v>120.94558000000001</v>
      </c>
      <c r="C224">
        <f t="shared" si="20"/>
        <v>-7.0326099720508878E-2</v>
      </c>
    </row>
    <row r="225" spans="1:3" x14ac:dyDescent="0.25">
      <c r="A225" s="3">
        <v>44698</v>
      </c>
      <c r="B225" s="1">
        <v>129.757431</v>
      </c>
      <c r="C225">
        <f t="shared" si="20"/>
        <v>-0.12076467161673134</v>
      </c>
    </row>
    <row r="226" spans="1:3" x14ac:dyDescent="0.25">
      <c r="A226" s="3">
        <v>44697</v>
      </c>
      <c r="B226" s="1">
        <v>146.41301000000001</v>
      </c>
      <c r="C226">
        <f t="shared" si="20"/>
        <v>1.0800704696492891E-3</v>
      </c>
    </row>
    <row r="227" spans="1:3" x14ac:dyDescent="0.25">
      <c r="A227" s="3">
        <v>44694</v>
      </c>
      <c r="B227" s="1">
        <v>146.25495900000001</v>
      </c>
      <c r="C227">
        <f t="shared" si="20"/>
        <v>3.857625313142635E-3</v>
      </c>
    </row>
    <row r="228" spans="1:3" x14ac:dyDescent="0.25">
      <c r="A228" s="3">
        <v>44693</v>
      </c>
      <c r="B228" s="1">
        <v>145.69184899999999</v>
      </c>
      <c r="C228">
        <f t="shared" si="20"/>
        <v>-9.488478327755581E-4</v>
      </c>
    </row>
    <row r="229" spans="1:3" x14ac:dyDescent="0.25">
      <c r="A229" s="3">
        <v>44692</v>
      </c>
      <c r="B229" s="1">
        <v>145.83015399999999</v>
      </c>
      <c r="C229">
        <f t="shared" si="20"/>
        <v>-1.0512168566018483E-2</v>
      </c>
    </row>
    <row r="230" spans="1:3" x14ac:dyDescent="0.25">
      <c r="A230" s="3">
        <v>44691</v>
      </c>
      <c r="B230" s="1">
        <v>147.37123099999999</v>
      </c>
      <c r="C230">
        <f t="shared" si="20"/>
        <v>-1.4177166902242194E-2</v>
      </c>
    </row>
    <row r="231" spans="1:3" x14ac:dyDescent="0.25">
      <c r="A231" s="3">
        <v>44690</v>
      </c>
      <c r="B231" s="1">
        <v>149.47541799999999</v>
      </c>
      <c r="C231">
        <f t="shared" si="20"/>
        <v>1.1633016001411214E-2</v>
      </c>
    </row>
    <row r="232" spans="1:3" x14ac:dyDescent="0.25">
      <c r="A232" s="3">
        <v>44687</v>
      </c>
      <c r="B232" s="1">
        <v>147.74664300000001</v>
      </c>
      <c r="C232">
        <f t="shared" si="20"/>
        <v>-2.1039414845120799E-2</v>
      </c>
    </row>
    <row r="233" spans="1:3" x14ac:dyDescent="0.25">
      <c r="A233" s="3">
        <v>44686</v>
      </c>
      <c r="B233" s="1">
        <v>150.88807700000001</v>
      </c>
      <c r="C233">
        <f t="shared" si="20"/>
        <v>-8.6050440776196339E-3</v>
      </c>
    </row>
    <row r="234" spans="1:3" x14ac:dyDescent="0.25">
      <c r="A234" s="3">
        <v>44685</v>
      </c>
      <c r="B234" s="1">
        <v>152.19207800000001</v>
      </c>
      <c r="C234">
        <f t="shared" si="20"/>
        <v>1.374026823402672E-2</v>
      </c>
    </row>
    <row r="235" spans="1:3" x14ac:dyDescent="0.25">
      <c r="A235" s="3">
        <v>44684</v>
      </c>
      <c r="B235" s="1">
        <v>150.115219</v>
      </c>
      <c r="C235">
        <f t="shared" si="20"/>
        <v>3.4812698539065808E-3</v>
      </c>
    </row>
    <row r="236" spans="1:3" x14ac:dyDescent="0.25">
      <c r="A236" s="3">
        <v>44683</v>
      </c>
      <c r="B236" s="1">
        <v>149.593536</v>
      </c>
      <c r="C236">
        <f t="shared" si="20"/>
        <v>-6.6236299379340939E-3</v>
      </c>
    </row>
    <row r="237" spans="1:3" x14ac:dyDescent="0.25">
      <c r="A237" s="3">
        <v>44680</v>
      </c>
      <c r="B237" s="1">
        <v>150.58767700000001</v>
      </c>
      <c r="C237">
        <f t="shared" si="20"/>
        <v>-2.0828767591428387E-2</v>
      </c>
    </row>
    <row r="238" spans="1:3" x14ac:dyDescent="0.25">
      <c r="A238" s="3">
        <v>44679</v>
      </c>
      <c r="B238" s="1">
        <v>153.757126</v>
      </c>
      <c r="C238">
        <f t="shared" si="20"/>
        <v>1.2691462884164867E-2</v>
      </c>
    </row>
    <row r="239" spans="1:3" x14ac:dyDescent="0.25">
      <c r="A239" s="3">
        <v>44678</v>
      </c>
      <c r="B239" s="1">
        <v>151.81805399999999</v>
      </c>
      <c r="C239">
        <f t="shared" si="20"/>
        <v>-6.8489686216722592E-3</v>
      </c>
    </row>
    <row r="240" spans="1:3" x14ac:dyDescent="0.25">
      <c r="A240" s="3">
        <v>44677</v>
      </c>
      <c r="B240" s="1">
        <v>152.86142000000001</v>
      </c>
      <c r="C240">
        <f t="shared" si="20"/>
        <v>-1.0504700000688465E-2</v>
      </c>
    </row>
    <row r="241" spans="1:3" x14ac:dyDescent="0.25">
      <c r="A241" s="3">
        <v>44676</v>
      </c>
      <c r="B241" s="1">
        <v>154.47564700000001</v>
      </c>
      <c r="C241">
        <f t="shared" si="20"/>
        <v>5.0982192759582809E-4</v>
      </c>
    </row>
    <row r="242" spans="1:3" x14ac:dyDescent="0.25">
      <c r="A242" s="3">
        <v>44673</v>
      </c>
      <c r="B242" s="1">
        <v>154.39691199999999</v>
      </c>
      <c r="C242">
        <f t="shared" si="20"/>
        <v>-1.9007312488368771E-2</v>
      </c>
    </row>
    <row r="243" spans="1:3" x14ac:dyDescent="0.25">
      <c r="A243" s="3">
        <v>44672</v>
      </c>
      <c r="B243" s="1">
        <v>157.35964999999999</v>
      </c>
      <c r="C243">
        <f t="shared" si="20"/>
        <v>1.5023832583014691E-3</v>
      </c>
    </row>
    <row r="244" spans="1:3" x14ac:dyDescent="0.25">
      <c r="A244" s="3">
        <v>44671</v>
      </c>
      <c r="B244" s="1">
        <v>157.123413</v>
      </c>
      <c r="C244">
        <f t="shared" si="20"/>
        <v>1.248127649473452E-2</v>
      </c>
    </row>
    <row r="245" spans="1:3" x14ac:dyDescent="0.25">
      <c r="A245" s="3">
        <v>44670</v>
      </c>
      <c r="B245" s="1">
        <v>155.17449999999999</v>
      </c>
      <c r="C245">
        <f t="shared" si="20"/>
        <v>1.1290882284410095E-2</v>
      </c>
    </row>
    <row r="246" spans="1:3" x14ac:dyDescent="0.25">
      <c r="A246" s="3">
        <v>44669</v>
      </c>
      <c r="B246" s="1">
        <v>153.43229700000001</v>
      </c>
      <c r="C246">
        <f t="shared" si="20"/>
        <v>-7.6688137822893297E-3</v>
      </c>
    </row>
    <row r="247" spans="1:3" x14ac:dyDescent="0.25">
      <c r="A247" s="3">
        <v>44665</v>
      </c>
      <c r="B247" s="1">
        <v>154.61346399999999</v>
      </c>
      <c r="C247">
        <f t="shared" si="20"/>
        <v>-8.908708443517607E-4</v>
      </c>
    </row>
    <row r="248" spans="1:3" x14ac:dyDescent="0.25">
      <c r="A248" s="3">
        <v>44664</v>
      </c>
      <c r="B248" s="1">
        <v>154.75126599999999</v>
      </c>
      <c r="C248">
        <f t="shared" si="20"/>
        <v>2.5706174649124811E-2</v>
      </c>
    </row>
    <row r="249" spans="1:3" x14ac:dyDescent="0.25">
      <c r="A249" s="3">
        <v>44663</v>
      </c>
      <c r="B249" s="1">
        <v>150.82389800000001</v>
      </c>
      <c r="C249">
        <f t="shared" si="20"/>
        <v>-6.8938595824044333E-3</v>
      </c>
    </row>
    <row r="250" spans="1:3" x14ac:dyDescent="0.25">
      <c r="A250" s="3">
        <v>44662</v>
      </c>
      <c r="B250" s="1">
        <v>151.86724899999999</v>
      </c>
      <c r="C250">
        <f t="shared" si="20"/>
        <v>-2.0019956948124633E-2</v>
      </c>
    </row>
    <row r="251" spans="1:3" x14ac:dyDescent="0.25">
      <c r="A251" s="3">
        <v>44659</v>
      </c>
      <c r="B251" s="1">
        <v>154.93826300000001</v>
      </c>
      <c r="C251">
        <f t="shared" si="20"/>
        <v>5.5422993580579111E-3</v>
      </c>
    </row>
    <row r="252" spans="1:3" x14ac:dyDescent="0.25">
      <c r="A252" s="3">
        <v>44658</v>
      </c>
      <c r="B252" s="1">
        <v>154.08192399999999</v>
      </c>
      <c r="C252">
        <f t="shared" si="20"/>
        <v>9.9508971754362872E-3</v>
      </c>
    </row>
    <row r="253" spans="1:3" x14ac:dyDescent="0.25">
      <c r="A253" s="8">
        <v>44657</v>
      </c>
      <c r="B253">
        <v>152.556274</v>
      </c>
    </row>
  </sheetData>
  <phoneticPr fontId="5"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DAA55-1BAF-414F-BC76-CD53DECD7566}">
  <dimension ref="A1:K121"/>
  <sheetViews>
    <sheetView workbookViewId="0">
      <selection activeCell="B2" sqref="B2"/>
    </sheetView>
  </sheetViews>
  <sheetFormatPr defaultRowHeight="15" x14ac:dyDescent="0.25"/>
  <cols>
    <col min="1" max="1" width="10.42578125" style="8" bestFit="1" customWidth="1"/>
    <col min="2" max="2" width="15.140625" style="2" bestFit="1" customWidth="1"/>
    <col min="3" max="3" width="10.5703125" style="2" bestFit="1" customWidth="1"/>
    <col min="4" max="4" width="18" style="1" bestFit="1" customWidth="1"/>
    <col min="5" max="5" width="11.28515625" style="2" bestFit="1" customWidth="1"/>
    <col min="8" max="8" width="41.28515625" bestFit="1" customWidth="1"/>
    <col min="9" max="9" width="8.28515625" bestFit="1" customWidth="1"/>
  </cols>
  <sheetData>
    <row r="1" spans="1:11" x14ac:dyDescent="0.25">
      <c r="A1" s="8" t="s">
        <v>0</v>
      </c>
      <c r="B1" s="2" t="s">
        <v>134</v>
      </c>
      <c r="C1" s="2" t="s">
        <v>139</v>
      </c>
      <c r="D1" s="1" t="s">
        <v>135</v>
      </c>
      <c r="E1" s="2" t="s">
        <v>140</v>
      </c>
      <c r="H1" t="s">
        <v>136</v>
      </c>
      <c r="I1">
        <v>0.49</v>
      </c>
      <c r="K1" s="10" t="s">
        <v>133</v>
      </c>
    </row>
    <row r="2" spans="1:11" x14ac:dyDescent="0.25">
      <c r="A2" s="8">
        <v>45017</v>
      </c>
      <c r="B2">
        <v>150.800003</v>
      </c>
      <c r="C2" s="1">
        <f>(B2/B3)</f>
        <v>1.0269114045278103</v>
      </c>
      <c r="D2" s="1">
        <v>4105.0200000000004</v>
      </c>
      <c r="E2" s="1">
        <f>(D2/D3)</f>
        <v>0.99895602911437686</v>
      </c>
      <c r="H2" t="s">
        <v>137</v>
      </c>
      <c r="I2" s="7">
        <f>SLOPE(C2:C120,E2:E120)</f>
        <v>0.49749607768910981</v>
      </c>
      <c r="J2" s="14" t="s">
        <v>312</v>
      </c>
    </row>
    <row r="3" spans="1:11" x14ac:dyDescent="0.25">
      <c r="A3" s="8">
        <v>44986</v>
      </c>
      <c r="B3">
        <v>146.84811400000001</v>
      </c>
      <c r="C3" s="1">
        <f t="shared" ref="C3:C66" si="0">(B3/B4)</f>
        <v>1.0374303752352971</v>
      </c>
      <c r="D3" s="1">
        <v>4109.3100000000004</v>
      </c>
      <c r="E3" s="1">
        <f t="shared" ref="E3:E66" si="1">(D3/D4)</f>
        <v>1.035051572358727</v>
      </c>
      <c r="H3" t="s">
        <v>311</v>
      </c>
      <c r="I3" s="11">
        <v>3.5290000000000002E-2</v>
      </c>
      <c r="K3" s="10" t="s">
        <v>138</v>
      </c>
    </row>
    <row r="4" spans="1:11" x14ac:dyDescent="0.25">
      <c r="A4" s="8">
        <v>44958</v>
      </c>
      <c r="B4">
        <v>141.54984999999999</v>
      </c>
      <c r="C4" s="1">
        <f t="shared" si="0"/>
        <v>0.98790586974438588</v>
      </c>
      <c r="D4" s="1">
        <v>3970.15</v>
      </c>
      <c r="E4" s="1">
        <f t="shared" si="1"/>
        <v>0.9738875533532847</v>
      </c>
      <c r="H4" t="s">
        <v>141</v>
      </c>
      <c r="I4" s="7">
        <f>GEOMEAN(E2:E120)</f>
        <v>1.0077879571246036</v>
      </c>
    </row>
    <row r="5" spans="1:11" x14ac:dyDescent="0.25">
      <c r="A5" s="8">
        <v>44927</v>
      </c>
      <c r="B5">
        <v>143.28272999999999</v>
      </c>
      <c r="C5" s="1">
        <f t="shared" si="0"/>
        <v>1.0184947097074557</v>
      </c>
      <c r="D5" s="1">
        <v>4076.6</v>
      </c>
      <c r="E5" s="1">
        <f t="shared" si="1"/>
        <v>1.061752832400052</v>
      </c>
      <c r="H5" t="s">
        <v>143</v>
      </c>
      <c r="I5" s="12">
        <f>GEOMEAN(E2:E59)-1</f>
        <v>7.1318315664170573E-3</v>
      </c>
    </row>
    <row r="6" spans="1:11" x14ac:dyDescent="0.25">
      <c r="A6" s="8">
        <v>44896</v>
      </c>
      <c r="B6">
        <v>140.68087800000001</v>
      </c>
      <c r="C6" s="1">
        <f t="shared" si="0"/>
        <v>0.93025843532922814</v>
      </c>
      <c r="D6" s="1">
        <v>3839.5</v>
      </c>
      <c r="E6" s="1">
        <f t="shared" si="1"/>
        <v>0.94102855070083891</v>
      </c>
      <c r="H6" t="s">
        <v>142</v>
      </c>
      <c r="I6" s="12">
        <f>EFFECT(I5*12,12)</f>
        <v>8.9020037769229621E-2</v>
      </c>
    </row>
    <row r="7" spans="1:11" x14ac:dyDescent="0.25">
      <c r="A7" s="8">
        <v>44866</v>
      </c>
      <c r="B7">
        <v>151.22773699999999</v>
      </c>
      <c r="C7" s="1">
        <f t="shared" si="0"/>
        <v>1.0708916143463527</v>
      </c>
      <c r="D7" s="1">
        <v>4080.11</v>
      </c>
      <c r="E7" s="1">
        <f t="shared" si="1"/>
        <v>1.0537528602936999</v>
      </c>
    </row>
    <row r="8" spans="1:11" x14ac:dyDescent="0.25">
      <c r="A8" s="8">
        <v>44835</v>
      </c>
      <c r="B8">
        <v>141.21665999999999</v>
      </c>
      <c r="C8" s="1">
        <f t="shared" si="0"/>
        <v>1.0973785654330555</v>
      </c>
      <c r="D8" s="1">
        <v>3871.98</v>
      </c>
      <c r="E8" s="1">
        <f t="shared" si="1"/>
        <v>1.0798634545768933</v>
      </c>
      <c r="H8" s="4" t="s">
        <v>144</v>
      </c>
    </row>
    <row r="9" spans="1:11" x14ac:dyDescent="0.25">
      <c r="A9" s="8">
        <v>44805</v>
      </c>
      <c r="B9">
        <v>128.68545499999999</v>
      </c>
      <c r="C9" s="1">
        <f t="shared" si="0"/>
        <v>0.9827601859943732</v>
      </c>
      <c r="D9" s="1">
        <v>3585.62</v>
      </c>
      <c r="E9" s="1">
        <f t="shared" si="1"/>
        <v>0.90660429835651068</v>
      </c>
    </row>
    <row r="10" spans="1:11" x14ac:dyDescent="0.25">
      <c r="A10" s="8">
        <v>44774</v>
      </c>
      <c r="B10">
        <v>130.94288599999999</v>
      </c>
      <c r="C10" s="1">
        <f t="shared" si="0"/>
        <v>1.0037864775662728</v>
      </c>
      <c r="D10" s="1">
        <v>3955</v>
      </c>
      <c r="E10" s="1">
        <f t="shared" si="1"/>
        <v>0.95755988078318954</v>
      </c>
      <c r="H10" t="s">
        <v>145</v>
      </c>
      <c r="I10" s="13">
        <f>I3+I2*(I6-I3)</f>
        <v>6.2020483044279463E-2</v>
      </c>
    </row>
    <row r="11" spans="1:11" x14ac:dyDescent="0.25">
      <c r="A11" s="8">
        <v>44743</v>
      </c>
      <c r="B11">
        <v>130.44894400000001</v>
      </c>
      <c r="C11" s="1">
        <f t="shared" si="0"/>
        <v>1.086116207748395</v>
      </c>
      <c r="D11" s="1">
        <v>4130.29</v>
      </c>
      <c r="E11" s="1">
        <f t="shared" si="1"/>
        <v>1.0911163476322059</v>
      </c>
    </row>
    <row r="12" spans="1:11" x14ac:dyDescent="0.25">
      <c r="A12" s="8">
        <v>44713</v>
      </c>
      <c r="B12">
        <v>120.105881</v>
      </c>
      <c r="C12" s="1">
        <f t="shared" si="0"/>
        <v>0.94862733158969259</v>
      </c>
      <c r="D12" s="1">
        <v>3785.38</v>
      </c>
      <c r="E12" s="1">
        <f t="shared" si="1"/>
        <v>0.91608000677613355</v>
      </c>
    </row>
    <row r="13" spans="1:11" x14ac:dyDescent="0.25">
      <c r="A13" s="8">
        <v>44682</v>
      </c>
      <c r="B13">
        <v>126.610184</v>
      </c>
      <c r="C13" s="1">
        <f t="shared" si="0"/>
        <v>0.84077387022843841</v>
      </c>
      <c r="D13" s="1">
        <v>4132.1499999999996</v>
      </c>
      <c r="E13" s="1">
        <f t="shared" si="1"/>
        <v>1.0000532438836087</v>
      </c>
      <c r="I13" s="7"/>
    </row>
    <row r="14" spans="1:11" x14ac:dyDescent="0.25">
      <c r="A14" s="8">
        <v>44652</v>
      </c>
      <c r="B14">
        <v>150.58767700000001</v>
      </c>
      <c r="C14" s="1">
        <f t="shared" si="0"/>
        <v>1.0313034497403131</v>
      </c>
      <c r="D14" s="1">
        <v>4131.93</v>
      </c>
      <c r="E14" s="1">
        <f t="shared" si="1"/>
        <v>0.91204328085096065</v>
      </c>
      <c r="I14" s="12"/>
    </row>
    <row r="15" spans="1:11" x14ac:dyDescent="0.25">
      <c r="A15" s="8">
        <v>44621</v>
      </c>
      <c r="B15">
        <v>146.01684599999999</v>
      </c>
      <c r="C15" s="1">
        <f t="shared" si="0"/>
        <v>1.1018052044344413</v>
      </c>
      <c r="D15" s="1">
        <v>4530.41</v>
      </c>
      <c r="E15" s="1">
        <f t="shared" si="1"/>
        <v>1.0358087608229933</v>
      </c>
      <c r="I15" s="12"/>
    </row>
    <row r="16" spans="1:11" x14ac:dyDescent="0.25">
      <c r="A16" s="8">
        <v>44593</v>
      </c>
      <c r="B16">
        <v>132.52510100000001</v>
      </c>
      <c r="C16" s="1">
        <f t="shared" si="0"/>
        <v>0.96674074437353852</v>
      </c>
      <c r="D16" s="1">
        <v>4373.79</v>
      </c>
      <c r="E16" s="1">
        <f t="shared" si="1"/>
        <v>0.96860626058841115</v>
      </c>
    </row>
    <row r="17" spans="1:5" x14ac:dyDescent="0.25">
      <c r="A17" s="8">
        <v>44562</v>
      </c>
      <c r="B17">
        <v>137.08442700000001</v>
      </c>
      <c r="C17" s="1">
        <f t="shared" si="0"/>
        <v>0.97016304978612944</v>
      </c>
      <c r="D17" s="1">
        <v>4515.55</v>
      </c>
      <c r="E17" s="1">
        <f t="shared" si="1"/>
        <v>0.94741491089300023</v>
      </c>
    </row>
    <row r="18" spans="1:5" x14ac:dyDescent="0.25">
      <c r="A18" s="8">
        <v>44531</v>
      </c>
      <c r="B18">
        <v>141.3004</v>
      </c>
      <c r="C18" s="1">
        <f t="shared" si="0"/>
        <v>1.028870100675346</v>
      </c>
      <c r="D18" s="1">
        <v>4766.18</v>
      </c>
      <c r="E18" s="1">
        <f t="shared" si="1"/>
        <v>1.0436128749726299</v>
      </c>
    </row>
    <row r="19" spans="1:5" x14ac:dyDescent="0.25">
      <c r="A19" s="8">
        <v>44501</v>
      </c>
      <c r="B19">
        <v>137.33551</v>
      </c>
      <c r="C19" s="1">
        <f t="shared" si="0"/>
        <v>0.94117265462629418</v>
      </c>
      <c r="D19" s="1">
        <v>4567</v>
      </c>
      <c r="E19" s="1">
        <f t="shared" si="1"/>
        <v>0.99166626858152851</v>
      </c>
    </row>
    <row r="20" spans="1:5" x14ac:dyDescent="0.25">
      <c r="A20" s="8">
        <v>44470</v>
      </c>
      <c r="B20">
        <v>145.91957099999999</v>
      </c>
      <c r="C20" s="1">
        <f t="shared" si="0"/>
        <v>1.0720334071629454</v>
      </c>
      <c r="D20" s="1">
        <v>4605.38</v>
      </c>
      <c r="E20" s="1">
        <f t="shared" si="1"/>
        <v>1.0691438733012346</v>
      </c>
    </row>
    <row r="21" spans="1:5" x14ac:dyDescent="0.25">
      <c r="A21" s="8">
        <v>44440</v>
      </c>
      <c r="B21">
        <v>136.11476099999999</v>
      </c>
      <c r="C21" s="1">
        <f t="shared" si="0"/>
        <v>0.94458399161361428</v>
      </c>
      <c r="D21" s="1">
        <v>4307.54</v>
      </c>
      <c r="E21" s="1">
        <f t="shared" si="1"/>
        <v>0.95243085957883367</v>
      </c>
    </row>
    <row r="22" spans="1:5" x14ac:dyDescent="0.25">
      <c r="A22" s="8">
        <v>44409</v>
      </c>
      <c r="B22">
        <v>144.10022000000001</v>
      </c>
      <c r="C22" s="1">
        <f t="shared" si="0"/>
        <v>1.0389336435969461</v>
      </c>
      <c r="D22" s="1">
        <v>4522.68</v>
      </c>
      <c r="E22" s="1">
        <f t="shared" si="1"/>
        <v>1.0289903213916811</v>
      </c>
    </row>
    <row r="23" spans="1:5" x14ac:dyDescent="0.25">
      <c r="A23" s="8">
        <v>44378</v>
      </c>
      <c r="B23">
        <v>138.700119</v>
      </c>
      <c r="C23" s="1">
        <f t="shared" si="0"/>
        <v>1.0108495180077586</v>
      </c>
      <c r="D23" s="1">
        <v>4395.26</v>
      </c>
      <c r="E23" s="1">
        <f t="shared" si="1"/>
        <v>1.0227481093659105</v>
      </c>
    </row>
    <row r="24" spans="1:5" x14ac:dyDescent="0.25">
      <c r="A24" s="8">
        <v>44348</v>
      </c>
      <c r="B24">
        <v>137.21144100000001</v>
      </c>
      <c r="C24" s="1">
        <f t="shared" si="0"/>
        <v>0.99678814709076491</v>
      </c>
      <c r="D24" s="1">
        <v>4297.5</v>
      </c>
      <c r="E24" s="1">
        <f t="shared" si="1"/>
        <v>1.0222139763231695</v>
      </c>
    </row>
    <row r="25" spans="1:5" x14ac:dyDescent="0.25">
      <c r="A25" s="8">
        <v>44317</v>
      </c>
      <c r="B25">
        <v>137.65356399999999</v>
      </c>
      <c r="C25" s="1">
        <f t="shared" si="0"/>
        <v>1.0151526844872027</v>
      </c>
      <c r="D25" s="1">
        <v>4204.1099999999997</v>
      </c>
      <c r="E25" s="1">
        <f t="shared" si="1"/>
        <v>1.0054865025818132</v>
      </c>
    </row>
    <row r="26" spans="1:5" x14ac:dyDescent="0.25">
      <c r="A26" s="8">
        <v>44287</v>
      </c>
      <c r="B26">
        <v>135.59887699999999</v>
      </c>
      <c r="C26" s="1">
        <f t="shared" si="0"/>
        <v>1.0343381207922266</v>
      </c>
      <c r="D26" s="1">
        <v>4181.17</v>
      </c>
      <c r="E26" s="1">
        <f t="shared" si="1"/>
        <v>1.0524253125558474</v>
      </c>
    </row>
    <row r="27" spans="1:5" x14ac:dyDescent="0.25">
      <c r="A27" s="8">
        <v>44256</v>
      </c>
      <c r="B27">
        <v>131.09724399999999</v>
      </c>
      <c r="C27" s="1">
        <f t="shared" si="0"/>
        <v>1.0454895444620962</v>
      </c>
      <c r="D27" s="1">
        <v>3972.89</v>
      </c>
      <c r="E27" s="1">
        <f t="shared" si="1"/>
        <v>1.0424386340081078</v>
      </c>
    </row>
    <row r="28" spans="1:5" x14ac:dyDescent="0.25">
      <c r="A28" s="8">
        <v>44228</v>
      </c>
      <c r="B28">
        <v>125.39316599999999</v>
      </c>
      <c r="C28" s="1">
        <f t="shared" si="0"/>
        <v>0.92476338926819524</v>
      </c>
      <c r="D28" s="1">
        <v>3811.15</v>
      </c>
      <c r="E28" s="1">
        <f t="shared" si="1"/>
        <v>1.0260914749719998</v>
      </c>
    </row>
    <row r="29" spans="1:5" x14ac:dyDescent="0.25">
      <c r="A29" s="8">
        <v>44197</v>
      </c>
      <c r="B29">
        <v>135.594864</v>
      </c>
      <c r="C29" s="1">
        <f t="shared" si="0"/>
        <v>0.97817217724652006</v>
      </c>
      <c r="D29" s="1">
        <v>3714.24</v>
      </c>
      <c r="E29" s="1">
        <f t="shared" si="1"/>
        <v>0.98886335984153639</v>
      </c>
    </row>
    <row r="30" spans="1:5" x14ac:dyDescent="0.25">
      <c r="A30" s="8">
        <v>44166</v>
      </c>
      <c r="B30">
        <v>138.62065100000001</v>
      </c>
      <c r="C30" s="1">
        <f t="shared" si="0"/>
        <v>0.94345183051731785</v>
      </c>
      <c r="D30" s="1">
        <v>3756.07</v>
      </c>
      <c r="E30" s="1">
        <f t="shared" si="1"/>
        <v>1.0371214066594323</v>
      </c>
    </row>
    <row r="31" spans="1:5" x14ac:dyDescent="0.25">
      <c r="A31" s="8">
        <v>44136</v>
      </c>
      <c r="B31">
        <v>146.92922999999999</v>
      </c>
      <c r="C31" s="1">
        <f t="shared" si="0"/>
        <v>1.1011891976318573</v>
      </c>
      <c r="D31" s="1">
        <v>3621.63</v>
      </c>
      <c r="E31" s="1">
        <f t="shared" si="1"/>
        <v>1.1075456580508631</v>
      </c>
    </row>
    <row r="32" spans="1:5" x14ac:dyDescent="0.25">
      <c r="A32" s="8">
        <v>44105</v>
      </c>
      <c r="B32">
        <v>133.42778000000001</v>
      </c>
      <c r="C32" s="1">
        <f t="shared" si="0"/>
        <v>0.99170892128257715</v>
      </c>
      <c r="D32" s="1">
        <v>3269.96</v>
      </c>
      <c r="E32" s="1">
        <f t="shared" si="1"/>
        <v>0.9723342253939935</v>
      </c>
    </row>
    <row r="33" spans="1:5" x14ac:dyDescent="0.25">
      <c r="A33" s="8">
        <v>44075</v>
      </c>
      <c r="B33">
        <v>134.54328899999999</v>
      </c>
      <c r="C33" s="1">
        <f t="shared" si="0"/>
        <v>1.0117766372452963</v>
      </c>
      <c r="D33" s="1">
        <v>3363</v>
      </c>
      <c r="E33" s="1">
        <f t="shared" si="1"/>
        <v>0.9607720459045056</v>
      </c>
    </row>
    <row r="34" spans="1:5" x14ac:dyDescent="0.25">
      <c r="A34" s="8">
        <v>44044</v>
      </c>
      <c r="B34">
        <v>132.97726399999999</v>
      </c>
      <c r="C34" s="1">
        <f t="shared" si="0"/>
        <v>1.0730294344614262</v>
      </c>
      <c r="D34" s="1">
        <v>3500.31</v>
      </c>
      <c r="E34" s="1">
        <f t="shared" si="1"/>
        <v>1.0700646873242192</v>
      </c>
    </row>
    <row r="35" spans="1:5" x14ac:dyDescent="0.25">
      <c r="A35" s="8">
        <v>44013</v>
      </c>
      <c r="B35">
        <v>123.92694899999999</v>
      </c>
      <c r="C35" s="1">
        <f t="shared" si="0"/>
        <v>1.0803138024038319</v>
      </c>
      <c r="D35" s="1">
        <v>3271.12</v>
      </c>
      <c r="E35" s="1">
        <f t="shared" si="1"/>
        <v>1.0551012969754443</v>
      </c>
    </row>
    <row r="36" spans="1:5" x14ac:dyDescent="0.25">
      <c r="A36" s="8">
        <v>43983</v>
      </c>
      <c r="B36">
        <v>114.71384399999999</v>
      </c>
      <c r="C36" s="1">
        <f t="shared" si="0"/>
        <v>0.96974768426712543</v>
      </c>
      <c r="D36" s="1">
        <v>3100.29</v>
      </c>
      <c r="E36" s="1">
        <f t="shared" si="1"/>
        <v>1.0183884032835027</v>
      </c>
    </row>
    <row r="37" spans="1:5" x14ac:dyDescent="0.25">
      <c r="A37" s="8">
        <v>43952</v>
      </c>
      <c r="B37">
        <v>118.29246500000001</v>
      </c>
      <c r="C37" s="1">
        <f t="shared" si="0"/>
        <v>1.0206499348506899</v>
      </c>
      <c r="D37" s="1">
        <v>3044.31</v>
      </c>
      <c r="E37" s="1">
        <f t="shared" si="1"/>
        <v>1.0452817750126184</v>
      </c>
    </row>
    <row r="38" spans="1:5" x14ac:dyDescent="0.25">
      <c r="A38" s="8">
        <v>43922</v>
      </c>
      <c r="B38">
        <v>115.89915499999999</v>
      </c>
      <c r="C38" s="1">
        <f t="shared" si="0"/>
        <v>1.0745276088624234</v>
      </c>
      <c r="D38" s="1">
        <v>2912.43</v>
      </c>
      <c r="E38" s="1">
        <f t="shared" si="1"/>
        <v>1.1268441029331537</v>
      </c>
    </row>
    <row r="39" spans="1:5" x14ac:dyDescent="0.25">
      <c r="A39" s="8">
        <v>43891</v>
      </c>
      <c r="B39">
        <v>107.86056499999999</v>
      </c>
      <c r="C39" s="1">
        <f t="shared" si="0"/>
        <v>1.0551633806185443</v>
      </c>
      <c r="D39" s="1">
        <v>2584.59</v>
      </c>
      <c r="E39" s="1">
        <f t="shared" si="1"/>
        <v>0.87488067916404344</v>
      </c>
    </row>
    <row r="40" spans="1:5" x14ac:dyDescent="0.25">
      <c r="A40" s="8">
        <v>43862</v>
      </c>
      <c r="B40">
        <v>102.221672</v>
      </c>
      <c r="C40" s="1">
        <f t="shared" si="0"/>
        <v>0.94051890289703233</v>
      </c>
      <c r="D40" s="1">
        <v>2954.22</v>
      </c>
      <c r="E40" s="1">
        <f t="shared" si="1"/>
        <v>0.91588953099035186</v>
      </c>
    </row>
    <row r="41" spans="1:5" x14ac:dyDescent="0.25">
      <c r="A41" s="8">
        <v>43831</v>
      </c>
      <c r="B41">
        <v>108.68646200000001</v>
      </c>
      <c r="C41" s="1">
        <f t="shared" si="0"/>
        <v>0.96771737031762228</v>
      </c>
      <c r="D41" s="1">
        <v>3225.52</v>
      </c>
      <c r="E41" s="1">
        <f t="shared" si="1"/>
        <v>0.99837191018887073</v>
      </c>
    </row>
    <row r="42" spans="1:5" x14ac:dyDescent="0.25">
      <c r="A42" s="8">
        <v>43800</v>
      </c>
      <c r="B42">
        <v>112.312195</v>
      </c>
      <c r="C42" s="1">
        <f t="shared" si="0"/>
        <v>0.99790088618459571</v>
      </c>
      <c r="D42" s="1">
        <v>3230.78</v>
      </c>
      <c r="E42" s="1">
        <f t="shared" si="1"/>
        <v>1.0285898031824463</v>
      </c>
    </row>
    <row r="43" spans="1:5" x14ac:dyDescent="0.25">
      <c r="A43" s="8">
        <v>43770</v>
      </c>
      <c r="B43">
        <v>112.548447</v>
      </c>
      <c r="C43" s="1">
        <f t="shared" si="0"/>
        <v>1.0156061887771306</v>
      </c>
      <c r="D43" s="1">
        <v>3140.98</v>
      </c>
      <c r="E43" s="1">
        <f t="shared" si="1"/>
        <v>1.0340470640909152</v>
      </c>
    </row>
    <row r="44" spans="1:5" x14ac:dyDescent="0.25">
      <c r="A44" s="8">
        <v>43739</v>
      </c>
      <c r="B44">
        <v>110.818985</v>
      </c>
      <c r="C44" s="1">
        <f t="shared" si="0"/>
        <v>0.98803509919403343</v>
      </c>
      <c r="D44" s="1">
        <v>3037.56</v>
      </c>
      <c r="E44" s="1">
        <f t="shared" si="1"/>
        <v>1.0204317474821449</v>
      </c>
    </row>
    <row r="45" spans="1:5" x14ac:dyDescent="0.25">
      <c r="A45" s="8">
        <v>43709</v>
      </c>
      <c r="B45">
        <v>112.16098</v>
      </c>
      <c r="C45" s="1">
        <f t="shared" si="0"/>
        <v>1.0437965033755483</v>
      </c>
      <c r="D45" s="1">
        <v>2976.74</v>
      </c>
      <c r="E45" s="1">
        <f t="shared" si="1"/>
        <v>1.0171811676906568</v>
      </c>
    </row>
    <row r="46" spans="1:5" x14ac:dyDescent="0.25">
      <c r="A46" s="8">
        <v>43678</v>
      </c>
      <c r="B46">
        <v>107.45483400000001</v>
      </c>
      <c r="C46" s="1">
        <f t="shared" si="0"/>
        <v>1.0351511995976415</v>
      </c>
      <c r="D46" s="1">
        <v>2926.46</v>
      </c>
      <c r="E46" s="1">
        <f t="shared" si="1"/>
        <v>0.98190834725773224</v>
      </c>
    </row>
    <row r="47" spans="1:5" x14ac:dyDescent="0.25">
      <c r="A47" s="8">
        <v>43647</v>
      </c>
      <c r="B47">
        <v>103.805931</v>
      </c>
      <c r="C47" s="1">
        <f t="shared" si="0"/>
        <v>0.99900452673324847</v>
      </c>
      <c r="D47" s="1">
        <v>2980.38</v>
      </c>
      <c r="E47" s="1">
        <f t="shared" si="1"/>
        <v>1.0131281953660394</v>
      </c>
    </row>
    <row r="48" spans="1:5" x14ac:dyDescent="0.25">
      <c r="A48" s="8">
        <v>43617</v>
      </c>
      <c r="B48">
        <v>103.90937</v>
      </c>
      <c r="C48" s="1">
        <f t="shared" si="0"/>
        <v>1.0950014980883145</v>
      </c>
      <c r="D48" s="1">
        <v>2941.76</v>
      </c>
      <c r="E48" s="1">
        <f t="shared" si="1"/>
        <v>1.068930183208215</v>
      </c>
    </row>
    <row r="49" spans="1:5" x14ac:dyDescent="0.25">
      <c r="A49" s="8">
        <v>43586</v>
      </c>
      <c r="B49">
        <v>94.894272000000001</v>
      </c>
      <c r="C49" s="1">
        <f t="shared" si="0"/>
        <v>0.98638660660176325</v>
      </c>
      <c r="D49" s="1">
        <v>2752.06</v>
      </c>
      <c r="E49" s="1">
        <f t="shared" si="1"/>
        <v>0.93422227351883846</v>
      </c>
    </row>
    <row r="50" spans="1:5" x14ac:dyDescent="0.25">
      <c r="A50" s="8">
        <v>43556</v>
      </c>
      <c r="B50">
        <v>96.203934000000004</v>
      </c>
      <c r="C50" s="1">
        <f t="shared" si="0"/>
        <v>1.0601184103841692</v>
      </c>
      <c r="D50" s="1">
        <v>2945.83</v>
      </c>
      <c r="E50" s="1">
        <f t="shared" si="1"/>
        <v>1.0393134349421393</v>
      </c>
    </row>
    <row r="51" spans="1:5" x14ac:dyDescent="0.25">
      <c r="A51" s="8">
        <v>43525</v>
      </c>
      <c r="B51">
        <v>90.748290999999995</v>
      </c>
      <c r="C51" s="1">
        <f t="shared" si="0"/>
        <v>0.98525116908359744</v>
      </c>
      <c r="D51" s="1">
        <v>2834.4</v>
      </c>
      <c r="E51" s="1">
        <f t="shared" si="1"/>
        <v>1.0179242877510783</v>
      </c>
    </row>
    <row r="52" spans="1:5" x14ac:dyDescent="0.25">
      <c r="A52" s="8">
        <v>43497</v>
      </c>
      <c r="B52">
        <v>92.106757999999999</v>
      </c>
      <c r="C52" s="1">
        <f t="shared" si="0"/>
        <v>1.0329749640492771</v>
      </c>
      <c r="D52" s="1">
        <v>2784.49</v>
      </c>
      <c r="E52" s="1">
        <f t="shared" si="1"/>
        <v>1.0297289301431161</v>
      </c>
    </row>
    <row r="53" spans="1:5" x14ac:dyDescent="0.25">
      <c r="A53" s="8">
        <v>43466</v>
      </c>
      <c r="B53">
        <v>89.166495999999995</v>
      </c>
      <c r="C53" s="1">
        <f t="shared" si="0"/>
        <v>1.0343846591652714</v>
      </c>
      <c r="D53" s="1">
        <v>2704.1</v>
      </c>
      <c r="E53" s="1">
        <f t="shared" si="1"/>
        <v>1.0786844047310369</v>
      </c>
    </row>
    <row r="54" spans="1:5" x14ac:dyDescent="0.25">
      <c r="A54" s="8">
        <v>43435</v>
      </c>
      <c r="B54">
        <v>86.202454000000003</v>
      </c>
      <c r="C54" s="1">
        <f t="shared" si="0"/>
        <v>0.95391723815047758</v>
      </c>
      <c r="D54" s="1">
        <v>2506.85</v>
      </c>
      <c r="E54" s="1">
        <f t="shared" si="1"/>
        <v>0.90822304423278266</v>
      </c>
    </row>
    <row r="55" spans="1:5" x14ac:dyDescent="0.25">
      <c r="A55" s="8">
        <v>43405</v>
      </c>
      <c r="B55">
        <v>90.366805999999997</v>
      </c>
      <c r="C55" s="1">
        <f t="shared" si="0"/>
        <v>0.97377347941680226</v>
      </c>
      <c r="D55" s="1">
        <v>2760.17</v>
      </c>
      <c r="E55" s="1">
        <f t="shared" si="1"/>
        <v>1.0178593817991402</v>
      </c>
    </row>
    <row r="56" spans="1:5" x14ac:dyDescent="0.25">
      <c r="A56" s="8">
        <v>43374</v>
      </c>
      <c r="B56">
        <v>92.800644000000005</v>
      </c>
      <c r="C56" s="1">
        <f t="shared" si="0"/>
        <v>1.0678307383116901</v>
      </c>
      <c r="D56" s="1">
        <v>2711.74</v>
      </c>
      <c r="E56" s="1">
        <f t="shared" si="1"/>
        <v>0.93059664102018536</v>
      </c>
    </row>
    <row r="57" spans="1:5" x14ac:dyDescent="0.25">
      <c r="A57" s="8">
        <v>43344</v>
      </c>
      <c r="B57">
        <v>86.905761999999996</v>
      </c>
      <c r="C57" s="1">
        <f t="shared" si="0"/>
        <v>0.98534778412753954</v>
      </c>
      <c r="D57" s="1">
        <v>2913.98</v>
      </c>
      <c r="E57" s="1">
        <f t="shared" si="1"/>
        <v>1.0042943009181395</v>
      </c>
    </row>
    <row r="58" spans="1:5" x14ac:dyDescent="0.25">
      <c r="A58" s="8">
        <v>43313</v>
      </c>
      <c r="B58">
        <v>88.198059000000001</v>
      </c>
      <c r="C58" s="1">
        <f t="shared" si="0"/>
        <v>1.0743023726380418</v>
      </c>
      <c r="D58" s="1">
        <v>2901.52</v>
      </c>
      <c r="E58" s="1">
        <f t="shared" si="1"/>
        <v>1.0302632186316041</v>
      </c>
    </row>
    <row r="59" spans="1:5" x14ac:dyDescent="0.25">
      <c r="A59" s="8">
        <v>43282</v>
      </c>
      <c r="B59">
        <v>82.097983999999997</v>
      </c>
      <c r="C59" s="1">
        <f t="shared" si="0"/>
        <v>1.0417981852851212</v>
      </c>
      <c r="D59" s="1">
        <v>2816.29</v>
      </c>
      <c r="E59" s="1">
        <f t="shared" si="1"/>
        <v>1.0360215864654188</v>
      </c>
    </row>
    <row r="60" spans="1:5" x14ac:dyDescent="0.25">
      <c r="A60" s="8">
        <v>43252</v>
      </c>
      <c r="B60" s="2">
        <v>78.804114999999996</v>
      </c>
      <c r="C60" s="1">
        <f t="shared" si="0"/>
        <v>1.0442159011943482</v>
      </c>
      <c r="D60" s="1">
        <v>2718.37</v>
      </c>
      <c r="E60" s="1">
        <f t="shared" si="1"/>
        <v>1.0048424002040461</v>
      </c>
    </row>
    <row r="61" spans="1:5" x14ac:dyDescent="0.25">
      <c r="A61" s="8">
        <v>43221</v>
      </c>
      <c r="B61" s="2">
        <v>75.467262000000005</v>
      </c>
      <c r="C61" s="1">
        <f t="shared" si="0"/>
        <v>0.9330772287340251</v>
      </c>
      <c r="D61" s="1">
        <v>2705.27</v>
      </c>
      <c r="E61" s="1">
        <f t="shared" si="1"/>
        <v>1.0216083533165914</v>
      </c>
    </row>
    <row r="62" spans="1:5" x14ac:dyDescent="0.25">
      <c r="A62" s="8">
        <v>43191</v>
      </c>
      <c r="B62" s="2">
        <v>80.879974000000004</v>
      </c>
      <c r="C62" s="1">
        <f t="shared" si="0"/>
        <v>1.0001953893698339</v>
      </c>
      <c r="D62" s="1">
        <v>2648.05</v>
      </c>
      <c r="E62" s="1">
        <f t="shared" si="1"/>
        <v>1.0027188010011854</v>
      </c>
    </row>
    <row r="63" spans="1:5" x14ac:dyDescent="0.25">
      <c r="A63" s="8">
        <v>43160</v>
      </c>
      <c r="B63" s="2">
        <v>80.864174000000006</v>
      </c>
      <c r="C63" s="1">
        <f t="shared" si="0"/>
        <v>0.9884456955906975</v>
      </c>
      <c r="D63" s="1">
        <v>2640.87</v>
      </c>
      <c r="E63" s="1">
        <f t="shared" si="1"/>
        <v>0.97311548623163568</v>
      </c>
    </row>
    <row r="64" spans="1:5" x14ac:dyDescent="0.25">
      <c r="A64" s="8">
        <v>43132</v>
      </c>
      <c r="B64" s="2">
        <v>81.809425000000005</v>
      </c>
      <c r="C64" s="1">
        <f t="shared" si="0"/>
        <v>0.84437140911272346</v>
      </c>
      <c r="D64" s="1">
        <v>2713.83</v>
      </c>
      <c r="E64" s="1">
        <f t="shared" si="1"/>
        <v>0.96105262039584816</v>
      </c>
    </row>
    <row r="65" spans="1:5" x14ac:dyDescent="0.25">
      <c r="A65" s="8">
        <v>43101</v>
      </c>
      <c r="B65" s="2">
        <v>96.887962000000002</v>
      </c>
      <c r="C65" s="1">
        <f t="shared" si="0"/>
        <v>1.0851830255839323</v>
      </c>
      <c r="D65" s="1">
        <v>2823.81</v>
      </c>
      <c r="E65" s="1">
        <f t="shared" si="1"/>
        <v>1.0561787246457037</v>
      </c>
    </row>
    <row r="66" spans="1:5" x14ac:dyDescent="0.25">
      <c r="A66" s="8">
        <v>43070</v>
      </c>
      <c r="B66" s="2">
        <v>89.282600000000002</v>
      </c>
      <c r="C66" s="1">
        <f t="shared" si="0"/>
        <v>1.0156330472682764</v>
      </c>
      <c r="D66" s="1">
        <v>2673.61</v>
      </c>
      <c r="E66" s="1">
        <f t="shared" si="1"/>
        <v>1.0098316198188535</v>
      </c>
    </row>
    <row r="67" spans="1:5" x14ac:dyDescent="0.25">
      <c r="A67" s="8">
        <v>43040</v>
      </c>
      <c r="B67" s="2">
        <v>87.908325000000005</v>
      </c>
      <c r="C67" s="1">
        <f t="shared" ref="C67:C120" si="2">(B67/B68)</f>
        <v>1.1136179640197887</v>
      </c>
      <c r="D67" s="1">
        <v>2647.58</v>
      </c>
      <c r="E67" s="1">
        <f t="shared" ref="E67:E120" si="3">(D67/D68)</f>
        <v>1.0280826013684055</v>
      </c>
    </row>
    <row r="68" spans="1:5" x14ac:dyDescent="0.25">
      <c r="A68" s="8">
        <v>43009</v>
      </c>
      <c r="B68" s="2">
        <v>78.939391999999998</v>
      </c>
      <c r="C68" s="1">
        <f t="shared" si="2"/>
        <v>1.1173535270801147</v>
      </c>
      <c r="D68" s="1">
        <v>2575.2600000000002</v>
      </c>
      <c r="E68" s="1">
        <f t="shared" si="3"/>
        <v>1.022188174774546</v>
      </c>
    </row>
    <row r="69" spans="1:5" x14ac:dyDescent="0.25">
      <c r="A69" s="8">
        <v>42979</v>
      </c>
      <c r="B69" s="2">
        <v>70.648537000000005</v>
      </c>
      <c r="C69" s="1">
        <f t="shared" si="2"/>
        <v>1.0071924726079318</v>
      </c>
      <c r="D69" s="1">
        <v>2519.36</v>
      </c>
      <c r="E69" s="1">
        <f t="shared" si="3"/>
        <v>1.0193028948273422</v>
      </c>
    </row>
    <row r="70" spans="1:5" x14ac:dyDescent="0.25">
      <c r="A70" s="8">
        <v>42948</v>
      </c>
      <c r="B70" s="2">
        <v>70.144028000000006</v>
      </c>
      <c r="C70" s="1">
        <f t="shared" si="2"/>
        <v>0.97599689212792529</v>
      </c>
      <c r="D70" s="1">
        <v>2471.65</v>
      </c>
      <c r="E70" s="1">
        <f t="shared" si="3"/>
        <v>1.0005464923288669</v>
      </c>
    </row>
    <row r="71" spans="1:5" x14ac:dyDescent="0.25">
      <c r="A71" s="8">
        <v>42917</v>
      </c>
      <c r="B71" s="2">
        <v>71.869110000000006</v>
      </c>
      <c r="C71" s="1">
        <f t="shared" si="2"/>
        <v>1.0569501406164057</v>
      </c>
      <c r="D71" s="1">
        <v>2470.3000000000002</v>
      </c>
      <c r="E71" s="1">
        <f t="shared" si="3"/>
        <v>1.0193487688835154</v>
      </c>
    </row>
    <row r="72" spans="1:5" x14ac:dyDescent="0.25">
      <c r="A72" s="8">
        <v>42887</v>
      </c>
      <c r="B72" s="2">
        <v>67.996689000000003</v>
      </c>
      <c r="C72" s="1">
        <f t="shared" si="2"/>
        <v>0.96929331669507868</v>
      </c>
      <c r="D72" s="1">
        <v>2423.41</v>
      </c>
      <c r="E72" s="1">
        <f t="shared" si="3"/>
        <v>1.0048138319927025</v>
      </c>
    </row>
    <row r="73" spans="1:5" x14ac:dyDescent="0.25">
      <c r="A73" s="8">
        <v>42856</v>
      </c>
      <c r="B73" s="2">
        <v>70.150786999999994</v>
      </c>
      <c r="C73" s="1">
        <f t="shared" si="2"/>
        <v>1.0454907832638163</v>
      </c>
      <c r="D73" s="1">
        <v>2411.8000000000002</v>
      </c>
      <c r="E73" s="1">
        <f t="shared" si="3"/>
        <v>1.0115762100494927</v>
      </c>
    </row>
    <row r="74" spans="1:5" x14ac:dyDescent="0.25">
      <c r="A74" s="8">
        <v>42826</v>
      </c>
      <c r="B74" s="2">
        <v>67.098427000000001</v>
      </c>
      <c r="C74" s="1">
        <f t="shared" si="2"/>
        <v>1.0506771310925045</v>
      </c>
      <c r="D74" s="1">
        <v>2384.1999999999998</v>
      </c>
      <c r="E74" s="1">
        <f t="shared" si="3"/>
        <v>1.009091216902553</v>
      </c>
    </row>
    <row r="75" spans="1:5" x14ac:dyDescent="0.25">
      <c r="A75" s="8">
        <v>42795</v>
      </c>
      <c r="B75" s="2">
        <v>63.862079999999999</v>
      </c>
      <c r="C75" s="1">
        <f t="shared" si="2"/>
        <v>1.0162135360135398</v>
      </c>
      <c r="D75" s="1">
        <v>2362.7199999999998</v>
      </c>
      <c r="E75" s="1">
        <f t="shared" si="3"/>
        <v>0.99961076982958486</v>
      </c>
    </row>
    <row r="76" spans="1:5" x14ac:dyDescent="0.25">
      <c r="A76" s="8">
        <v>42767</v>
      </c>
      <c r="B76" s="2">
        <v>62.843170000000001</v>
      </c>
      <c r="C76" s="1">
        <f t="shared" si="2"/>
        <v>1.0627805248561999</v>
      </c>
      <c r="D76" s="1">
        <v>2363.64</v>
      </c>
      <c r="E76" s="1">
        <f t="shared" si="3"/>
        <v>1.0371982605414087</v>
      </c>
    </row>
    <row r="77" spans="1:5" x14ac:dyDescent="0.25">
      <c r="A77" s="8">
        <v>42736</v>
      </c>
      <c r="B77" s="2">
        <v>59.130901000000001</v>
      </c>
      <c r="C77" s="1">
        <f t="shared" si="2"/>
        <v>0.97247749710177178</v>
      </c>
      <c r="D77" s="1">
        <v>2278.87</v>
      </c>
      <c r="E77" s="1">
        <f t="shared" si="3"/>
        <v>1.0178843413747358</v>
      </c>
    </row>
    <row r="78" spans="1:5" x14ac:dyDescent="0.25">
      <c r="A78" s="8">
        <v>42705</v>
      </c>
      <c r="B78" s="2">
        <v>60.804389999999998</v>
      </c>
      <c r="C78" s="1">
        <f t="shared" si="2"/>
        <v>0.98140028866579998</v>
      </c>
      <c r="D78" s="1">
        <v>2238.83</v>
      </c>
      <c r="E78" s="1">
        <f t="shared" si="3"/>
        <v>1.018200754044233</v>
      </c>
    </row>
    <row r="79" spans="1:5" x14ac:dyDescent="0.25">
      <c r="A79" s="8">
        <v>42675</v>
      </c>
      <c r="B79" s="2">
        <v>61.956767999999997</v>
      </c>
      <c r="C79" s="1">
        <f t="shared" si="2"/>
        <v>1.0058556156612874</v>
      </c>
      <c r="D79" s="1">
        <v>2198.81</v>
      </c>
      <c r="E79" s="1">
        <f t="shared" si="3"/>
        <v>1.0341744467699832</v>
      </c>
    </row>
    <row r="80" spans="1:5" x14ac:dyDescent="0.25">
      <c r="A80" s="8">
        <v>42644</v>
      </c>
      <c r="B80" s="2">
        <v>61.596085000000002</v>
      </c>
      <c r="C80" s="1">
        <f t="shared" si="2"/>
        <v>0.97088181358631498</v>
      </c>
      <c r="D80" s="1">
        <v>2126.15</v>
      </c>
      <c r="E80" s="1">
        <f t="shared" si="3"/>
        <v>0.98057437496252775</v>
      </c>
    </row>
    <row r="81" spans="1:5" x14ac:dyDescent="0.25">
      <c r="A81" s="8">
        <v>42614</v>
      </c>
      <c r="B81" s="2">
        <v>63.443443000000002</v>
      </c>
      <c r="C81" s="1">
        <f t="shared" si="2"/>
        <v>1.0164290332003076</v>
      </c>
      <c r="D81" s="1">
        <v>2168.27</v>
      </c>
      <c r="E81" s="1">
        <f t="shared" si="3"/>
        <v>0.99876551740021657</v>
      </c>
    </row>
    <row r="82" spans="1:5" x14ac:dyDescent="0.25">
      <c r="A82" s="8">
        <v>42583</v>
      </c>
      <c r="B82" s="2">
        <v>62.417976000000003</v>
      </c>
      <c r="C82" s="1">
        <f t="shared" si="2"/>
        <v>0.9790326351395493</v>
      </c>
      <c r="D82" s="1">
        <v>2170.9499999999998</v>
      </c>
      <c r="E82" s="1">
        <f t="shared" si="3"/>
        <v>0.99878082443871918</v>
      </c>
    </row>
    <row r="83" spans="1:5" x14ac:dyDescent="0.25">
      <c r="A83" s="8">
        <v>42552</v>
      </c>
      <c r="B83" s="2">
        <v>63.754745</v>
      </c>
      <c r="C83" s="1">
        <f t="shared" si="2"/>
        <v>0.99931506165440431</v>
      </c>
      <c r="D83" s="1">
        <v>2173.6</v>
      </c>
      <c r="E83" s="1">
        <f t="shared" si="3"/>
        <v>1.0356098072286859</v>
      </c>
    </row>
    <row r="84" spans="1:5" x14ac:dyDescent="0.25">
      <c r="A84" s="8">
        <v>42522</v>
      </c>
      <c r="B84" s="2">
        <v>63.798442999999999</v>
      </c>
      <c r="C84" s="1">
        <f t="shared" si="2"/>
        <v>1.0392011215175834</v>
      </c>
      <c r="D84" s="1">
        <v>2098.86</v>
      </c>
      <c r="E84" s="1">
        <f t="shared" si="3"/>
        <v>1.0009060735540973</v>
      </c>
    </row>
    <row r="85" spans="1:5" x14ac:dyDescent="0.25">
      <c r="A85" s="8">
        <v>42491</v>
      </c>
      <c r="B85" s="2">
        <v>61.391815000000001</v>
      </c>
      <c r="C85" s="1">
        <f t="shared" si="2"/>
        <v>1.0584716304282891</v>
      </c>
      <c r="D85" s="1">
        <v>2096.96</v>
      </c>
      <c r="E85" s="1">
        <f t="shared" si="3"/>
        <v>1.0153294920834746</v>
      </c>
    </row>
    <row r="86" spans="1:5" x14ac:dyDescent="0.25">
      <c r="A86" s="8">
        <v>42461</v>
      </c>
      <c r="B86" s="2">
        <v>58.000435000000003</v>
      </c>
      <c r="C86" s="1">
        <f t="shared" si="2"/>
        <v>0.98357459700240935</v>
      </c>
      <c r="D86" s="1">
        <v>2065.3000000000002</v>
      </c>
      <c r="E86" s="1">
        <f t="shared" si="3"/>
        <v>1.0026993698233759</v>
      </c>
    </row>
    <row r="87" spans="1:5" x14ac:dyDescent="0.25">
      <c r="A87" s="8">
        <v>42430</v>
      </c>
      <c r="B87" s="2">
        <v>58.969025000000002</v>
      </c>
      <c r="C87" s="1">
        <f t="shared" si="2"/>
        <v>1.0324086974613986</v>
      </c>
      <c r="D87" s="1">
        <v>2059.7399999999998</v>
      </c>
      <c r="E87" s="1">
        <f t="shared" si="3"/>
        <v>1.0659911087189411</v>
      </c>
    </row>
    <row r="88" spans="1:5" x14ac:dyDescent="0.25">
      <c r="A88" s="8">
        <v>42401</v>
      </c>
      <c r="B88" s="2">
        <v>57.117908</v>
      </c>
      <c r="C88" s="1">
        <f t="shared" si="2"/>
        <v>0.99969867922225919</v>
      </c>
      <c r="D88" s="1">
        <v>1932.23</v>
      </c>
      <c r="E88" s="1">
        <f t="shared" si="3"/>
        <v>0.99587164474498002</v>
      </c>
    </row>
    <row r="89" spans="1:5" x14ac:dyDescent="0.25">
      <c r="A89" s="8">
        <v>42370</v>
      </c>
      <c r="B89" s="2">
        <v>57.135123999999998</v>
      </c>
      <c r="C89" s="1">
        <f t="shared" si="2"/>
        <v>1.0916126709484946</v>
      </c>
      <c r="D89" s="1">
        <v>1940.24</v>
      </c>
      <c r="E89" s="1">
        <f t="shared" si="3"/>
        <v>0.94926465551826378</v>
      </c>
    </row>
    <row r="90" spans="1:5" x14ac:dyDescent="0.25">
      <c r="A90" s="8">
        <v>42339</v>
      </c>
      <c r="B90" s="2">
        <v>52.340107000000003</v>
      </c>
      <c r="C90" s="1">
        <f t="shared" si="2"/>
        <v>1.0418080248711752</v>
      </c>
      <c r="D90" s="1">
        <v>2043.94</v>
      </c>
      <c r="E90" s="1">
        <f t="shared" si="3"/>
        <v>0.98246980162564124</v>
      </c>
    </row>
    <row r="91" spans="1:5" x14ac:dyDescent="0.25">
      <c r="A91" s="8">
        <v>42309</v>
      </c>
      <c r="B91" s="2">
        <v>50.239685000000001</v>
      </c>
      <c r="C91" s="1">
        <f t="shared" si="2"/>
        <v>1.0279525877630766</v>
      </c>
      <c r="D91" s="1">
        <v>2080.41</v>
      </c>
      <c r="E91" s="1">
        <f t="shared" si="3"/>
        <v>1.0005049630655585</v>
      </c>
    </row>
    <row r="92" spans="1:5" x14ac:dyDescent="0.25">
      <c r="A92" s="8">
        <v>42278</v>
      </c>
      <c r="B92" s="2">
        <v>48.873542999999998</v>
      </c>
      <c r="C92" s="1">
        <f t="shared" si="2"/>
        <v>0.88278838092669409</v>
      </c>
      <c r="D92" s="1">
        <v>2079.36</v>
      </c>
      <c r="E92" s="1">
        <f t="shared" si="3"/>
        <v>1.0829830783894003</v>
      </c>
    </row>
    <row r="93" spans="1:5" x14ac:dyDescent="0.25">
      <c r="A93" s="8">
        <v>42248</v>
      </c>
      <c r="B93" s="2">
        <v>55.362693999999998</v>
      </c>
      <c r="C93" s="1">
        <f t="shared" si="2"/>
        <v>1.0085391198315705</v>
      </c>
      <c r="D93" s="1">
        <v>1920.03</v>
      </c>
      <c r="E93" s="1">
        <f t="shared" si="3"/>
        <v>0.97355718037907291</v>
      </c>
    </row>
    <row r="94" spans="1:5" x14ac:dyDescent="0.25">
      <c r="A94" s="8">
        <v>42217</v>
      </c>
      <c r="B94" s="2">
        <v>54.893948000000002</v>
      </c>
      <c r="C94" s="1">
        <f t="shared" si="2"/>
        <v>0.89927761698119002</v>
      </c>
      <c r="D94" s="1">
        <v>1972.18</v>
      </c>
      <c r="E94" s="1">
        <f t="shared" si="3"/>
        <v>0.93741919537607421</v>
      </c>
    </row>
    <row r="95" spans="1:5" x14ac:dyDescent="0.25">
      <c r="A95" s="8">
        <v>42186</v>
      </c>
      <c r="B95" s="2">
        <v>61.042271</v>
      </c>
      <c r="C95" s="1">
        <f t="shared" si="2"/>
        <v>1.0148034937067734</v>
      </c>
      <c r="D95" s="1">
        <v>2103.84</v>
      </c>
      <c r="E95" s="1">
        <f t="shared" si="3"/>
        <v>1.0197420399300086</v>
      </c>
    </row>
    <row r="96" spans="1:5" x14ac:dyDescent="0.25">
      <c r="A96" s="8">
        <v>42156</v>
      </c>
      <c r="B96" s="2">
        <v>60.151814000000002</v>
      </c>
      <c r="C96" s="1">
        <f t="shared" si="2"/>
        <v>0.96105642015538006</v>
      </c>
      <c r="D96" s="1">
        <v>2063.11</v>
      </c>
      <c r="E96" s="1">
        <f t="shared" si="3"/>
        <v>0.9789882271435284</v>
      </c>
    </row>
    <row r="97" spans="1:5" x14ac:dyDescent="0.25">
      <c r="A97" s="8">
        <v>42125</v>
      </c>
      <c r="B97" s="2">
        <v>62.589264</v>
      </c>
      <c r="C97" s="1">
        <f t="shared" si="2"/>
        <v>0.95156900735985472</v>
      </c>
      <c r="D97" s="1">
        <v>2107.39</v>
      </c>
      <c r="E97" s="1">
        <f t="shared" si="3"/>
        <v>1.0104914385450081</v>
      </c>
    </row>
    <row r="98" spans="1:5" x14ac:dyDescent="0.25">
      <c r="A98" s="8">
        <v>42095</v>
      </c>
      <c r="B98" s="2">
        <v>65.774803000000006</v>
      </c>
      <c r="C98" s="1">
        <f t="shared" si="2"/>
        <v>0.95463581684719645</v>
      </c>
      <c r="D98" s="1">
        <v>2085.5100000000002</v>
      </c>
      <c r="E98" s="1">
        <f t="shared" si="3"/>
        <v>1.0085207627098154</v>
      </c>
    </row>
    <row r="99" spans="1:5" x14ac:dyDescent="0.25">
      <c r="A99" s="8">
        <v>42064</v>
      </c>
      <c r="B99" s="2">
        <v>68.900413999999998</v>
      </c>
      <c r="C99" s="1">
        <f t="shared" si="2"/>
        <v>0.97998356482141291</v>
      </c>
      <c r="D99" s="1">
        <v>2067.89</v>
      </c>
      <c r="E99" s="1">
        <f t="shared" si="3"/>
        <v>0.98260394392967443</v>
      </c>
    </row>
    <row r="100" spans="1:5" x14ac:dyDescent="0.25">
      <c r="A100" s="8">
        <v>42036</v>
      </c>
      <c r="B100" s="2">
        <v>70.307723999999993</v>
      </c>
      <c r="C100" s="1">
        <f t="shared" si="2"/>
        <v>0.98764396472478377</v>
      </c>
      <c r="D100" s="1">
        <v>2104.5</v>
      </c>
      <c r="E100" s="1">
        <f t="shared" si="3"/>
        <v>1.0548925057268457</v>
      </c>
    </row>
    <row r="101" spans="1:5" x14ac:dyDescent="0.25">
      <c r="A101" s="8">
        <v>42005</v>
      </c>
      <c r="B101" s="2">
        <v>71.187316999999993</v>
      </c>
      <c r="C101" s="1">
        <f t="shared" si="2"/>
        <v>0.99504879221628084</v>
      </c>
      <c r="D101" s="1">
        <v>1994.99</v>
      </c>
      <c r="E101" s="1">
        <f t="shared" si="3"/>
        <v>0.96895915294574764</v>
      </c>
    </row>
    <row r="102" spans="1:5" x14ac:dyDescent="0.25">
      <c r="A102" s="8">
        <v>41974</v>
      </c>
      <c r="B102" s="2">
        <v>71.541533999999999</v>
      </c>
      <c r="C102" s="1">
        <f t="shared" si="2"/>
        <v>0.98103699173390513</v>
      </c>
      <c r="D102" s="1">
        <v>2058.9</v>
      </c>
      <c r="E102" s="1">
        <f t="shared" si="3"/>
        <v>0.99581148793747221</v>
      </c>
    </row>
    <row r="103" spans="1:5" x14ac:dyDescent="0.25">
      <c r="A103" s="8">
        <v>41944</v>
      </c>
      <c r="B103" s="2">
        <v>72.924400000000006</v>
      </c>
      <c r="C103" s="1">
        <f t="shared" si="2"/>
        <v>1.1477643781906008</v>
      </c>
      <c r="D103" s="1">
        <v>2067.56</v>
      </c>
      <c r="E103" s="1">
        <f t="shared" si="3"/>
        <v>1.024533584400783</v>
      </c>
    </row>
    <row r="104" spans="1:5" x14ac:dyDescent="0.25">
      <c r="A104" s="8">
        <v>41913</v>
      </c>
      <c r="B104" s="2">
        <v>63.536037</v>
      </c>
      <c r="C104" s="1">
        <f t="shared" si="2"/>
        <v>0.99738502113052874</v>
      </c>
      <c r="D104" s="1">
        <v>2018.05</v>
      </c>
      <c r="E104" s="1">
        <f t="shared" si="3"/>
        <v>1.0232014561753089</v>
      </c>
    </row>
    <row r="105" spans="1:5" x14ac:dyDescent="0.25">
      <c r="A105" s="8">
        <v>41883</v>
      </c>
      <c r="B105" s="2">
        <v>63.702618000000001</v>
      </c>
      <c r="C105" s="1">
        <f t="shared" si="2"/>
        <v>1.0195198498918745</v>
      </c>
      <c r="D105" s="1">
        <v>1972.29</v>
      </c>
      <c r="E105" s="1">
        <f t="shared" si="3"/>
        <v>0.98448614085266328</v>
      </c>
    </row>
    <row r="106" spans="1:5" x14ac:dyDescent="0.25">
      <c r="A106" s="8">
        <v>41852</v>
      </c>
      <c r="B106" s="2">
        <v>62.482959999999999</v>
      </c>
      <c r="C106" s="1">
        <f t="shared" si="2"/>
        <v>1.0260941713419234</v>
      </c>
      <c r="D106" s="1">
        <v>2003.37</v>
      </c>
      <c r="E106" s="1">
        <f t="shared" si="3"/>
        <v>1.0376553217276903</v>
      </c>
    </row>
    <row r="107" spans="1:5" x14ac:dyDescent="0.25">
      <c r="A107" s="8">
        <v>41821</v>
      </c>
      <c r="B107" s="2">
        <v>60.893982000000001</v>
      </c>
      <c r="C107" s="1">
        <f t="shared" si="2"/>
        <v>0.98015219388753383</v>
      </c>
      <c r="D107" s="1">
        <v>1930.67</v>
      </c>
      <c r="E107" s="1">
        <f t="shared" si="3"/>
        <v>0.98492013692270808</v>
      </c>
    </row>
    <row r="108" spans="1:5" x14ac:dyDescent="0.25">
      <c r="A108" s="8">
        <v>41791</v>
      </c>
      <c r="B108" s="2">
        <v>62.127068000000001</v>
      </c>
      <c r="C108" s="1">
        <f t="shared" si="2"/>
        <v>0.98390963390546959</v>
      </c>
      <c r="D108" s="1">
        <v>1960.23</v>
      </c>
      <c r="E108" s="1">
        <f t="shared" si="3"/>
        <v>1.0190583134484319</v>
      </c>
    </row>
    <row r="109" spans="1:5" x14ac:dyDescent="0.25">
      <c r="A109" s="8">
        <v>41760</v>
      </c>
      <c r="B109" s="2">
        <v>63.143062999999998</v>
      </c>
      <c r="C109" s="1">
        <f t="shared" si="2"/>
        <v>0.9631165164365233</v>
      </c>
      <c r="D109" s="1">
        <v>1923.57</v>
      </c>
      <c r="E109" s="1">
        <f t="shared" si="3"/>
        <v>1.0210302821200137</v>
      </c>
    </row>
    <row r="110" spans="1:5" x14ac:dyDescent="0.25">
      <c r="A110" s="8">
        <v>41730</v>
      </c>
      <c r="B110" s="2">
        <v>65.561188000000001</v>
      </c>
      <c r="C110" s="1">
        <f t="shared" si="2"/>
        <v>1.0496435583296497</v>
      </c>
      <c r="D110" s="1">
        <v>1883.95</v>
      </c>
      <c r="E110" s="1">
        <f t="shared" si="3"/>
        <v>1.0062007968638176</v>
      </c>
    </row>
    <row r="111" spans="1:5" x14ac:dyDescent="0.25">
      <c r="A111" s="8">
        <v>41699</v>
      </c>
      <c r="B111" s="2">
        <v>62.460430000000002</v>
      </c>
      <c r="C111" s="1">
        <f t="shared" si="2"/>
        <v>1.023159211486798</v>
      </c>
      <c r="D111" s="1">
        <v>1872.34</v>
      </c>
      <c r="E111" s="1">
        <f t="shared" si="3"/>
        <v>1.0069321573583585</v>
      </c>
    </row>
    <row r="112" spans="1:5" x14ac:dyDescent="0.25">
      <c r="A112" s="8">
        <v>41671</v>
      </c>
      <c r="B112" s="2">
        <v>61.046638000000002</v>
      </c>
      <c r="C112" s="1">
        <f t="shared" si="2"/>
        <v>1.0002677030917431</v>
      </c>
      <c r="D112" s="1">
        <v>1859.45</v>
      </c>
      <c r="E112" s="1">
        <f t="shared" si="3"/>
        <v>1.0431170375689307</v>
      </c>
    </row>
    <row r="113" spans="1:5" x14ac:dyDescent="0.25">
      <c r="A113" s="8">
        <v>41640</v>
      </c>
      <c r="B113" s="2">
        <v>61.030299999999997</v>
      </c>
      <c r="C113" s="1">
        <f t="shared" si="2"/>
        <v>0.95456499421695684</v>
      </c>
      <c r="D113" s="1">
        <v>1782.59</v>
      </c>
      <c r="E113" s="1">
        <f t="shared" si="3"/>
        <v>0.96441710489298627</v>
      </c>
    </row>
    <row r="114" spans="1:5" x14ac:dyDescent="0.25">
      <c r="A114" s="8">
        <v>41609</v>
      </c>
      <c r="B114" s="2">
        <v>63.935195999999998</v>
      </c>
      <c r="C114" s="1">
        <f t="shared" si="2"/>
        <v>0.97136168355675123</v>
      </c>
      <c r="D114" s="1">
        <v>1848.36</v>
      </c>
      <c r="E114" s="1">
        <f t="shared" si="3"/>
        <v>1.0235628332991842</v>
      </c>
    </row>
    <row r="115" spans="1:5" x14ac:dyDescent="0.25">
      <c r="A115" s="8">
        <v>41579</v>
      </c>
      <c r="B115" s="2">
        <v>65.820175000000006</v>
      </c>
      <c r="C115" s="1">
        <f t="shared" si="2"/>
        <v>1.0555047787442879</v>
      </c>
      <c r="D115" s="1">
        <v>1805.81</v>
      </c>
      <c r="E115" s="1">
        <f t="shared" si="3"/>
        <v>1.0280494608719415</v>
      </c>
    </row>
    <row r="116" spans="1:5" x14ac:dyDescent="0.25">
      <c r="A116" s="8">
        <v>41548</v>
      </c>
      <c r="B116" s="2">
        <v>62.358955000000002</v>
      </c>
      <c r="C116" s="1">
        <f t="shared" si="2"/>
        <v>1.0377233054144586</v>
      </c>
      <c r="D116" s="1">
        <v>1756.54</v>
      </c>
      <c r="E116" s="1">
        <f t="shared" si="3"/>
        <v>1.0445957598644109</v>
      </c>
    </row>
    <row r="117" spans="1:5" x14ac:dyDescent="0.25">
      <c r="A117" s="8">
        <v>41518</v>
      </c>
      <c r="B117" s="2">
        <v>60.092083000000002</v>
      </c>
      <c r="C117" s="1">
        <f t="shared" si="2"/>
        <v>1.0195823610323396</v>
      </c>
      <c r="D117" s="1">
        <v>1681.55</v>
      </c>
      <c r="E117" s="1">
        <f t="shared" si="3"/>
        <v>1.0297494748831884</v>
      </c>
    </row>
    <row r="118" spans="1:5" x14ac:dyDescent="0.25">
      <c r="A118" s="8">
        <v>41487</v>
      </c>
      <c r="B118" s="2">
        <v>58.937939</v>
      </c>
      <c r="C118" s="1">
        <f t="shared" si="2"/>
        <v>0.93636104789932273</v>
      </c>
      <c r="D118" s="1">
        <v>1632.97</v>
      </c>
      <c r="E118" s="1">
        <f t="shared" si="3"/>
        <v>0.9687019866763954</v>
      </c>
    </row>
    <row r="119" spans="1:5" x14ac:dyDescent="0.25">
      <c r="A119" s="8">
        <v>41456</v>
      </c>
      <c r="B119" s="2">
        <v>62.943604000000001</v>
      </c>
      <c r="C119" s="1">
        <f t="shared" si="2"/>
        <v>1.0463153373964305</v>
      </c>
      <c r="D119" s="1">
        <v>1685.73</v>
      </c>
      <c r="E119" s="1">
        <f t="shared" si="3"/>
        <v>1.0494621112134872</v>
      </c>
    </row>
    <row r="120" spans="1:5" x14ac:dyDescent="0.25">
      <c r="A120" s="8">
        <v>41426</v>
      </c>
      <c r="B120" s="2">
        <v>60.157393999999996</v>
      </c>
      <c r="C120" s="1">
        <f t="shared" si="2"/>
        <v>1.0012932322211943</v>
      </c>
      <c r="D120" s="1">
        <v>1606.28</v>
      </c>
      <c r="E120" s="1">
        <f t="shared" si="3"/>
        <v>0.98500067454039264</v>
      </c>
    </row>
    <row r="121" spans="1:5" x14ac:dyDescent="0.25">
      <c r="A121" s="8">
        <v>41395</v>
      </c>
      <c r="B121" s="2">
        <v>60.079697000000003</v>
      </c>
      <c r="C121" s="1"/>
      <c r="D121" s="1">
        <v>1630.74</v>
      </c>
    </row>
  </sheetData>
  <hyperlinks>
    <hyperlink ref="K1" r:id="rId1" xr:uid="{2B545524-4A80-4BA9-A9BB-9EC3193FF97A}"/>
    <hyperlink ref="K3" r:id="rId2" xr:uid="{29DC1A7D-CA1B-481B-84D0-FF1EE1958A4A}"/>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H a x w 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B 2 s c 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r H B W K I p H u A 4 A A A A R A A A A E w A c A E Z v c m 1 1 b G F z L 1 N l Y 3 R p b 2 4 x L m 0 g o h g A K K A U A A A A A A A A A A A A A A A A A A A A A A A A A A A A K 0 5 N L s n M z 1 M I h t C G 1 g B Q S w E C L Q A U A A I A C A A d r H B W t t H F V 6 U A A A D 2 A A A A E g A A A A A A A A A A A A A A A A A A A A A A Q 2 9 u Z m l n L 1 B h Y 2 t h Z 2 U u e G 1 s U E s B A i 0 A F A A C A A g A H a x w V g / K 6 a u k A A A A 6 Q A A A B M A A A A A A A A A A A A A A A A A 8 Q A A A F t D b 2 5 0 Z W 5 0 X 1 R 5 c G V z X S 5 4 b W x Q S w E C L Q A U A A I A C A A d r H B 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h O L i T e v N k y s E O y u C j o V y Q A A A A A C A A A A A A A Q Z g A A A A E A A C A A A A A W / 2 K s d W 5 U u / o K L u L 3 S i S T z d x u d f E v g + I d k A N n q Y N m n Q A A A A A O g A A A A A I A A C A A A A C s e i + 9 F M F P p W 9 1 R a t Y i i j Z n N A E S N p u t U F X H 5 x C / L 8 E m l A A A A D 1 2 I 2 M 6 N V R y 3 D 1 t h C E s b x i E s c H b x H O 4 Q h B B F c V 9 R E 8 0 a s B j y a x w h f n z A g q D I c w z I 7 Q d C 7 u Y k D 8 B t 3 a h T P s m g Y 2 h m f n N k l N x K F J M G i / n 5 9 p q U A A A A A b b t b 6 N G h T z y 9 + m j n V t a 5 S l 1 g 6 B j G W z f p 6 M e 8 V K J v h 7 s / K J N L g Q B b B t v + O g P S a y 0 9 O 6 c p 6 7 g F a m e 6 h m x c u S 9 p 8 < / D a t a M a s h u p > 
</file>

<file path=customXml/itemProps1.xml><?xml version="1.0" encoding="utf-8"?>
<ds:datastoreItem xmlns:ds="http://schemas.openxmlformats.org/officeDocument/2006/customXml" ds:itemID="{291F4A48-8438-49DA-9145-81134BAF3E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Liabilities and Equity</vt:lpstr>
      <vt:lpstr>Assets</vt:lpstr>
      <vt:lpstr>Income Statement</vt:lpstr>
      <vt:lpstr>XOM_2yrs_Data</vt:lpstr>
      <vt:lpstr>Income_Statement_XOM</vt:lpstr>
      <vt:lpstr>Balance_Sheet_XOM</vt:lpstr>
      <vt:lpstr>Ratio_Analysis_WMT</vt:lpstr>
      <vt:lpstr>MCS_WMT</vt:lpstr>
      <vt:lpstr>CAPM_WMT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Shashvat</dc:creator>
  <cp:lastModifiedBy>HP</cp:lastModifiedBy>
  <dcterms:created xsi:type="dcterms:W3CDTF">2015-06-05T18:17:20Z</dcterms:created>
  <dcterms:modified xsi:type="dcterms:W3CDTF">2023-04-18T16:34:47Z</dcterms:modified>
</cp:coreProperties>
</file>