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n\Documents\Drexel\Quarter 4\Capstone\Project Work\Final Models and Summaries (Awards and Expend)\"/>
    </mc:Choice>
  </mc:AlternateContent>
  <xr:revisionPtr revIDLastSave="0" documentId="13_ncr:1_{E3B5775D-D0D5-4146-9ABF-DA8917A1B1BF}" xr6:coauthVersionLast="45" xr6:coauthVersionMax="45" xr10:uidLastSave="{00000000-0000-0000-0000-000000000000}"/>
  <bookViews>
    <workbookView xWindow="-108" yWindow="-108" windowWidth="23256" windowHeight="12576" xr2:uid="{45B3CD47-316E-4CF7-980D-C49D82ACA6C6}"/>
  </bookViews>
  <sheets>
    <sheet name="Summary" sheetId="1" r:id="rId1"/>
    <sheet name="Total" sheetId="7" r:id="rId2"/>
    <sheet name="1" sheetId="2" r:id="rId3"/>
    <sheet name="2" sheetId="3" r:id="rId4"/>
    <sheet name="3" sheetId="4" r:id="rId5"/>
    <sheet name="5" sheetId="5" r:id="rId6"/>
    <sheet name="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J7" i="1"/>
  <c r="F6" i="1" l="1"/>
  <c r="M7" i="1" l="1"/>
  <c r="E8" i="1" l="1"/>
  <c r="J6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M10" i="1"/>
  <c r="M9" i="1"/>
  <c r="M8" i="1"/>
  <c r="M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A100" i="7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99" i="7"/>
  <c r="A75" i="7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J10" i="1"/>
  <c r="J9" i="1"/>
  <c r="J8" i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4" i="6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4" i="4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4" i="3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M11" i="1" l="1"/>
  <c r="J11" i="1"/>
  <c r="N8" i="1" l="1"/>
  <c r="N9" i="1"/>
  <c r="N6" i="1"/>
  <c r="N10" i="1"/>
  <c r="N7" i="1"/>
  <c r="K10" i="1"/>
  <c r="K6" i="1"/>
  <c r="K9" i="1"/>
  <c r="K7" i="1"/>
  <c r="K8" i="1"/>
</calcChain>
</file>

<file path=xl/sharedStrings.xml><?xml version="1.0" encoding="utf-8"?>
<sst xmlns="http://schemas.openxmlformats.org/spreadsheetml/2006/main" count="298" uniqueCount="18">
  <si>
    <t>Cluster</t>
  </si>
  <si>
    <t>Total Award</t>
  </si>
  <si>
    <t>Total Expenditure</t>
  </si>
  <si>
    <t>Award MPE</t>
  </si>
  <si>
    <t>Expenditure MPE</t>
  </si>
  <si>
    <t>% of Total Award</t>
  </si>
  <si>
    <t>% of Total Expenditure</t>
  </si>
  <si>
    <t>Total</t>
  </si>
  <si>
    <t>Awards</t>
  </si>
  <si>
    <t>Q1</t>
  </si>
  <si>
    <t>Q2</t>
  </si>
  <si>
    <t>Q4</t>
  </si>
  <si>
    <t>Q3</t>
  </si>
  <si>
    <t>Year</t>
  </si>
  <si>
    <t>Quarter</t>
  </si>
  <si>
    <t>Expenditure</t>
  </si>
  <si>
    <t>*Figures starting 2020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</si>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</sst>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555555"/>
      <name val="Lucida Sans"/>
      <family val="2"/>
    </font>
    <font>
      <sz val="7"/>
      <color theme="1"/>
      <name val="Lucida Sans"/>
      <family val="2"/>
    </font>
    <font>
      <sz val="7"/>
      <color rgb="FF000000"/>
      <name val="Lucida Sans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0" fillId="3" borderId="0" xfId="0" applyFill="1"/>
    <xf numFmtId="0" fontId="5" fillId="3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6" fillId="0" borderId="0" xfId="0" applyFont="1"/>
    <xf numFmtId="164" fontId="0" fillId="0" borderId="0" xfId="0" applyNumberFormat="1"/>
    <xf numFmtId="0" fontId="0" fillId="0" borderId="2" xfId="0" applyBorder="1"/>
    <xf numFmtId="164" fontId="0" fillId="0" borderId="2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0" fontId="0" fillId="0" borderId="3" xfId="0" applyBorder="1"/>
    <xf numFmtId="43" fontId="5" fillId="3" borderId="1" xfId="1" applyFont="1" applyFill="1" applyBorder="1" applyAlignment="1">
      <alignment horizontal="right" vertical="center"/>
    </xf>
    <xf numFmtId="43" fontId="5" fillId="4" borderId="1" xfId="1" applyFont="1" applyFill="1" applyBorder="1" applyAlignment="1">
      <alignment horizontal="right" vertical="center"/>
    </xf>
    <xf numFmtId="0" fontId="0" fillId="5" borderId="0" xfId="0" applyFill="1"/>
    <xf numFmtId="0" fontId="6" fillId="5" borderId="0" xfId="0" applyFont="1" applyFill="1"/>
    <xf numFmtId="0" fontId="0" fillId="5" borderId="3" xfId="0" applyFill="1" applyBorder="1"/>
    <xf numFmtId="0" fontId="0" fillId="5" borderId="4" xfId="0" applyFill="1" applyBorder="1"/>
    <xf numFmtId="164" fontId="0" fillId="5" borderId="4" xfId="1" applyNumberFormat="1" applyFont="1" applyFill="1" applyBorder="1"/>
    <xf numFmtId="165" fontId="0" fillId="5" borderId="4" xfId="2" applyNumberFormat="1" applyFont="1" applyFill="1" applyBorder="1"/>
    <xf numFmtId="0" fontId="0" fillId="5" borderId="2" xfId="0" applyFill="1" applyBorder="1"/>
    <xf numFmtId="164" fontId="0" fillId="5" borderId="2" xfId="1" applyNumberFormat="1" applyFont="1" applyFill="1" applyBorder="1"/>
    <xf numFmtId="165" fontId="0" fillId="5" borderId="2" xfId="2" applyNumberFormat="1" applyFont="1" applyFill="1" applyBorder="1"/>
    <xf numFmtId="0" fontId="2" fillId="5" borderId="2" xfId="0" applyFont="1" applyFill="1" applyBorder="1"/>
    <xf numFmtId="164" fontId="2" fillId="5" borderId="5" xfId="1" applyNumberFormat="1" applyFont="1" applyFill="1" applyBorder="1"/>
    <xf numFmtId="0" fontId="0" fillId="5" borderId="0" xfId="0" applyFill="1" applyBorder="1"/>
    <xf numFmtId="164" fontId="2" fillId="5" borderId="2" xfId="1" applyNumberFormat="1" applyFont="1" applyFill="1" applyBorder="1"/>
    <xf numFmtId="0" fontId="6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Awards and Expenditures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Summary!$E$4</c:f>
              <c:strCache>
                <c:ptCount val="1"/>
                <c:pt idx="0">
                  <c:v>Total Award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Summary!$D$5:$D$24</c:f>
              <c:strCache>
                <c:ptCount val="20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  <c:pt idx="4">
                  <c:v>2021 Q1</c:v>
                </c:pt>
                <c:pt idx="5">
                  <c:v>2021 Q2</c:v>
                </c:pt>
                <c:pt idx="6">
                  <c:v>2021 Q3</c:v>
                </c:pt>
                <c:pt idx="7">
                  <c:v>2021 Q4</c:v>
                </c:pt>
                <c:pt idx="8">
                  <c:v>2022 Q1</c:v>
                </c:pt>
                <c:pt idx="9">
                  <c:v>2022 Q2</c:v>
                </c:pt>
                <c:pt idx="10">
                  <c:v>2022 Q3</c:v>
                </c:pt>
                <c:pt idx="11">
                  <c:v>2022 Q4</c:v>
                </c:pt>
                <c:pt idx="12">
                  <c:v>2023 Q1</c:v>
                </c:pt>
                <c:pt idx="13">
                  <c:v>2023 Q2</c:v>
                </c:pt>
                <c:pt idx="14">
                  <c:v>2023 Q3</c:v>
                </c:pt>
                <c:pt idx="15">
                  <c:v>2023 Q4</c:v>
                </c:pt>
                <c:pt idx="16">
                  <c:v>2024 Q1</c:v>
                </c:pt>
                <c:pt idx="17">
                  <c:v>2024 Q2</c:v>
                </c:pt>
                <c:pt idx="18">
                  <c:v>2024 Q3</c:v>
                </c:pt>
                <c:pt idx="19">
                  <c:v>2024 Q4</c:v>
                </c:pt>
              </c:strCache>
            </c:strRef>
          </c:cat>
          <c:val>
            <c:numRef>
              <c:f>Summary!$E$5:$E$24</c:f>
              <c:numCache>
                <c:formatCode>_(* #,##0_);_(* \(#,##0\);_(* "-"??_);_(@_)</c:formatCode>
                <c:ptCount val="20"/>
                <c:pt idx="0">
                  <c:v>36514813</c:v>
                </c:pt>
                <c:pt idx="1">
                  <c:v>39059229</c:v>
                </c:pt>
                <c:pt idx="2">
                  <c:v>34953847</c:v>
                </c:pt>
                <c:pt idx="3">
                  <c:v>32545270</c:v>
                </c:pt>
                <c:pt idx="4">
                  <c:v>34953488</c:v>
                </c:pt>
                <c:pt idx="5">
                  <c:v>38027340</c:v>
                </c:pt>
                <c:pt idx="6">
                  <c:v>35754929</c:v>
                </c:pt>
                <c:pt idx="7">
                  <c:v>31715439</c:v>
                </c:pt>
                <c:pt idx="8">
                  <c:v>32252891</c:v>
                </c:pt>
                <c:pt idx="9">
                  <c:v>32121395</c:v>
                </c:pt>
                <c:pt idx="10">
                  <c:v>26765187</c:v>
                </c:pt>
                <c:pt idx="11">
                  <c:v>24957206</c:v>
                </c:pt>
                <c:pt idx="12">
                  <c:v>31609492</c:v>
                </c:pt>
                <c:pt idx="13">
                  <c:v>36778971</c:v>
                </c:pt>
                <c:pt idx="14">
                  <c:v>30688930</c:v>
                </c:pt>
                <c:pt idx="15">
                  <c:v>27441208</c:v>
                </c:pt>
                <c:pt idx="16">
                  <c:v>32373030</c:v>
                </c:pt>
                <c:pt idx="17">
                  <c:v>34299035</c:v>
                </c:pt>
                <c:pt idx="18">
                  <c:v>29669679</c:v>
                </c:pt>
                <c:pt idx="19">
                  <c:v>24593503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E-4EFD-91A5-10DDD4BDE4F6}"/>
            </c:ext>
          </c:extLst>
        </c:ser>
        <c:ser>
          <c:idx val="1"/>
          <c:order val="1"/>
          <c:tx>
            <c:strRef>
              <c:f>Summary!$F$4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Summary!$D$5:$D$24</c:f>
              <c:strCache>
                <c:ptCount val="20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  <c:pt idx="4">
                  <c:v>2021 Q1</c:v>
                </c:pt>
                <c:pt idx="5">
                  <c:v>2021 Q2</c:v>
                </c:pt>
                <c:pt idx="6">
                  <c:v>2021 Q3</c:v>
                </c:pt>
                <c:pt idx="7">
                  <c:v>2021 Q4</c:v>
                </c:pt>
                <c:pt idx="8">
                  <c:v>2022 Q1</c:v>
                </c:pt>
                <c:pt idx="9">
                  <c:v>2022 Q2</c:v>
                </c:pt>
                <c:pt idx="10">
                  <c:v>2022 Q3</c:v>
                </c:pt>
                <c:pt idx="11">
                  <c:v>2022 Q4</c:v>
                </c:pt>
                <c:pt idx="12">
                  <c:v>2023 Q1</c:v>
                </c:pt>
                <c:pt idx="13">
                  <c:v>2023 Q2</c:v>
                </c:pt>
                <c:pt idx="14">
                  <c:v>2023 Q3</c:v>
                </c:pt>
                <c:pt idx="15">
                  <c:v>2023 Q4</c:v>
                </c:pt>
                <c:pt idx="16">
                  <c:v>2024 Q1</c:v>
                </c:pt>
                <c:pt idx="17">
                  <c:v>2024 Q2</c:v>
                </c:pt>
                <c:pt idx="18">
                  <c:v>2024 Q3</c:v>
                </c:pt>
                <c:pt idx="19">
                  <c:v>2024 Q4</c:v>
                </c:pt>
              </c:strCache>
            </c:strRef>
          </c:cat>
          <c:val>
            <c:numRef>
              <c:f>Summary!$F$5:$F$24</c:f>
              <c:numCache>
                <c:formatCode>_(* #,##0_);_(* \(#,##0\);_(* "-"??_);_(@_)</c:formatCode>
                <c:ptCount val="20"/>
                <c:pt idx="0">
                  <c:v>32840729</c:v>
                </c:pt>
                <c:pt idx="1">
                  <c:v>30935782</c:v>
                </c:pt>
                <c:pt idx="2">
                  <c:v>31728242</c:v>
                </c:pt>
                <c:pt idx="3">
                  <c:v>33657636</c:v>
                </c:pt>
                <c:pt idx="4">
                  <c:v>33121613</c:v>
                </c:pt>
                <c:pt idx="5">
                  <c:v>31212374</c:v>
                </c:pt>
                <c:pt idx="6">
                  <c:v>32003944</c:v>
                </c:pt>
                <c:pt idx="7">
                  <c:v>33953973</c:v>
                </c:pt>
                <c:pt idx="8">
                  <c:v>33472546</c:v>
                </c:pt>
                <c:pt idx="9">
                  <c:v>31625710</c:v>
                </c:pt>
                <c:pt idx="10">
                  <c:v>32457131</c:v>
                </c:pt>
                <c:pt idx="11">
                  <c:v>34448240</c:v>
                </c:pt>
                <c:pt idx="12">
                  <c:v>34030993</c:v>
                </c:pt>
                <c:pt idx="13">
                  <c:v>32241643</c:v>
                </c:pt>
                <c:pt idx="14">
                  <c:v>33087811</c:v>
                </c:pt>
                <c:pt idx="15">
                  <c:v>35082210</c:v>
                </c:pt>
                <c:pt idx="16">
                  <c:v>34689458</c:v>
                </c:pt>
                <c:pt idx="17">
                  <c:v>32915409</c:v>
                </c:pt>
                <c:pt idx="18">
                  <c:v>33728085</c:v>
                </c:pt>
                <c:pt idx="19">
                  <c:v>35678075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E-4EFD-91A5-10DDD4BD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40240"/>
        <c:axId val="928845816"/>
      </c:lineChart>
      <c:catAx>
        <c:axId val="9288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45816"/>
        <c:crosses val="autoZero"/>
        <c:auto val="1"/>
        <c:lblAlgn val="ctr"/>
        <c:lblOffset val="100"/>
        <c:noMultiLvlLbl val="0"/>
      </c:catAx>
      <c:valAx>
        <c:axId val="9288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12</xdr:row>
      <xdr:rowOff>72390</xdr:rowOff>
    </xdr:from>
    <xdr:to>
      <xdr:col>13</xdr:col>
      <xdr:colOff>68580</xdr:colOff>
      <xdr:row>27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A2194-33A1-4C3C-AE49-50E66C883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9DD7-41D4-40AA-88D8-FA3A8E8940F3}">
  <dimension ref="B2:O25"/>
  <sheetViews>
    <sheetView tabSelected="1" workbookViewId="0">
      <selection activeCell="L11" sqref="L11"/>
    </sheetView>
  </sheetViews>
  <sheetFormatPr defaultRowHeight="14.4" x14ac:dyDescent="0.3"/>
  <cols>
    <col min="5" max="5" width="12" bestFit="1" customWidth="1"/>
    <col min="6" max="6" width="15.44140625" bestFit="1" customWidth="1"/>
    <col min="7" max="7" width="12" bestFit="1" customWidth="1"/>
    <col min="10" max="10" width="14.6640625" bestFit="1" customWidth="1"/>
    <col min="11" max="11" width="15.44140625" bestFit="1" customWidth="1"/>
    <col min="12" max="13" width="15.44140625" customWidth="1"/>
    <col min="14" max="14" width="19.6640625" bestFit="1" customWidth="1"/>
    <col min="15" max="15" width="14.88671875" bestFit="1" customWidth="1"/>
  </cols>
  <sheetData>
    <row r="2" spans="2:15" x14ac:dyDescent="0.3">
      <c r="L2" s="7"/>
    </row>
    <row r="3" spans="2:15" x14ac:dyDescent="0.3">
      <c r="I3" s="16"/>
      <c r="J3" s="16"/>
      <c r="K3" s="17"/>
      <c r="L3" s="29" t="s">
        <v>16</v>
      </c>
      <c r="M3" s="29"/>
      <c r="N3" s="16"/>
      <c r="O3" s="16"/>
    </row>
    <row r="4" spans="2:15" ht="15" thickBot="1" x14ac:dyDescent="0.35">
      <c r="B4" s="13" t="s">
        <v>13</v>
      </c>
      <c r="C4" s="13" t="s">
        <v>14</v>
      </c>
      <c r="D4" s="13" t="s">
        <v>17</v>
      </c>
      <c r="E4" s="13" t="s">
        <v>1</v>
      </c>
      <c r="F4" s="13" t="s">
        <v>2</v>
      </c>
      <c r="I4" s="16"/>
      <c r="J4" s="16"/>
      <c r="K4" s="16"/>
      <c r="L4" s="16"/>
      <c r="M4" s="16"/>
      <c r="N4" s="16"/>
      <c r="O4" s="16"/>
    </row>
    <row r="5" spans="2:15" ht="15" thickBot="1" x14ac:dyDescent="0.35">
      <c r="B5" s="11">
        <v>2020</v>
      </c>
      <c r="C5" s="11" t="s">
        <v>9</v>
      </c>
      <c r="D5" s="11" t="str">
        <f>B5 &amp; " "&amp;C5</f>
        <v>2020 Q1</v>
      </c>
      <c r="E5" s="12">
        <f>SUMIFS(Total!$C$2:$C$121,Total!$B$2:$B$121,Summary!C5,Total!$A$2:$A$121,Summary!B5)</f>
        <v>36514813</v>
      </c>
      <c r="F5" s="12">
        <f>SUMIFS(Total!$D$2:$D$121,Total!$B$2:$B$121,Summary!C5,Total!$A$2:$A$121,Summary!B5)</f>
        <v>32840729</v>
      </c>
      <c r="G5" s="8"/>
      <c r="I5" s="18" t="s">
        <v>0</v>
      </c>
      <c r="J5" s="18" t="s">
        <v>1</v>
      </c>
      <c r="K5" s="18" t="s">
        <v>5</v>
      </c>
      <c r="L5" s="18" t="s">
        <v>3</v>
      </c>
      <c r="M5" s="18" t="s">
        <v>2</v>
      </c>
      <c r="N5" s="18" t="s">
        <v>6</v>
      </c>
      <c r="O5" s="18" t="s">
        <v>4</v>
      </c>
    </row>
    <row r="6" spans="2:15" x14ac:dyDescent="0.3">
      <c r="B6" s="9">
        <v>2020</v>
      </c>
      <c r="C6" s="9" t="s">
        <v>10</v>
      </c>
      <c r="D6" s="11" t="str">
        <f t="shared" ref="D6:D24" si="0">B6 &amp; " "&amp;C6</f>
        <v>2020 Q2</v>
      </c>
      <c r="E6" s="12">
        <f>SUMIFS(Total!$C$2:$C$121,Total!$B$2:$B$121,Summary!C6,Total!$A$2:$A$121,Summary!B6)</f>
        <v>39059229</v>
      </c>
      <c r="F6" s="10">
        <f>SUMIFS(Total!$D$2:$D$121,Total!$B$2:$B$121,Summary!C6,Total!$A$2:$A$121,Summary!B6)</f>
        <v>30935782</v>
      </c>
      <c r="G6" s="8"/>
      <c r="I6" s="19">
        <v>1</v>
      </c>
      <c r="J6" s="20">
        <f>SUM('1'!E8:E27)</f>
        <v>160172932</v>
      </c>
      <c r="K6" s="21">
        <f>J6/$J$11</f>
        <v>0.24753384261328815</v>
      </c>
      <c r="L6" s="21">
        <v>6.7000000000000004E-2</v>
      </c>
      <c r="M6" s="20">
        <f>SUM('1'!F8:F27)</f>
        <v>145770971</v>
      </c>
      <c r="N6" s="21">
        <f>M6/$M$11</f>
        <v>0.23563474479043936</v>
      </c>
      <c r="O6" s="21">
        <v>1.2999999999999999E-3</v>
      </c>
    </row>
    <row r="7" spans="2:15" x14ac:dyDescent="0.3">
      <c r="B7" s="9">
        <v>2020</v>
      </c>
      <c r="C7" s="9" t="s">
        <v>12</v>
      </c>
      <c r="D7" s="11" t="str">
        <f t="shared" si="0"/>
        <v>2020 Q3</v>
      </c>
      <c r="E7" s="12">
        <f>SUMIFS(Total!$C$2:$C$121,Total!$B$2:$B$121,Summary!C7,Total!$A$2:$A$121,Summary!B7)</f>
        <v>34953847</v>
      </c>
      <c r="F7" s="10">
        <f>SUMIFS(Total!$D$2:$D$121,Total!$B$2:$B$121,Summary!C7,Total!$A$2:$A$121,Summary!B7)</f>
        <v>31728242</v>
      </c>
      <c r="I7" s="22">
        <v>2</v>
      </c>
      <c r="J7" s="23">
        <f>SUM('2'!E7:E26)</f>
        <v>69721606</v>
      </c>
      <c r="K7" s="24">
        <f t="shared" ref="K7:K10" si="1">J7/$J$11</f>
        <v>0.10774889883610102</v>
      </c>
      <c r="L7" s="24">
        <v>-7.0000000000000001E-3</v>
      </c>
      <c r="M7" s="20">
        <f>SUM('2'!F7:F26)</f>
        <v>66866476</v>
      </c>
      <c r="N7" s="24">
        <f t="shared" ref="N7:N10" si="2">M7/$M$11</f>
        <v>0.1080878099336804</v>
      </c>
      <c r="O7" s="24">
        <v>0.19500000000000001</v>
      </c>
    </row>
    <row r="8" spans="2:15" x14ac:dyDescent="0.3">
      <c r="B8" s="9">
        <v>2020</v>
      </c>
      <c r="C8" s="9" t="s">
        <v>11</v>
      </c>
      <c r="D8" s="11" t="str">
        <f t="shared" si="0"/>
        <v>2020 Q4</v>
      </c>
      <c r="E8" s="12">
        <f>SUMIFS(Total!$C$2:$C$121,Total!$B$2:$B$121,Summary!C8,Total!$A$2:$A$121,Summary!B8)</f>
        <v>32545270</v>
      </c>
      <c r="F8" s="10">
        <f>SUMIFS(Total!$D$2:$D$121,Total!$B$2:$B$121,Summary!C8,Total!$A$2:$A$121,Summary!B8)</f>
        <v>33657636</v>
      </c>
      <c r="G8" s="8"/>
      <c r="I8" s="22">
        <v>3</v>
      </c>
      <c r="J8" s="23">
        <f>SUM('3'!E7:E26)</f>
        <v>56018623</v>
      </c>
      <c r="K8" s="24">
        <f t="shared" si="1"/>
        <v>8.6572087030879374E-2</v>
      </c>
      <c r="L8" s="24">
        <v>0.38700000000000001</v>
      </c>
      <c r="M8" s="20">
        <f>SUM('3'!F7:F26)</f>
        <v>71189968</v>
      </c>
      <c r="N8" s="24">
        <f t="shared" si="2"/>
        <v>0.11507661522896452</v>
      </c>
      <c r="O8" s="24">
        <v>0.50700000000000001</v>
      </c>
    </row>
    <row r="9" spans="2:15" x14ac:dyDescent="0.3">
      <c r="B9" s="9">
        <v>2021</v>
      </c>
      <c r="C9" s="9" t="s">
        <v>9</v>
      </c>
      <c r="D9" s="11" t="str">
        <f t="shared" si="0"/>
        <v>2021 Q1</v>
      </c>
      <c r="E9" s="12">
        <f>SUMIFS(Total!$C$2:$C$121,Total!$B$2:$B$121,Summary!C9,Total!$A$2:$A$121,Summary!B9)</f>
        <v>34953488</v>
      </c>
      <c r="F9" s="10">
        <f>SUMIFS(Total!$D$2:$D$121,Total!$B$2:$B$121,Summary!C9,Total!$A$2:$A$121,Summary!B9)</f>
        <v>33121613</v>
      </c>
      <c r="I9" s="22">
        <v>5</v>
      </c>
      <c r="J9" s="23">
        <f>SUM('5'!E7:E26)</f>
        <v>213007975</v>
      </c>
      <c r="K9" s="24">
        <f t="shared" si="1"/>
        <v>0.32918597356403029</v>
      </c>
      <c r="L9" s="24">
        <v>0.36599999999999999</v>
      </c>
      <c r="M9" s="20">
        <f>SUM('5'!F7:F26)</f>
        <v>234022878</v>
      </c>
      <c r="N9" s="24">
        <f t="shared" si="2"/>
        <v>0.37829151273647016</v>
      </c>
      <c r="O9" s="24">
        <v>0.22900000000000001</v>
      </c>
    </row>
    <row r="10" spans="2:15" x14ac:dyDescent="0.3">
      <c r="B10" s="9">
        <v>2021</v>
      </c>
      <c r="C10" s="9" t="s">
        <v>10</v>
      </c>
      <c r="D10" s="11" t="str">
        <f t="shared" si="0"/>
        <v>2021 Q2</v>
      </c>
      <c r="E10" s="12">
        <f>SUMIFS(Total!$C$2:$C$121,Total!$B$2:$B$121,Summary!C10,Total!$A$2:$A$121,Summary!B10)</f>
        <v>38027340</v>
      </c>
      <c r="F10" s="10">
        <f>SUMIFS(Total!$D$2:$D$121,Total!$B$2:$B$121,Summary!C10,Total!$A$2:$A$121,Summary!B10)</f>
        <v>31212374</v>
      </c>
      <c r="I10" s="22">
        <v>6</v>
      </c>
      <c r="J10" s="23">
        <f>SUM('6'!E7:E26)</f>
        <v>148153746</v>
      </c>
      <c r="K10" s="24">
        <f t="shared" si="1"/>
        <v>0.22895919795570122</v>
      </c>
      <c r="L10" s="24">
        <v>0.56799999999999995</v>
      </c>
      <c r="M10" s="20">
        <f>SUM('6'!F7:F26)</f>
        <v>100780763</v>
      </c>
      <c r="N10" s="24">
        <f t="shared" si="2"/>
        <v>0.16290931731044553</v>
      </c>
      <c r="O10" s="24">
        <v>0.29899999999999999</v>
      </c>
    </row>
    <row r="11" spans="2:15" x14ac:dyDescent="0.3">
      <c r="B11" s="9">
        <v>2021</v>
      </c>
      <c r="C11" s="9" t="s">
        <v>12</v>
      </c>
      <c r="D11" s="11" t="str">
        <f t="shared" si="0"/>
        <v>2021 Q3</v>
      </c>
      <c r="E11" s="12">
        <f>SUMIFS(Total!$C$2:$C$121,Total!$B$2:$B$121,Summary!C11,Total!$A$2:$A$121,Summary!B11)</f>
        <v>35754929</v>
      </c>
      <c r="F11" s="10">
        <f>SUMIFS(Total!$D$2:$D$121,Total!$B$2:$B$121,Summary!C11,Total!$A$2:$A$121,Summary!B11)</f>
        <v>32003944</v>
      </c>
      <c r="I11" s="25" t="s">
        <v>7</v>
      </c>
      <c r="J11" s="26">
        <f>SUM(J6:J10)</f>
        <v>647074882</v>
      </c>
      <c r="K11" s="27"/>
      <c r="L11" s="27"/>
      <c r="M11" s="28">
        <f>SUM(M6:M10)</f>
        <v>618631056</v>
      </c>
      <c r="N11" s="27"/>
      <c r="O11" s="27"/>
    </row>
    <row r="12" spans="2:15" x14ac:dyDescent="0.3">
      <c r="B12" s="9">
        <v>2021</v>
      </c>
      <c r="C12" s="9" t="s">
        <v>11</v>
      </c>
      <c r="D12" s="11" t="str">
        <f t="shared" si="0"/>
        <v>2021 Q4</v>
      </c>
      <c r="E12" s="12">
        <f>SUMIFS(Total!$C$2:$C$121,Total!$B$2:$B$121,Summary!C12,Total!$A$2:$A$121,Summary!B12)</f>
        <v>31715439</v>
      </c>
      <c r="F12" s="10">
        <f>SUMIFS(Total!$D$2:$D$121,Total!$B$2:$B$121,Summary!C12,Total!$A$2:$A$121,Summary!B12)</f>
        <v>33953973</v>
      </c>
    </row>
    <row r="13" spans="2:15" x14ac:dyDescent="0.3">
      <c r="B13" s="9">
        <v>2022</v>
      </c>
      <c r="C13" s="9" t="s">
        <v>9</v>
      </c>
      <c r="D13" s="11" t="str">
        <f t="shared" si="0"/>
        <v>2022 Q1</v>
      </c>
      <c r="E13" s="12">
        <f>SUMIFS(Total!$C$2:$C$121,Total!$B$2:$B$121,Summary!C13,Total!$A$2:$A$121,Summary!B13)</f>
        <v>32252891</v>
      </c>
      <c r="F13" s="10">
        <f>SUMIFS(Total!$D$2:$D$121,Total!$B$2:$B$121,Summary!C13,Total!$A$2:$A$121,Summary!B13)</f>
        <v>33472546</v>
      </c>
    </row>
    <row r="14" spans="2:15" x14ac:dyDescent="0.3">
      <c r="B14" s="9">
        <v>2022</v>
      </c>
      <c r="C14" s="9" t="s">
        <v>10</v>
      </c>
      <c r="D14" s="11" t="str">
        <f t="shared" si="0"/>
        <v>2022 Q2</v>
      </c>
      <c r="E14" s="12">
        <f>SUMIFS(Total!$C$2:$C$121,Total!$B$2:$B$121,Summary!C14,Total!$A$2:$A$121,Summary!B14)</f>
        <v>32121395</v>
      </c>
      <c r="F14" s="10">
        <f>SUMIFS(Total!$D$2:$D$121,Total!$B$2:$B$121,Summary!C14,Total!$A$2:$A$121,Summary!B14)</f>
        <v>31625710</v>
      </c>
    </row>
    <row r="15" spans="2:15" x14ac:dyDescent="0.3">
      <c r="B15" s="9">
        <v>2022</v>
      </c>
      <c r="C15" s="9" t="s">
        <v>12</v>
      </c>
      <c r="D15" s="11" t="str">
        <f t="shared" si="0"/>
        <v>2022 Q3</v>
      </c>
      <c r="E15" s="12">
        <f>SUMIFS(Total!$C$2:$C$121,Total!$B$2:$B$121,Summary!C15,Total!$A$2:$A$121,Summary!B15)</f>
        <v>26765187</v>
      </c>
      <c r="F15" s="10">
        <f>SUMIFS(Total!$D$2:$D$121,Total!$B$2:$B$121,Summary!C15,Total!$A$2:$A$121,Summary!B15)</f>
        <v>32457131</v>
      </c>
    </row>
    <row r="16" spans="2:15" x14ac:dyDescent="0.3">
      <c r="B16" s="9">
        <v>2022</v>
      </c>
      <c r="C16" s="9" t="s">
        <v>11</v>
      </c>
      <c r="D16" s="11" t="str">
        <f t="shared" si="0"/>
        <v>2022 Q4</v>
      </c>
      <c r="E16" s="12">
        <f>SUMIFS(Total!$C$2:$C$121,Total!$B$2:$B$121,Summary!C16,Total!$A$2:$A$121,Summary!B16)</f>
        <v>24957206</v>
      </c>
      <c r="F16" s="10">
        <f>SUMIFS(Total!$D$2:$D$121,Total!$B$2:$B$121,Summary!C16,Total!$A$2:$A$121,Summary!B16)</f>
        <v>34448240</v>
      </c>
    </row>
    <row r="17" spans="2:6" x14ac:dyDescent="0.3">
      <c r="B17" s="9">
        <v>2023</v>
      </c>
      <c r="C17" s="9" t="s">
        <v>9</v>
      </c>
      <c r="D17" s="11" t="str">
        <f t="shared" si="0"/>
        <v>2023 Q1</v>
      </c>
      <c r="E17" s="12">
        <f>SUMIFS(Total!$C$2:$C$121,Total!$B$2:$B$121,Summary!C17,Total!$A$2:$A$121,Summary!B17)</f>
        <v>31609492</v>
      </c>
      <c r="F17" s="10">
        <f>SUMIFS(Total!$D$2:$D$121,Total!$B$2:$B$121,Summary!C17,Total!$A$2:$A$121,Summary!B17)</f>
        <v>34030993</v>
      </c>
    </row>
    <row r="18" spans="2:6" x14ac:dyDescent="0.3">
      <c r="B18" s="9">
        <v>2023</v>
      </c>
      <c r="C18" s="9" t="s">
        <v>10</v>
      </c>
      <c r="D18" s="11" t="str">
        <f t="shared" si="0"/>
        <v>2023 Q2</v>
      </c>
      <c r="E18" s="12">
        <f>SUMIFS(Total!$C$2:$C$121,Total!$B$2:$B$121,Summary!C18,Total!$A$2:$A$121,Summary!B18)</f>
        <v>36778971</v>
      </c>
      <c r="F18" s="10">
        <f>SUMIFS(Total!$D$2:$D$121,Total!$B$2:$B$121,Summary!C18,Total!$A$2:$A$121,Summary!B18)</f>
        <v>32241643</v>
      </c>
    </row>
    <row r="19" spans="2:6" x14ac:dyDescent="0.3">
      <c r="B19" s="9">
        <v>2023</v>
      </c>
      <c r="C19" s="9" t="s">
        <v>12</v>
      </c>
      <c r="D19" s="11" t="str">
        <f t="shared" si="0"/>
        <v>2023 Q3</v>
      </c>
      <c r="E19" s="12">
        <f>SUMIFS(Total!$C$2:$C$121,Total!$B$2:$B$121,Summary!C19,Total!$A$2:$A$121,Summary!B19)</f>
        <v>30688930</v>
      </c>
      <c r="F19" s="10">
        <f>SUMIFS(Total!$D$2:$D$121,Total!$B$2:$B$121,Summary!C19,Total!$A$2:$A$121,Summary!B19)</f>
        <v>33087811</v>
      </c>
    </row>
    <row r="20" spans="2:6" x14ac:dyDescent="0.3">
      <c r="B20" s="9">
        <v>2023</v>
      </c>
      <c r="C20" s="9" t="s">
        <v>11</v>
      </c>
      <c r="D20" s="11" t="str">
        <f t="shared" si="0"/>
        <v>2023 Q4</v>
      </c>
      <c r="E20" s="12">
        <f>SUMIFS(Total!$C$2:$C$121,Total!$B$2:$B$121,Summary!C20,Total!$A$2:$A$121,Summary!B20)</f>
        <v>27441208</v>
      </c>
      <c r="F20" s="10">
        <f>SUMIFS(Total!$D$2:$D$121,Total!$B$2:$B$121,Summary!C20,Total!$A$2:$A$121,Summary!B20)</f>
        <v>35082210</v>
      </c>
    </row>
    <row r="21" spans="2:6" x14ac:dyDescent="0.3">
      <c r="B21" s="9">
        <v>2024</v>
      </c>
      <c r="C21" s="9" t="s">
        <v>9</v>
      </c>
      <c r="D21" s="11" t="str">
        <f t="shared" si="0"/>
        <v>2024 Q1</v>
      </c>
      <c r="E21" s="12">
        <f>SUMIFS(Total!$C$2:$C$121,Total!$B$2:$B$121,Summary!C21,Total!$A$2:$A$121,Summary!B21)</f>
        <v>32373030</v>
      </c>
      <c r="F21" s="10">
        <f>SUMIFS(Total!$D$2:$D$121,Total!$B$2:$B$121,Summary!C21,Total!$A$2:$A$121,Summary!B21)</f>
        <v>34689458</v>
      </c>
    </row>
    <row r="22" spans="2:6" x14ac:dyDescent="0.3">
      <c r="B22" s="9">
        <v>2024</v>
      </c>
      <c r="C22" s="9" t="s">
        <v>10</v>
      </c>
      <c r="D22" s="11" t="str">
        <f t="shared" si="0"/>
        <v>2024 Q2</v>
      </c>
      <c r="E22" s="12">
        <f>SUMIFS(Total!$C$2:$C$121,Total!$B$2:$B$121,Summary!C22,Total!$A$2:$A$121,Summary!B22)</f>
        <v>34299035</v>
      </c>
      <c r="F22" s="10">
        <f>SUMIFS(Total!$D$2:$D$121,Total!$B$2:$B$121,Summary!C22,Total!$A$2:$A$121,Summary!B22)</f>
        <v>32915409</v>
      </c>
    </row>
    <row r="23" spans="2:6" x14ac:dyDescent="0.3">
      <c r="B23" s="9">
        <v>2024</v>
      </c>
      <c r="C23" s="9" t="s">
        <v>12</v>
      </c>
      <c r="D23" s="11" t="str">
        <f t="shared" si="0"/>
        <v>2024 Q3</v>
      </c>
      <c r="E23" s="12">
        <f>SUMIFS(Total!$C$2:$C$121,Total!$B$2:$B$121,Summary!C23,Total!$A$2:$A$121,Summary!B23)</f>
        <v>29669679</v>
      </c>
      <c r="F23" s="10">
        <f>SUMIFS(Total!$D$2:$D$121,Total!$B$2:$B$121,Summary!C23,Total!$A$2:$A$121,Summary!B23)</f>
        <v>33728085</v>
      </c>
    </row>
    <row r="24" spans="2:6" x14ac:dyDescent="0.3">
      <c r="B24" s="9">
        <v>2024</v>
      </c>
      <c r="C24" s="9" t="s">
        <v>11</v>
      </c>
      <c r="D24" s="11" t="str">
        <f t="shared" si="0"/>
        <v>2024 Q4</v>
      </c>
      <c r="E24" s="12">
        <f>SUMIFS(Total!$C$2:$C$121,Total!$B$2:$B$121,Summary!C24,Total!$A$2:$A$121,Summary!B24)</f>
        <v>24593503</v>
      </c>
      <c r="F24" s="10">
        <f>SUMIFS(Total!$D$2:$D$121,Total!$B$2:$B$121,Summary!C24,Total!$A$2:$A$121,Summary!B24)</f>
        <v>35678075</v>
      </c>
    </row>
    <row r="25" spans="2:6" x14ac:dyDescent="0.3">
      <c r="E25" s="8"/>
      <c r="F25" s="8"/>
    </row>
  </sheetData>
  <mergeCells count="1">
    <mergeCell ref="L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4538-63B5-4C52-92F7-6007C11EFD24}">
  <dimension ref="A1:D121"/>
  <sheetViews>
    <sheetView topLeftCell="A84" workbookViewId="0">
      <selection activeCell="C98" sqref="C98:C121"/>
    </sheetView>
  </sheetViews>
  <sheetFormatPr defaultRowHeight="14.4" x14ac:dyDescent="0.3"/>
  <cols>
    <col min="3" max="3" width="10.44140625" bestFit="1" customWidth="1"/>
  </cols>
  <sheetData>
    <row r="1" spans="1:4" x14ac:dyDescent="0.3">
      <c r="A1" t="s">
        <v>13</v>
      </c>
      <c r="B1" t="s">
        <v>14</v>
      </c>
      <c r="C1" t="s">
        <v>8</v>
      </c>
      <c r="D1" t="s">
        <v>15</v>
      </c>
    </row>
    <row r="2" spans="1:4" ht="15" thickBot="1" x14ac:dyDescent="0.35">
      <c r="A2">
        <v>2019</v>
      </c>
      <c r="B2" t="s">
        <v>9</v>
      </c>
      <c r="C2" s="5">
        <v>7543252</v>
      </c>
      <c r="D2" s="5">
        <v>7741387</v>
      </c>
    </row>
    <row r="3" spans="1:4" ht="15" thickBot="1" x14ac:dyDescent="0.35">
      <c r="A3">
        <f>IF(B2="Q4",A2+1,A2)</f>
        <v>2019</v>
      </c>
      <c r="B3" t="s">
        <v>10</v>
      </c>
      <c r="C3" s="6">
        <v>9223051</v>
      </c>
      <c r="D3" s="6">
        <v>6726197</v>
      </c>
    </row>
    <row r="4" spans="1:4" ht="15" thickBot="1" x14ac:dyDescent="0.35">
      <c r="A4">
        <f t="shared" ref="A4:A25" si="0">IF(B3="Q4",A3+1,A3)</f>
        <v>2019</v>
      </c>
      <c r="B4" t="s">
        <v>12</v>
      </c>
      <c r="C4" s="5">
        <v>6367736</v>
      </c>
      <c r="D4" s="5">
        <v>7744043</v>
      </c>
    </row>
    <row r="5" spans="1:4" ht="15" thickBot="1" x14ac:dyDescent="0.35">
      <c r="A5">
        <f t="shared" si="0"/>
        <v>2019</v>
      </c>
      <c r="B5" t="s">
        <v>11</v>
      </c>
      <c r="C5" s="6">
        <v>4789960</v>
      </c>
      <c r="D5" s="6">
        <v>8641318</v>
      </c>
    </row>
    <row r="6" spans="1:4" ht="15" thickBot="1" x14ac:dyDescent="0.35">
      <c r="A6">
        <f t="shared" si="0"/>
        <v>2020</v>
      </c>
      <c r="B6" t="s">
        <v>9</v>
      </c>
      <c r="C6" s="5">
        <v>8412525</v>
      </c>
      <c r="D6" s="5">
        <v>7607145</v>
      </c>
    </row>
    <row r="7" spans="1:4" ht="15" thickBot="1" x14ac:dyDescent="0.35">
      <c r="A7">
        <f t="shared" si="0"/>
        <v>2020</v>
      </c>
      <c r="B7" t="s">
        <v>10</v>
      </c>
      <c r="C7" s="6">
        <v>11105482</v>
      </c>
      <c r="D7" s="6">
        <v>6520171</v>
      </c>
    </row>
    <row r="8" spans="1:4" ht="15" thickBot="1" x14ac:dyDescent="0.35">
      <c r="A8">
        <f t="shared" si="0"/>
        <v>2020</v>
      </c>
      <c r="B8" t="s">
        <v>12</v>
      </c>
      <c r="C8" s="5">
        <v>8738906</v>
      </c>
      <c r="D8" s="5">
        <v>7475252</v>
      </c>
    </row>
    <row r="9" spans="1:4" ht="15" thickBot="1" x14ac:dyDescent="0.35">
      <c r="A9">
        <f t="shared" si="0"/>
        <v>2020</v>
      </c>
      <c r="B9" t="s">
        <v>11</v>
      </c>
      <c r="C9" s="6">
        <v>6873525</v>
      </c>
      <c r="D9" s="6">
        <v>8336348</v>
      </c>
    </row>
    <row r="10" spans="1:4" ht="15" thickBot="1" x14ac:dyDescent="0.35">
      <c r="A10">
        <f t="shared" si="0"/>
        <v>2021</v>
      </c>
      <c r="B10" t="s">
        <v>9</v>
      </c>
      <c r="C10" s="5">
        <v>7943174</v>
      </c>
      <c r="D10" s="5">
        <v>7298115</v>
      </c>
    </row>
    <row r="11" spans="1:4" ht="15" thickBot="1" x14ac:dyDescent="0.35">
      <c r="A11">
        <f t="shared" si="0"/>
        <v>2021</v>
      </c>
      <c r="B11" t="s">
        <v>10</v>
      </c>
      <c r="C11" s="6">
        <v>9622914</v>
      </c>
      <c r="D11" s="6">
        <v>6222387</v>
      </c>
    </row>
    <row r="12" spans="1:4" ht="15" thickBot="1" x14ac:dyDescent="0.35">
      <c r="A12">
        <f t="shared" si="0"/>
        <v>2021</v>
      </c>
      <c r="B12" t="s">
        <v>12</v>
      </c>
      <c r="C12" s="5">
        <v>8798252</v>
      </c>
      <c r="D12" s="5">
        <v>7196452</v>
      </c>
    </row>
    <row r="13" spans="1:4" ht="15" thickBot="1" x14ac:dyDescent="0.35">
      <c r="A13">
        <f t="shared" si="0"/>
        <v>2021</v>
      </c>
      <c r="B13" t="s">
        <v>11</v>
      </c>
      <c r="C13" s="6">
        <v>7459566</v>
      </c>
      <c r="D13" s="6">
        <v>8096740</v>
      </c>
    </row>
    <row r="14" spans="1:4" ht="15" thickBot="1" x14ac:dyDescent="0.35">
      <c r="A14">
        <f t="shared" si="0"/>
        <v>2022</v>
      </c>
      <c r="B14" t="s">
        <v>9</v>
      </c>
      <c r="C14" s="5">
        <v>8536542</v>
      </c>
      <c r="D14" s="5">
        <v>7119270</v>
      </c>
    </row>
    <row r="15" spans="1:4" ht="15" thickBot="1" x14ac:dyDescent="0.35">
      <c r="A15">
        <f t="shared" si="0"/>
        <v>2022</v>
      </c>
      <c r="B15" t="s">
        <v>10</v>
      </c>
      <c r="C15" s="6">
        <v>8896705</v>
      </c>
      <c r="D15" s="6">
        <v>6105998</v>
      </c>
    </row>
    <row r="16" spans="1:4" ht="15" thickBot="1" x14ac:dyDescent="0.35">
      <c r="A16">
        <f t="shared" si="0"/>
        <v>2022</v>
      </c>
      <c r="B16" t="s">
        <v>12</v>
      </c>
      <c r="C16" s="5">
        <v>6235217</v>
      </c>
      <c r="D16" s="5">
        <v>7134587</v>
      </c>
    </row>
    <row r="17" spans="1:4" ht="15" thickBot="1" x14ac:dyDescent="0.35">
      <c r="A17">
        <f t="shared" si="0"/>
        <v>2022</v>
      </c>
      <c r="B17" t="s">
        <v>11</v>
      </c>
      <c r="C17" s="6">
        <v>5245756</v>
      </c>
      <c r="D17" s="6">
        <v>8092954</v>
      </c>
    </row>
    <row r="18" spans="1:4" ht="15" thickBot="1" x14ac:dyDescent="0.35">
      <c r="A18">
        <f t="shared" si="0"/>
        <v>2023</v>
      </c>
      <c r="B18" t="s">
        <v>9</v>
      </c>
      <c r="C18" s="5">
        <v>7876611</v>
      </c>
      <c r="D18" s="5">
        <v>7178728</v>
      </c>
    </row>
    <row r="19" spans="1:4" ht="15" thickBot="1" x14ac:dyDescent="0.35">
      <c r="A19">
        <f t="shared" si="0"/>
        <v>2023</v>
      </c>
      <c r="B19" t="s">
        <v>10</v>
      </c>
      <c r="C19" s="6">
        <v>9912313</v>
      </c>
      <c r="D19" s="6">
        <v>6215311</v>
      </c>
    </row>
    <row r="20" spans="1:4" ht="15" thickBot="1" x14ac:dyDescent="0.35">
      <c r="A20">
        <f t="shared" si="0"/>
        <v>2023</v>
      </c>
      <c r="B20" t="s">
        <v>12</v>
      </c>
      <c r="C20" s="5">
        <v>7091590</v>
      </c>
      <c r="D20" s="5">
        <v>7272809</v>
      </c>
    </row>
    <row r="21" spans="1:4" ht="15" thickBot="1" x14ac:dyDescent="0.35">
      <c r="A21">
        <f t="shared" si="0"/>
        <v>2023</v>
      </c>
      <c r="B21" t="s">
        <v>11</v>
      </c>
      <c r="C21" s="6">
        <v>5892062</v>
      </c>
      <c r="D21" s="6">
        <v>8253250</v>
      </c>
    </row>
    <row r="22" spans="1:4" ht="15" thickBot="1" x14ac:dyDescent="0.35">
      <c r="A22">
        <f t="shared" si="0"/>
        <v>2024</v>
      </c>
      <c r="B22" t="s">
        <v>9</v>
      </c>
      <c r="C22" s="5">
        <v>9076703</v>
      </c>
      <c r="D22" s="5">
        <v>7359010</v>
      </c>
    </row>
    <row r="23" spans="1:4" ht="15" thickBot="1" x14ac:dyDescent="0.35">
      <c r="A23">
        <f t="shared" si="0"/>
        <v>2024</v>
      </c>
      <c r="B23" t="s">
        <v>10</v>
      </c>
      <c r="C23" s="6">
        <v>10345343</v>
      </c>
      <c r="D23" s="6">
        <v>6398359</v>
      </c>
    </row>
    <row r="24" spans="1:4" ht="15" thickBot="1" x14ac:dyDescent="0.35">
      <c r="A24">
        <f t="shared" si="0"/>
        <v>2024</v>
      </c>
      <c r="B24" t="s">
        <v>12</v>
      </c>
      <c r="C24" s="5">
        <v>7109005</v>
      </c>
      <c r="D24" s="5">
        <v>7437111</v>
      </c>
    </row>
    <row r="25" spans="1:4" ht="15" thickBot="1" x14ac:dyDescent="0.35">
      <c r="A25">
        <f t="shared" si="0"/>
        <v>2024</v>
      </c>
      <c r="B25" t="s">
        <v>11</v>
      </c>
      <c r="C25" s="6">
        <v>5000741</v>
      </c>
      <c r="D25" s="6">
        <v>8394343</v>
      </c>
    </row>
    <row r="26" spans="1:4" ht="15" thickBot="1" x14ac:dyDescent="0.35">
      <c r="A26">
        <v>2019</v>
      </c>
      <c r="B26" t="s">
        <v>9</v>
      </c>
      <c r="C26" s="14">
        <v>3535412</v>
      </c>
      <c r="D26" s="5">
        <v>2738029</v>
      </c>
    </row>
    <row r="27" spans="1:4" ht="15" thickBot="1" x14ac:dyDescent="0.35">
      <c r="A27">
        <f>IF(B26="Q4",A26+1,A26)</f>
        <v>2019</v>
      </c>
      <c r="B27" t="s">
        <v>10</v>
      </c>
      <c r="C27" s="6">
        <v>4658102</v>
      </c>
      <c r="D27" s="6">
        <v>3091357</v>
      </c>
    </row>
    <row r="28" spans="1:4" ht="15" thickBot="1" x14ac:dyDescent="0.35">
      <c r="A28">
        <f t="shared" ref="A28:A49" si="1">IF(B27="Q4",A27+1,A27)</f>
        <v>2019</v>
      </c>
      <c r="B28" t="s">
        <v>12</v>
      </c>
      <c r="C28" s="5">
        <v>3639261</v>
      </c>
      <c r="D28" s="5">
        <v>3447055</v>
      </c>
    </row>
    <row r="29" spans="1:4" ht="15" thickBot="1" x14ac:dyDescent="0.35">
      <c r="A29">
        <f t="shared" si="1"/>
        <v>2019</v>
      </c>
      <c r="B29" t="s">
        <v>11</v>
      </c>
      <c r="C29" s="6">
        <v>2768819</v>
      </c>
      <c r="D29" s="6">
        <v>3020332</v>
      </c>
    </row>
    <row r="30" spans="1:4" ht="15" thickBot="1" x14ac:dyDescent="0.35">
      <c r="A30">
        <f t="shared" si="1"/>
        <v>2020</v>
      </c>
      <c r="B30" t="s">
        <v>9</v>
      </c>
      <c r="C30" s="5">
        <v>3812403</v>
      </c>
      <c r="D30" s="5">
        <v>2584154</v>
      </c>
    </row>
    <row r="31" spans="1:4" ht="15" thickBot="1" x14ac:dyDescent="0.35">
      <c r="A31">
        <f t="shared" si="1"/>
        <v>2020</v>
      </c>
      <c r="B31" t="s">
        <v>10</v>
      </c>
      <c r="C31" s="6">
        <v>4778076</v>
      </c>
      <c r="D31" s="6">
        <v>2951237</v>
      </c>
    </row>
    <row r="32" spans="1:4" ht="15" thickBot="1" x14ac:dyDescent="0.35">
      <c r="A32">
        <f t="shared" si="1"/>
        <v>2020</v>
      </c>
      <c r="B32" t="s">
        <v>12</v>
      </c>
      <c r="C32" s="5">
        <v>3922944</v>
      </c>
      <c r="D32" s="5">
        <v>3335741</v>
      </c>
    </row>
    <row r="33" spans="1:4" ht="15" thickBot="1" x14ac:dyDescent="0.35">
      <c r="A33">
        <f t="shared" si="1"/>
        <v>2020</v>
      </c>
      <c r="B33" t="s">
        <v>11</v>
      </c>
      <c r="C33" s="6">
        <v>2986631</v>
      </c>
      <c r="D33" s="6">
        <v>2925780</v>
      </c>
    </row>
    <row r="34" spans="1:4" ht="15" thickBot="1" x14ac:dyDescent="0.35">
      <c r="A34">
        <f t="shared" si="1"/>
        <v>2021</v>
      </c>
      <c r="B34" t="s">
        <v>9</v>
      </c>
      <c r="C34" s="5">
        <v>3540420</v>
      </c>
      <c r="D34" s="5">
        <v>2507711</v>
      </c>
    </row>
    <row r="35" spans="1:4" ht="15" thickBot="1" x14ac:dyDescent="0.35">
      <c r="A35">
        <f t="shared" si="1"/>
        <v>2021</v>
      </c>
      <c r="B35" t="s">
        <v>10</v>
      </c>
      <c r="C35" s="6">
        <v>4114167</v>
      </c>
      <c r="D35" s="6">
        <v>2889667</v>
      </c>
    </row>
    <row r="36" spans="1:4" ht="15" thickBot="1" x14ac:dyDescent="0.35">
      <c r="A36">
        <f t="shared" si="1"/>
        <v>2021</v>
      </c>
      <c r="B36" t="s">
        <v>12</v>
      </c>
      <c r="C36" s="5">
        <v>3097969</v>
      </c>
      <c r="D36" s="5">
        <v>3282367</v>
      </c>
    </row>
    <row r="37" spans="1:4" ht="15" thickBot="1" x14ac:dyDescent="0.35">
      <c r="A37">
        <f t="shared" si="1"/>
        <v>2021</v>
      </c>
      <c r="B37" t="s">
        <v>11</v>
      </c>
      <c r="C37" s="6">
        <v>1359519</v>
      </c>
      <c r="D37" s="6">
        <v>2879419</v>
      </c>
    </row>
    <row r="38" spans="1:4" ht="15" thickBot="1" x14ac:dyDescent="0.35">
      <c r="A38">
        <f t="shared" si="1"/>
        <v>2022</v>
      </c>
      <c r="B38" t="s">
        <v>9</v>
      </c>
      <c r="C38" s="5">
        <v>2064367</v>
      </c>
      <c r="D38" s="5">
        <v>2471346</v>
      </c>
    </row>
    <row r="39" spans="1:4" ht="15" thickBot="1" x14ac:dyDescent="0.35">
      <c r="A39">
        <f t="shared" si="1"/>
        <v>2022</v>
      </c>
      <c r="B39" t="s">
        <v>10</v>
      </c>
      <c r="C39" s="6">
        <v>3604116</v>
      </c>
      <c r="D39" s="6">
        <v>2861406</v>
      </c>
    </row>
    <row r="40" spans="1:4" ht="15" thickBot="1" x14ac:dyDescent="0.35">
      <c r="A40">
        <f t="shared" si="1"/>
        <v>2022</v>
      </c>
      <c r="B40" t="s">
        <v>12</v>
      </c>
      <c r="C40" s="5">
        <v>3619270</v>
      </c>
      <c r="D40" s="5">
        <v>3256681</v>
      </c>
    </row>
    <row r="41" spans="1:4" ht="15" thickBot="1" x14ac:dyDescent="0.35">
      <c r="A41">
        <f t="shared" si="1"/>
        <v>2022</v>
      </c>
      <c r="B41" t="s">
        <v>11</v>
      </c>
      <c r="C41" s="6">
        <v>2815060</v>
      </c>
      <c r="D41" s="6">
        <v>2856092</v>
      </c>
    </row>
    <row r="42" spans="1:4" ht="15" thickBot="1" x14ac:dyDescent="0.35">
      <c r="A42">
        <f t="shared" si="1"/>
        <v>2023</v>
      </c>
      <c r="B42" t="s">
        <v>9</v>
      </c>
      <c r="C42" s="5">
        <v>3771871</v>
      </c>
      <c r="D42" s="5">
        <v>2454144</v>
      </c>
    </row>
    <row r="43" spans="1:4" ht="15" thickBot="1" x14ac:dyDescent="0.35">
      <c r="A43">
        <f t="shared" si="1"/>
        <v>2023</v>
      </c>
      <c r="B43" t="s">
        <v>10</v>
      </c>
      <c r="C43" s="6">
        <v>4814566</v>
      </c>
      <c r="D43" s="6">
        <v>2849065</v>
      </c>
    </row>
    <row r="44" spans="1:4" ht="15" thickBot="1" x14ac:dyDescent="0.35">
      <c r="A44">
        <f t="shared" si="1"/>
        <v>2023</v>
      </c>
      <c r="B44" t="s">
        <v>12</v>
      </c>
      <c r="C44" s="5">
        <v>3874032</v>
      </c>
      <c r="D44" s="5">
        <v>3244221</v>
      </c>
    </row>
    <row r="45" spans="1:4" ht="15" thickBot="1" x14ac:dyDescent="0.35">
      <c r="A45">
        <f t="shared" si="1"/>
        <v>2023</v>
      </c>
      <c r="B45" t="s">
        <v>11</v>
      </c>
      <c r="C45" s="6">
        <v>2949080</v>
      </c>
      <c r="D45" s="6">
        <v>2843778</v>
      </c>
    </row>
    <row r="46" spans="1:4" ht="15" thickBot="1" x14ac:dyDescent="0.35">
      <c r="A46">
        <f t="shared" si="1"/>
        <v>2024</v>
      </c>
      <c r="B46" t="s">
        <v>9</v>
      </c>
      <c r="C46" s="5">
        <v>3865045</v>
      </c>
      <c r="D46" s="5">
        <v>2446107</v>
      </c>
    </row>
    <row r="47" spans="1:4" ht="15" thickBot="1" x14ac:dyDescent="0.35">
      <c r="A47">
        <f t="shared" si="1"/>
        <v>2024</v>
      </c>
      <c r="B47" t="s">
        <v>10</v>
      </c>
      <c r="C47" s="6">
        <v>4449303</v>
      </c>
      <c r="D47" s="6">
        <v>2844330</v>
      </c>
    </row>
    <row r="48" spans="1:4" ht="15" thickBot="1" x14ac:dyDescent="0.35">
      <c r="A48">
        <f t="shared" si="1"/>
        <v>2024</v>
      </c>
      <c r="B48" t="s">
        <v>12</v>
      </c>
      <c r="C48" s="5">
        <v>3655260</v>
      </c>
      <c r="D48" s="5">
        <v>3238078</v>
      </c>
    </row>
    <row r="49" spans="1:4" ht="15" thickBot="1" x14ac:dyDescent="0.35">
      <c r="A49">
        <f t="shared" si="1"/>
        <v>2024</v>
      </c>
      <c r="B49" t="s">
        <v>11</v>
      </c>
      <c r="C49" s="6">
        <v>2627507</v>
      </c>
      <c r="D49" s="6">
        <v>2836729</v>
      </c>
    </row>
    <row r="50" spans="1:4" ht="15" thickBot="1" x14ac:dyDescent="0.35">
      <c r="A50">
        <v>2019</v>
      </c>
      <c r="B50" t="s">
        <v>9</v>
      </c>
      <c r="C50" s="5">
        <v>3093512</v>
      </c>
      <c r="D50" s="5">
        <v>2759888</v>
      </c>
    </row>
    <row r="51" spans="1:4" ht="15" thickBot="1" x14ac:dyDescent="0.35">
      <c r="A51">
        <f>IF(B50="Q4",A50+1,A50)</f>
        <v>2019</v>
      </c>
      <c r="B51" t="s">
        <v>10</v>
      </c>
      <c r="C51" s="6">
        <v>2276638</v>
      </c>
      <c r="D51" s="6">
        <v>3117371</v>
      </c>
    </row>
    <row r="52" spans="1:4" ht="15" thickBot="1" x14ac:dyDescent="0.35">
      <c r="A52">
        <f t="shared" ref="A52:A73" si="2">IF(B51="Q4",A51+1,A51)</f>
        <v>2019</v>
      </c>
      <c r="B52" t="s">
        <v>12</v>
      </c>
      <c r="C52" s="5">
        <v>2394818</v>
      </c>
      <c r="D52" s="5">
        <v>3275998</v>
      </c>
    </row>
    <row r="53" spans="1:4" ht="15" thickBot="1" x14ac:dyDescent="0.35">
      <c r="A53">
        <f t="shared" si="2"/>
        <v>2019</v>
      </c>
      <c r="B53" t="s">
        <v>11</v>
      </c>
      <c r="C53" s="6">
        <v>2809836</v>
      </c>
      <c r="D53" s="6">
        <v>3226360</v>
      </c>
    </row>
    <row r="54" spans="1:4" ht="15" thickBot="1" x14ac:dyDescent="0.35">
      <c r="A54">
        <f t="shared" si="2"/>
        <v>2020</v>
      </c>
      <c r="B54" t="s">
        <v>9</v>
      </c>
      <c r="C54" s="5">
        <v>3055117</v>
      </c>
      <c r="D54" s="5">
        <v>3235013</v>
      </c>
    </row>
    <row r="55" spans="1:4" ht="15" thickBot="1" x14ac:dyDescent="0.35">
      <c r="A55">
        <f t="shared" si="2"/>
        <v>2020</v>
      </c>
      <c r="B55" t="s">
        <v>10</v>
      </c>
      <c r="C55" s="6">
        <v>3189282</v>
      </c>
      <c r="D55" s="6">
        <v>3486268</v>
      </c>
    </row>
    <row r="56" spans="1:4" ht="15" thickBot="1" x14ac:dyDescent="0.35">
      <c r="A56">
        <f t="shared" si="2"/>
        <v>2020</v>
      </c>
      <c r="B56" t="s">
        <v>12</v>
      </c>
      <c r="C56" s="5">
        <v>3035688</v>
      </c>
      <c r="D56" s="5">
        <v>3593188</v>
      </c>
    </row>
    <row r="57" spans="1:4" ht="15" thickBot="1" x14ac:dyDescent="0.35">
      <c r="A57">
        <f t="shared" si="2"/>
        <v>2020</v>
      </c>
      <c r="B57" t="s">
        <v>11</v>
      </c>
      <c r="C57" s="6">
        <v>3135786</v>
      </c>
      <c r="D57" s="6">
        <v>3533001</v>
      </c>
    </row>
    <row r="58" spans="1:4" ht="15" thickBot="1" x14ac:dyDescent="0.35">
      <c r="A58">
        <f t="shared" si="2"/>
        <v>2021</v>
      </c>
      <c r="B58" t="s">
        <v>9</v>
      </c>
      <c r="C58" s="5">
        <v>3455819</v>
      </c>
      <c r="D58" s="5">
        <v>3506964</v>
      </c>
    </row>
    <row r="59" spans="1:4" ht="15" thickBot="1" x14ac:dyDescent="0.35">
      <c r="A59">
        <f t="shared" si="2"/>
        <v>2021</v>
      </c>
      <c r="B59" t="s">
        <v>10</v>
      </c>
      <c r="C59" s="6">
        <v>3203302</v>
      </c>
      <c r="D59" s="6">
        <v>3703215</v>
      </c>
    </row>
    <row r="60" spans="1:4" ht="15" thickBot="1" x14ac:dyDescent="0.35">
      <c r="A60">
        <f t="shared" si="2"/>
        <v>2021</v>
      </c>
      <c r="B60" t="s">
        <v>12</v>
      </c>
      <c r="C60" s="5">
        <v>2901661</v>
      </c>
      <c r="D60" s="5">
        <v>3790884</v>
      </c>
    </row>
    <row r="61" spans="1:4" ht="15" thickBot="1" x14ac:dyDescent="0.35">
      <c r="A61">
        <f t="shared" si="2"/>
        <v>2021</v>
      </c>
      <c r="B61" t="s">
        <v>11</v>
      </c>
      <c r="C61" s="6">
        <v>2979875</v>
      </c>
      <c r="D61" s="6">
        <v>3742327</v>
      </c>
    </row>
    <row r="62" spans="1:4" ht="15" thickBot="1" x14ac:dyDescent="0.35">
      <c r="A62">
        <f t="shared" si="2"/>
        <v>2022</v>
      </c>
      <c r="B62" t="s">
        <v>9</v>
      </c>
      <c r="C62" s="5">
        <v>2922435</v>
      </c>
      <c r="D62" s="5">
        <v>3705014</v>
      </c>
    </row>
    <row r="63" spans="1:4" ht="15" thickBot="1" x14ac:dyDescent="0.35">
      <c r="A63">
        <f t="shared" si="2"/>
        <v>2022</v>
      </c>
      <c r="B63" t="s">
        <v>10</v>
      </c>
      <c r="C63" s="6">
        <v>2670828</v>
      </c>
      <c r="D63" s="6">
        <v>3867159</v>
      </c>
    </row>
    <row r="64" spans="1:4" ht="15" thickBot="1" x14ac:dyDescent="0.35">
      <c r="A64">
        <f t="shared" si="2"/>
        <v>2022</v>
      </c>
      <c r="B64" t="s">
        <v>12</v>
      </c>
      <c r="C64" s="5">
        <v>2459128</v>
      </c>
      <c r="D64" s="5">
        <v>3946003</v>
      </c>
    </row>
    <row r="65" spans="1:4" ht="15" thickBot="1" x14ac:dyDescent="0.35">
      <c r="A65">
        <f t="shared" si="2"/>
        <v>2022</v>
      </c>
      <c r="B65" t="s">
        <v>11</v>
      </c>
      <c r="C65" s="6">
        <v>2865848</v>
      </c>
      <c r="D65" s="6">
        <v>3914274</v>
      </c>
    </row>
    <row r="66" spans="1:4" ht="15" thickBot="1" x14ac:dyDescent="0.35">
      <c r="A66">
        <f t="shared" si="2"/>
        <v>2023</v>
      </c>
      <c r="B66" t="s">
        <v>9</v>
      </c>
      <c r="C66" s="5">
        <v>3290957</v>
      </c>
      <c r="D66" s="5">
        <v>3874787</v>
      </c>
    </row>
    <row r="67" spans="1:4" ht="15" thickBot="1" x14ac:dyDescent="0.35">
      <c r="A67">
        <f t="shared" si="2"/>
        <v>2023</v>
      </c>
      <c r="B67" t="s">
        <v>10</v>
      </c>
      <c r="C67" s="6">
        <v>2976612</v>
      </c>
      <c r="D67" s="6">
        <v>4012644</v>
      </c>
    </row>
    <row r="68" spans="1:4" ht="15" thickBot="1" x14ac:dyDescent="0.35">
      <c r="A68">
        <f t="shared" si="2"/>
        <v>2023</v>
      </c>
      <c r="B68" t="s">
        <v>12</v>
      </c>
      <c r="C68" s="5">
        <v>2675425</v>
      </c>
      <c r="D68" s="5">
        <v>4085673</v>
      </c>
    </row>
    <row r="69" spans="1:4" ht="15" thickBot="1" x14ac:dyDescent="0.35">
      <c r="A69">
        <f t="shared" si="2"/>
        <v>2023</v>
      </c>
      <c r="B69" t="s">
        <v>11</v>
      </c>
      <c r="C69" s="6">
        <v>2498088</v>
      </c>
      <c r="D69" s="6">
        <v>4070346</v>
      </c>
    </row>
    <row r="70" spans="1:4" ht="15" thickBot="1" x14ac:dyDescent="0.35">
      <c r="A70">
        <f t="shared" si="2"/>
        <v>2024</v>
      </c>
      <c r="B70" t="s">
        <v>9</v>
      </c>
      <c r="C70" s="5">
        <v>2209018</v>
      </c>
      <c r="D70" s="5">
        <v>4032425</v>
      </c>
    </row>
    <row r="71" spans="1:4" ht="15" thickBot="1" x14ac:dyDescent="0.35">
      <c r="A71">
        <f t="shared" si="2"/>
        <v>2024</v>
      </c>
      <c r="B71" t="s">
        <v>10</v>
      </c>
      <c r="C71" s="6">
        <v>2310345</v>
      </c>
      <c r="D71" s="6">
        <v>4151559</v>
      </c>
    </row>
    <row r="72" spans="1:4" ht="15" thickBot="1" x14ac:dyDescent="0.35">
      <c r="A72">
        <f t="shared" si="2"/>
        <v>2024</v>
      </c>
      <c r="B72" t="s">
        <v>12</v>
      </c>
      <c r="C72" s="5">
        <v>2352639</v>
      </c>
      <c r="D72" s="5">
        <v>4219443</v>
      </c>
    </row>
    <row r="73" spans="1:4" ht="15" thickBot="1" x14ac:dyDescent="0.35">
      <c r="A73">
        <f t="shared" si="2"/>
        <v>2024</v>
      </c>
      <c r="B73" t="s">
        <v>11</v>
      </c>
      <c r="C73" s="6">
        <v>1830770</v>
      </c>
      <c r="D73" s="6">
        <v>4218432</v>
      </c>
    </row>
    <row r="74" spans="1:4" ht="15" thickBot="1" x14ac:dyDescent="0.35">
      <c r="A74">
        <v>2019</v>
      </c>
      <c r="B74" t="s">
        <v>9</v>
      </c>
      <c r="C74" s="5">
        <v>11001912</v>
      </c>
      <c r="D74" s="5">
        <v>12287963</v>
      </c>
    </row>
    <row r="75" spans="1:4" ht="15" thickBot="1" x14ac:dyDescent="0.35">
      <c r="A75">
        <f>IF(B74="Q4",A74+1,A74)</f>
        <v>2019</v>
      </c>
      <c r="B75" t="s">
        <v>10</v>
      </c>
      <c r="C75" s="6">
        <v>8883529</v>
      </c>
      <c r="D75" s="6">
        <v>11121550</v>
      </c>
    </row>
    <row r="76" spans="1:4" ht="15" thickBot="1" x14ac:dyDescent="0.35">
      <c r="A76">
        <f t="shared" ref="A76:A97" si="3">IF(B75="Q4",A75+1,A75)</f>
        <v>2019</v>
      </c>
      <c r="B76" t="s">
        <v>12</v>
      </c>
      <c r="C76" s="5">
        <v>9317301</v>
      </c>
      <c r="D76" s="5">
        <v>9922862</v>
      </c>
    </row>
    <row r="77" spans="1:4" ht="15" thickBot="1" x14ac:dyDescent="0.35">
      <c r="A77">
        <f t="shared" si="3"/>
        <v>2019</v>
      </c>
      <c r="B77" t="s">
        <v>11</v>
      </c>
      <c r="C77" s="6">
        <v>12470803</v>
      </c>
      <c r="D77" s="6">
        <v>11122617</v>
      </c>
    </row>
    <row r="78" spans="1:4" ht="15" thickBot="1" x14ac:dyDescent="0.35">
      <c r="A78">
        <f t="shared" si="3"/>
        <v>2020</v>
      </c>
      <c r="B78" t="s">
        <v>9</v>
      </c>
      <c r="C78" s="5">
        <v>13925981</v>
      </c>
      <c r="D78" s="5">
        <v>12543360</v>
      </c>
    </row>
    <row r="79" spans="1:4" ht="15" thickBot="1" x14ac:dyDescent="0.35">
      <c r="A79">
        <f t="shared" si="3"/>
        <v>2020</v>
      </c>
      <c r="B79" t="s">
        <v>10</v>
      </c>
      <c r="C79" s="6">
        <v>12439784</v>
      </c>
      <c r="D79" s="6">
        <v>11386882</v>
      </c>
    </row>
    <row r="80" spans="1:4" ht="15" thickBot="1" x14ac:dyDescent="0.35">
      <c r="A80">
        <f t="shared" si="3"/>
        <v>2020</v>
      </c>
      <c r="B80" t="s">
        <v>12</v>
      </c>
      <c r="C80" s="5">
        <v>9474636</v>
      </c>
      <c r="D80" s="5">
        <v>10179221</v>
      </c>
    </row>
    <row r="81" spans="1:4" ht="15" thickBot="1" x14ac:dyDescent="0.35">
      <c r="A81">
        <f t="shared" si="3"/>
        <v>2020</v>
      </c>
      <c r="B81" t="s">
        <v>11</v>
      </c>
      <c r="C81" s="6">
        <v>9295426</v>
      </c>
      <c r="D81" s="6">
        <v>11370125</v>
      </c>
    </row>
    <row r="82" spans="1:4" ht="15" thickBot="1" x14ac:dyDescent="0.35">
      <c r="A82">
        <f t="shared" si="3"/>
        <v>2021</v>
      </c>
      <c r="B82" t="s">
        <v>9</v>
      </c>
      <c r="C82" s="5">
        <v>11153194</v>
      </c>
      <c r="D82" s="5">
        <v>12798697</v>
      </c>
    </row>
    <row r="83" spans="1:4" ht="15" thickBot="1" x14ac:dyDescent="0.35">
      <c r="A83">
        <f t="shared" si="3"/>
        <v>2021</v>
      </c>
      <c r="B83" t="s">
        <v>10</v>
      </c>
      <c r="C83" s="6">
        <v>11773390</v>
      </c>
      <c r="D83" s="6">
        <v>11652208</v>
      </c>
    </row>
    <row r="84" spans="1:4" ht="15" thickBot="1" x14ac:dyDescent="0.35">
      <c r="A84">
        <f t="shared" si="3"/>
        <v>2021</v>
      </c>
      <c r="B84" t="s">
        <v>12</v>
      </c>
      <c r="C84" s="5">
        <v>11660610</v>
      </c>
      <c r="D84" s="5">
        <v>10435647</v>
      </c>
    </row>
    <row r="85" spans="1:4" ht="15" thickBot="1" x14ac:dyDescent="0.35">
      <c r="A85">
        <f t="shared" si="3"/>
        <v>2021</v>
      </c>
      <c r="B85" t="s">
        <v>11</v>
      </c>
      <c r="C85" s="6">
        <v>11902390</v>
      </c>
      <c r="D85" s="6">
        <v>11617634</v>
      </c>
    </row>
    <row r="86" spans="1:4" ht="15" thickBot="1" x14ac:dyDescent="0.35">
      <c r="A86">
        <f t="shared" si="3"/>
        <v>2022</v>
      </c>
      <c r="B86" t="s">
        <v>9</v>
      </c>
      <c r="C86" s="5">
        <v>11235767</v>
      </c>
      <c r="D86" s="5">
        <v>13053974</v>
      </c>
    </row>
    <row r="87" spans="1:4" ht="15" thickBot="1" x14ac:dyDescent="0.35">
      <c r="A87">
        <f t="shared" si="3"/>
        <v>2022</v>
      </c>
      <c r="B87" t="s">
        <v>10</v>
      </c>
      <c r="C87" s="6">
        <v>9469194</v>
      </c>
      <c r="D87" s="6">
        <v>11917526</v>
      </c>
    </row>
    <row r="88" spans="1:4" ht="15" thickBot="1" x14ac:dyDescent="0.35">
      <c r="A88">
        <f t="shared" si="3"/>
        <v>2022</v>
      </c>
      <c r="B88" t="s">
        <v>12</v>
      </c>
      <c r="C88" s="5">
        <v>8428950</v>
      </c>
      <c r="D88" s="5">
        <v>10692141</v>
      </c>
    </row>
    <row r="89" spans="1:4" ht="15" thickBot="1" x14ac:dyDescent="0.35">
      <c r="A89">
        <f t="shared" si="3"/>
        <v>2022</v>
      </c>
      <c r="B89" t="s">
        <v>11</v>
      </c>
      <c r="C89" s="6">
        <v>9219830</v>
      </c>
      <c r="D89" s="6">
        <v>11865143</v>
      </c>
    </row>
    <row r="90" spans="1:4" ht="15" thickBot="1" x14ac:dyDescent="0.35">
      <c r="A90">
        <f t="shared" si="3"/>
        <v>2023</v>
      </c>
      <c r="B90" t="s">
        <v>9</v>
      </c>
      <c r="C90" s="5">
        <v>11010220</v>
      </c>
      <c r="D90" s="5">
        <v>13309190</v>
      </c>
    </row>
    <row r="91" spans="1:4" ht="15" thickBot="1" x14ac:dyDescent="0.35">
      <c r="A91">
        <f t="shared" si="3"/>
        <v>2023</v>
      </c>
      <c r="B91" t="s">
        <v>10</v>
      </c>
      <c r="C91" s="6">
        <v>11230277</v>
      </c>
      <c r="D91" s="6">
        <v>12182836</v>
      </c>
    </row>
    <row r="92" spans="1:4" ht="15" thickBot="1" x14ac:dyDescent="0.35">
      <c r="A92">
        <f t="shared" si="3"/>
        <v>2023</v>
      </c>
      <c r="B92" t="s">
        <v>12</v>
      </c>
      <c r="C92" s="5">
        <v>9104291</v>
      </c>
      <c r="D92" s="5">
        <v>10948701</v>
      </c>
    </row>
    <row r="93" spans="1:4" ht="15" thickBot="1" x14ac:dyDescent="0.35">
      <c r="A93">
        <f t="shared" si="3"/>
        <v>2023</v>
      </c>
      <c r="B93" t="s">
        <v>11</v>
      </c>
      <c r="C93" s="6">
        <v>9834974</v>
      </c>
      <c r="D93" s="6">
        <v>12112654</v>
      </c>
    </row>
    <row r="94" spans="1:4" ht="15" thickBot="1" x14ac:dyDescent="0.35">
      <c r="A94">
        <f t="shared" si="3"/>
        <v>2024</v>
      </c>
      <c r="B94" t="s">
        <v>9</v>
      </c>
      <c r="C94" s="5">
        <v>12381594</v>
      </c>
      <c r="D94" s="5">
        <v>13564346</v>
      </c>
    </row>
    <row r="95" spans="1:4" ht="15" thickBot="1" x14ac:dyDescent="0.35">
      <c r="A95">
        <f t="shared" si="3"/>
        <v>2024</v>
      </c>
      <c r="B95" t="s">
        <v>10</v>
      </c>
      <c r="C95" s="6">
        <v>10947246</v>
      </c>
      <c r="D95" s="6">
        <v>12448138</v>
      </c>
    </row>
    <row r="96" spans="1:4" ht="15" thickBot="1" x14ac:dyDescent="0.35">
      <c r="A96">
        <f t="shared" si="3"/>
        <v>2024</v>
      </c>
      <c r="B96" t="s">
        <v>12</v>
      </c>
      <c r="C96" s="5">
        <v>8829033</v>
      </c>
      <c r="D96" s="5">
        <v>11205329</v>
      </c>
    </row>
    <row r="97" spans="1:4" ht="15" thickBot="1" x14ac:dyDescent="0.35">
      <c r="A97">
        <f t="shared" si="3"/>
        <v>2024</v>
      </c>
      <c r="B97" t="s">
        <v>11</v>
      </c>
      <c r="C97" s="6">
        <v>9691188</v>
      </c>
      <c r="D97" s="6">
        <v>12360168</v>
      </c>
    </row>
    <row r="98" spans="1:4" ht="15" thickBot="1" x14ac:dyDescent="0.35">
      <c r="A98">
        <v>2019</v>
      </c>
      <c r="B98" t="s">
        <v>9</v>
      </c>
      <c r="C98" s="5">
        <v>6185002</v>
      </c>
      <c r="D98" s="5">
        <v>6670705</v>
      </c>
    </row>
    <row r="99" spans="1:4" ht="15" thickBot="1" x14ac:dyDescent="0.35">
      <c r="A99">
        <f>IF(B98="Q4",A98+1,A98)</f>
        <v>2019</v>
      </c>
      <c r="B99" t="s">
        <v>10</v>
      </c>
      <c r="C99" s="6">
        <v>8929139</v>
      </c>
      <c r="D99" s="6">
        <v>6407280</v>
      </c>
    </row>
    <row r="100" spans="1:4" ht="15" thickBot="1" x14ac:dyDescent="0.35">
      <c r="A100">
        <f t="shared" ref="A100:A121" si="4">IF(B99="Q4",A99+1,A99)</f>
        <v>2019</v>
      </c>
      <c r="B100" t="s">
        <v>12</v>
      </c>
      <c r="C100" s="5">
        <v>10763828</v>
      </c>
      <c r="D100" s="5">
        <v>6961380</v>
      </c>
    </row>
    <row r="101" spans="1:4" ht="15" thickBot="1" x14ac:dyDescent="0.35">
      <c r="A101">
        <f t="shared" si="4"/>
        <v>2019</v>
      </c>
      <c r="B101" t="s">
        <v>11</v>
      </c>
      <c r="C101" s="6">
        <v>9564935</v>
      </c>
      <c r="D101" s="6">
        <v>7338491</v>
      </c>
    </row>
    <row r="102" spans="1:4" ht="15" thickBot="1" x14ac:dyDescent="0.35">
      <c r="A102">
        <f t="shared" si="4"/>
        <v>2020</v>
      </c>
      <c r="B102" t="s">
        <v>9</v>
      </c>
      <c r="C102" s="5">
        <v>7308787</v>
      </c>
      <c r="D102" s="5">
        <v>6871057</v>
      </c>
    </row>
    <row r="103" spans="1:4" ht="15" thickBot="1" x14ac:dyDescent="0.35">
      <c r="A103">
        <f t="shared" si="4"/>
        <v>2020</v>
      </c>
      <c r="B103" t="s">
        <v>10</v>
      </c>
      <c r="C103" s="6">
        <v>7546605</v>
      </c>
      <c r="D103" s="6">
        <v>6591224</v>
      </c>
    </row>
    <row r="104" spans="1:4" ht="15" thickBot="1" x14ac:dyDescent="0.35">
      <c r="A104">
        <f t="shared" si="4"/>
        <v>2020</v>
      </c>
      <c r="B104" t="s">
        <v>12</v>
      </c>
      <c r="C104" s="5">
        <v>9781673</v>
      </c>
      <c r="D104" s="5">
        <v>7144840</v>
      </c>
    </row>
    <row r="105" spans="1:4" ht="15" thickBot="1" x14ac:dyDescent="0.35">
      <c r="A105">
        <f t="shared" si="4"/>
        <v>2020</v>
      </c>
      <c r="B105" t="s">
        <v>11</v>
      </c>
      <c r="C105" s="6">
        <v>10253902</v>
      </c>
      <c r="D105" s="6">
        <v>7492382</v>
      </c>
    </row>
    <row r="106" spans="1:4" ht="15" thickBot="1" x14ac:dyDescent="0.35">
      <c r="A106">
        <f t="shared" si="4"/>
        <v>2021</v>
      </c>
      <c r="B106" t="s">
        <v>9</v>
      </c>
      <c r="C106" s="5">
        <v>8860881</v>
      </c>
      <c r="D106" s="5">
        <v>7010126</v>
      </c>
    </row>
    <row r="107" spans="1:4" ht="15" thickBot="1" x14ac:dyDescent="0.35">
      <c r="A107">
        <f t="shared" si="4"/>
        <v>2021</v>
      </c>
      <c r="B107" t="s">
        <v>10</v>
      </c>
      <c r="C107" s="6">
        <v>9313567</v>
      </c>
      <c r="D107" s="6">
        <v>6744897</v>
      </c>
    </row>
    <row r="108" spans="1:4" ht="15" thickBot="1" x14ac:dyDescent="0.35">
      <c r="A108">
        <f t="shared" si="4"/>
        <v>2021</v>
      </c>
      <c r="B108" t="s">
        <v>12</v>
      </c>
      <c r="C108" s="5">
        <v>9296437</v>
      </c>
      <c r="D108" s="5">
        <v>7298594</v>
      </c>
    </row>
    <row r="109" spans="1:4" ht="15" thickBot="1" x14ac:dyDescent="0.35">
      <c r="A109">
        <f t="shared" si="4"/>
        <v>2021</v>
      </c>
      <c r="B109" t="s">
        <v>11</v>
      </c>
      <c r="C109" s="6">
        <v>8014089</v>
      </c>
      <c r="D109" s="6">
        <v>7617853</v>
      </c>
    </row>
    <row r="110" spans="1:4" ht="15" thickBot="1" x14ac:dyDescent="0.35">
      <c r="A110">
        <f t="shared" si="4"/>
        <v>2022</v>
      </c>
      <c r="B110" t="s">
        <v>9</v>
      </c>
      <c r="C110" s="5">
        <v>7493780</v>
      </c>
      <c r="D110" s="5">
        <v>7122942</v>
      </c>
    </row>
    <row r="111" spans="1:4" ht="15" thickBot="1" x14ac:dyDescent="0.35">
      <c r="A111">
        <f t="shared" si="4"/>
        <v>2022</v>
      </c>
      <c r="B111" t="s">
        <v>10</v>
      </c>
      <c r="C111" s="6">
        <v>7480552</v>
      </c>
      <c r="D111" s="6">
        <v>6873621</v>
      </c>
    </row>
    <row r="112" spans="1:4" ht="15" thickBot="1" x14ac:dyDescent="0.35">
      <c r="A112">
        <f t="shared" si="4"/>
        <v>2022</v>
      </c>
      <c r="B112" t="s">
        <v>12</v>
      </c>
      <c r="C112" s="5">
        <v>6022622</v>
      </c>
      <c r="D112" s="5">
        <v>7427719</v>
      </c>
    </row>
    <row r="113" spans="1:4" ht="15" thickBot="1" x14ac:dyDescent="0.35">
      <c r="A113">
        <f t="shared" si="4"/>
        <v>2022</v>
      </c>
      <c r="B113" t="s">
        <v>11</v>
      </c>
      <c r="C113" s="6">
        <v>4810712</v>
      </c>
      <c r="D113" s="6">
        <v>7719777</v>
      </c>
    </row>
    <row r="114" spans="1:4" ht="15" thickBot="1" x14ac:dyDescent="0.35">
      <c r="A114">
        <f t="shared" si="4"/>
        <v>2023</v>
      </c>
      <c r="B114" t="s">
        <v>9</v>
      </c>
      <c r="C114" s="5">
        <v>5659833</v>
      </c>
      <c r="D114" s="5">
        <v>7214144</v>
      </c>
    </row>
    <row r="115" spans="1:4" ht="15" thickBot="1" x14ac:dyDescent="0.35">
      <c r="A115">
        <f t="shared" si="4"/>
        <v>2023</v>
      </c>
      <c r="B115" t="s">
        <v>10</v>
      </c>
      <c r="C115" s="6">
        <v>7845203</v>
      </c>
      <c r="D115" s="6">
        <v>6981787</v>
      </c>
    </row>
    <row r="116" spans="1:4" ht="15" thickBot="1" x14ac:dyDescent="0.35">
      <c r="A116">
        <f t="shared" si="4"/>
        <v>2023</v>
      </c>
      <c r="B116" t="s">
        <v>12</v>
      </c>
      <c r="C116" s="5">
        <v>7943592</v>
      </c>
      <c r="D116" s="5">
        <v>7536407</v>
      </c>
    </row>
    <row r="117" spans="1:4" ht="15" thickBot="1" x14ac:dyDescent="0.35">
      <c r="A117">
        <f t="shared" si="4"/>
        <v>2023</v>
      </c>
      <c r="B117" t="s">
        <v>11</v>
      </c>
      <c r="C117" s="6">
        <v>6267004</v>
      </c>
      <c r="D117" s="6">
        <v>7802182</v>
      </c>
    </row>
    <row r="118" spans="1:4" ht="15" thickBot="1" x14ac:dyDescent="0.35">
      <c r="A118">
        <f t="shared" si="4"/>
        <v>2024</v>
      </c>
      <c r="B118" t="s">
        <v>9</v>
      </c>
      <c r="C118" s="5">
        <v>4840670</v>
      </c>
      <c r="D118" s="5">
        <v>7287570</v>
      </c>
    </row>
    <row r="119" spans="1:4" ht="15" thickBot="1" x14ac:dyDescent="0.35">
      <c r="A119">
        <f t="shared" si="4"/>
        <v>2024</v>
      </c>
      <c r="B119" t="s">
        <v>10</v>
      </c>
      <c r="C119" s="6">
        <v>6246798</v>
      </c>
      <c r="D119" s="6">
        <v>7073023</v>
      </c>
    </row>
    <row r="120" spans="1:4" ht="15" thickBot="1" x14ac:dyDescent="0.35">
      <c r="A120">
        <f t="shared" si="4"/>
        <v>2024</v>
      </c>
      <c r="B120" t="s">
        <v>12</v>
      </c>
      <c r="C120" s="5">
        <v>7723742</v>
      </c>
      <c r="D120" s="5">
        <v>7628124</v>
      </c>
    </row>
    <row r="121" spans="1:4" ht="15" thickBot="1" x14ac:dyDescent="0.35">
      <c r="A121">
        <f t="shared" si="4"/>
        <v>2024</v>
      </c>
      <c r="B121" t="s">
        <v>11</v>
      </c>
      <c r="C121" s="6">
        <v>5443297</v>
      </c>
      <c r="D121" s="6">
        <v>7868403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4AFD-A7C6-47BA-B71F-6F1952B83058}">
  <dimension ref="C3:O29"/>
  <sheetViews>
    <sheetView topLeftCell="A2" workbookViewId="0">
      <selection activeCell="E4" sqref="E4:E27"/>
    </sheetView>
  </sheetViews>
  <sheetFormatPr defaultRowHeight="14.4" x14ac:dyDescent="0.3"/>
  <cols>
    <col min="6" max="6" width="10.6640625" bestFit="1" customWidth="1"/>
  </cols>
  <sheetData>
    <row r="3" spans="3:15" ht="15" thickBot="1" x14ac:dyDescent="0.35">
      <c r="C3" t="s">
        <v>13</v>
      </c>
      <c r="D3" t="s">
        <v>14</v>
      </c>
      <c r="E3" t="s">
        <v>8</v>
      </c>
      <c r="F3" t="s">
        <v>15</v>
      </c>
      <c r="I3" s="1"/>
      <c r="J3" s="5"/>
      <c r="K3" s="5"/>
      <c r="L3" s="5"/>
      <c r="M3" s="5"/>
      <c r="N3" s="5"/>
    </row>
    <row r="4" spans="3:15" ht="15" thickBot="1" x14ac:dyDescent="0.35">
      <c r="C4">
        <v>2019</v>
      </c>
      <c r="D4" t="s">
        <v>9</v>
      </c>
      <c r="E4" s="5">
        <v>7543252</v>
      </c>
      <c r="F4" s="5">
        <v>9264974</v>
      </c>
      <c r="G4" s="2"/>
      <c r="H4" s="2"/>
      <c r="I4" s="1"/>
      <c r="J4" s="5"/>
      <c r="K4" s="5"/>
      <c r="L4" s="5"/>
      <c r="M4" s="5"/>
      <c r="N4" s="5"/>
    </row>
    <row r="5" spans="3:15" ht="15" thickBot="1" x14ac:dyDescent="0.35">
      <c r="C5">
        <f>IF(D4="Q4",C4+1,C4)</f>
        <v>2019</v>
      </c>
      <c r="D5" t="s">
        <v>10</v>
      </c>
      <c r="E5" s="6">
        <v>9223051</v>
      </c>
      <c r="F5" s="6">
        <v>6517773</v>
      </c>
      <c r="G5" s="3"/>
      <c r="H5" s="1"/>
      <c r="I5" s="1"/>
      <c r="J5" s="6"/>
      <c r="K5" s="6"/>
      <c r="L5" s="6"/>
      <c r="M5" s="6"/>
      <c r="N5" s="6"/>
    </row>
    <row r="6" spans="3:15" ht="15" thickBot="1" x14ac:dyDescent="0.35">
      <c r="C6">
        <f t="shared" ref="C6:C27" si="0">IF(D5="Q4",C5+1,C5)</f>
        <v>2019</v>
      </c>
      <c r="D6" t="s">
        <v>12</v>
      </c>
      <c r="E6" s="5">
        <v>6367736</v>
      </c>
      <c r="F6" s="5">
        <v>6400424</v>
      </c>
      <c r="G6" s="2"/>
      <c r="H6" s="1"/>
      <c r="I6" s="1"/>
      <c r="J6" s="5"/>
      <c r="K6" s="5"/>
      <c r="L6" s="5"/>
      <c r="M6" s="5"/>
      <c r="N6" s="5"/>
      <c r="O6" s="5"/>
    </row>
    <row r="7" spans="3:15" ht="15" thickBot="1" x14ac:dyDescent="0.35">
      <c r="C7">
        <f t="shared" si="0"/>
        <v>2019</v>
      </c>
      <c r="D7" t="s">
        <v>11</v>
      </c>
      <c r="E7" s="6">
        <v>4789960</v>
      </c>
      <c r="F7" s="6">
        <v>8881848</v>
      </c>
      <c r="G7" s="3"/>
      <c r="H7" s="1"/>
      <c r="I7" s="1"/>
      <c r="J7" s="6"/>
      <c r="K7" s="6"/>
      <c r="L7" s="6"/>
      <c r="M7" s="6"/>
      <c r="N7" s="6"/>
      <c r="O7" s="6"/>
    </row>
    <row r="8" spans="3:15" ht="15" thickBot="1" x14ac:dyDescent="0.35">
      <c r="C8">
        <f t="shared" si="0"/>
        <v>2020</v>
      </c>
      <c r="D8" t="s">
        <v>9</v>
      </c>
      <c r="E8" s="5">
        <v>8412525</v>
      </c>
      <c r="F8" s="5">
        <v>9104634</v>
      </c>
      <c r="G8" s="2"/>
      <c r="H8" s="1"/>
      <c r="I8" s="1"/>
      <c r="J8" s="5"/>
      <c r="K8" s="5"/>
      <c r="L8" s="5"/>
      <c r="M8" s="5"/>
      <c r="N8" s="5"/>
      <c r="O8" s="5"/>
    </row>
    <row r="9" spans="3:15" ht="15" thickBot="1" x14ac:dyDescent="0.35">
      <c r="C9">
        <f t="shared" si="0"/>
        <v>2020</v>
      </c>
      <c r="D9" t="s">
        <v>10</v>
      </c>
      <c r="E9" s="6">
        <v>11105482</v>
      </c>
      <c r="F9" s="6">
        <v>6281688</v>
      </c>
      <c r="G9" s="3"/>
      <c r="H9" s="1"/>
      <c r="I9" s="1"/>
      <c r="J9" s="6"/>
      <c r="K9" s="6"/>
      <c r="L9" s="6"/>
      <c r="M9" s="6"/>
      <c r="N9" s="6"/>
      <c r="O9" s="6"/>
    </row>
    <row r="10" spans="3:15" ht="15" thickBot="1" x14ac:dyDescent="0.35">
      <c r="C10">
        <f t="shared" si="0"/>
        <v>2020</v>
      </c>
      <c r="D10" t="s">
        <v>12</v>
      </c>
      <c r="E10" s="5">
        <v>8738906</v>
      </c>
      <c r="F10" s="5">
        <v>6102993</v>
      </c>
      <c r="G10" s="2"/>
      <c r="H10" s="1"/>
      <c r="I10" s="1"/>
      <c r="J10" s="5"/>
      <c r="K10" s="5"/>
      <c r="L10" s="5"/>
      <c r="M10" s="5"/>
      <c r="N10" s="5"/>
      <c r="O10" s="5"/>
    </row>
    <row r="11" spans="3:15" ht="15" thickBot="1" x14ac:dyDescent="0.35">
      <c r="C11">
        <f t="shared" si="0"/>
        <v>2020</v>
      </c>
      <c r="D11" t="s">
        <v>11</v>
      </c>
      <c r="E11" s="6">
        <v>6873525</v>
      </c>
      <c r="F11" s="6">
        <v>8544871</v>
      </c>
      <c r="G11" s="3"/>
      <c r="H11" s="1"/>
      <c r="I11" s="1"/>
      <c r="J11" s="6"/>
      <c r="K11" s="6"/>
      <c r="L11" s="6"/>
      <c r="M11" s="6"/>
      <c r="N11" s="6"/>
      <c r="O11" s="6"/>
    </row>
    <row r="12" spans="3:15" ht="15" thickBot="1" x14ac:dyDescent="0.35">
      <c r="C12">
        <f t="shared" si="0"/>
        <v>2021</v>
      </c>
      <c r="D12" t="s">
        <v>9</v>
      </c>
      <c r="E12" s="5">
        <v>7943174</v>
      </c>
      <c r="F12" s="5">
        <v>8760537</v>
      </c>
      <c r="G12" s="2"/>
      <c r="H12" s="1"/>
      <c r="I12" s="1"/>
      <c r="J12" s="5"/>
      <c r="K12" s="5"/>
      <c r="L12" s="5"/>
      <c r="M12" s="5"/>
      <c r="N12" s="5"/>
      <c r="O12" s="5"/>
    </row>
    <row r="13" spans="3:15" ht="15" thickBot="1" x14ac:dyDescent="0.35">
      <c r="C13">
        <f t="shared" si="0"/>
        <v>2021</v>
      </c>
      <c r="D13" t="s">
        <v>10</v>
      </c>
      <c r="E13" s="6">
        <v>9622914</v>
      </c>
      <c r="F13" s="6">
        <v>5955558</v>
      </c>
      <c r="G13" s="3"/>
      <c r="H13" s="1"/>
      <c r="I13" s="1"/>
      <c r="J13" s="6"/>
      <c r="K13" s="6"/>
      <c r="L13" s="6"/>
      <c r="M13" s="6"/>
      <c r="N13" s="6"/>
      <c r="O13" s="6"/>
    </row>
    <row r="14" spans="3:15" ht="15" thickBot="1" x14ac:dyDescent="0.35">
      <c r="C14">
        <f t="shared" si="0"/>
        <v>2021</v>
      </c>
      <c r="D14" t="s">
        <v>12</v>
      </c>
      <c r="E14" s="5">
        <v>8798252</v>
      </c>
      <c r="F14" s="5">
        <v>5805739</v>
      </c>
      <c r="G14" s="2"/>
      <c r="H14" s="1"/>
      <c r="I14" s="1"/>
      <c r="J14" s="5"/>
      <c r="K14" s="5"/>
      <c r="L14" s="5"/>
      <c r="M14" s="5"/>
      <c r="N14" s="5"/>
      <c r="O14" s="5"/>
    </row>
    <row r="15" spans="3:15" ht="15" thickBot="1" x14ac:dyDescent="0.35">
      <c r="C15">
        <f t="shared" si="0"/>
        <v>2021</v>
      </c>
      <c r="D15" t="s">
        <v>11</v>
      </c>
      <c r="E15" s="6">
        <v>7459566</v>
      </c>
      <c r="F15" s="6">
        <v>8289488</v>
      </c>
      <c r="G15" s="3"/>
      <c r="H15" s="1"/>
      <c r="I15" s="1"/>
      <c r="J15" s="6"/>
      <c r="K15" s="6"/>
      <c r="L15" s="6"/>
      <c r="M15" s="6"/>
      <c r="N15" s="6"/>
      <c r="O15" s="6"/>
    </row>
    <row r="16" spans="3:15" ht="15" thickBot="1" x14ac:dyDescent="0.35">
      <c r="C16">
        <f t="shared" si="0"/>
        <v>2022</v>
      </c>
      <c r="D16" t="s">
        <v>9</v>
      </c>
      <c r="E16" s="5">
        <v>8536542</v>
      </c>
      <c r="F16" s="5">
        <v>8566407</v>
      </c>
      <c r="G16" s="2"/>
      <c r="H16" s="1"/>
      <c r="I16" s="1"/>
      <c r="J16" s="5"/>
      <c r="K16" s="5"/>
      <c r="L16" s="5"/>
      <c r="M16" s="5"/>
      <c r="N16" s="5"/>
      <c r="O16" s="5"/>
    </row>
    <row r="17" spans="3:15" ht="15" thickBot="1" x14ac:dyDescent="0.35">
      <c r="C17">
        <f t="shared" si="0"/>
        <v>2022</v>
      </c>
      <c r="D17" t="s">
        <v>10</v>
      </c>
      <c r="E17" s="6">
        <v>8896705</v>
      </c>
      <c r="F17" s="6">
        <v>5831749</v>
      </c>
      <c r="G17" s="3"/>
      <c r="H17" s="1"/>
      <c r="I17" s="1"/>
      <c r="J17" s="6"/>
      <c r="K17" s="6"/>
      <c r="L17" s="6"/>
      <c r="M17" s="6"/>
      <c r="N17" s="6"/>
      <c r="O17" s="6"/>
    </row>
    <row r="18" spans="3:15" ht="15" thickBot="1" x14ac:dyDescent="0.35">
      <c r="C18">
        <f t="shared" si="0"/>
        <v>2022</v>
      </c>
      <c r="D18" t="s">
        <v>12</v>
      </c>
      <c r="E18" s="5">
        <v>6235217</v>
      </c>
      <c r="F18" s="5">
        <v>5745450</v>
      </c>
      <c r="G18" s="2"/>
      <c r="H18" s="1"/>
      <c r="I18" s="1"/>
      <c r="J18" s="5"/>
      <c r="K18" s="5"/>
      <c r="L18" s="5"/>
      <c r="M18" s="5"/>
      <c r="N18" s="5"/>
      <c r="O18" s="5"/>
    </row>
    <row r="19" spans="3:15" ht="15" thickBot="1" x14ac:dyDescent="0.35">
      <c r="C19">
        <f t="shared" si="0"/>
        <v>2022</v>
      </c>
      <c r="D19" t="s">
        <v>11</v>
      </c>
      <c r="E19" s="6">
        <v>5245756</v>
      </c>
      <c r="F19" s="6">
        <v>8287542</v>
      </c>
      <c r="G19" s="3"/>
      <c r="H19" s="1"/>
      <c r="I19" s="1"/>
      <c r="J19" s="6"/>
      <c r="K19" s="6"/>
      <c r="L19" s="6"/>
      <c r="M19" s="6"/>
      <c r="N19" s="6"/>
      <c r="O19" s="6"/>
    </row>
    <row r="20" spans="3:15" ht="15" thickBot="1" x14ac:dyDescent="0.35">
      <c r="C20">
        <f t="shared" si="0"/>
        <v>2023</v>
      </c>
      <c r="D20" t="s">
        <v>9</v>
      </c>
      <c r="E20" s="5">
        <v>7876611</v>
      </c>
      <c r="F20" s="5">
        <v>8624744</v>
      </c>
      <c r="G20" s="2"/>
      <c r="H20" s="1"/>
      <c r="I20" s="1"/>
      <c r="J20" s="5"/>
      <c r="K20" s="5"/>
      <c r="L20" s="5"/>
      <c r="M20" s="5"/>
      <c r="N20" s="5"/>
      <c r="O20" s="5"/>
    </row>
    <row r="21" spans="3:15" ht="15" thickBot="1" x14ac:dyDescent="0.35">
      <c r="C21">
        <f t="shared" si="0"/>
        <v>2023</v>
      </c>
      <c r="D21" t="s">
        <v>10</v>
      </c>
      <c r="E21" s="6">
        <v>9912313</v>
      </c>
      <c r="F21" s="6">
        <v>5943776</v>
      </c>
      <c r="G21" s="3"/>
      <c r="H21" s="1"/>
      <c r="I21" s="1"/>
      <c r="J21" s="6"/>
      <c r="K21" s="6"/>
      <c r="L21" s="6"/>
      <c r="M21" s="6"/>
      <c r="N21" s="6"/>
      <c r="O21" s="6"/>
    </row>
    <row r="22" spans="3:15" ht="15" thickBot="1" x14ac:dyDescent="0.35">
      <c r="C22">
        <f t="shared" si="0"/>
        <v>2023</v>
      </c>
      <c r="D22" t="s">
        <v>12</v>
      </c>
      <c r="E22" s="5">
        <v>7091590</v>
      </c>
      <c r="F22" s="5">
        <v>5891282</v>
      </c>
      <c r="G22" s="2"/>
      <c r="H22" s="1"/>
      <c r="I22" s="1"/>
      <c r="J22" s="5"/>
      <c r="K22" s="5"/>
      <c r="L22" s="5"/>
      <c r="M22" s="5"/>
      <c r="N22" s="5"/>
      <c r="O22" s="5"/>
    </row>
    <row r="23" spans="3:15" ht="15" thickBot="1" x14ac:dyDescent="0.35">
      <c r="C23">
        <f t="shared" si="0"/>
        <v>2023</v>
      </c>
      <c r="D23" t="s">
        <v>11</v>
      </c>
      <c r="E23" s="6">
        <v>5892062</v>
      </c>
      <c r="F23" s="6">
        <v>8452028</v>
      </c>
      <c r="G23" s="3"/>
      <c r="H23" s="1"/>
      <c r="I23" s="1"/>
      <c r="J23" s="6"/>
      <c r="K23" s="6"/>
      <c r="L23" s="6"/>
      <c r="M23" s="6"/>
      <c r="N23" s="6"/>
      <c r="O23" s="6"/>
    </row>
    <row r="24" spans="3:15" ht="15" thickBot="1" x14ac:dyDescent="0.35">
      <c r="C24">
        <f t="shared" si="0"/>
        <v>2024</v>
      </c>
      <c r="D24" t="s">
        <v>9</v>
      </c>
      <c r="E24" s="5">
        <v>9076703</v>
      </c>
      <c r="F24" s="5">
        <v>8803283</v>
      </c>
      <c r="G24" s="2"/>
      <c r="H24" s="1"/>
      <c r="I24" s="1"/>
      <c r="J24" s="5"/>
      <c r="K24" s="5"/>
      <c r="L24" s="5"/>
      <c r="M24" s="5"/>
      <c r="N24" s="5"/>
      <c r="O24" s="5"/>
    </row>
    <row r="25" spans="3:15" ht="15" thickBot="1" x14ac:dyDescent="0.35">
      <c r="C25">
        <f t="shared" si="0"/>
        <v>2024</v>
      </c>
      <c r="D25" t="s">
        <v>10</v>
      </c>
      <c r="E25" s="6">
        <v>10345343</v>
      </c>
      <c r="F25" s="6">
        <v>6126777</v>
      </c>
      <c r="G25" s="3"/>
      <c r="H25" s="1"/>
      <c r="I25" s="1"/>
      <c r="J25" s="6"/>
      <c r="K25" s="6"/>
      <c r="L25" s="6"/>
      <c r="M25" s="6"/>
      <c r="N25" s="6"/>
      <c r="O25" s="6"/>
    </row>
    <row r="26" spans="3:15" ht="15" thickBot="1" x14ac:dyDescent="0.35">
      <c r="C26">
        <f t="shared" si="0"/>
        <v>2024</v>
      </c>
      <c r="D26" t="s">
        <v>12</v>
      </c>
      <c r="E26" s="5">
        <v>7109005</v>
      </c>
      <c r="F26" s="5">
        <v>6059246</v>
      </c>
      <c r="G26" s="2"/>
      <c r="H26" s="1"/>
      <c r="I26" s="1"/>
      <c r="J26" s="5"/>
      <c r="K26" s="5"/>
      <c r="L26" s="5"/>
      <c r="M26" s="5"/>
      <c r="N26" s="5"/>
      <c r="O26" s="5"/>
    </row>
    <row r="27" spans="3:15" ht="15" thickBot="1" x14ac:dyDescent="0.35">
      <c r="C27">
        <f t="shared" si="0"/>
        <v>2024</v>
      </c>
      <c r="D27" t="s">
        <v>11</v>
      </c>
      <c r="E27" s="6">
        <v>5000741</v>
      </c>
      <c r="F27" s="6">
        <v>8593179</v>
      </c>
      <c r="G27" s="3"/>
      <c r="H27" s="1"/>
      <c r="I27" s="1"/>
      <c r="J27" s="6"/>
      <c r="K27" s="6"/>
      <c r="L27" s="6"/>
      <c r="M27" s="6"/>
      <c r="N27" s="6"/>
      <c r="O27" s="6"/>
    </row>
    <row r="28" spans="3:15" ht="15" thickBot="1" x14ac:dyDescent="0.35">
      <c r="H28" s="1"/>
      <c r="I28" s="6"/>
      <c r="J28" s="1"/>
      <c r="K28" s="5"/>
      <c r="L28" s="5"/>
      <c r="M28" s="5"/>
      <c r="N28" s="5"/>
      <c r="O28" s="5"/>
    </row>
    <row r="29" spans="3:15" ht="15" thickBot="1" x14ac:dyDescent="0.35">
      <c r="J29" s="1"/>
      <c r="K29" s="6"/>
      <c r="L29" s="6"/>
      <c r="M29" s="6"/>
      <c r="N29" s="6"/>
      <c r="O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C8ED-7D96-4AD3-A918-3061F6C16654}">
  <dimension ref="C2:Q28"/>
  <sheetViews>
    <sheetView workbookViewId="0">
      <selection activeCell="E3" sqref="E3:E26"/>
    </sheetView>
  </sheetViews>
  <sheetFormatPr defaultRowHeight="14.4" x14ac:dyDescent="0.3"/>
  <cols>
    <col min="5" max="6" width="10.44140625" bestFit="1" customWidth="1"/>
  </cols>
  <sheetData>
    <row r="2" spans="3:17" x14ac:dyDescent="0.3">
      <c r="C2" t="s">
        <v>13</v>
      </c>
      <c r="D2" t="s">
        <v>14</v>
      </c>
      <c r="E2" t="s">
        <v>8</v>
      </c>
      <c r="F2" t="s">
        <v>15</v>
      </c>
    </row>
    <row r="3" spans="3:17" ht="15" thickBot="1" x14ac:dyDescent="0.35">
      <c r="C3">
        <v>2019</v>
      </c>
      <c r="D3" t="s">
        <v>9</v>
      </c>
      <c r="E3" s="14">
        <v>3535412</v>
      </c>
      <c r="F3" s="14">
        <v>3865820</v>
      </c>
      <c r="I3" s="1"/>
      <c r="J3" s="5"/>
      <c r="K3" s="5"/>
      <c r="L3" s="5"/>
      <c r="M3" s="5"/>
      <c r="N3" s="5"/>
      <c r="O3" s="5"/>
      <c r="P3" s="5"/>
      <c r="Q3" s="5"/>
    </row>
    <row r="4" spans="3:17" ht="15" thickBot="1" x14ac:dyDescent="0.35">
      <c r="C4">
        <f>IF(D3="Q4",C3+1,C3)</f>
        <v>2019</v>
      </c>
      <c r="D4" t="s">
        <v>10</v>
      </c>
      <c r="E4" s="6">
        <v>4658102</v>
      </c>
      <c r="F4" s="15">
        <v>2813411</v>
      </c>
      <c r="I4" s="1"/>
      <c r="J4" s="6"/>
      <c r="K4" s="6"/>
      <c r="L4" s="6"/>
      <c r="M4" s="6"/>
      <c r="N4" s="6"/>
      <c r="O4" s="6"/>
      <c r="P4" s="6"/>
      <c r="Q4" s="6"/>
    </row>
    <row r="5" spans="3:17" ht="15" thickBot="1" x14ac:dyDescent="0.35">
      <c r="C5">
        <f t="shared" ref="C5:C26" si="0">IF(D4="Q4",C4+1,C4)</f>
        <v>2019</v>
      </c>
      <c r="D5" t="s">
        <v>12</v>
      </c>
      <c r="E5" s="5">
        <v>3639261</v>
      </c>
      <c r="F5" s="5">
        <v>2844316</v>
      </c>
      <c r="I5" s="1"/>
      <c r="J5" s="5"/>
      <c r="K5" s="5"/>
      <c r="L5" s="5"/>
      <c r="M5" s="5"/>
      <c r="N5" s="5"/>
      <c r="O5" s="5"/>
      <c r="P5" s="5"/>
      <c r="Q5" s="5"/>
    </row>
    <row r="6" spans="3:17" ht="15" thickBot="1" x14ac:dyDescent="0.35">
      <c r="C6">
        <f t="shared" si="0"/>
        <v>2019</v>
      </c>
      <c r="D6" t="s">
        <v>11</v>
      </c>
      <c r="E6" s="6">
        <v>2768819</v>
      </c>
      <c r="F6" s="6">
        <v>3832291</v>
      </c>
      <c r="I6" s="1"/>
      <c r="J6" s="6"/>
      <c r="K6" s="6"/>
      <c r="L6" s="6"/>
      <c r="M6" s="6"/>
      <c r="N6" s="6"/>
      <c r="O6" s="6"/>
      <c r="P6" s="6"/>
      <c r="Q6" s="6"/>
    </row>
    <row r="7" spans="3:17" ht="15" thickBot="1" x14ac:dyDescent="0.35">
      <c r="C7">
        <f t="shared" si="0"/>
        <v>2020</v>
      </c>
      <c r="D7" t="s">
        <v>9</v>
      </c>
      <c r="E7" s="5">
        <v>3812403</v>
      </c>
      <c r="F7" s="5">
        <v>3883354</v>
      </c>
      <c r="I7" s="1"/>
      <c r="J7" s="5"/>
      <c r="K7" s="5"/>
      <c r="L7" s="5"/>
      <c r="M7" s="5"/>
      <c r="N7" s="5"/>
      <c r="O7" s="5"/>
      <c r="P7" s="5"/>
      <c r="Q7" s="5"/>
    </row>
    <row r="8" spans="3:17" ht="15" thickBot="1" x14ac:dyDescent="0.35">
      <c r="C8">
        <f t="shared" si="0"/>
        <v>2020</v>
      </c>
      <c r="D8" t="s">
        <v>10</v>
      </c>
      <c r="E8" s="6">
        <v>4778076</v>
      </c>
      <c r="F8" s="6">
        <v>2813493</v>
      </c>
      <c r="I8" s="1"/>
      <c r="J8" s="6"/>
      <c r="K8" s="6"/>
      <c r="L8" s="6"/>
      <c r="M8" s="6"/>
      <c r="N8" s="6"/>
      <c r="O8" s="6"/>
      <c r="P8" s="6"/>
      <c r="Q8" s="6"/>
    </row>
    <row r="9" spans="3:17" ht="15" thickBot="1" x14ac:dyDescent="0.35">
      <c r="C9">
        <f t="shared" si="0"/>
        <v>2020</v>
      </c>
      <c r="D9" t="s">
        <v>12</v>
      </c>
      <c r="E9" s="5">
        <v>3922944</v>
      </c>
      <c r="F9" s="5">
        <v>2844236</v>
      </c>
      <c r="I9" s="1"/>
      <c r="J9" s="5"/>
      <c r="K9" s="5"/>
      <c r="L9" s="5"/>
      <c r="M9" s="5"/>
      <c r="N9" s="5"/>
      <c r="O9" s="5"/>
      <c r="P9" s="5"/>
      <c r="Q9" s="5"/>
    </row>
    <row r="10" spans="3:17" ht="15" thickBot="1" x14ac:dyDescent="0.35">
      <c r="C10">
        <f t="shared" si="0"/>
        <v>2020</v>
      </c>
      <c r="D10" t="s">
        <v>11</v>
      </c>
      <c r="E10" s="6">
        <v>2986631</v>
      </c>
      <c r="F10" s="6">
        <v>3832212</v>
      </c>
      <c r="I10" s="1"/>
      <c r="J10" s="6"/>
      <c r="K10" s="6"/>
      <c r="L10" s="6"/>
      <c r="M10" s="6"/>
      <c r="N10" s="6"/>
      <c r="O10" s="6"/>
      <c r="P10" s="6"/>
      <c r="Q10" s="6"/>
    </row>
    <row r="11" spans="3:17" ht="15" thickBot="1" x14ac:dyDescent="0.35">
      <c r="C11">
        <f t="shared" si="0"/>
        <v>2021</v>
      </c>
      <c r="D11" t="s">
        <v>9</v>
      </c>
      <c r="E11" s="5">
        <v>3540420</v>
      </c>
      <c r="F11" s="5">
        <v>3883431</v>
      </c>
      <c r="I11" s="1"/>
      <c r="J11" s="5"/>
      <c r="K11" s="5"/>
      <c r="L11" s="5"/>
      <c r="M11" s="5"/>
      <c r="N11" s="5"/>
      <c r="O11" s="5"/>
      <c r="P11" s="5"/>
      <c r="Q11" s="5"/>
    </row>
    <row r="12" spans="3:17" ht="15" thickBot="1" x14ac:dyDescent="0.35">
      <c r="C12">
        <f t="shared" si="0"/>
        <v>2021</v>
      </c>
      <c r="D12" t="s">
        <v>10</v>
      </c>
      <c r="E12" s="6">
        <v>4114167</v>
      </c>
      <c r="F12" s="6">
        <v>2813575</v>
      </c>
      <c r="I12" s="1"/>
      <c r="J12" s="6"/>
      <c r="K12" s="6"/>
      <c r="L12" s="6"/>
      <c r="M12" s="6"/>
      <c r="N12" s="6"/>
      <c r="O12" s="6"/>
      <c r="P12" s="6"/>
      <c r="Q12" s="6"/>
    </row>
    <row r="13" spans="3:17" ht="15" thickBot="1" x14ac:dyDescent="0.35">
      <c r="C13">
        <f t="shared" si="0"/>
        <v>2021</v>
      </c>
      <c r="D13" t="s">
        <v>12</v>
      </c>
      <c r="E13" s="5">
        <v>3097969</v>
      </c>
      <c r="F13" s="5">
        <v>2844156</v>
      </c>
      <c r="I13" s="1"/>
      <c r="J13" s="5"/>
      <c r="K13" s="5"/>
      <c r="L13" s="5"/>
      <c r="M13" s="5"/>
      <c r="N13" s="5"/>
      <c r="O13" s="5"/>
      <c r="P13" s="5"/>
      <c r="Q13" s="5"/>
    </row>
    <row r="14" spans="3:17" ht="15" thickBot="1" x14ac:dyDescent="0.35">
      <c r="C14">
        <f t="shared" si="0"/>
        <v>2021</v>
      </c>
      <c r="D14" t="s">
        <v>11</v>
      </c>
      <c r="E14" s="6">
        <v>1359519</v>
      </c>
      <c r="F14" s="6">
        <v>3832134</v>
      </c>
      <c r="I14" s="1"/>
      <c r="J14" s="6"/>
      <c r="K14" s="6"/>
      <c r="L14" s="6"/>
      <c r="M14" s="6"/>
      <c r="N14" s="6"/>
      <c r="O14" s="6"/>
      <c r="P14" s="6"/>
      <c r="Q14" s="6"/>
    </row>
    <row r="15" spans="3:17" ht="15" thickBot="1" x14ac:dyDescent="0.35">
      <c r="C15">
        <f t="shared" si="0"/>
        <v>2022</v>
      </c>
      <c r="D15" t="s">
        <v>9</v>
      </c>
      <c r="E15" s="5">
        <v>2064367</v>
      </c>
      <c r="F15" s="5">
        <v>3883508</v>
      </c>
      <c r="I15" s="1"/>
      <c r="J15" s="5"/>
      <c r="K15" s="5"/>
      <c r="L15" s="5"/>
      <c r="M15" s="5"/>
      <c r="N15" s="5"/>
      <c r="O15" s="5"/>
      <c r="P15" s="5"/>
      <c r="Q15" s="5"/>
    </row>
    <row r="16" spans="3:17" ht="15" thickBot="1" x14ac:dyDescent="0.35">
      <c r="C16">
        <f t="shared" si="0"/>
        <v>2022</v>
      </c>
      <c r="D16" t="s">
        <v>10</v>
      </c>
      <c r="E16" s="6">
        <v>3604116</v>
      </c>
      <c r="F16" s="6">
        <v>2813656</v>
      </c>
      <c r="I16" s="1"/>
      <c r="J16" s="6"/>
      <c r="K16" s="6"/>
      <c r="L16" s="6"/>
      <c r="M16" s="6"/>
      <c r="N16" s="6"/>
      <c r="O16" s="6"/>
      <c r="P16" s="6"/>
      <c r="Q16" s="6"/>
    </row>
    <row r="17" spans="3:17" ht="15" thickBot="1" x14ac:dyDescent="0.35">
      <c r="C17">
        <f t="shared" si="0"/>
        <v>2022</v>
      </c>
      <c r="D17" t="s">
        <v>12</v>
      </c>
      <c r="E17" s="5">
        <v>3619270</v>
      </c>
      <c r="F17" s="5">
        <v>2844076</v>
      </c>
      <c r="I17" s="1"/>
      <c r="J17" s="5"/>
      <c r="K17" s="5"/>
      <c r="L17" s="5"/>
      <c r="M17" s="5"/>
      <c r="N17" s="5"/>
      <c r="O17" s="5"/>
      <c r="P17" s="5"/>
      <c r="Q17" s="5"/>
    </row>
    <row r="18" spans="3:17" ht="15" thickBot="1" x14ac:dyDescent="0.35">
      <c r="C18">
        <f t="shared" si="0"/>
        <v>2022</v>
      </c>
      <c r="D18" t="s">
        <v>11</v>
      </c>
      <c r="E18" s="6">
        <v>2815060</v>
      </c>
      <c r="F18" s="6">
        <v>3832055</v>
      </c>
      <c r="I18" s="1"/>
      <c r="J18" s="6"/>
      <c r="K18" s="6"/>
      <c r="L18" s="6"/>
      <c r="M18" s="6"/>
      <c r="N18" s="6"/>
      <c r="O18" s="6"/>
      <c r="P18" s="6"/>
      <c r="Q18" s="6"/>
    </row>
    <row r="19" spans="3:17" ht="15" thickBot="1" x14ac:dyDescent="0.35">
      <c r="C19">
        <f t="shared" si="0"/>
        <v>2023</v>
      </c>
      <c r="D19" t="s">
        <v>9</v>
      </c>
      <c r="E19" s="5">
        <v>3771871</v>
      </c>
      <c r="F19" s="5">
        <v>3883585</v>
      </c>
      <c r="I19" s="1"/>
      <c r="J19" s="5"/>
      <c r="K19" s="5"/>
      <c r="L19" s="5"/>
      <c r="M19" s="5"/>
      <c r="N19" s="5"/>
      <c r="O19" s="5"/>
      <c r="P19" s="5"/>
      <c r="Q19" s="5"/>
    </row>
    <row r="20" spans="3:17" ht="15" thickBot="1" x14ac:dyDescent="0.35">
      <c r="C20">
        <f t="shared" si="0"/>
        <v>2023</v>
      </c>
      <c r="D20" t="s">
        <v>10</v>
      </c>
      <c r="E20" s="6">
        <v>4814566</v>
      </c>
      <c r="F20" s="6">
        <v>2813738</v>
      </c>
      <c r="I20" s="1"/>
      <c r="J20" s="6"/>
      <c r="K20" s="6"/>
      <c r="L20" s="6"/>
      <c r="M20" s="6"/>
      <c r="N20" s="6"/>
      <c r="O20" s="6"/>
      <c r="P20" s="6"/>
      <c r="Q20" s="6"/>
    </row>
    <row r="21" spans="3:17" ht="15" thickBot="1" x14ac:dyDescent="0.35">
      <c r="C21">
        <f t="shared" si="0"/>
        <v>2023</v>
      </c>
      <c r="D21" t="s">
        <v>12</v>
      </c>
      <c r="E21" s="5">
        <v>3874032</v>
      </c>
      <c r="F21" s="5">
        <v>2843996</v>
      </c>
      <c r="I21" s="1"/>
      <c r="J21" s="5"/>
      <c r="K21" s="5"/>
      <c r="L21" s="5"/>
      <c r="M21" s="5"/>
      <c r="N21" s="5"/>
      <c r="O21" s="5"/>
      <c r="P21" s="5"/>
      <c r="Q21" s="5"/>
    </row>
    <row r="22" spans="3:17" ht="15" thickBot="1" x14ac:dyDescent="0.35">
      <c r="C22">
        <f t="shared" si="0"/>
        <v>2023</v>
      </c>
      <c r="D22" t="s">
        <v>11</v>
      </c>
      <c r="E22" s="6">
        <v>2949080</v>
      </c>
      <c r="F22" s="6">
        <v>3831976</v>
      </c>
      <c r="I22" s="1"/>
      <c r="J22" s="6"/>
      <c r="K22" s="6"/>
      <c r="L22" s="6"/>
      <c r="M22" s="6"/>
      <c r="N22" s="6"/>
      <c r="O22" s="6"/>
      <c r="P22" s="6"/>
      <c r="Q22" s="6"/>
    </row>
    <row r="23" spans="3:17" ht="15" thickBot="1" x14ac:dyDescent="0.35">
      <c r="C23">
        <f t="shared" si="0"/>
        <v>2024</v>
      </c>
      <c r="D23" t="s">
        <v>9</v>
      </c>
      <c r="E23" s="5">
        <v>3865045</v>
      </c>
      <c r="F23" s="5">
        <v>3883662</v>
      </c>
      <c r="I23" s="1"/>
      <c r="J23" s="5"/>
      <c r="K23" s="5"/>
      <c r="L23" s="5"/>
      <c r="M23" s="5"/>
      <c r="N23" s="5"/>
      <c r="O23" s="5"/>
      <c r="P23" s="5"/>
      <c r="Q23" s="5"/>
    </row>
    <row r="24" spans="3:17" ht="15" thickBot="1" x14ac:dyDescent="0.35">
      <c r="C24">
        <f t="shared" si="0"/>
        <v>2024</v>
      </c>
      <c r="D24" t="s">
        <v>10</v>
      </c>
      <c r="E24" s="6">
        <v>4449303</v>
      </c>
      <c r="F24" s="6">
        <v>2813819</v>
      </c>
      <c r="I24" s="1"/>
      <c r="J24" s="6"/>
      <c r="K24" s="6"/>
      <c r="L24" s="6"/>
      <c r="M24" s="6"/>
      <c r="N24" s="6"/>
      <c r="O24" s="6"/>
      <c r="P24" s="6"/>
      <c r="Q24" s="6"/>
    </row>
    <row r="25" spans="3:17" ht="15" thickBot="1" x14ac:dyDescent="0.35">
      <c r="C25">
        <f t="shared" si="0"/>
        <v>2024</v>
      </c>
      <c r="D25" t="s">
        <v>12</v>
      </c>
      <c r="E25" s="5">
        <v>3655260</v>
      </c>
      <c r="F25" s="5">
        <v>2843916</v>
      </c>
      <c r="I25" s="1"/>
      <c r="J25" s="5"/>
      <c r="K25" s="5"/>
      <c r="L25" s="5"/>
      <c r="M25" s="5"/>
      <c r="N25" s="5"/>
      <c r="O25" s="5"/>
      <c r="P25" s="5"/>
      <c r="Q25" s="5"/>
    </row>
    <row r="26" spans="3:17" ht="15" thickBot="1" x14ac:dyDescent="0.35">
      <c r="C26">
        <f t="shared" si="0"/>
        <v>2024</v>
      </c>
      <c r="D26" t="s">
        <v>11</v>
      </c>
      <c r="E26" s="6">
        <v>2627507</v>
      </c>
      <c r="F26" s="6">
        <v>3831898</v>
      </c>
      <c r="I26" s="1"/>
      <c r="J26" s="6"/>
      <c r="K26" s="6"/>
      <c r="L26" s="6"/>
      <c r="M26" s="6"/>
      <c r="N26" s="6"/>
      <c r="O26" s="6"/>
      <c r="P26" s="6"/>
      <c r="Q26" s="6"/>
    </row>
    <row r="27" spans="3:17" ht="15" thickBot="1" x14ac:dyDescent="0.35">
      <c r="I27" s="1"/>
      <c r="J27" s="5"/>
      <c r="K27" s="5"/>
      <c r="L27" s="5"/>
      <c r="M27" s="5"/>
      <c r="N27" s="5"/>
    </row>
    <row r="28" spans="3:17" ht="15" thickBot="1" x14ac:dyDescent="0.35">
      <c r="I28" s="1"/>
      <c r="J28" s="6"/>
      <c r="K28" s="6"/>
      <c r="L28" s="6"/>
      <c r="M28" s="6"/>
      <c r="N2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716-71CC-415F-A8B7-98DE274330FC}">
  <dimension ref="C2:O26"/>
  <sheetViews>
    <sheetView workbookViewId="0">
      <selection activeCell="E3" sqref="E3:E26"/>
    </sheetView>
  </sheetViews>
  <sheetFormatPr defaultRowHeight="14.4" x14ac:dyDescent="0.3"/>
  <cols>
    <col min="5" max="6" width="11.33203125" bestFit="1" customWidth="1"/>
  </cols>
  <sheetData>
    <row r="2" spans="3:15" ht="15" thickBot="1" x14ac:dyDescent="0.35">
      <c r="C2" t="s">
        <v>13</v>
      </c>
      <c r="D2" t="s">
        <v>14</v>
      </c>
      <c r="E2" t="s">
        <v>8</v>
      </c>
      <c r="F2" t="s">
        <v>15</v>
      </c>
      <c r="I2" s="5"/>
      <c r="J2" s="5"/>
      <c r="K2" s="5"/>
      <c r="L2" s="5"/>
      <c r="M2" s="5"/>
      <c r="N2" s="4"/>
    </row>
    <row r="3" spans="3:15" ht="15" thickBot="1" x14ac:dyDescent="0.35">
      <c r="C3">
        <v>2019</v>
      </c>
      <c r="D3" t="s">
        <v>9</v>
      </c>
      <c r="E3" s="5">
        <v>3093512</v>
      </c>
      <c r="F3" s="5">
        <v>2161557</v>
      </c>
      <c r="I3" s="1"/>
      <c r="J3" s="1"/>
      <c r="K3" s="5"/>
      <c r="L3" s="5"/>
      <c r="M3" s="5"/>
      <c r="N3" s="5"/>
      <c r="O3" s="5"/>
    </row>
    <row r="4" spans="3:15" ht="15" thickBot="1" x14ac:dyDescent="0.35">
      <c r="C4">
        <f>IF(D3="Q4",C3+1,C3)</f>
        <v>2019</v>
      </c>
      <c r="D4" t="s">
        <v>10</v>
      </c>
      <c r="E4" s="6">
        <v>2276638</v>
      </c>
      <c r="F4" s="6">
        <v>2764958</v>
      </c>
      <c r="I4" s="1"/>
      <c r="J4" s="1"/>
      <c r="K4" s="6"/>
      <c r="L4" s="6"/>
      <c r="M4" s="6"/>
      <c r="N4" s="6"/>
      <c r="O4" s="6"/>
    </row>
    <row r="5" spans="3:15" ht="15" thickBot="1" x14ac:dyDescent="0.35">
      <c r="C5">
        <f t="shared" ref="C5:C26" si="0">IF(D4="Q4",C4+1,C4)</f>
        <v>2019</v>
      </c>
      <c r="D5" t="s">
        <v>12</v>
      </c>
      <c r="E5" s="5">
        <v>2394818</v>
      </c>
      <c r="F5" s="5">
        <v>2792747</v>
      </c>
      <c r="I5" s="1"/>
      <c r="J5" s="1"/>
      <c r="K5" s="5"/>
      <c r="L5" s="5"/>
      <c r="M5" s="5"/>
      <c r="N5" s="5"/>
      <c r="O5" s="5"/>
    </row>
    <row r="6" spans="3:15" ht="15" thickBot="1" x14ac:dyDescent="0.35">
      <c r="C6">
        <f t="shared" si="0"/>
        <v>2019</v>
      </c>
      <c r="D6" t="s">
        <v>11</v>
      </c>
      <c r="E6" s="6">
        <v>2809836</v>
      </c>
      <c r="F6" s="6">
        <v>2611892</v>
      </c>
      <c r="I6" s="1"/>
      <c r="J6" s="1"/>
      <c r="K6" s="6"/>
      <c r="L6" s="6"/>
      <c r="M6" s="6"/>
      <c r="N6" s="6"/>
      <c r="O6" s="6"/>
    </row>
    <row r="7" spans="3:15" ht="15" thickBot="1" x14ac:dyDescent="0.35">
      <c r="C7">
        <f t="shared" si="0"/>
        <v>2020</v>
      </c>
      <c r="D7" t="s">
        <v>9</v>
      </c>
      <c r="E7" s="5">
        <v>3055117</v>
      </c>
      <c r="F7" s="5">
        <v>2944087</v>
      </c>
      <c r="I7" s="1"/>
      <c r="J7" s="1"/>
      <c r="K7" s="5"/>
      <c r="L7" s="5"/>
      <c r="M7" s="5"/>
      <c r="N7" s="5"/>
      <c r="O7" s="5"/>
    </row>
    <row r="8" spans="3:15" ht="15" thickBot="1" x14ac:dyDescent="0.35">
      <c r="C8">
        <f t="shared" si="0"/>
        <v>2020</v>
      </c>
      <c r="D8" t="s">
        <v>10</v>
      </c>
      <c r="E8" s="6">
        <v>3189282</v>
      </c>
      <c r="F8" s="6">
        <v>3329310</v>
      </c>
      <c r="I8" s="1"/>
      <c r="J8" s="1"/>
      <c r="K8" s="6"/>
      <c r="L8" s="6"/>
      <c r="M8" s="6"/>
      <c r="N8" s="6"/>
      <c r="O8" s="6"/>
    </row>
    <row r="9" spans="3:15" ht="15" thickBot="1" x14ac:dyDescent="0.35">
      <c r="C9">
        <f t="shared" si="0"/>
        <v>2020</v>
      </c>
      <c r="D9" t="s">
        <v>12</v>
      </c>
      <c r="E9" s="5">
        <v>3035688</v>
      </c>
      <c r="F9" s="5">
        <v>3025596</v>
      </c>
      <c r="I9" s="1"/>
      <c r="J9" s="1"/>
      <c r="K9" s="5"/>
      <c r="L9" s="5"/>
      <c r="M9" s="5"/>
      <c r="N9" s="5"/>
      <c r="O9" s="5"/>
    </row>
    <row r="10" spans="3:15" ht="15" thickBot="1" x14ac:dyDescent="0.35">
      <c r="C10">
        <f t="shared" si="0"/>
        <v>2020</v>
      </c>
      <c r="D10" t="s">
        <v>11</v>
      </c>
      <c r="E10" s="6">
        <v>3135786</v>
      </c>
      <c r="F10" s="6">
        <v>2618143</v>
      </c>
      <c r="I10" s="1"/>
      <c r="J10" s="1"/>
      <c r="K10" s="6"/>
      <c r="L10" s="6"/>
      <c r="M10" s="6"/>
      <c r="N10" s="6"/>
      <c r="O10" s="6"/>
    </row>
    <row r="11" spans="3:15" ht="15" thickBot="1" x14ac:dyDescent="0.35">
      <c r="C11">
        <f t="shared" si="0"/>
        <v>2021</v>
      </c>
      <c r="D11" t="s">
        <v>9</v>
      </c>
      <c r="E11" s="5">
        <v>3455819</v>
      </c>
      <c r="F11" s="5">
        <v>2903205</v>
      </c>
      <c r="I11" s="1"/>
      <c r="J11" s="1"/>
      <c r="K11" s="5"/>
      <c r="L11" s="5"/>
      <c r="M11" s="5"/>
      <c r="N11" s="5"/>
      <c r="O11" s="5"/>
    </row>
    <row r="12" spans="3:15" ht="15" thickBot="1" x14ac:dyDescent="0.35">
      <c r="C12">
        <f t="shared" si="0"/>
        <v>2021</v>
      </c>
      <c r="D12" t="s">
        <v>10</v>
      </c>
      <c r="E12" s="6">
        <v>3203302</v>
      </c>
      <c r="F12" s="6">
        <v>3392205</v>
      </c>
      <c r="I12" s="1"/>
      <c r="J12" s="1"/>
      <c r="K12" s="6"/>
      <c r="L12" s="6"/>
      <c r="M12" s="6"/>
      <c r="N12" s="6"/>
      <c r="O12" s="6"/>
    </row>
    <row r="13" spans="3:15" ht="15" thickBot="1" x14ac:dyDescent="0.35">
      <c r="C13">
        <f t="shared" si="0"/>
        <v>2021</v>
      </c>
      <c r="D13" t="s">
        <v>12</v>
      </c>
      <c r="E13" s="5">
        <v>2901661</v>
      </c>
      <c r="F13" s="5">
        <v>3158376</v>
      </c>
      <c r="I13" s="1"/>
      <c r="J13" s="1"/>
      <c r="K13" s="5"/>
      <c r="L13" s="5"/>
      <c r="M13" s="5"/>
      <c r="N13" s="5"/>
      <c r="O13" s="5"/>
    </row>
    <row r="14" spans="3:15" ht="15" thickBot="1" x14ac:dyDescent="0.35">
      <c r="C14">
        <f t="shared" si="0"/>
        <v>2021</v>
      </c>
      <c r="D14" t="s">
        <v>11</v>
      </c>
      <c r="E14" s="6">
        <v>2979875</v>
      </c>
      <c r="F14" s="6">
        <v>2759796</v>
      </c>
      <c r="I14" s="1"/>
      <c r="J14" s="1"/>
      <c r="K14" s="6"/>
      <c r="L14" s="6"/>
      <c r="M14" s="6"/>
      <c r="N14" s="6"/>
      <c r="O14" s="6"/>
    </row>
    <row r="15" spans="3:15" ht="15" thickBot="1" x14ac:dyDescent="0.35">
      <c r="C15">
        <f t="shared" si="0"/>
        <v>2022</v>
      </c>
      <c r="D15" t="s">
        <v>9</v>
      </c>
      <c r="E15" s="5">
        <v>2922435</v>
      </c>
      <c r="F15" s="5">
        <v>3086685</v>
      </c>
      <c r="I15" s="1"/>
      <c r="J15" s="1"/>
      <c r="K15" s="5"/>
      <c r="L15" s="5"/>
      <c r="M15" s="5"/>
      <c r="N15" s="5"/>
      <c r="O15" s="5"/>
    </row>
    <row r="16" spans="3:15" ht="15" thickBot="1" x14ac:dyDescent="0.35">
      <c r="C16">
        <f t="shared" si="0"/>
        <v>2022</v>
      </c>
      <c r="D16" t="s">
        <v>10</v>
      </c>
      <c r="E16" s="6">
        <v>2670828</v>
      </c>
      <c r="F16" s="6">
        <v>3650039</v>
      </c>
      <c r="I16" s="1"/>
      <c r="J16" s="1"/>
      <c r="K16" s="6"/>
      <c r="L16" s="6"/>
      <c r="M16" s="6"/>
      <c r="N16" s="6"/>
      <c r="O16" s="6"/>
    </row>
    <row r="17" spans="3:15" ht="15" thickBot="1" x14ac:dyDescent="0.35">
      <c r="C17">
        <f t="shared" si="0"/>
        <v>2022</v>
      </c>
      <c r="D17" t="s">
        <v>12</v>
      </c>
      <c r="E17" s="5">
        <v>2459128</v>
      </c>
      <c r="F17" s="5">
        <v>3543813</v>
      </c>
      <c r="I17" s="1"/>
      <c r="J17" s="1"/>
      <c r="K17" s="5"/>
      <c r="L17" s="5"/>
      <c r="M17" s="5"/>
      <c r="N17" s="5"/>
      <c r="O17" s="5"/>
    </row>
    <row r="18" spans="3:15" ht="15" thickBot="1" x14ac:dyDescent="0.35">
      <c r="C18">
        <f t="shared" si="0"/>
        <v>2022</v>
      </c>
      <c r="D18" t="s">
        <v>11</v>
      </c>
      <c r="E18" s="6">
        <v>2865848</v>
      </c>
      <c r="F18" s="6">
        <v>3387159</v>
      </c>
      <c r="I18" s="1"/>
      <c r="J18" s="1"/>
      <c r="K18" s="6"/>
      <c r="L18" s="6"/>
      <c r="M18" s="6"/>
      <c r="N18" s="6"/>
      <c r="O18" s="6"/>
    </row>
    <row r="19" spans="3:15" ht="15" thickBot="1" x14ac:dyDescent="0.35">
      <c r="C19">
        <f t="shared" si="0"/>
        <v>2023</v>
      </c>
      <c r="D19" t="s">
        <v>9</v>
      </c>
      <c r="E19" s="5">
        <v>3290957</v>
      </c>
      <c r="F19" s="5">
        <v>3837673</v>
      </c>
      <c r="I19" s="1"/>
      <c r="J19" s="1"/>
      <c r="K19" s="5"/>
      <c r="L19" s="5"/>
      <c r="M19" s="5"/>
      <c r="N19" s="5"/>
      <c r="O19" s="5"/>
    </row>
    <row r="20" spans="3:15" ht="15" thickBot="1" x14ac:dyDescent="0.35">
      <c r="C20">
        <f t="shared" si="0"/>
        <v>2023</v>
      </c>
      <c r="D20" t="s">
        <v>10</v>
      </c>
      <c r="E20" s="6">
        <v>2976612</v>
      </c>
      <c r="F20" s="6">
        <v>4260540</v>
      </c>
      <c r="I20" s="1"/>
      <c r="J20" s="1"/>
      <c r="K20" s="6"/>
      <c r="L20" s="6"/>
      <c r="M20" s="6"/>
      <c r="N20" s="6"/>
      <c r="O20" s="6"/>
    </row>
    <row r="21" spans="3:15" ht="15" thickBot="1" x14ac:dyDescent="0.35">
      <c r="C21">
        <f t="shared" si="0"/>
        <v>2023</v>
      </c>
      <c r="D21" t="s">
        <v>12</v>
      </c>
      <c r="E21" s="5">
        <v>2675425</v>
      </c>
      <c r="F21" s="5">
        <v>4025362</v>
      </c>
      <c r="I21" s="1"/>
      <c r="J21" s="1"/>
      <c r="K21" s="5"/>
      <c r="L21" s="5"/>
      <c r="M21" s="5"/>
      <c r="N21" s="5"/>
      <c r="O21" s="5"/>
    </row>
    <row r="22" spans="3:15" ht="15" thickBot="1" x14ac:dyDescent="0.35">
      <c r="C22">
        <f t="shared" si="0"/>
        <v>2023</v>
      </c>
      <c r="D22" t="s">
        <v>11</v>
      </c>
      <c r="E22" s="6">
        <v>2498088</v>
      </c>
      <c r="F22" s="6">
        <v>3865178</v>
      </c>
      <c r="I22" s="1"/>
      <c r="J22" s="1"/>
      <c r="K22" s="6"/>
      <c r="L22" s="6"/>
      <c r="M22" s="6"/>
      <c r="N22" s="6"/>
      <c r="O22" s="6"/>
    </row>
    <row r="23" spans="3:15" ht="15" thickBot="1" x14ac:dyDescent="0.35">
      <c r="C23">
        <f t="shared" si="0"/>
        <v>2024</v>
      </c>
      <c r="D23" t="s">
        <v>9</v>
      </c>
      <c r="E23" s="5">
        <v>2209018</v>
      </c>
      <c r="F23" s="5">
        <v>4291881</v>
      </c>
      <c r="I23" s="1"/>
      <c r="J23" s="1"/>
      <c r="K23" s="5"/>
      <c r="L23" s="5"/>
      <c r="M23" s="5"/>
      <c r="N23" s="5"/>
      <c r="O23" s="5"/>
    </row>
    <row r="24" spans="3:15" ht="15" thickBot="1" x14ac:dyDescent="0.35">
      <c r="C24">
        <f t="shared" si="0"/>
        <v>2024</v>
      </c>
      <c r="D24" t="s">
        <v>10</v>
      </c>
      <c r="E24" s="6">
        <v>2310345</v>
      </c>
      <c r="F24" s="6">
        <v>4659213</v>
      </c>
      <c r="I24" s="1"/>
      <c r="J24" s="1"/>
      <c r="K24" s="6"/>
      <c r="L24" s="6"/>
      <c r="M24" s="6"/>
      <c r="N24" s="6"/>
      <c r="O24" s="6"/>
    </row>
    <row r="25" spans="3:15" ht="15" thickBot="1" x14ac:dyDescent="0.35">
      <c r="C25">
        <f t="shared" si="0"/>
        <v>2024</v>
      </c>
      <c r="D25" t="s">
        <v>12</v>
      </c>
      <c r="E25" s="5">
        <v>2352639</v>
      </c>
      <c r="F25" s="5">
        <v>4369116</v>
      </c>
      <c r="I25" s="1"/>
      <c r="J25" s="1"/>
      <c r="K25" s="5"/>
      <c r="L25" s="5"/>
      <c r="M25" s="5"/>
      <c r="N25" s="5"/>
      <c r="O25" s="5"/>
    </row>
    <row r="26" spans="3:15" ht="15" thickBot="1" x14ac:dyDescent="0.35">
      <c r="C26">
        <f t="shared" si="0"/>
        <v>2024</v>
      </c>
      <c r="D26" t="s">
        <v>11</v>
      </c>
      <c r="E26" s="6">
        <v>1830770</v>
      </c>
      <c r="F26" s="6">
        <v>4082591</v>
      </c>
      <c r="I26" s="1"/>
      <c r="J26" s="1"/>
      <c r="K26" s="6"/>
      <c r="L26" s="6"/>
      <c r="M26" s="6"/>
      <c r="N26" s="6"/>
      <c r="O2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9875-86C5-4B18-A724-24D2B0783DF5}">
  <dimension ref="C2:N26"/>
  <sheetViews>
    <sheetView workbookViewId="0">
      <selection activeCell="E3" sqref="E3:E26"/>
    </sheetView>
  </sheetViews>
  <sheetFormatPr defaultRowHeight="14.4" x14ac:dyDescent="0.3"/>
  <sheetData>
    <row r="2" spans="3:14" ht="15" thickBot="1" x14ac:dyDescent="0.35">
      <c r="C2" t="s">
        <v>13</v>
      </c>
      <c r="D2" t="s">
        <v>14</v>
      </c>
      <c r="E2" t="s">
        <v>8</v>
      </c>
      <c r="F2" t="s">
        <v>15</v>
      </c>
      <c r="H2" s="1"/>
      <c r="I2" s="5"/>
      <c r="J2" s="5"/>
      <c r="K2" s="5"/>
      <c r="L2" s="5"/>
      <c r="M2" s="5"/>
    </row>
    <row r="3" spans="3:14" ht="15" thickBot="1" x14ac:dyDescent="0.35">
      <c r="C3">
        <v>2019</v>
      </c>
      <c r="D3" t="s">
        <v>9</v>
      </c>
      <c r="E3" s="5">
        <v>11001912</v>
      </c>
      <c r="F3" s="5">
        <v>13409505</v>
      </c>
      <c r="H3" s="1"/>
      <c r="I3" s="1"/>
      <c r="J3" s="5"/>
      <c r="K3" s="5"/>
      <c r="L3" s="5"/>
      <c r="M3" s="5"/>
      <c r="N3" s="5"/>
    </row>
    <row r="4" spans="3:14" ht="15" thickBot="1" x14ac:dyDescent="0.35">
      <c r="C4">
        <f>IF(D3="Q4",C3+1,C3)</f>
        <v>2019</v>
      </c>
      <c r="D4" t="s">
        <v>10</v>
      </c>
      <c r="E4" s="6">
        <v>8883529</v>
      </c>
      <c r="F4" s="6">
        <v>8861288</v>
      </c>
      <c r="H4" s="1"/>
      <c r="I4" s="1"/>
      <c r="J4" s="6"/>
      <c r="K4" s="6"/>
      <c r="L4" s="6"/>
      <c r="M4" s="6"/>
      <c r="N4" s="6"/>
    </row>
    <row r="5" spans="3:14" ht="15" thickBot="1" x14ac:dyDescent="0.35">
      <c r="C5">
        <f t="shared" ref="C5:C26" si="0">IF(D4="Q4",C4+1,C4)</f>
        <v>2019</v>
      </c>
      <c r="D5" t="s">
        <v>12</v>
      </c>
      <c r="E5" s="5">
        <v>9317301</v>
      </c>
      <c r="F5" s="5">
        <v>8779907</v>
      </c>
      <c r="H5" s="1"/>
      <c r="I5" s="1"/>
      <c r="J5" s="5"/>
      <c r="K5" s="5"/>
      <c r="L5" s="5"/>
      <c r="M5" s="5"/>
      <c r="N5" s="5"/>
    </row>
    <row r="6" spans="3:14" ht="15" thickBot="1" x14ac:dyDescent="0.35">
      <c r="C6">
        <f t="shared" si="0"/>
        <v>2019</v>
      </c>
      <c r="D6" t="s">
        <v>11</v>
      </c>
      <c r="E6" s="6">
        <v>12470803</v>
      </c>
      <c r="F6" s="6">
        <v>13110096</v>
      </c>
      <c r="H6" s="1"/>
      <c r="I6" s="1"/>
      <c r="J6" s="6"/>
      <c r="K6" s="6"/>
      <c r="L6" s="6"/>
      <c r="M6" s="6"/>
      <c r="N6" s="6"/>
    </row>
    <row r="7" spans="3:14" ht="15" thickBot="1" x14ac:dyDescent="0.35">
      <c r="C7">
        <f t="shared" si="0"/>
        <v>2020</v>
      </c>
      <c r="D7" t="s">
        <v>9</v>
      </c>
      <c r="E7" s="5">
        <v>13925981</v>
      </c>
      <c r="F7" s="5">
        <v>13633941</v>
      </c>
      <c r="H7" s="1"/>
      <c r="I7" s="1"/>
      <c r="J7" s="5"/>
      <c r="K7" s="5"/>
      <c r="L7" s="5"/>
      <c r="M7" s="5"/>
      <c r="N7" s="5"/>
    </row>
    <row r="8" spans="3:14" ht="15" thickBot="1" x14ac:dyDescent="0.35">
      <c r="C8">
        <f t="shared" si="0"/>
        <v>2020</v>
      </c>
      <c r="D8" t="s">
        <v>10</v>
      </c>
      <c r="E8" s="6">
        <v>12439784</v>
      </c>
      <c r="F8" s="6">
        <v>9086361</v>
      </c>
      <c r="H8" s="1"/>
      <c r="I8" s="1"/>
      <c r="J8" s="6"/>
      <c r="K8" s="6"/>
      <c r="L8" s="6"/>
      <c r="M8" s="6"/>
      <c r="N8" s="6"/>
    </row>
    <row r="9" spans="3:14" ht="15" thickBot="1" x14ac:dyDescent="0.35">
      <c r="C9">
        <f t="shared" si="0"/>
        <v>2020</v>
      </c>
      <c r="D9" t="s">
        <v>12</v>
      </c>
      <c r="E9" s="5">
        <v>9474636</v>
      </c>
      <c r="F9" s="5">
        <v>8996074</v>
      </c>
      <c r="H9" s="1"/>
      <c r="I9" s="1"/>
      <c r="J9" s="5"/>
      <c r="K9" s="5"/>
      <c r="L9" s="5"/>
      <c r="M9" s="5"/>
      <c r="N9" s="5"/>
    </row>
    <row r="10" spans="3:14" ht="15" thickBot="1" x14ac:dyDescent="0.35">
      <c r="C10">
        <f t="shared" si="0"/>
        <v>2020</v>
      </c>
      <c r="D10" t="s">
        <v>11</v>
      </c>
      <c r="E10" s="6">
        <v>9295426</v>
      </c>
      <c r="F10" s="6">
        <v>13325680</v>
      </c>
      <c r="H10" s="1"/>
      <c r="I10" s="1"/>
      <c r="J10" s="6"/>
      <c r="K10" s="6"/>
      <c r="L10" s="6"/>
      <c r="M10" s="6"/>
      <c r="N10" s="6"/>
    </row>
    <row r="11" spans="3:14" ht="15" thickBot="1" x14ac:dyDescent="0.35">
      <c r="C11">
        <f t="shared" si="0"/>
        <v>2021</v>
      </c>
      <c r="D11" t="s">
        <v>9</v>
      </c>
      <c r="E11" s="5">
        <v>11153194</v>
      </c>
      <c r="F11" s="5">
        <v>13858368</v>
      </c>
      <c r="H11" s="1"/>
      <c r="I11" s="1"/>
      <c r="J11" s="5"/>
      <c r="K11" s="5"/>
      <c r="L11" s="5"/>
      <c r="M11" s="5"/>
      <c r="N11" s="5"/>
    </row>
    <row r="12" spans="3:14" ht="15" thickBot="1" x14ac:dyDescent="0.35">
      <c r="C12">
        <f t="shared" si="0"/>
        <v>2021</v>
      </c>
      <c r="D12" t="s">
        <v>10</v>
      </c>
      <c r="E12" s="6">
        <v>11773390</v>
      </c>
      <c r="F12" s="6">
        <v>9311442</v>
      </c>
      <c r="H12" s="1"/>
      <c r="I12" s="1"/>
      <c r="J12" s="6"/>
      <c r="K12" s="6"/>
      <c r="L12" s="6"/>
      <c r="M12" s="6"/>
      <c r="N12" s="6"/>
    </row>
    <row r="13" spans="3:14" ht="15" thickBot="1" x14ac:dyDescent="0.35">
      <c r="C13">
        <f t="shared" si="0"/>
        <v>2021</v>
      </c>
      <c r="D13" t="s">
        <v>12</v>
      </c>
      <c r="E13" s="5">
        <v>11660610</v>
      </c>
      <c r="F13" s="5">
        <v>9212250</v>
      </c>
      <c r="H13" s="1"/>
      <c r="I13" s="1"/>
      <c r="J13" s="5"/>
      <c r="K13" s="5"/>
      <c r="L13" s="5"/>
      <c r="M13" s="5"/>
      <c r="N13" s="5"/>
    </row>
    <row r="14" spans="3:14" ht="15" thickBot="1" x14ac:dyDescent="0.35">
      <c r="C14">
        <f t="shared" si="0"/>
        <v>2021</v>
      </c>
      <c r="D14" t="s">
        <v>11</v>
      </c>
      <c r="E14" s="6">
        <v>11902390</v>
      </c>
      <c r="F14" s="6">
        <v>13541256</v>
      </c>
      <c r="H14" s="1"/>
      <c r="I14" s="1"/>
      <c r="J14" s="6"/>
      <c r="K14" s="6"/>
      <c r="L14" s="6"/>
      <c r="M14" s="6"/>
      <c r="N14" s="6"/>
    </row>
    <row r="15" spans="3:14" ht="15" thickBot="1" x14ac:dyDescent="0.35">
      <c r="C15">
        <f t="shared" si="0"/>
        <v>2022</v>
      </c>
      <c r="D15" t="s">
        <v>9</v>
      </c>
      <c r="E15" s="5">
        <v>11235767</v>
      </c>
      <c r="F15" s="5">
        <v>14082785</v>
      </c>
      <c r="H15" s="1"/>
      <c r="I15" s="1"/>
      <c r="J15" s="5"/>
      <c r="K15" s="5"/>
      <c r="L15" s="5"/>
      <c r="M15" s="5"/>
      <c r="N15" s="5"/>
    </row>
    <row r="16" spans="3:14" ht="15" thickBot="1" x14ac:dyDescent="0.35">
      <c r="C16">
        <f t="shared" si="0"/>
        <v>2022</v>
      </c>
      <c r="D16" t="s">
        <v>10</v>
      </c>
      <c r="E16" s="6">
        <v>9469194</v>
      </c>
      <c r="F16" s="6">
        <v>9536531</v>
      </c>
      <c r="H16" s="1"/>
      <c r="I16" s="1"/>
      <c r="J16" s="6"/>
      <c r="K16" s="6"/>
      <c r="L16" s="6"/>
      <c r="M16" s="6"/>
      <c r="N16" s="6"/>
    </row>
    <row r="17" spans="3:14" ht="15" thickBot="1" x14ac:dyDescent="0.35">
      <c r="C17">
        <f t="shared" si="0"/>
        <v>2022</v>
      </c>
      <c r="D17" t="s">
        <v>12</v>
      </c>
      <c r="E17" s="5">
        <v>8428950</v>
      </c>
      <c r="F17" s="5">
        <v>9428436</v>
      </c>
      <c r="H17" s="1"/>
      <c r="I17" s="1"/>
      <c r="J17" s="5"/>
      <c r="K17" s="5"/>
      <c r="L17" s="5"/>
      <c r="M17" s="5"/>
      <c r="N17" s="5"/>
    </row>
    <row r="18" spans="3:14" ht="15" thickBot="1" x14ac:dyDescent="0.35">
      <c r="C18">
        <f t="shared" si="0"/>
        <v>2022</v>
      </c>
      <c r="D18" t="s">
        <v>11</v>
      </c>
      <c r="E18" s="6">
        <v>9219830</v>
      </c>
      <c r="F18" s="6">
        <v>13756824</v>
      </c>
      <c r="H18" s="1"/>
      <c r="I18" s="1"/>
      <c r="J18" s="6"/>
      <c r="K18" s="6"/>
      <c r="L18" s="6"/>
      <c r="M18" s="6"/>
      <c r="N18" s="6"/>
    </row>
    <row r="19" spans="3:14" ht="15" thickBot="1" x14ac:dyDescent="0.35">
      <c r="C19">
        <f t="shared" si="0"/>
        <v>2023</v>
      </c>
      <c r="D19" t="s">
        <v>9</v>
      </c>
      <c r="E19" s="5">
        <v>11010220</v>
      </c>
      <c r="F19" s="5">
        <v>14307193</v>
      </c>
      <c r="H19" s="1"/>
      <c r="I19" s="1"/>
      <c r="J19" s="5"/>
      <c r="K19" s="5"/>
      <c r="L19" s="5"/>
      <c r="M19" s="5"/>
      <c r="N19" s="5"/>
    </row>
    <row r="20" spans="3:14" ht="15" thickBot="1" x14ac:dyDescent="0.35">
      <c r="C20">
        <f t="shared" si="0"/>
        <v>2023</v>
      </c>
      <c r="D20" t="s">
        <v>10</v>
      </c>
      <c r="E20" s="6">
        <v>11230277</v>
      </c>
      <c r="F20" s="6">
        <v>9761628</v>
      </c>
      <c r="H20" s="1"/>
      <c r="I20" s="1"/>
      <c r="J20" s="6"/>
      <c r="K20" s="6"/>
      <c r="L20" s="6"/>
      <c r="M20" s="6"/>
      <c r="N20" s="6"/>
    </row>
    <row r="21" spans="3:14" ht="15" thickBot="1" x14ac:dyDescent="0.35">
      <c r="C21">
        <f t="shared" si="0"/>
        <v>2023</v>
      </c>
      <c r="D21" t="s">
        <v>12</v>
      </c>
      <c r="E21" s="5">
        <v>9104291</v>
      </c>
      <c r="F21" s="5">
        <v>9644631</v>
      </c>
      <c r="H21" s="1"/>
      <c r="I21" s="1"/>
      <c r="J21" s="5"/>
      <c r="K21" s="5"/>
      <c r="L21" s="5"/>
      <c r="M21" s="5"/>
      <c r="N21" s="5"/>
    </row>
    <row r="22" spans="3:14" ht="15" thickBot="1" x14ac:dyDescent="0.35">
      <c r="C22">
        <f t="shared" si="0"/>
        <v>2023</v>
      </c>
      <c r="D22" t="s">
        <v>11</v>
      </c>
      <c r="E22" s="6">
        <v>9834974</v>
      </c>
      <c r="F22" s="6">
        <v>13972383</v>
      </c>
      <c r="H22" s="1"/>
      <c r="I22" s="1"/>
      <c r="J22" s="6"/>
      <c r="K22" s="6"/>
      <c r="L22" s="6"/>
      <c r="M22" s="6"/>
      <c r="N22" s="6"/>
    </row>
    <row r="23" spans="3:14" ht="15" thickBot="1" x14ac:dyDescent="0.35">
      <c r="C23">
        <f t="shared" si="0"/>
        <v>2024</v>
      </c>
      <c r="D23" t="s">
        <v>9</v>
      </c>
      <c r="E23" s="5">
        <v>12381594</v>
      </c>
      <c r="F23" s="5">
        <v>14531591</v>
      </c>
      <c r="H23" s="1"/>
      <c r="I23" s="1"/>
      <c r="J23" s="5"/>
      <c r="K23" s="5"/>
      <c r="L23" s="5"/>
      <c r="M23" s="5"/>
      <c r="N23" s="5"/>
    </row>
    <row r="24" spans="3:14" ht="15" thickBot="1" x14ac:dyDescent="0.35">
      <c r="C24">
        <f t="shared" si="0"/>
        <v>2024</v>
      </c>
      <c r="D24" t="s">
        <v>10</v>
      </c>
      <c r="E24" s="6">
        <v>10947246</v>
      </c>
      <c r="F24" s="6">
        <v>9986734</v>
      </c>
      <c r="H24" s="1"/>
      <c r="I24" s="1"/>
      <c r="J24" s="6"/>
      <c r="K24" s="6"/>
      <c r="L24" s="6"/>
      <c r="M24" s="6"/>
      <c r="N24" s="6"/>
    </row>
    <row r="25" spans="3:14" ht="15" thickBot="1" x14ac:dyDescent="0.35">
      <c r="C25">
        <f t="shared" si="0"/>
        <v>2024</v>
      </c>
      <c r="D25" t="s">
        <v>12</v>
      </c>
      <c r="E25" s="5">
        <v>8829033</v>
      </c>
      <c r="F25" s="5">
        <v>9860836</v>
      </c>
      <c r="H25" s="1"/>
      <c r="I25" s="1"/>
      <c r="J25" s="5"/>
      <c r="K25" s="5"/>
      <c r="L25" s="5"/>
      <c r="M25" s="5"/>
      <c r="N25" s="5"/>
    </row>
    <row r="26" spans="3:14" ht="15" thickBot="1" x14ac:dyDescent="0.35">
      <c r="C26">
        <f t="shared" si="0"/>
        <v>2024</v>
      </c>
      <c r="D26" t="s">
        <v>11</v>
      </c>
      <c r="E26" s="6">
        <v>9691188</v>
      </c>
      <c r="F26" s="6">
        <v>14187934</v>
      </c>
      <c r="I26" s="1"/>
      <c r="J26" s="6"/>
      <c r="K26" s="6"/>
      <c r="L26" s="6"/>
      <c r="M26" s="6"/>
      <c r="N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9B47-1975-4FA6-8A45-35FADBB7E112}">
  <dimension ref="C2:N30"/>
  <sheetViews>
    <sheetView workbookViewId="0">
      <selection activeCell="E3" sqref="E3:E26"/>
    </sheetView>
  </sheetViews>
  <sheetFormatPr defaultRowHeight="14.4" x14ac:dyDescent="0.3"/>
  <sheetData>
    <row r="2" spans="3:14" x14ac:dyDescent="0.3">
      <c r="C2" t="s">
        <v>13</v>
      </c>
      <c r="D2" t="s">
        <v>14</v>
      </c>
      <c r="E2" t="s">
        <v>8</v>
      </c>
      <c r="F2" t="s">
        <v>15</v>
      </c>
    </row>
    <row r="3" spans="3:14" ht="15" thickBot="1" x14ac:dyDescent="0.35">
      <c r="C3">
        <v>2019</v>
      </c>
      <c r="D3" t="s">
        <v>9</v>
      </c>
      <c r="E3" s="5">
        <v>6185002</v>
      </c>
      <c r="F3" s="5">
        <v>8332779</v>
      </c>
      <c r="H3" s="1"/>
      <c r="I3" s="5"/>
      <c r="J3" s="5"/>
      <c r="K3" s="5"/>
      <c r="L3" s="5"/>
      <c r="M3" s="5"/>
    </row>
    <row r="4" spans="3:14" ht="15" thickBot="1" x14ac:dyDescent="0.35">
      <c r="C4">
        <f>IF(D3="Q4",C3+1,C3)</f>
        <v>2019</v>
      </c>
      <c r="D4" t="s">
        <v>10</v>
      </c>
      <c r="E4" s="6">
        <v>8929139</v>
      </c>
      <c r="F4" s="6">
        <v>5947687</v>
      </c>
      <c r="H4" s="1"/>
      <c r="I4" s="6"/>
      <c r="J4" s="6"/>
      <c r="K4" s="6"/>
      <c r="L4" s="6"/>
      <c r="M4" s="6"/>
    </row>
    <row r="5" spans="3:14" ht="15" thickBot="1" x14ac:dyDescent="0.35">
      <c r="C5">
        <f t="shared" ref="C5:C26" si="0">IF(D4="Q4",C4+1,C4)</f>
        <v>2019</v>
      </c>
      <c r="D5" t="s">
        <v>12</v>
      </c>
      <c r="E5" s="5">
        <v>10763828</v>
      </c>
      <c r="F5" s="5">
        <v>5156368</v>
      </c>
      <c r="H5" s="1"/>
      <c r="I5" s="5"/>
      <c r="J5" s="5"/>
      <c r="K5" s="5"/>
      <c r="L5" s="5"/>
      <c r="M5" s="5"/>
    </row>
    <row r="6" spans="3:14" ht="15" thickBot="1" x14ac:dyDescent="0.35">
      <c r="C6">
        <f t="shared" si="0"/>
        <v>2019</v>
      </c>
      <c r="D6" t="s">
        <v>11</v>
      </c>
      <c r="E6" s="6">
        <v>9564935</v>
      </c>
      <c r="F6" s="6">
        <v>7273499</v>
      </c>
      <c r="H6" s="1"/>
      <c r="I6" s="6"/>
      <c r="J6" s="6"/>
      <c r="K6" s="6"/>
      <c r="L6" s="6"/>
      <c r="M6" s="6"/>
    </row>
    <row r="7" spans="3:14" ht="15" thickBot="1" x14ac:dyDescent="0.35">
      <c r="C7">
        <f t="shared" si="0"/>
        <v>2020</v>
      </c>
      <c r="D7" t="s">
        <v>9</v>
      </c>
      <c r="E7" s="5">
        <v>7308787</v>
      </c>
      <c r="F7" s="5">
        <v>7630405</v>
      </c>
      <c r="H7" s="1"/>
      <c r="I7" s="5"/>
      <c r="J7" s="5"/>
      <c r="K7" s="5"/>
      <c r="L7" s="5"/>
      <c r="M7" s="5"/>
      <c r="N7" s="5"/>
    </row>
    <row r="8" spans="3:14" ht="15" thickBot="1" x14ac:dyDescent="0.35">
      <c r="C8">
        <f t="shared" si="0"/>
        <v>2020</v>
      </c>
      <c r="D8" t="s">
        <v>10</v>
      </c>
      <c r="E8" s="6">
        <v>7546605</v>
      </c>
      <c r="F8" s="6">
        <v>5166392</v>
      </c>
      <c r="H8" s="1"/>
      <c r="I8" s="6"/>
      <c r="J8" s="6"/>
      <c r="K8" s="6"/>
      <c r="L8" s="6"/>
      <c r="M8" s="6"/>
      <c r="N8" s="6"/>
    </row>
    <row r="9" spans="3:14" ht="15" thickBot="1" x14ac:dyDescent="0.35">
      <c r="C9">
        <f t="shared" si="0"/>
        <v>2020</v>
      </c>
      <c r="D9" t="s">
        <v>12</v>
      </c>
      <c r="E9" s="5">
        <v>9781673</v>
      </c>
      <c r="F9" s="5">
        <v>4433540</v>
      </c>
      <c r="H9" s="1"/>
      <c r="I9" s="5"/>
      <c r="J9" s="5"/>
      <c r="K9" s="5"/>
      <c r="L9" s="5"/>
      <c r="M9" s="5"/>
      <c r="N9" s="5"/>
    </row>
    <row r="10" spans="3:14" ht="15" thickBot="1" x14ac:dyDescent="0.35">
      <c r="C10">
        <f t="shared" si="0"/>
        <v>2020</v>
      </c>
      <c r="D10" t="s">
        <v>11</v>
      </c>
      <c r="E10" s="6">
        <v>10253902</v>
      </c>
      <c r="F10" s="6">
        <v>6507781</v>
      </c>
      <c r="H10" s="1"/>
      <c r="I10" s="6"/>
      <c r="J10" s="6"/>
      <c r="K10" s="6"/>
      <c r="L10" s="6"/>
      <c r="M10" s="6"/>
      <c r="N10" s="6"/>
    </row>
    <row r="11" spans="3:14" ht="15" thickBot="1" x14ac:dyDescent="0.35">
      <c r="C11">
        <f t="shared" si="0"/>
        <v>2021</v>
      </c>
      <c r="D11" t="s">
        <v>9</v>
      </c>
      <c r="E11" s="5">
        <v>8860881</v>
      </c>
      <c r="F11" s="5">
        <v>6933702</v>
      </c>
      <c r="H11" s="1"/>
      <c r="I11" s="5"/>
      <c r="J11" s="5"/>
      <c r="K11" s="5"/>
      <c r="L11" s="5"/>
      <c r="M11" s="5"/>
      <c r="N11" s="5"/>
    </row>
    <row r="12" spans="3:14" ht="15" thickBot="1" x14ac:dyDescent="0.35">
      <c r="C12">
        <f t="shared" si="0"/>
        <v>2021</v>
      </c>
      <c r="D12" t="s">
        <v>10</v>
      </c>
      <c r="E12" s="6">
        <v>9313567</v>
      </c>
      <c r="F12" s="6">
        <v>4617165</v>
      </c>
      <c r="H12" s="1"/>
      <c r="I12" s="6"/>
      <c r="J12" s="6"/>
      <c r="K12" s="6"/>
      <c r="L12" s="6"/>
      <c r="M12" s="6"/>
      <c r="N12" s="6"/>
    </row>
    <row r="13" spans="3:14" ht="15" thickBot="1" x14ac:dyDescent="0.35">
      <c r="C13">
        <f t="shared" si="0"/>
        <v>2021</v>
      </c>
      <c r="D13" t="s">
        <v>12</v>
      </c>
      <c r="E13" s="5">
        <v>9296437</v>
      </c>
      <c r="F13" s="5">
        <v>3914889</v>
      </c>
      <c r="H13" s="1"/>
      <c r="I13" s="5"/>
      <c r="J13" s="5"/>
      <c r="K13" s="5"/>
      <c r="L13" s="5"/>
      <c r="M13" s="5"/>
      <c r="N13" s="5"/>
    </row>
    <row r="14" spans="3:14" ht="15" thickBot="1" x14ac:dyDescent="0.35">
      <c r="C14">
        <f t="shared" si="0"/>
        <v>2021</v>
      </c>
      <c r="D14" t="s">
        <v>11</v>
      </c>
      <c r="E14" s="6">
        <v>8014089</v>
      </c>
      <c r="F14" s="6">
        <v>5934534</v>
      </c>
      <c r="H14" s="1"/>
      <c r="I14" s="6"/>
      <c r="J14" s="6"/>
      <c r="K14" s="6"/>
      <c r="L14" s="6"/>
      <c r="M14" s="6"/>
      <c r="N14" s="6"/>
    </row>
    <row r="15" spans="3:14" ht="15" thickBot="1" x14ac:dyDescent="0.35">
      <c r="C15">
        <f t="shared" si="0"/>
        <v>2022</v>
      </c>
      <c r="D15" t="s">
        <v>9</v>
      </c>
      <c r="E15" s="5">
        <v>7493780</v>
      </c>
      <c r="F15" s="5">
        <v>6413018</v>
      </c>
      <c r="H15" s="1"/>
      <c r="I15" s="5"/>
      <c r="J15" s="5"/>
      <c r="K15" s="5"/>
      <c r="L15" s="5"/>
      <c r="M15" s="5"/>
      <c r="N15" s="5"/>
    </row>
    <row r="16" spans="3:14" ht="15" thickBot="1" x14ac:dyDescent="0.35">
      <c r="C16">
        <f t="shared" si="0"/>
        <v>2022</v>
      </c>
      <c r="D16" t="s">
        <v>10</v>
      </c>
      <c r="E16" s="6">
        <v>7480552</v>
      </c>
      <c r="F16" s="6">
        <v>4227218</v>
      </c>
      <c r="H16" s="1"/>
      <c r="I16" s="6"/>
      <c r="J16" s="6"/>
      <c r="K16" s="6"/>
      <c r="L16" s="6"/>
      <c r="M16" s="6"/>
      <c r="N16" s="6"/>
    </row>
    <row r="17" spans="3:14" ht="15" thickBot="1" x14ac:dyDescent="0.35">
      <c r="C17">
        <f t="shared" si="0"/>
        <v>2022</v>
      </c>
      <c r="D17" t="s">
        <v>12</v>
      </c>
      <c r="E17" s="5">
        <v>6022622</v>
      </c>
      <c r="F17" s="5">
        <v>3545535</v>
      </c>
      <c r="H17" s="1"/>
      <c r="I17" s="5"/>
      <c r="J17" s="5"/>
      <c r="K17" s="5"/>
      <c r="L17" s="5"/>
      <c r="M17" s="5"/>
      <c r="N17" s="5"/>
    </row>
    <row r="18" spans="3:14" ht="15" thickBot="1" x14ac:dyDescent="0.35">
      <c r="C18">
        <f t="shared" si="0"/>
        <v>2022</v>
      </c>
      <c r="D18" t="s">
        <v>11</v>
      </c>
      <c r="E18" s="6">
        <v>4810712</v>
      </c>
      <c r="F18" s="6">
        <v>5502889</v>
      </c>
      <c r="H18" s="1"/>
      <c r="I18" s="6"/>
      <c r="J18" s="6"/>
      <c r="K18" s="6"/>
      <c r="L18" s="6"/>
      <c r="M18" s="6"/>
      <c r="N18" s="6"/>
    </row>
    <row r="19" spans="3:14" ht="15" thickBot="1" x14ac:dyDescent="0.35">
      <c r="C19">
        <f t="shared" si="0"/>
        <v>2023</v>
      </c>
      <c r="D19" t="s">
        <v>9</v>
      </c>
      <c r="E19" s="5">
        <v>5659833</v>
      </c>
      <c r="F19" s="5">
        <v>6021433</v>
      </c>
      <c r="H19" s="1"/>
      <c r="I19" s="5"/>
      <c r="J19" s="5"/>
      <c r="K19" s="5"/>
      <c r="L19" s="5"/>
      <c r="M19" s="5"/>
      <c r="N19" s="5"/>
    </row>
    <row r="20" spans="3:14" ht="15" thickBot="1" x14ac:dyDescent="0.35">
      <c r="C20">
        <f t="shared" si="0"/>
        <v>2023</v>
      </c>
      <c r="D20" t="s">
        <v>10</v>
      </c>
      <c r="E20" s="6">
        <v>7845203</v>
      </c>
      <c r="F20" s="6">
        <v>3953253</v>
      </c>
      <c r="H20" s="1"/>
      <c r="I20" s="6"/>
      <c r="J20" s="6"/>
      <c r="K20" s="6"/>
      <c r="L20" s="6"/>
      <c r="M20" s="6"/>
      <c r="N20" s="6"/>
    </row>
    <row r="21" spans="3:14" ht="15" thickBot="1" x14ac:dyDescent="0.35">
      <c r="C21">
        <f t="shared" si="0"/>
        <v>2023</v>
      </c>
      <c r="D21" t="s">
        <v>12</v>
      </c>
      <c r="E21" s="5">
        <v>7943592</v>
      </c>
      <c r="F21" s="5">
        <v>3285293</v>
      </c>
      <c r="H21" s="1"/>
      <c r="I21" s="5"/>
      <c r="J21" s="5"/>
      <c r="K21" s="5"/>
      <c r="L21" s="5"/>
      <c r="M21" s="5"/>
      <c r="N21" s="5"/>
    </row>
    <row r="22" spans="3:14" ht="15" thickBot="1" x14ac:dyDescent="0.35">
      <c r="C22">
        <f t="shared" si="0"/>
        <v>2023</v>
      </c>
      <c r="D22" t="s">
        <v>11</v>
      </c>
      <c r="E22" s="6">
        <v>6267004</v>
      </c>
      <c r="F22" s="6">
        <v>5175564</v>
      </c>
      <c r="H22" s="1"/>
      <c r="I22" s="6"/>
      <c r="J22" s="6"/>
      <c r="K22" s="6"/>
      <c r="L22" s="6"/>
      <c r="M22" s="6"/>
      <c r="N22" s="6"/>
    </row>
    <row r="23" spans="3:14" ht="15" thickBot="1" x14ac:dyDescent="0.35">
      <c r="C23">
        <f t="shared" si="0"/>
        <v>2024</v>
      </c>
      <c r="D23" t="s">
        <v>9</v>
      </c>
      <c r="E23" s="5">
        <v>4840670</v>
      </c>
      <c r="F23" s="5">
        <v>5724591</v>
      </c>
      <c r="H23" s="1"/>
      <c r="I23" s="5"/>
      <c r="J23" s="5"/>
      <c r="K23" s="5"/>
      <c r="L23" s="5"/>
      <c r="M23" s="5"/>
      <c r="N23" s="5"/>
    </row>
    <row r="24" spans="3:14" ht="15" thickBot="1" x14ac:dyDescent="0.35">
      <c r="C24">
        <f t="shared" si="0"/>
        <v>2024</v>
      </c>
      <c r="D24" t="s">
        <v>10</v>
      </c>
      <c r="E24" s="6">
        <v>6246798</v>
      </c>
      <c r="F24" s="6">
        <v>3763594</v>
      </c>
      <c r="H24" s="1"/>
      <c r="I24" s="6"/>
      <c r="J24" s="6"/>
      <c r="K24" s="6"/>
      <c r="L24" s="6"/>
      <c r="M24" s="6"/>
      <c r="N24" s="6"/>
    </row>
    <row r="25" spans="3:14" ht="15" thickBot="1" x14ac:dyDescent="0.35">
      <c r="C25">
        <f t="shared" si="0"/>
        <v>2024</v>
      </c>
      <c r="D25" t="s">
        <v>12</v>
      </c>
      <c r="E25" s="5">
        <v>7723742</v>
      </c>
      <c r="F25" s="5">
        <v>3104733</v>
      </c>
      <c r="H25" s="1"/>
      <c r="I25" s="5"/>
      <c r="J25" s="5"/>
      <c r="K25" s="5"/>
      <c r="L25" s="5"/>
      <c r="M25" s="5"/>
      <c r="N25" s="5"/>
    </row>
    <row r="26" spans="3:14" ht="15" thickBot="1" x14ac:dyDescent="0.35">
      <c r="C26">
        <f t="shared" si="0"/>
        <v>2024</v>
      </c>
      <c r="D26" t="s">
        <v>11</v>
      </c>
      <c r="E26" s="6">
        <v>5443297</v>
      </c>
      <c r="F26" s="6">
        <v>4925234</v>
      </c>
      <c r="H26" s="1"/>
      <c r="I26" s="6"/>
      <c r="J26" s="6"/>
      <c r="K26" s="6"/>
      <c r="L26" s="6"/>
      <c r="M26" s="6"/>
      <c r="N26" s="6"/>
    </row>
    <row r="27" spans="3:14" ht="15" thickBot="1" x14ac:dyDescent="0.35">
      <c r="I27" s="1"/>
      <c r="J27" s="5"/>
      <c r="K27" s="5"/>
      <c r="L27" s="5"/>
      <c r="M27" s="5"/>
      <c r="N27" s="5"/>
    </row>
    <row r="28" spans="3:14" ht="15" thickBot="1" x14ac:dyDescent="0.35">
      <c r="I28" s="1"/>
      <c r="J28" s="6"/>
      <c r="K28" s="6"/>
      <c r="L28" s="6"/>
      <c r="M28" s="6"/>
      <c r="N28" s="6"/>
    </row>
    <row r="29" spans="3:14" ht="15" thickBot="1" x14ac:dyDescent="0.35">
      <c r="I29" s="1"/>
      <c r="J29" s="5"/>
      <c r="K29" s="5"/>
      <c r="L29" s="5"/>
      <c r="M29" s="5"/>
      <c r="N29" s="5"/>
    </row>
    <row r="30" spans="3:14" ht="15" thickBot="1" x14ac:dyDescent="0.35">
      <c r="I30" s="1"/>
      <c r="J30" s="6"/>
      <c r="K30" s="6"/>
      <c r="L30" s="6"/>
      <c r="M30" s="6"/>
      <c r="N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Total</vt:lpstr>
      <vt:lpstr>1</vt:lpstr>
      <vt:lpstr>2</vt:lpstr>
      <vt:lpstr>3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Roselli</dc:creator>
  <cp:lastModifiedBy>Jonathan Roselli</cp:lastModifiedBy>
  <dcterms:created xsi:type="dcterms:W3CDTF">2019-11-30T18:09:18Z</dcterms:created>
  <dcterms:modified xsi:type="dcterms:W3CDTF">2019-12-04T19:30:48Z</dcterms:modified>
</cp:coreProperties>
</file>