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licers/slicer6.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Amrin Apzal\Documents\"/>
    </mc:Choice>
  </mc:AlternateContent>
  <xr:revisionPtr revIDLastSave="0" documentId="13_ncr:1_{4916BA56-3F78-4AFB-B68C-FE22B3120D9C}" xr6:coauthVersionLast="36" xr6:coauthVersionMax="36" xr10:uidLastSave="{00000000-0000-0000-0000-000000000000}"/>
  <bookViews>
    <workbookView xWindow="0" yWindow="0" windowWidth="20490" windowHeight="9090" firstSheet="1" activeTab="4" xr2:uid="{00000000-000D-0000-FFFF-FFFF00000000}"/>
  </bookViews>
  <sheets>
    <sheet name="Shipments Dashboard" sheetId="21" r:id="rId1"/>
    <sheet name="Profit Dashboard" sheetId="20" r:id="rId2"/>
    <sheet name="Units Sold Dashboard" sheetId="19" r:id="rId3"/>
    <sheet name="Sales Dashboard" sheetId="18" r:id="rId4"/>
    <sheet name="Dashboard" sheetId="3" r:id="rId5"/>
    <sheet name="Chocolate Sales Data" sheetId="1" r:id="rId6"/>
    <sheet name="Overall Pivot Table" sheetId="5" r:id="rId7"/>
  </sheets>
  <definedNames>
    <definedName name="_xlcn.WorksheetConnection_Table11" hidden="1">Table1[]</definedName>
    <definedName name="_xlcn.WorksheetConnection_Table81" hidden="1">Table8</definedName>
    <definedName name="Slicer_Country">#N/A</definedName>
    <definedName name="Slicer_Month">#N/A</definedName>
    <definedName name="Slicer_Month1">#N/A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FCE2AD5D-F65C-4FA6-A056-5C36A1767C68}">
      <x15:dataModel>
        <x15:modelTables>
          <x15:modelTable id="Table8" name="Table8" connection="WorksheetConnection_Table8"/>
          <x15:modelTable id="Table1" name="Table1" connection="WorksheetConnection_Table1"/>
        </x15:modelTables>
      </x15:dataModel>
    </ext>
  </extLst>
</workbook>
</file>

<file path=xl/calcChain.xml><?xml version="1.0" encoding="utf-8"?>
<calcChain xmlns="http://schemas.openxmlformats.org/spreadsheetml/2006/main">
  <c r="U14" i="1" l="1"/>
  <c r="N8" i="1"/>
  <c r="I7" i="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U2" i="1" l="1"/>
  <c r="U4" i="1"/>
  <c r="U8" i="1"/>
  <c r="U10" i="1"/>
  <c r="O2" i="1"/>
  <c r="O3" i="1"/>
  <c r="O4" i="1"/>
  <c r="O5" i="1"/>
  <c r="O6" i="1"/>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J14" i="1"/>
  <c r="J2" i="1"/>
  <c r="H2" i="1" s="1"/>
  <c r="J3" i="1"/>
  <c r="J4" i="1"/>
  <c r="H4" i="1" s="1"/>
  <c r="I4" i="1" s="1"/>
  <c r="N4" i="1" s="1"/>
  <c r="J5" i="1"/>
  <c r="J6" i="1"/>
  <c r="J7" i="1"/>
  <c r="H7" i="1" s="1"/>
  <c r="N7" i="1" s="1"/>
  <c r="J8" i="1"/>
  <c r="H8" i="1" s="1"/>
  <c r="I8" i="1" s="1"/>
  <c r="J9" i="1"/>
  <c r="J10" i="1"/>
  <c r="H10" i="1" s="1"/>
  <c r="I10" i="1" s="1"/>
  <c r="N10" i="1" s="1"/>
  <c r="J11" i="1"/>
  <c r="J12" i="1"/>
  <c r="H12" i="1" s="1"/>
  <c r="I12" i="1" s="1"/>
  <c r="N12" i="1" s="1"/>
  <c r="J13" i="1"/>
  <c r="J15" i="1"/>
  <c r="J16" i="1"/>
  <c r="H16" i="1" s="1"/>
  <c r="I16" i="1" s="1"/>
  <c r="N16" i="1" s="1"/>
  <c r="J17" i="1"/>
  <c r="J18" i="1"/>
  <c r="H18" i="1" s="1"/>
  <c r="I18" i="1" s="1"/>
  <c r="N18" i="1" s="1"/>
  <c r="J19" i="1"/>
  <c r="J20" i="1"/>
  <c r="J21" i="1"/>
  <c r="J22" i="1"/>
  <c r="J23" i="1"/>
  <c r="J24" i="1"/>
  <c r="J25" i="1"/>
  <c r="J26" i="1"/>
  <c r="H26" i="1" s="1"/>
  <c r="I26" i="1" s="1"/>
  <c r="N26" i="1" s="1"/>
  <c r="J27" i="1"/>
  <c r="J28" i="1"/>
  <c r="H28" i="1" s="1"/>
  <c r="I28" i="1" s="1"/>
  <c r="N28" i="1" s="1"/>
  <c r="J29" i="1"/>
  <c r="J30" i="1"/>
  <c r="J31" i="1"/>
  <c r="J32" i="1"/>
  <c r="J33" i="1"/>
  <c r="J34" i="1"/>
  <c r="H34" i="1" s="1"/>
  <c r="I34" i="1" s="1"/>
  <c r="N34" i="1" s="1"/>
  <c r="J35" i="1"/>
  <c r="J36" i="1"/>
  <c r="H36" i="1" s="1"/>
  <c r="I36" i="1" s="1"/>
  <c r="N36" i="1" s="1"/>
  <c r="J37" i="1"/>
  <c r="J38" i="1"/>
  <c r="J39" i="1"/>
  <c r="H39" i="1" s="1"/>
  <c r="I39" i="1" s="1"/>
  <c r="N39" i="1" s="1"/>
  <c r="J40" i="1"/>
  <c r="J41" i="1"/>
  <c r="J42" i="1"/>
  <c r="H42" i="1" s="1"/>
  <c r="I42" i="1" s="1"/>
  <c r="N42" i="1" s="1"/>
  <c r="J43" i="1"/>
  <c r="J44" i="1"/>
  <c r="H44" i="1" s="1"/>
  <c r="I44" i="1" s="1"/>
  <c r="N44" i="1" s="1"/>
  <c r="J45" i="1"/>
  <c r="J46" i="1"/>
  <c r="J47" i="1"/>
  <c r="J48" i="1"/>
  <c r="J49" i="1"/>
  <c r="J50" i="1"/>
  <c r="H50" i="1" s="1"/>
  <c r="I50" i="1" s="1"/>
  <c r="N50" i="1" s="1"/>
  <c r="J51" i="1"/>
  <c r="J52" i="1"/>
  <c r="J53" i="1"/>
  <c r="J54" i="1"/>
  <c r="J55" i="1"/>
  <c r="J56" i="1"/>
  <c r="J57" i="1"/>
  <c r="J58" i="1"/>
  <c r="H58" i="1" s="1"/>
  <c r="I58" i="1" s="1"/>
  <c r="N58" i="1" s="1"/>
  <c r="J59" i="1"/>
  <c r="J60" i="1"/>
  <c r="H60" i="1" s="1"/>
  <c r="I60" i="1" s="1"/>
  <c r="N60" i="1" s="1"/>
  <c r="J61" i="1"/>
  <c r="J62" i="1"/>
  <c r="J63" i="1"/>
  <c r="J64" i="1"/>
  <c r="J65" i="1"/>
  <c r="J66" i="1"/>
  <c r="H66" i="1" s="1"/>
  <c r="I66" i="1" s="1"/>
  <c r="N66" i="1" s="1"/>
  <c r="J67" i="1"/>
  <c r="J68" i="1"/>
  <c r="H68" i="1" s="1"/>
  <c r="I68" i="1" s="1"/>
  <c r="N68" i="1" s="1"/>
  <c r="J69" i="1"/>
  <c r="J70" i="1"/>
  <c r="J71" i="1"/>
  <c r="H71" i="1" s="1"/>
  <c r="I71" i="1" s="1"/>
  <c r="N71" i="1" s="1"/>
  <c r="J72" i="1"/>
  <c r="J73" i="1"/>
  <c r="J74" i="1"/>
  <c r="H74" i="1" s="1"/>
  <c r="I74" i="1" s="1"/>
  <c r="N74" i="1" s="1"/>
  <c r="J75" i="1"/>
  <c r="J76" i="1"/>
  <c r="H76" i="1" s="1"/>
  <c r="I76" i="1" s="1"/>
  <c r="N76" i="1" s="1"/>
  <c r="J77" i="1"/>
  <c r="J78" i="1"/>
  <c r="J79" i="1"/>
  <c r="J80" i="1"/>
  <c r="J81" i="1"/>
  <c r="J82" i="1"/>
  <c r="H82" i="1" s="1"/>
  <c r="I82" i="1" s="1"/>
  <c r="N82" i="1" s="1"/>
  <c r="J83" i="1"/>
  <c r="J84" i="1"/>
  <c r="H84" i="1" s="1"/>
  <c r="I84" i="1" s="1"/>
  <c r="N84" i="1" s="1"/>
  <c r="J85" i="1"/>
  <c r="J86" i="1"/>
  <c r="J87" i="1"/>
  <c r="J88" i="1"/>
  <c r="J89" i="1"/>
  <c r="J90" i="1"/>
  <c r="H90" i="1" s="1"/>
  <c r="I90" i="1" s="1"/>
  <c r="N90" i="1" s="1"/>
  <c r="J91" i="1"/>
  <c r="J92" i="1"/>
  <c r="H92" i="1" s="1"/>
  <c r="I92" i="1" s="1"/>
  <c r="N92" i="1" s="1"/>
  <c r="J93" i="1"/>
  <c r="J94" i="1"/>
  <c r="J95" i="1"/>
  <c r="J96" i="1"/>
  <c r="J97" i="1"/>
  <c r="J98" i="1"/>
  <c r="H98" i="1" s="1"/>
  <c r="I98" i="1" s="1"/>
  <c r="N98" i="1" s="1"/>
  <c r="J99" i="1"/>
  <c r="J100" i="1"/>
  <c r="H100" i="1" s="1"/>
  <c r="I100" i="1" s="1"/>
  <c r="N100" i="1" s="1"/>
  <c r="J101" i="1"/>
  <c r="J102" i="1"/>
  <c r="J103" i="1"/>
  <c r="H103" i="1" s="1"/>
  <c r="I103" i="1" s="1"/>
  <c r="N103" i="1" s="1"/>
  <c r="J104" i="1"/>
  <c r="J105" i="1"/>
  <c r="J106" i="1"/>
  <c r="H106" i="1" s="1"/>
  <c r="I106" i="1" s="1"/>
  <c r="N106" i="1" s="1"/>
  <c r="J107" i="1"/>
  <c r="J108" i="1"/>
  <c r="H108" i="1" s="1"/>
  <c r="I108" i="1" s="1"/>
  <c r="N108" i="1" s="1"/>
  <c r="J109" i="1"/>
  <c r="J110" i="1"/>
  <c r="J111" i="1"/>
  <c r="J112" i="1"/>
  <c r="J113" i="1"/>
  <c r="J114" i="1"/>
  <c r="H114" i="1" s="1"/>
  <c r="I114" i="1" s="1"/>
  <c r="N114" i="1" s="1"/>
  <c r="J115" i="1"/>
  <c r="J116" i="1"/>
  <c r="H116" i="1" s="1"/>
  <c r="I116" i="1" s="1"/>
  <c r="N116" i="1" s="1"/>
  <c r="J117" i="1"/>
  <c r="J118" i="1"/>
  <c r="J119" i="1"/>
  <c r="J120" i="1"/>
  <c r="J121" i="1"/>
  <c r="J122" i="1"/>
  <c r="H122" i="1" s="1"/>
  <c r="I122" i="1" s="1"/>
  <c r="N122" i="1" s="1"/>
  <c r="J123" i="1"/>
  <c r="J124" i="1"/>
  <c r="H124" i="1" s="1"/>
  <c r="I124" i="1" s="1"/>
  <c r="N124" i="1" s="1"/>
  <c r="J125" i="1"/>
  <c r="J126" i="1"/>
  <c r="J127" i="1"/>
  <c r="J128" i="1"/>
  <c r="J129" i="1"/>
  <c r="J130" i="1"/>
  <c r="H130" i="1" s="1"/>
  <c r="I130" i="1" s="1"/>
  <c r="N130" i="1" s="1"/>
  <c r="J131" i="1"/>
  <c r="J132" i="1"/>
  <c r="H132" i="1" s="1"/>
  <c r="I132" i="1" s="1"/>
  <c r="N132" i="1" s="1"/>
  <c r="J133" i="1"/>
  <c r="J134" i="1"/>
  <c r="J135" i="1"/>
  <c r="H135" i="1" s="1"/>
  <c r="I135" i="1" s="1"/>
  <c r="N135" i="1" s="1"/>
  <c r="J136" i="1"/>
  <c r="J137" i="1"/>
  <c r="J138" i="1"/>
  <c r="H138" i="1" s="1"/>
  <c r="I138" i="1" s="1"/>
  <c r="N138" i="1" s="1"/>
  <c r="J139" i="1"/>
  <c r="J140" i="1"/>
  <c r="H140" i="1" s="1"/>
  <c r="I140" i="1" s="1"/>
  <c r="N140" i="1" s="1"/>
  <c r="J141" i="1"/>
  <c r="J142" i="1"/>
  <c r="J143" i="1"/>
  <c r="J144" i="1"/>
  <c r="J145" i="1"/>
  <c r="J146" i="1"/>
  <c r="H146" i="1" s="1"/>
  <c r="I146" i="1" s="1"/>
  <c r="N146" i="1" s="1"/>
  <c r="J147" i="1"/>
  <c r="J148" i="1"/>
  <c r="H148" i="1" s="1"/>
  <c r="I148" i="1" s="1"/>
  <c r="N148" i="1" s="1"/>
  <c r="J149" i="1"/>
  <c r="J150" i="1"/>
  <c r="J151" i="1"/>
  <c r="J152" i="1"/>
  <c r="J153" i="1"/>
  <c r="J154" i="1"/>
  <c r="H154" i="1" s="1"/>
  <c r="I154" i="1" s="1"/>
  <c r="N154" i="1" s="1"/>
  <c r="J155" i="1"/>
  <c r="J156" i="1"/>
  <c r="H156" i="1" s="1"/>
  <c r="I156" i="1" s="1"/>
  <c r="N156" i="1" s="1"/>
  <c r="J157" i="1"/>
  <c r="J158" i="1"/>
  <c r="J159" i="1"/>
  <c r="J160" i="1"/>
  <c r="J161" i="1"/>
  <c r="J162" i="1"/>
  <c r="J163" i="1"/>
  <c r="J164" i="1"/>
  <c r="J165" i="1"/>
  <c r="J166" i="1"/>
  <c r="J167" i="1"/>
  <c r="H167" i="1" s="1"/>
  <c r="I167" i="1" s="1"/>
  <c r="N167" i="1" s="1"/>
  <c r="J168" i="1"/>
  <c r="J169" i="1"/>
  <c r="J170" i="1"/>
  <c r="J171" i="1"/>
  <c r="J172" i="1"/>
  <c r="J173" i="1"/>
  <c r="J174" i="1"/>
  <c r="J175" i="1"/>
  <c r="J176" i="1"/>
  <c r="J177" i="1"/>
  <c r="J178" i="1"/>
  <c r="H178" i="1" s="1"/>
  <c r="I178" i="1" s="1"/>
  <c r="N178" i="1" s="1"/>
  <c r="J179" i="1"/>
  <c r="J180" i="1"/>
  <c r="J181" i="1"/>
  <c r="J182" i="1"/>
  <c r="J183" i="1"/>
  <c r="J184" i="1"/>
  <c r="J185" i="1"/>
  <c r="J186" i="1"/>
  <c r="J187" i="1"/>
  <c r="J188" i="1"/>
  <c r="H188" i="1" s="1"/>
  <c r="I188" i="1" s="1"/>
  <c r="N188" i="1" s="1"/>
  <c r="J189" i="1"/>
  <c r="J190" i="1"/>
  <c r="J191" i="1"/>
  <c r="J192" i="1"/>
  <c r="J193" i="1"/>
  <c r="J194" i="1"/>
  <c r="J195" i="1"/>
  <c r="J196" i="1"/>
  <c r="J197" i="1"/>
  <c r="J198" i="1"/>
  <c r="J199" i="1"/>
  <c r="H199" i="1" s="1"/>
  <c r="I199" i="1" s="1"/>
  <c r="N199" i="1" s="1"/>
  <c r="J200" i="1"/>
  <c r="J201" i="1"/>
  <c r="J202" i="1"/>
  <c r="J203" i="1"/>
  <c r="J204" i="1"/>
  <c r="J205" i="1"/>
  <c r="J206" i="1"/>
  <c r="J207" i="1"/>
  <c r="J208" i="1"/>
  <c r="J209" i="1"/>
  <c r="J210" i="1"/>
  <c r="H210" i="1" s="1"/>
  <c r="I210" i="1" s="1"/>
  <c r="N210" i="1" s="1"/>
  <c r="J211" i="1"/>
  <c r="J212" i="1"/>
  <c r="J213" i="1"/>
  <c r="J214" i="1"/>
  <c r="J215" i="1"/>
  <c r="J216" i="1"/>
  <c r="J217" i="1"/>
  <c r="J218" i="1"/>
  <c r="J219" i="1"/>
  <c r="J220" i="1"/>
  <c r="H220" i="1" s="1"/>
  <c r="J221" i="1"/>
  <c r="J222" i="1"/>
  <c r="J223" i="1"/>
  <c r="J224" i="1"/>
  <c r="J225" i="1"/>
  <c r="J226" i="1"/>
  <c r="J227" i="1"/>
  <c r="J228" i="1"/>
  <c r="J229" i="1"/>
  <c r="J230" i="1"/>
  <c r="J231" i="1"/>
  <c r="H231" i="1" s="1"/>
  <c r="I231" i="1" s="1"/>
  <c r="N231" i="1" s="1"/>
  <c r="J232" i="1"/>
  <c r="J233" i="1"/>
  <c r="J234" i="1"/>
  <c r="J235" i="1"/>
  <c r="J236" i="1"/>
  <c r="J237" i="1"/>
  <c r="J238" i="1"/>
  <c r="J239" i="1"/>
  <c r="J240" i="1"/>
  <c r="J241" i="1"/>
  <c r="J242" i="1"/>
  <c r="H242" i="1" s="1"/>
  <c r="I242" i="1" s="1"/>
  <c r="N242" i="1" s="1"/>
  <c r="J243" i="1"/>
  <c r="J244" i="1"/>
  <c r="J245" i="1"/>
  <c r="J246" i="1"/>
  <c r="J247" i="1"/>
  <c r="J248" i="1"/>
  <c r="J249" i="1"/>
  <c r="J250" i="1"/>
  <c r="J251" i="1"/>
  <c r="J252" i="1"/>
  <c r="H252" i="1" s="1"/>
  <c r="I252" i="1" s="1"/>
  <c r="N252" i="1" s="1"/>
  <c r="J253" i="1"/>
  <c r="J254" i="1"/>
  <c r="J255" i="1"/>
  <c r="J256" i="1"/>
  <c r="J257" i="1"/>
  <c r="J258" i="1"/>
  <c r="J259" i="1"/>
  <c r="H259" i="1" s="1"/>
  <c r="I259" i="1" s="1"/>
  <c r="N259" i="1" s="1"/>
  <c r="J260" i="1"/>
  <c r="J261" i="1"/>
  <c r="J262" i="1"/>
  <c r="J263" i="1"/>
  <c r="H263" i="1" s="1"/>
  <c r="I263" i="1" s="1"/>
  <c r="N263" i="1" s="1"/>
  <c r="J264" i="1"/>
  <c r="J265" i="1"/>
  <c r="J266" i="1"/>
  <c r="J267" i="1"/>
  <c r="J268" i="1"/>
  <c r="J269" i="1"/>
  <c r="J270" i="1"/>
  <c r="J271" i="1"/>
  <c r="J272" i="1"/>
  <c r="J273" i="1"/>
  <c r="J274" i="1"/>
  <c r="H274" i="1" s="1"/>
  <c r="I274" i="1" s="1"/>
  <c r="N274" i="1" s="1"/>
  <c r="J275" i="1"/>
  <c r="J276" i="1"/>
  <c r="J277" i="1"/>
  <c r="J278" i="1"/>
  <c r="J279" i="1"/>
  <c r="J280" i="1"/>
  <c r="J281" i="1"/>
  <c r="J282" i="1"/>
  <c r="J283" i="1"/>
  <c r="J284" i="1"/>
  <c r="H284" i="1" s="1"/>
  <c r="I284" i="1" s="1"/>
  <c r="N284" i="1" s="1"/>
  <c r="J285" i="1"/>
  <c r="J286" i="1"/>
  <c r="J287" i="1"/>
  <c r="J288" i="1"/>
  <c r="J289" i="1"/>
  <c r="J290" i="1"/>
  <c r="J291" i="1"/>
  <c r="J292" i="1"/>
  <c r="J293" i="1"/>
  <c r="J294" i="1"/>
  <c r="J295" i="1"/>
  <c r="H295" i="1" s="1"/>
  <c r="I295" i="1" s="1"/>
  <c r="N295" i="1" s="1"/>
  <c r="J296" i="1"/>
  <c r="J297" i="1"/>
  <c r="J298" i="1"/>
  <c r="J299" i="1"/>
  <c r="J300" i="1"/>
  <c r="J301" i="1"/>
  <c r="J302" i="1"/>
  <c r="J303" i="1"/>
  <c r="J304" i="1"/>
  <c r="J305" i="1"/>
  <c r="J306" i="1"/>
  <c r="H306" i="1" s="1"/>
  <c r="I306" i="1" s="1"/>
  <c r="N306" i="1" s="1"/>
  <c r="J307" i="1"/>
  <c r="J308" i="1"/>
  <c r="J309" i="1"/>
  <c r="J310" i="1"/>
  <c r="J311" i="1"/>
  <c r="H311" i="1" s="1"/>
  <c r="I311" i="1" s="1"/>
  <c r="N311" i="1" s="1"/>
  <c r="J312" i="1"/>
  <c r="J313" i="1"/>
  <c r="J314" i="1"/>
  <c r="J315" i="1"/>
  <c r="J316" i="1"/>
  <c r="H316" i="1" s="1"/>
  <c r="I316" i="1" s="1"/>
  <c r="N316" i="1" s="1"/>
  <c r="J317" i="1"/>
  <c r="J318" i="1"/>
  <c r="J319" i="1"/>
  <c r="J320" i="1"/>
  <c r="J321" i="1"/>
  <c r="J322" i="1"/>
  <c r="J323" i="1"/>
  <c r="J324" i="1"/>
  <c r="J325" i="1"/>
  <c r="J326" i="1"/>
  <c r="J327" i="1"/>
  <c r="H327" i="1" s="1"/>
  <c r="I327" i="1" s="1"/>
  <c r="N327" i="1" s="1"/>
  <c r="J328" i="1"/>
  <c r="J329" i="1"/>
  <c r="J330" i="1"/>
  <c r="J331" i="1"/>
  <c r="J332" i="1"/>
  <c r="J333" i="1"/>
  <c r="J334" i="1"/>
  <c r="J335" i="1"/>
  <c r="J336" i="1"/>
  <c r="J337" i="1"/>
  <c r="J338" i="1"/>
  <c r="H338" i="1" s="1"/>
  <c r="I338" i="1" s="1"/>
  <c r="N338" i="1" s="1"/>
  <c r="J339" i="1"/>
  <c r="J340" i="1"/>
  <c r="J341" i="1"/>
  <c r="J342" i="1"/>
  <c r="J343" i="1"/>
  <c r="J344" i="1"/>
  <c r="J345" i="1"/>
  <c r="J346" i="1"/>
  <c r="J347" i="1"/>
  <c r="H347" i="1" s="1"/>
  <c r="I347" i="1" s="1"/>
  <c r="N347" i="1" s="1"/>
  <c r="J348" i="1"/>
  <c r="J349" i="1"/>
  <c r="J350" i="1"/>
  <c r="J351" i="1"/>
  <c r="H351" i="1" s="1"/>
  <c r="I351" i="1" s="1"/>
  <c r="N351" i="1" s="1"/>
  <c r="J352" i="1"/>
  <c r="J353" i="1"/>
  <c r="J354" i="1"/>
  <c r="J355" i="1"/>
  <c r="H355" i="1" s="1"/>
  <c r="I355" i="1" s="1"/>
  <c r="N355" i="1" s="1"/>
  <c r="J356" i="1"/>
  <c r="J357" i="1"/>
  <c r="J358" i="1"/>
  <c r="J359" i="1"/>
  <c r="J360" i="1"/>
  <c r="J361" i="1"/>
  <c r="J362" i="1"/>
  <c r="J363" i="1"/>
  <c r="H363" i="1" s="1"/>
  <c r="I363" i="1" s="1"/>
  <c r="N363" i="1" s="1"/>
  <c r="J364" i="1"/>
  <c r="J365" i="1"/>
  <c r="J366" i="1"/>
  <c r="J367" i="1"/>
  <c r="J368" i="1"/>
  <c r="J369" i="1"/>
  <c r="J370" i="1"/>
  <c r="J371" i="1"/>
  <c r="H371" i="1" s="1"/>
  <c r="I371" i="1" s="1"/>
  <c r="N371" i="1" s="1"/>
  <c r="J372" i="1"/>
  <c r="J373" i="1"/>
  <c r="J374" i="1"/>
  <c r="J375" i="1"/>
  <c r="J376" i="1"/>
  <c r="J377" i="1"/>
  <c r="J378" i="1"/>
  <c r="J379" i="1"/>
  <c r="H379" i="1" s="1"/>
  <c r="I379" i="1" s="1"/>
  <c r="N379" i="1" s="1"/>
  <c r="J380" i="1"/>
  <c r="J381" i="1"/>
  <c r="J382" i="1"/>
  <c r="J383" i="1"/>
  <c r="J384" i="1"/>
  <c r="J385" i="1"/>
  <c r="J386" i="1"/>
  <c r="H386" i="1" s="1"/>
  <c r="J387" i="1"/>
  <c r="H387" i="1" s="1"/>
  <c r="I387" i="1" s="1"/>
  <c r="N387" i="1" s="1"/>
  <c r="J388" i="1"/>
  <c r="J389" i="1"/>
  <c r="J390" i="1"/>
  <c r="J391" i="1"/>
  <c r="J392" i="1"/>
  <c r="J393" i="1"/>
  <c r="J394" i="1"/>
  <c r="J395" i="1"/>
  <c r="H395" i="1" s="1"/>
  <c r="I395" i="1" s="1"/>
  <c r="N395" i="1" s="1"/>
  <c r="J396" i="1"/>
  <c r="J397" i="1"/>
  <c r="J398" i="1"/>
  <c r="J399" i="1"/>
  <c r="J400" i="1"/>
  <c r="J401" i="1"/>
  <c r="J402" i="1"/>
  <c r="J403" i="1"/>
  <c r="H403" i="1" s="1"/>
  <c r="I403" i="1" s="1"/>
  <c r="N403" i="1" s="1"/>
  <c r="J404" i="1"/>
  <c r="J405" i="1"/>
  <c r="J406" i="1"/>
  <c r="J407" i="1"/>
  <c r="J408" i="1"/>
  <c r="J409" i="1"/>
  <c r="H409" i="1" s="1"/>
  <c r="J410" i="1"/>
  <c r="J411" i="1"/>
  <c r="H411" i="1" s="1"/>
  <c r="I411" i="1" s="1"/>
  <c r="N411" i="1" s="1"/>
  <c r="J412" i="1"/>
  <c r="J413" i="1"/>
  <c r="J414" i="1"/>
  <c r="J415" i="1"/>
  <c r="J416" i="1"/>
  <c r="J417" i="1"/>
  <c r="J418" i="1"/>
  <c r="J419" i="1"/>
  <c r="H419" i="1" s="1"/>
  <c r="I419" i="1" s="1"/>
  <c r="N419" i="1" s="1"/>
  <c r="J420" i="1"/>
  <c r="J421" i="1"/>
  <c r="J422" i="1"/>
  <c r="J423" i="1"/>
  <c r="J424" i="1"/>
  <c r="J425" i="1"/>
  <c r="J426" i="1"/>
  <c r="J427" i="1"/>
  <c r="H427" i="1" s="1"/>
  <c r="I427" i="1" s="1"/>
  <c r="N427" i="1" s="1"/>
  <c r="J428" i="1"/>
  <c r="J429" i="1"/>
  <c r="J430" i="1"/>
  <c r="J431" i="1"/>
  <c r="J432" i="1"/>
  <c r="H432" i="1" s="1"/>
  <c r="I432" i="1" s="1"/>
  <c r="N432" i="1" s="1"/>
  <c r="J433" i="1"/>
  <c r="J434" i="1"/>
  <c r="J435" i="1"/>
  <c r="J436" i="1"/>
  <c r="J437" i="1"/>
  <c r="H437" i="1" s="1"/>
  <c r="I437" i="1" s="1"/>
  <c r="N437" i="1" s="1"/>
  <c r="J438" i="1"/>
  <c r="J439" i="1"/>
  <c r="H439" i="1" s="1"/>
  <c r="I439" i="1" s="1"/>
  <c r="N439" i="1" s="1"/>
  <c r="J440" i="1"/>
  <c r="J441" i="1"/>
  <c r="J442" i="1"/>
  <c r="J443" i="1"/>
  <c r="H443" i="1" s="1"/>
  <c r="I443" i="1" s="1"/>
  <c r="N443" i="1" s="1"/>
  <c r="J444" i="1"/>
  <c r="J445" i="1"/>
  <c r="J446" i="1"/>
  <c r="J447" i="1"/>
  <c r="J448" i="1"/>
  <c r="H448" i="1" s="1"/>
  <c r="I448" i="1" s="1"/>
  <c r="N448" i="1" s="1"/>
  <c r="J449" i="1"/>
  <c r="J450" i="1"/>
  <c r="J451" i="1"/>
  <c r="J452" i="1"/>
  <c r="J453" i="1"/>
  <c r="H453" i="1" s="1"/>
  <c r="I453" i="1" s="1"/>
  <c r="N453" i="1" s="1"/>
  <c r="J454" i="1"/>
  <c r="J455" i="1"/>
  <c r="J456" i="1"/>
  <c r="J457" i="1"/>
  <c r="J458" i="1"/>
  <c r="J459" i="1"/>
  <c r="H459" i="1" s="1"/>
  <c r="I459" i="1" s="1"/>
  <c r="N459" i="1" s="1"/>
  <c r="J460" i="1"/>
  <c r="J461" i="1"/>
  <c r="J462" i="1"/>
  <c r="J463" i="1"/>
  <c r="J464" i="1"/>
  <c r="H464" i="1" s="1"/>
  <c r="I464" i="1" s="1"/>
  <c r="N464" i="1" s="1"/>
  <c r="J465" i="1"/>
  <c r="J466" i="1"/>
  <c r="J467" i="1"/>
  <c r="J468" i="1"/>
  <c r="J469" i="1"/>
  <c r="H469" i="1" s="1"/>
  <c r="I469" i="1" s="1"/>
  <c r="N469" i="1" s="1"/>
  <c r="J470" i="1"/>
  <c r="J471" i="1"/>
  <c r="J472" i="1"/>
  <c r="J473" i="1"/>
  <c r="J474" i="1"/>
  <c r="J475" i="1"/>
  <c r="H475" i="1" s="1"/>
  <c r="I475" i="1" s="1"/>
  <c r="N475" i="1" s="1"/>
  <c r="J476" i="1"/>
  <c r="J477" i="1"/>
  <c r="J478" i="1"/>
  <c r="J479" i="1"/>
  <c r="H479" i="1" s="1"/>
  <c r="I479" i="1" s="1"/>
  <c r="N479" i="1" s="1"/>
  <c r="J480" i="1"/>
  <c r="H480" i="1" s="1"/>
  <c r="I480" i="1" s="1"/>
  <c r="N480" i="1" s="1"/>
  <c r="J481" i="1"/>
  <c r="J482" i="1"/>
  <c r="J483" i="1"/>
  <c r="J484" i="1"/>
  <c r="J485" i="1"/>
  <c r="H485" i="1" s="1"/>
  <c r="I485" i="1" s="1"/>
  <c r="N485" i="1" s="1"/>
  <c r="J486" i="1"/>
  <c r="J487" i="1"/>
  <c r="J488" i="1"/>
  <c r="J489" i="1"/>
  <c r="J490" i="1"/>
  <c r="J491" i="1"/>
  <c r="H491" i="1" s="1"/>
  <c r="I491" i="1" s="1"/>
  <c r="N491" i="1" s="1"/>
  <c r="J492" i="1"/>
  <c r="J493" i="1"/>
  <c r="J494" i="1"/>
  <c r="J495" i="1"/>
  <c r="J496" i="1"/>
  <c r="H496" i="1" s="1"/>
  <c r="I496" i="1" s="1"/>
  <c r="N496" i="1" s="1"/>
  <c r="J497" i="1"/>
  <c r="J498" i="1"/>
  <c r="J499" i="1"/>
  <c r="J500" i="1"/>
  <c r="J501" i="1"/>
  <c r="H501" i="1" s="1"/>
  <c r="I501" i="1" s="1"/>
  <c r="N501" i="1" s="1"/>
  <c r="J502" i="1"/>
  <c r="M82" i="1" l="1"/>
  <c r="M18" i="1"/>
  <c r="M437" i="1"/>
  <c r="M178" i="1"/>
  <c r="H20" i="1"/>
  <c r="I20" i="1" s="1"/>
  <c r="N20" i="1" s="1"/>
  <c r="M242" i="1"/>
  <c r="M92" i="1"/>
  <c r="M28" i="1"/>
  <c r="M306" i="1"/>
  <c r="M146" i="1"/>
  <c r="M60" i="1"/>
  <c r="M12" i="1"/>
  <c r="I2" i="1"/>
  <c r="N2" i="1" s="1"/>
  <c r="M274" i="1"/>
  <c r="M114" i="1"/>
  <c r="M50" i="1"/>
  <c r="M4" i="1"/>
  <c r="I220" i="1"/>
  <c r="N220" i="1" s="1"/>
  <c r="M220" i="1"/>
  <c r="H499" i="1"/>
  <c r="I499" i="1" s="1"/>
  <c r="N499" i="1" s="1"/>
  <c r="H471" i="1"/>
  <c r="I471" i="1" s="1"/>
  <c r="N471" i="1" s="1"/>
  <c r="H463" i="1"/>
  <c r="I463" i="1" s="1"/>
  <c r="N463" i="1" s="1"/>
  <c r="H435" i="1"/>
  <c r="I435" i="1" s="1"/>
  <c r="N435" i="1" s="1"/>
  <c r="H415" i="1"/>
  <c r="I415" i="1" s="1"/>
  <c r="N415" i="1" s="1"/>
  <c r="H335" i="1"/>
  <c r="I335" i="1" s="1"/>
  <c r="N335" i="1" s="1"/>
  <c r="H319" i="1"/>
  <c r="I319" i="1" s="1"/>
  <c r="N319" i="1" s="1"/>
  <c r="H283" i="1"/>
  <c r="I283" i="1" s="1"/>
  <c r="N283" i="1" s="1"/>
  <c r="H255" i="1"/>
  <c r="I255" i="1" s="1"/>
  <c r="N255" i="1" s="1"/>
  <c r="H247" i="1"/>
  <c r="I247" i="1" s="1"/>
  <c r="N247" i="1" s="1"/>
  <c r="H239" i="1"/>
  <c r="I239" i="1" s="1"/>
  <c r="N239" i="1" s="1"/>
  <c r="H227" i="1"/>
  <c r="I227" i="1" s="1"/>
  <c r="N227" i="1" s="1"/>
  <c r="H219" i="1"/>
  <c r="I219" i="1" s="1"/>
  <c r="N219" i="1" s="1"/>
  <c r="H211" i="1"/>
  <c r="I211" i="1" s="1"/>
  <c r="N211" i="1" s="1"/>
  <c r="H203" i="1"/>
  <c r="I203" i="1" s="1"/>
  <c r="N203" i="1" s="1"/>
  <c r="H179" i="1"/>
  <c r="I179" i="1" s="1"/>
  <c r="N179" i="1" s="1"/>
  <c r="H171" i="1"/>
  <c r="I171" i="1" s="1"/>
  <c r="N171" i="1" s="1"/>
  <c r="H159" i="1"/>
  <c r="I159" i="1" s="1"/>
  <c r="N159" i="1" s="1"/>
  <c r="H147" i="1"/>
  <c r="I147" i="1" s="1"/>
  <c r="N147" i="1" s="1"/>
  <c r="H131" i="1"/>
  <c r="I131" i="1" s="1"/>
  <c r="N131" i="1" s="1"/>
  <c r="H127" i="1"/>
  <c r="I127" i="1" s="1"/>
  <c r="N127" i="1" s="1"/>
  <c r="H119" i="1"/>
  <c r="I119" i="1" s="1"/>
  <c r="N119" i="1" s="1"/>
  <c r="H115" i="1"/>
  <c r="I115" i="1" s="1"/>
  <c r="N115" i="1" s="1"/>
  <c r="H111" i="1"/>
  <c r="I111" i="1" s="1"/>
  <c r="N111" i="1" s="1"/>
  <c r="H107" i="1"/>
  <c r="I107" i="1" s="1"/>
  <c r="N107" i="1" s="1"/>
  <c r="H99" i="1"/>
  <c r="I99" i="1" s="1"/>
  <c r="N99" i="1" s="1"/>
  <c r="H91" i="1"/>
  <c r="I91" i="1" s="1"/>
  <c r="N91" i="1" s="1"/>
  <c r="H83" i="1"/>
  <c r="I83" i="1" s="1"/>
  <c r="N83" i="1" s="1"/>
  <c r="H79" i="1"/>
  <c r="I79" i="1" s="1"/>
  <c r="N79" i="1" s="1"/>
  <c r="H75" i="1"/>
  <c r="I75" i="1" s="1"/>
  <c r="N75" i="1" s="1"/>
  <c r="H67" i="1"/>
  <c r="I67" i="1" s="1"/>
  <c r="N67" i="1" s="1"/>
  <c r="H59" i="1"/>
  <c r="I59" i="1" s="1"/>
  <c r="N59" i="1" s="1"/>
  <c r="H51" i="1"/>
  <c r="I51" i="1" s="1"/>
  <c r="N51" i="1" s="1"/>
  <c r="H35" i="1"/>
  <c r="I35" i="1" s="1"/>
  <c r="N35" i="1" s="1"/>
  <c r="H31" i="1"/>
  <c r="I31" i="1" s="1"/>
  <c r="N31" i="1" s="1"/>
  <c r="H27" i="1"/>
  <c r="I27" i="1" s="1"/>
  <c r="N27" i="1" s="1"/>
  <c r="H23" i="1"/>
  <c r="I23" i="1" s="1"/>
  <c r="N23" i="1" s="1"/>
  <c r="H19" i="1"/>
  <c r="I19" i="1" s="1"/>
  <c r="N19" i="1" s="1"/>
  <c r="H15" i="1"/>
  <c r="I15" i="1" s="1"/>
  <c r="N15" i="1" s="1"/>
  <c r="H3" i="1"/>
  <c r="I3" i="1" s="1"/>
  <c r="N3" i="1" s="1"/>
  <c r="H187" i="1"/>
  <c r="I187" i="1" s="1"/>
  <c r="N187" i="1" s="1"/>
  <c r="M501" i="1"/>
  <c r="M480" i="1"/>
  <c r="M459" i="1"/>
  <c r="M411" i="1"/>
  <c r="M379" i="1"/>
  <c r="M347" i="1"/>
  <c r="M263" i="1"/>
  <c r="M135" i="1"/>
  <c r="H502" i="1"/>
  <c r="I502" i="1" s="1"/>
  <c r="N502" i="1" s="1"/>
  <c r="H498" i="1"/>
  <c r="I498" i="1" s="1"/>
  <c r="N498" i="1" s="1"/>
  <c r="H494" i="1"/>
  <c r="I494" i="1" s="1"/>
  <c r="N494" i="1" s="1"/>
  <c r="H490" i="1"/>
  <c r="I490" i="1" s="1"/>
  <c r="N490" i="1" s="1"/>
  <c r="H486" i="1"/>
  <c r="I486" i="1" s="1"/>
  <c r="N486" i="1" s="1"/>
  <c r="H482" i="1"/>
  <c r="I482" i="1" s="1"/>
  <c r="N482" i="1" s="1"/>
  <c r="H478" i="1"/>
  <c r="I478" i="1" s="1"/>
  <c r="N478" i="1" s="1"/>
  <c r="H474" i="1"/>
  <c r="I474" i="1" s="1"/>
  <c r="N474" i="1" s="1"/>
  <c r="H470" i="1"/>
  <c r="I470" i="1" s="1"/>
  <c r="N470" i="1" s="1"/>
  <c r="H466" i="1"/>
  <c r="I466" i="1" s="1"/>
  <c r="N466" i="1" s="1"/>
  <c r="H462" i="1"/>
  <c r="I462" i="1" s="1"/>
  <c r="N462" i="1" s="1"/>
  <c r="H458" i="1"/>
  <c r="I458" i="1" s="1"/>
  <c r="N458" i="1" s="1"/>
  <c r="H454" i="1"/>
  <c r="I454" i="1" s="1"/>
  <c r="N454" i="1" s="1"/>
  <c r="H450" i="1"/>
  <c r="I450" i="1" s="1"/>
  <c r="N450" i="1" s="1"/>
  <c r="H446" i="1"/>
  <c r="I446" i="1" s="1"/>
  <c r="N446" i="1" s="1"/>
  <c r="H442" i="1"/>
  <c r="I442" i="1" s="1"/>
  <c r="N442" i="1" s="1"/>
  <c r="H438" i="1"/>
  <c r="I438" i="1" s="1"/>
  <c r="N438" i="1" s="1"/>
  <c r="H434" i="1"/>
  <c r="I434" i="1" s="1"/>
  <c r="N434" i="1" s="1"/>
  <c r="H430" i="1"/>
  <c r="I430" i="1" s="1"/>
  <c r="N430" i="1" s="1"/>
  <c r="H426" i="1"/>
  <c r="I426" i="1" s="1"/>
  <c r="N426" i="1" s="1"/>
  <c r="H422" i="1"/>
  <c r="I422" i="1" s="1"/>
  <c r="N422" i="1" s="1"/>
  <c r="H418" i="1"/>
  <c r="I418" i="1" s="1"/>
  <c r="N418" i="1" s="1"/>
  <c r="H414" i="1"/>
  <c r="I414" i="1" s="1"/>
  <c r="N414" i="1" s="1"/>
  <c r="H410" i="1"/>
  <c r="I410" i="1" s="1"/>
  <c r="N410" i="1" s="1"/>
  <c r="H406" i="1"/>
  <c r="I406" i="1" s="1"/>
  <c r="N406" i="1" s="1"/>
  <c r="H402" i="1"/>
  <c r="I402" i="1" s="1"/>
  <c r="N402" i="1" s="1"/>
  <c r="H398" i="1"/>
  <c r="I398" i="1" s="1"/>
  <c r="N398" i="1" s="1"/>
  <c r="H394" i="1"/>
  <c r="I394" i="1" s="1"/>
  <c r="N394" i="1" s="1"/>
  <c r="H390" i="1"/>
  <c r="I390" i="1" s="1"/>
  <c r="N390" i="1" s="1"/>
  <c r="I386" i="1"/>
  <c r="N386" i="1" s="1"/>
  <c r="H382" i="1"/>
  <c r="I382" i="1" s="1"/>
  <c r="N382" i="1" s="1"/>
  <c r="H378" i="1"/>
  <c r="I378" i="1" s="1"/>
  <c r="N378" i="1" s="1"/>
  <c r="H374" i="1"/>
  <c r="I374" i="1" s="1"/>
  <c r="N374" i="1" s="1"/>
  <c r="H370" i="1"/>
  <c r="I370" i="1" s="1"/>
  <c r="N370" i="1" s="1"/>
  <c r="H366" i="1"/>
  <c r="I366" i="1" s="1"/>
  <c r="N366" i="1" s="1"/>
  <c r="H362" i="1"/>
  <c r="I362" i="1" s="1"/>
  <c r="N362" i="1" s="1"/>
  <c r="H358" i="1"/>
  <c r="I358" i="1" s="1"/>
  <c r="N358" i="1" s="1"/>
  <c r="H354" i="1"/>
  <c r="I354" i="1" s="1"/>
  <c r="N354" i="1" s="1"/>
  <c r="H350" i="1"/>
  <c r="I350" i="1" s="1"/>
  <c r="N350" i="1" s="1"/>
  <c r="H346" i="1"/>
  <c r="I346" i="1" s="1"/>
  <c r="N346" i="1" s="1"/>
  <c r="H342" i="1"/>
  <c r="I342" i="1" s="1"/>
  <c r="N342" i="1" s="1"/>
  <c r="H334" i="1"/>
  <c r="I334" i="1" s="1"/>
  <c r="N334" i="1" s="1"/>
  <c r="H330" i="1"/>
  <c r="I330" i="1" s="1"/>
  <c r="N330" i="1" s="1"/>
  <c r="H326" i="1"/>
  <c r="I326" i="1" s="1"/>
  <c r="N326" i="1" s="1"/>
  <c r="H322" i="1"/>
  <c r="I322" i="1" s="1"/>
  <c r="N322" i="1" s="1"/>
  <c r="H318" i="1"/>
  <c r="I318" i="1" s="1"/>
  <c r="N318" i="1" s="1"/>
  <c r="H314" i="1"/>
  <c r="I314" i="1" s="1"/>
  <c r="N314" i="1" s="1"/>
  <c r="H310" i="1"/>
  <c r="I310" i="1" s="1"/>
  <c r="N310" i="1" s="1"/>
  <c r="H302" i="1"/>
  <c r="I302" i="1" s="1"/>
  <c r="N302" i="1" s="1"/>
  <c r="H298" i="1"/>
  <c r="I298" i="1" s="1"/>
  <c r="N298" i="1" s="1"/>
  <c r="H294" i="1"/>
  <c r="I294" i="1" s="1"/>
  <c r="N294" i="1" s="1"/>
  <c r="H290" i="1"/>
  <c r="I290" i="1" s="1"/>
  <c r="N290" i="1" s="1"/>
  <c r="H286" i="1"/>
  <c r="I286" i="1" s="1"/>
  <c r="N286" i="1" s="1"/>
  <c r="H282" i="1"/>
  <c r="I282" i="1" s="1"/>
  <c r="N282" i="1" s="1"/>
  <c r="H278" i="1"/>
  <c r="I278" i="1" s="1"/>
  <c r="N278" i="1" s="1"/>
  <c r="H270" i="1"/>
  <c r="I270" i="1" s="1"/>
  <c r="N270" i="1" s="1"/>
  <c r="H266" i="1"/>
  <c r="I266" i="1" s="1"/>
  <c r="N266" i="1" s="1"/>
  <c r="H262" i="1"/>
  <c r="I262" i="1" s="1"/>
  <c r="N262" i="1" s="1"/>
  <c r="H258" i="1"/>
  <c r="I258" i="1" s="1"/>
  <c r="N258" i="1" s="1"/>
  <c r="H254" i="1"/>
  <c r="I254" i="1" s="1"/>
  <c r="N254" i="1" s="1"/>
  <c r="H250" i="1"/>
  <c r="I250" i="1" s="1"/>
  <c r="N250" i="1" s="1"/>
  <c r="H246" i="1"/>
  <c r="I246" i="1" s="1"/>
  <c r="N246" i="1" s="1"/>
  <c r="H238" i="1"/>
  <c r="I238" i="1" s="1"/>
  <c r="N238" i="1" s="1"/>
  <c r="H234" i="1"/>
  <c r="I234" i="1" s="1"/>
  <c r="N234" i="1" s="1"/>
  <c r="H230" i="1"/>
  <c r="I230" i="1" s="1"/>
  <c r="N230" i="1" s="1"/>
  <c r="H226" i="1"/>
  <c r="I226" i="1" s="1"/>
  <c r="N226" i="1" s="1"/>
  <c r="H222" i="1"/>
  <c r="I222" i="1" s="1"/>
  <c r="N222" i="1" s="1"/>
  <c r="H218" i="1"/>
  <c r="I218" i="1" s="1"/>
  <c r="N218" i="1" s="1"/>
  <c r="H214" i="1"/>
  <c r="I214" i="1" s="1"/>
  <c r="N214" i="1" s="1"/>
  <c r="H206" i="1"/>
  <c r="I206" i="1" s="1"/>
  <c r="N206" i="1" s="1"/>
  <c r="H202" i="1"/>
  <c r="I202" i="1" s="1"/>
  <c r="N202" i="1" s="1"/>
  <c r="H198" i="1"/>
  <c r="I198" i="1" s="1"/>
  <c r="N198" i="1" s="1"/>
  <c r="H194" i="1"/>
  <c r="I194" i="1" s="1"/>
  <c r="N194" i="1" s="1"/>
  <c r="H190" i="1"/>
  <c r="I190" i="1" s="1"/>
  <c r="N190" i="1" s="1"/>
  <c r="H186" i="1"/>
  <c r="I186" i="1" s="1"/>
  <c r="N186" i="1" s="1"/>
  <c r="H182" i="1"/>
  <c r="I182" i="1" s="1"/>
  <c r="N182" i="1" s="1"/>
  <c r="H174" i="1"/>
  <c r="I174" i="1" s="1"/>
  <c r="N174" i="1" s="1"/>
  <c r="H170" i="1"/>
  <c r="I170" i="1" s="1"/>
  <c r="N170" i="1" s="1"/>
  <c r="H166" i="1"/>
  <c r="I166" i="1" s="1"/>
  <c r="N166" i="1" s="1"/>
  <c r="H162" i="1"/>
  <c r="I162" i="1" s="1"/>
  <c r="N162" i="1" s="1"/>
  <c r="H158" i="1"/>
  <c r="I158" i="1" s="1"/>
  <c r="N158" i="1" s="1"/>
  <c r="H139" i="1"/>
  <c r="I139" i="1" s="1"/>
  <c r="N139" i="1" s="1"/>
  <c r="M496" i="1"/>
  <c r="M475" i="1"/>
  <c r="M453" i="1"/>
  <c r="M432" i="1"/>
  <c r="M403" i="1"/>
  <c r="M371" i="1"/>
  <c r="M338" i="1"/>
  <c r="M295" i="1"/>
  <c r="M252" i="1"/>
  <c r="M210" i="1"/>
  <c r="M167" i="1"/>
  <c r="M124" i="1"/>
  <c r="M39" i="1"/>
  <c r="M7" i="1"/>
  <c r="M479" i="1"/>
  <c r="H467" i="1"/>
  <c r="I467" i="1" s="1"/>
  <c r="N467" i="1" s="1"/>
  <c r="H455" i="1"/>
  <c r="I455" i="1" s="1"/>
  <c r="N455" i="1" s="1"/>
  <c r="H383" i="1"/>
  <c r="I383" i="1" s="1"/>
  <c r="N383" i="1" s="1"/>
  <c r="H375" i="1"/>
  <c r="I375" i="1" s="1"/>
  <c r="N375" i="1" s="1"/>
  <c r="H343" i="1"/>
  <c r="I343" i="1" s="1"/>
  <c r="N343" i="1" s="1"/>
  <c r="H339" i="1"/>
  <c r="I339" i="1" s="1"/>
  <c r="N339" i="1" s="1"/>
  <c r="H331" i="1"/>
  <c r="I331" i="1" s="1"/>
  <c r="N331" i="1" s="1"/>
  <c r="H323" i="1"/>
  <c r="I323" i="1" s="1"/>
  <c r="N323" i="1" s="1"/>
  <c r="H315" i="1"/>
  <c r="I315" i="1" s="1"/>
  <c r="N315" i="1" s="1"/>
  <c r="H307" i="1"/>
  <c r="I307" i="1" s="1"/>
  <c r="N307" i="1" s="1"/>
  <c r="H291" i="1"/>
  <c r="I291" i="1" s="1"/>
  <c r="N291" i="1" s="1"/>
  <c r="H279" i="1"/>
  <c r="I279" i="1" s="1"/>
  <c r="N279" i="1" s="1"/>
  <c r="H267" i="1"/>
  <c r="I267" i="1" s="1"/>
  <c r="N267" i="1" s="1"/>
  <c r="H215" i="1"/>
  <c r="I215" i="1" s="1"/>
  <c r="N215" i="1" s="1"/>
  <c r="H207" i="1"/>
  <c r="I207" i="1" s="1"/>
  <c r="N207" i="1" s="1"/>
  <c r="H195" i="1"/>
  <c r="I195" i="1" s="1"/>
  <c r="N195" i="1" s="1"/>
  <c r="H155" i="1"/>
  <c r="I155" i="1" s="1"/>
  <c r="N155" i="1" s="1"/>
  <c r="H123" i="1"/>
  <c r="I123" i="1" s="1"/>
  <c r="N123" i="1" s="1"/>
  <c r="H87" i="1"/>
  <c r="I87" i="1" s="1"/>
  <c r="N87" i="1" s="1"/>
  <c r="H63" i="1"/>
  <c r="I63" i="1" s="1"/>
  <c r="N63" i="1" s="1"/>
  <c r="H55" i="1"/>
  <c r="I55" i="1" s="1"/>
  <c r="N55" i="1" s="1"/>
  <c r="H47" i="1"/>
  <c r="I47" i="1" s="1"/>
  <c r="N47" i="1" s="1"/>
  <c r="H43" i="1"/>
  <c r="I43" i="1" s="1"/>
  <c r="N43" i="1" s="1"/>
  <c r="H11" i="1"/>
  <c r="I11" i="1" s="1"/>
  <c r="N11" i="1" s="1"/>
  <c r="U12" i="1" s="1"/>
  <c r="H497" i="1"/>
  <c r="I497" i="1" s="1"/>
  <c r="N497" i="1" s="1"/>
  <c r="H493" i="1"/>
  <c r="I493" i="1" s="1"/>
  <c r="N493" i="1" s="1"/>
  <c r="H489" i="1"/>
  <c r="I489" i="1" s="1"/>
  <c r="N489" i="1" s="1"/>
  <c r="H481" i="1"/>
  <c r="I481" i="1" s="1"/>
  <c r="N481" i="1" s="1"/>
  <c r="H477" i="1"/>
  <c r="I477" i="1" s="1"/>
  <c r="N477" i="1" s="1"/>
  <c r="H473" i="1"/>
  <c r="I473" i="1" s="1"/>
  <c r="N473" i="1" s="1"/>
  <c r="H465" i="1"/>
  <c r="I465" i="1" s="1"/>
  <c r="N465" i="1" s="1"/>
  <c r="H461" i="1"/>
  <c r="I461" i="1" s="1"/>
  <c r="N461" i="1" s="1"/>
  <c r="H457" i="1"/>
  <c r="I457" i="1" s="1"/>
  <c r="N457" i="1" s="1"/>
  <c r="H449" i="1"/>
  <c r="I449" i="1" s="1"/>
  <c r="N449" i="1" s="1"/>
  <c r="H445" i="1"/>
  <c r="I445" i="1" s="1"/>
  <c r="N445" i="1" s="1"/>
  <c r="H441" i="1"/>
  <c r="I441" i="1" s="1"/>
  <c r="N441" i="1" s="1"/>
  <c r="H433" i="1"/>
  <c r="I433" i="1" s="1"/>
  <c r="N433" i="1" s="1"/>
  <c r="H429" i="1"/>
  <c r="I429" i="1" s="1"/>
  <c r="N429" i="1" s="1"/>
  <c r="H425" i="1"/>
  <c r="I425" i="1" s="1"/>
  <c r="N425" i="1" s="1"/>
  <c r="H421" i="1"/>
  <c r="I421" i="1" s="1"/>
  <c r="N421" i="1" s="1"/>
  <c r="H417" i="1"/>
  <c r="I417" i="1" s="1"/>
  <c r="N417" i="1" s="1"/>
  <c r="H413" i="1"/>
  <c r="I413" i="1" s="1"/>
  <c r="N413" i="1" s="1"/>
  <c r="I409" i="1"/>
  <c r="N409" i="1" s="1"/>
  <c r="H405" i="1"/>
  <c r="I405" i="1" s="1"/>
  <c r="N405" i="1" s="1"/>
  <c r="H401" i="1"/>
  <c r="I401" i="1" s="1"/>
  <c r="N401" i="1" s="1"/>
  <c r="H397" i="1"/>
  <c r="I397" i="1" s="1"/>
  <c r="N397" i="1" s="1"/>
  <c r="H393" i="1"/>
  <c r="I393" i="1" s="1"/>
  <c r="N393" i="1" s="1"/>
  <c r="H389" i="1"/>
  <c r="I389" i="1" s="1"/>
  <c r="N389" i="1" s="1"/>
  <c r="H385" i="1"/>
  <c r="I385" i="1" s="1"/>
  <c r="N385" i="1" s="1"/>
  <c r="H381" i="1"/>
  <c r="I381" i="1" s="1"/>
  <c r="N381" i="1" s="1"/>
  <c r="H377" i="1"/>
  <c r="I377" i="1" s="1"/>
  <c r="N377" i="1" s="1"/>
  <c r="H373" i="1"/>
  <c r="I373" i="1" s="1"/>
  <c r="N373" i="1" s="1"/>
  <c r="H369" i="1"/>
  <c r="I369" i="1" s="1"/>
  <c r="N369" i="1" s="1"/>
  <c r="H365" i="1"/>
  <c r="I365" i="1" s="1"/>
  <c r="N365" i="1" s="1"/>
  <c r="H361" i="1"/>
  <c r="I361" i="1" s="1"/>
  <c r="N361" i="1" s="1"/>
  <c r="H357" i="1"/>
  <c r="I357" i="1" s="1"/>
  <c r="N357" i="1" s="1"/>
  <c r="H353" i="1"/>
  <c r="I353" i="1" s="1"/>
  <c r="N353" i="1" s="1"/>
  <c r="H349" i="1"/>
  <c r="I349" i="1" s="1"/>
  <c r="N349" i="1" s="1"/>
  <c r="H345" i="1"/>
  <c r="I345" i="1" s="1"/>
  <c r="N345" i="1" s="1"/>
  <c r="H341" i="1"/>
  <c r="I341" i="1" s="1"/>
  <c r="N341" i="1" s="1"/>
  <c r="H337" i="1"/>
  <c r="I337" i="1" s="1"/>
  <c r="N337" i="1" s="1"/>
  <c r="H333" i="1"/>
  <c r="I333" i="1" s="1"/>
  <c r="N333" i="1" s="1"/>
  <c r="H329" i="1"/>
  <c r="I329" i="1" s="1"/>
  <c r="N329" i="1" s="1"/>
  <c r="H325" i="1"/>
  <c r="I325" i="1" s="1"/>
  <c r="N325" i="1" s="1"/>
  <c r="H321" i="1"/>
  <c r="I321" i="1" s="1"/>
  <c r="N321" i="1" s="1"/>
  <c r="H317" i="1"/>
  <c r="I317" i="1" s="1"/>
  <c r="N317" i="1" s="1"/>
  <c r="H313" i="1"/>
  <c r="I313" i="1" s="1"/>
  <c r="N313" i="1" s="1"/>
  <c r="H309" i="1"/>
  <c r="I309" i="1" s="1"/>
  <c r="N309" i="1" s="1"/>
  <c r="H305" i="1"/>
  <c r="I305" i="1" s="1"/>
  <c r="N305" i="1" s="1"/>
  <c r="H301" i="1"/>
  <c r="I301" i="1" s="1"/>
  <c r="N301" i="1" s="1"/>
  <c r="H297" i="1"/>
  <c r="I297" i="1" s="1"/>
  <c r="N297" i="1" s="1"/>
  <c r="H293" i="1"/>
  <c r="I293" i="1" s="1"/>
  <c r="N293" i="1" s="1"/>
  <c r="H289" i="1"/>
  <c r="I289" i="1" s="1"/>
  <c r="N289" i="1" s="1"/>
  <c r="H285" i="1"/>
  <c r="I285" i="1" s="1"/>
  <c r="N285" i="1" s="1"/>
  <c r="H281" i="1"/>
  <c r="I281" i="1" s="1"/>
  <c r="N281" i="1" s="1"/>
  <c r="H277" i="1"/>
  <c r="I277" i="1" s="1"/>
  <c r="N277" i="1" s="1"/>
  <c r="H273" i="1"/>
  <c r="I273" i="1" s="1"/>
  <c r="N273" i="1" s="1"/>
  <c r="H269" i="1"/>
  <c r="I269" i="1" s="1"/>
  <c r="N269" i="1" s="1"/>
  <c r="H265" i="1"/>
  <c r="I265" i="1" s="1"/>
  <c r="N265" i="1" s="1"/>
  <c r="H261" i="1"/>
  <c r="I261" i="1" s="1"/>
  <c r="N261" i="1" s="1"/>
  <c r="H257" i="1"/>
  <c r="I257" i="1" s="1"/>
  <c r="N257" i="1" s="1"/>
  <c r="H253" i="1"/>
  <c r="I253" i="1" s="1"/>
  <c r="N253" i="1" s="1"/>
  <c r="H249" i="1"/>
  <c r="I249" i="1" s="1"/>
  <c r="N249" i="1" s="1"/>
  <c r="H245" i="1"/>
  <c r="I245" i="1" s="1"/>
  <c r="N245" i="1" s="1"/>
  <c r="H241" i="1"/>
  <c r="I241" i="1" s="1"/>
  <c r="N241" i="1" s="1"/>
  <c r="H237" i="1"/>
  <c r="I237" i="1" s="1"/>
  <c r="N237" i="1" s="1"/>
  <c r="H233" i="1"/>
  <c r="I233" i="1" s="1"/>
  <c r="N233" i="1" s="1"/>
  <c r="H229" i="1"/>
  <c r="I229" i="1" s="1"/>
  <c r="N229" i="1" s="1"/>
  <c r="H225" i="1"/>
  <c r="I225" i="1" s="1"/>
  <c r="N225" i="1" s="1"/>
  <c r="H221" i="1"/>
  <c r="I221" i="1" s="1"/>
  <c r="N221" i="1" s="1"/>
  <c r="H217" i="1"/>
  <c r="I217" i="1" s="1"/>
  <c r="N217" i="1" s="1"/>
  <c r="H213" i="1"/>
  <c r="I213" i="1" s="1"/>
  <c r="N213" i="1" s="1"/>
  <c r="H209" i="1"/>
  <c r="I209" i="1" s="1"/>
  <c r="N209" i="1" s="1"/>
  <c r="H205" i="1"/>
  <c r="I205" i="1" s="1"/>
  <c r="N205" i="1" s="1"/>
  <c r="H201" i="1"/>
  <c r="I201" i="1" s="1"/>
  <c r="N201" i="1" s="1"/>
  <c r="H197" i="1"/>
  <c r="I197" i="1" s="1"/>
  <c r="N197" i="1" s="1"/>
  <c r="H193" i="1"/>
  <c r="I193" i="1" s="1"/>
  <c r="N193" i="1" s="1"/>
  <c r="H189" i="1"/>
  <c r="I189" i="1" s="1"/>
  <c r="N189" i="1" s="1"/>
  <c r="H185" i="1"/>
  <c r="I185" i="1" s="1"/>
  <c r="N185" i="1" s="1"/>
  <c r="H181" i="1"/>
  <c r="I181" i="1" s="1"/>
  <c r="N181" i="1" s="1"/>
  <c r="H177" i="1"/>
  <c r="I177" i="1" s="1"/>
  <c r="N177" i="1" s="1"/>
  <c r="H173" i="1"/>
  <c r="I173" i="1" s="1"/>
  <c r="N173" i="1" s="1"/>
  <c r="H169" i="1"/>
  <c r="I169" i="1" s="1"/>
  <c r="N169" i="1" s="1"/>
  <c r="H165" i="1"/>
  <c r="I165" i="1" s="1"/>
  <c r="N165" i="1" s="1"/>
  <c r="H161" i="1"/>
  <c r="I161" i="1" s="1"/>
  <c r="N161" i="1" s="1"/>
  <c r="H157" i="1"/>
  <c r="I157" i="1" s="1"/>
  <c r="N157" i="1" s="1"/>
  <c r="H153" i="1"/>
  <c r="I153" i="1" s="1"/>
  <c r="N153" i="1" s="1"/>
  <c r="H149" i="1"/>
  <c r="I149" i="1" s="1"/>
  <c r="N149" i="1" s="1"/>
  <c r="H145" i="1"/>
  <c r="I145" i="1" s="1"/>
  <c r="N145" i="1" s="1"/>
  <c r="H141" i="1"/>
  <c r="I141" i="1" s="1"/>
  <c r="N141" i="1" s="1"/>
  <c r="H137" i="1"/>
  <c r="I137" i="1" s="1"/>
  <c r="N137" i="1" s="1"/>
  <c r="H133" i="1"/>
  <c r="I133" i="1" s="1"/>
  <c r="N133" i="1" s="1"/>
  <c r="H129" i="1"/>
  <c r="I129" i="1" s="1"/>
  <c r="N129" i="1" s="1"/>
  <c r="H125" i="1"/>
  <c r="I125" i="1" s="1"/>
  <c r="N125" i="1" s="1"/>
  <c r="H121" i="1"/>
  <c r="I121" i="1" s="1"/>
  <c r="N121" i="1" s="1"/>
  <c r="H117" i="1"/>
  <c r="I117" i="1" s="1"/>
  <c r="N117" i="1" s="1"/>
  <c r="H113" i="1"/>
  <c r="I113" i="1" s="1"/>
  <c r="N113" i="1" s="1"/>
  <c r="H109" i="1"/>
  <c r="I109" i="1" s="1"/>
  <c r="N109" i="1" s="1"/>
  <c r="H105" i="1"/>
  <c r="I105" i="1" s="1"/>
  <c r="N105" i="1" s="1"/>
  <c r="H101" i="1"/>
  <c r="I101" i="1" s="1"/>
  <c r="N101" i="1" s="1"/>
  <c r="H97" i="1"/>
  <c r="I97" i="1" s="1"/>
  <c r="N97" i="1" s="1"/>
  <c r="H93" i="1"/>
  <c r="I93" i="1" s="1"/>
  <c r="N93" i="1" s="1"/>
  <c r="H89" i="1"/>
  <c r="I89" i="1" s="1"/>
  <c r="N89" i="1" s="1"/>
  <c r="H85" i="1"/>
  <c r="I85" i="1" s="1"/>
  <c r="N85" i="1" s="1"/>
  <c r="H81" i="1"/>
  <c r="I81" i="1" s="1"/>
  <c r="N81" i="1" s="1"/>
  <c r="H77" i="1"/>
  <c r="I77" i="1" s="1"/>
  <c r="N77" i="1" s="1"/>
  <c r="H73" i="1"/>
  <c r="I73" i="1" s="1"/>
  <c r="N73" i="1" s="1"/>
  <c r="H69" i="1"/>
  <c r="I69" i="1" s="1"/>
  <c r="N69" i="1" s="1"/>
  <c r="H65" i="1"/>
  <c r="I65" i="1" s="1"/>
  <c r="N65" i="1" s="1"/>
  <c r="H61" i="1"/>
  <c r="I61" i="1" s="1"/>
  <c r="N61" i="1" s="1"/>
  <c r="H57" i="1"/>
  <c r="I57" i="1" s="1"/>
  <c r="N57" i="1" s="1"/>
  <c r="H53" i="1"/>
  <c r="I53" i="1" s="1"/>
  <c r="N53" i="1" s="1"/>
  <c r="H49" i="1"/>
  <c r="I49" i="1" s="1"/>
  <c r="N49" i="1" s="1"/>
  <c r="H45" i="1"/>
  <c r="I45" i="1" s="1"/>
  <c r="N45" i="1" s="1"/>
  <c r="H41" i="1"/>
  <c r="I41" i="1" s="1"/>
  <c r="N41" i="1" s="1"/>
  <c r="H37" i="1"/>
  <c r="I37" i="1" s="1"/>
  <c r="N37" i="1" s="1"/>
  <c r="M491" i="1"/>
  <c r="M469" i="1"/>
  <c r="M448" i="1"/>
  <c r="M427" i="1"/>
  <c r="M395" i="1"/>
  <c r="M363" i="1"/>
  <c r="M327" i="1"/>
  <c r="M284" i="1"/>
  <c r="M199" i="1"/>
  <c r="M156" i="1"/>
  <c r="M71" i="1"/>
  <c r="H495" i="1"/>
  <c r="I495" i="1" s="1"/>
  <c r="N495" i="1" s="1"/>
  <c r="H487" i="1"/>
  <c r="I487" i="1" s="1"/>
  <c r="N487" i="1" s="1"/>
  <c r="H483" i="1"/>
  <c r="I483" i="1" s="1"/>
  <c r="N483" i="1" s="1"/>
  <c r="H451" i="1"/>
  <c r="I451" i="1" s="1"/>
  <c r="N451" i="1" s="1"/>
  <c r="H447" i="1"/>
  <c r="I447" i="1" s="1"/>
  <c r="N447" i="1" s="1"/>
  <c r="M439" i="1"/>
  <c r="H431" i="1"/>
  <c r="I431" i="1" s="1"/>
  <c r="N431" i="1" s="1"/>
  <c r="H423" i="1"/>
  <c r="I423" i="1" s="1"/>
  <c r="N423" i="1" s="1"/>
  <c r="H407" i="1"/>
  <c r="I407" i="1" s="1"/>
  <c r="N407" i="1" s="1"/>
  <c r="H399" i="1"/>
  <c r="I399" i="1" s="1"/>
  <c r="N399" i="1" s="1"/>
  <c r="H367" i="1"/>
  <c r="I367" i="1" s="1"/>
  <c r="N367" i="1" s="1"/>
  <c r="H359" i="1"/>
  <c r="I359" i="1" s="1"/>
  <c r="N359" i="1" s="1"/>
  <c r="M351" i="1"/>
  <c r="M311" i="1"/>
  <c r="H303" i="1"/>
  <c r="I303" i="1" s="1"/>
  <c r="N303" i="1" s="1"/>
  <c r="H299" i="1"/>
  <c r="I299" i="1" s="1"/>
  <c r="N299" i="1" s="1"/>
  <c r="H287" i="1"/>
  <c r="I287" i="1" s="1"/>
  <c r="N287" i="1" s="1"/>
  <c r="H275" i="1"/>
  <c r="I275" i="1" s="1"/>
  <c r="N275" i="1" s="1"/>
  <c r="H271" i="1"/>
  <c r="I271" i="1" s="1"/>
  <c r="N271" i="1" s="1"/>
  <c r="M259" i="1"/>
  <c r="H251" i="1"/>
  <c r="I251" i="1" s="1"/>
  <c r="N251" i="1" s="1"/>
  <c r="H243" i="1"/>
  <c r="I243" i="1" s="1"/>
  <c r="N243" i="1" s="1"/>
  <c r="H235" i="1"/>
  <c r="I235" i="1" s="1"/>
  <c r="N235" i="1" s="1"/>
  <c r="H223" i="1"/>
  <c r="I223" i="1" s="1"/>
  <c r="N223" i="1" s="1"/>
  <c r="H191" i="1"/>
  <c r="I191" i="1" s="1"/>
  <c r="N191" i="1" s="1"/>
  <c r="H183" i="1"/>
  <c r="I183" i="1" s="1"/>
  <c r="N183" i="1" s="1"/>
  <c r="H175" i="1"/>
  <c r="I175" i="1" s="1"/>
  <c r="N175" i="1" s="1"/>
  <c r="H163" i="1"/>
  <c r="I163" i="1" s="1"/>
  <c r="N163" i="1" s="1"/>
  <c r="H151" i="1"/>
  <c r="I151" i="1" s="1"/>
  <c r="N151" i="1" s="1"/>
  <c r="H143" i="1"/>
  <c r="I143" i="1" s="1"/>
  <c r="N143" i="1" s="1"/>
  <c r="H95" i="1"/>
  <c r="I95" i="1" s="1"/>
  <c r="N95" i="1" s="1"/>
  <c r="H500" i="1"/>
  <c r="I500" i="1" s="1"/>
  <c r="N500" i="1" s="1"/>
  <c r="H492" i="1"/>
  <c r="I492" i="1" s="1"/>
  <c r="N492" i="1" s="1"/>
  <c r="H488" i="1"/>
  <c r="I488" i="1" s="1"/>
  <c r="N488" i="1" s="1"/>
  <c r="H484" i="1"/>
  <c r="I484" i="1" s="1"/>
  <c r="N484" i="1" s="1"/>
  <c r="H476" i="1"/>
  <c r="I476" i="1" s="1"/>
  <c r="N476" i="1" s="1"/>
  <c r="H472" i="1"/>
  <c r="I472" i="1" s="1"/>
  <c r="N472" i="1" s="1"/>
  <c r="H468" i="1"/>
  <c r="I468" i="1" s="1"/>
  <c r="N468" i="1" s="1"/>
  <c r="H460" i="1"/>
  <c r="I460" i="1" s="1"/>
  <c r="N460" i="1" s="1"/>
  <c r="H456" i="1"/>
  <c r="I456" i="1" s="1"/>
  <c r="N456" i="1" s="1"/>
  <c r="H452" i="1"/>
  <c r="I452" i="1" s="1"/>
  <c r="N452" i="1" s="1"/>
  <c r="H444" i="1"/>
  <c r="I444" i="1" s="1"/>
  <c r="N444" i="1" s="1"/>
  <c r="H440" i="1"/>
  <c r="I440" i="1" s="1"/>
  <c r="N440" i="1" s="1"/>
  <c r="H436" i="1"/>
  <c r="I436" i="1" s="1"/>
  <c r="N436" i="1" s="1"/>
  <c r="H428" i="1"/>
  <c r="I428" i="1" s="1"/>
  <c r="N428" i="1" s="1"/>
  <c r="H424" i="1"/>
  <c r="I424" i="1" s="1"/>
  <c r="N424" i="1" s="1"/>
  <c r="H420" i="1"/>
  <c r="I420" i="1" s="1"/>
  <c r="N420" i="1" s="1"/>
  <c r="H416" i="1"/>
  <c r="I416" i="1" s="1"/>
  <c r="N416" i="1" s="1"/>
  <c r="H412" i="1"/>
  <c r="I412" i="1" s="1"/>
  <c r="N412" i="1" s="1"/>
  <c r="H408" i="1"/>
  <c r="I408" i="1" s="1"/>
  <c r="N408" i="1" s="1"/>
  <c r="H404" i="1"/>
  <c r="I404" i="1" s="1"/>
  <c r="N404" i="1" s="1"/>
  <c r="H400" i="1"/>
  <c r="I400" i="1" s="1"/>
  <c r="N400" i="1" s="1"/>
  <c r="H396" i="1"/>
  <c r="I396" i="1" s="1"/>
  <c r="N396" i="1" s="1"/>
  <c r="H392" i="1"/>
  <c r="I392" i="1" s="1"/>
  <c r="N392" i="1" s="1"/>
  <c r="H388" i="1"/>
  <c r="I388" i="1" s="1"/>
  <c r="N388" i="1" s="1"/>
  <c r="H384" i="1"/>
  <c r="I384" i="1" s="1"/>
  <c r="N384" i="1" s="1"/>
  <c r="H380" i="1"/>
  <c r="I380" i="1" s="1"/>
  <c r="N380" i="1" s="1"/>
  <c r="H376" i="1"/>
  <c r="I376" i="1" s="1"/>
  <c r="N376" i="1" s="1"/>
  <c r="H372" i="1"/>
  <c r="I372" i="1" s="1"/>
  <c r="N372" i="1" s="1"/>
  <c r="H368" i="1"/>
  <c r="I368" i="1" s="1"/>
  <c r="N368" i="1" s="1"/>
  <c r="H364" i="1"/>
  <c r="I364" i="1" s="1"/>
  <c r="N364" i="1" s="1"/>
  <c r="H360" i="1"/>
  <c r="I360" i="1" s="1"/>
  <c r="N360" i="1" s="1"/>
  <c r="H356" i="1"/>
  <c r="I356" i="1" s="1"/>
  <c r="N356" i="1" s="1"/>
  <c r="H352" i="1"/>
  <c r="I352" i="1" s="1"/>
  <c r="N352" i="1" s="1"/>
  <c r="H348" i="1"/>
  <c r="I348" i="1" s="1"/>
  <c r="N348" i="1" s="1"/>
  <c r="H344" i="1"/>
  <c r="I344" i="1" s="1"/>
  <c r="N344" i="1" s="1"/>
  <c r="H340" i="1"/>
  <c r="I340" i="1" s="1"/>
  <c r="N340" i="1" s="1"/>
  <c r="H336" i="1"/>
  <c r="I336" i="1" s="1"/>
  <c r="N336" i="1" s="1"/>
  <c r="H332" i="1"/>
  <c r="I332" i="1" s="1"/>
  <c r="N332" i="1" s="1"/>
  <c r="H328" i="1"/>
  <c r="I328" i="1" s="1"/>
  <c r="N328" i="1" s="1"/>
  <c r="H324" i="1"/>
  <c r="I324" i="1" s="1"/>
  <c r="N324" i="1" s="1"/>
  <c r="H320" i="1"/>
  <c r="I320" i="1" s="1"/>
  <c r="N320" i="1" s="1"/>
  <c r="H312" i="1"/>
  <c r="I312" i="1" s="1"/>
  <c r="N312" i="1" s="1"/>
  <c r="H308" i="1"/>
  <c r="I308" i="1" s="1"/>
  <c r="N308" i="1" s="1"/>
  <c r="H304" i="1"/>
  <c r="I304" i="1" s="1"/>
  <c r="N304" i="1" s="1"/>
  <c r="H300" i="1"/>
  <c r="I300" i="1" s="1"/>
  <c r="N300" i="1" s="1"/>
  <c r="H296" i="1"/>
  <c r="I296" i="1" s="1"/>
  <c r="N296" i="1" s="1"/>
  <c r="H292" i="1"/>
  <c r="I292" i="1" s="1"/>
  <c r="N292" i="1" s="1"/>
  <c r="H288" i="1"/>
  <c r="I288" i="1" s="1"/>
  <c r="N288" i="1" s="1"/>
  <c r="H280" i="1"/>
  <c r="I280" i="1" s="1"/>
  <c r="N280" i="1" s="1"/>
  <c r="H276" i="1"/>
  <c r="I276" i="1" s="1"/>
  <c r="N276" i="1" s="1"/>
  <c r="H272" i="1"/>
  <c r="I272" i="1" s="1"/>
  <c r="N272" i="1" s="1"/>
  <c r="H268" i="1"/>
  <c r="I268" i="1" s="1"/>
  <c r="N268" i="1" s="1"/>
  <c r="H264" i="1"/>
  <c r="I264" i="1" s="1"/>
  <c r="N264" i="1" s="1"/>
  <c r="H260" i="1"/>
  <c r="I260" i="1" s="1"/>
  <c r="N260" i="1" s="1"/>
  <c r="H256" i="1"/>
  <c r="I256" i="1" s="1"/>
  <c r="N256" i="1" s="1"/>
  <c r="H248" i="1"/>
  <c r="I248" i="1" s="1"/>
  <c r="N248" i="1" s="1"/>
  <c r="H244" i="1"/>
  <c r="I244" i="1" s="1"/>
  <c r="N244" i="1" s="1"/>
  <c r="H240" i="1"/>
  <c r="I240" i="1" s="1"/>
  <c r="N240" i="1" s="1"/>
  <c r="H236" i="1"/>
  <c r="I236" i="1" s="1"/>
  <c r="N236" i="1" s="1"/>
  <c r="H232" i="1"/>
  <c r="I232" i="1" s="1"/>
  <c r="N232" i="1" s="1"/>
  <c r="H228" i="1"/>
  <c r="I228" i="1" s="1"/>
  <c r="N228" i="1" s="1"/>
  <c r="H224" i="1"/>
  <c r="I224" i="1" s="1"/>
  <c r="N224" i="1" s="1"/>
  <c r="H216" i="1"/>
  <c r="I216" i="1" s="1"/>
  <c r="N216" i="1" s="1"/>
  <c r="H212" i="1"/>
  <c r="I212" i="1" s="1"/>
  <c r="N212" i="1" s="1"/>
  <c r="H208" i="1"/>
  <c r="I208" i="1" s="1"/>
  <c r="N208" i="1" s="1"/>
  <c r="H204" i="1"/>
  <c r="I204" i="1" s="1"/>
  <c r="N204" i="1" s="1"/>
  <c r="H200" i="1"/>
  <c r="I200" i="1" s="1"/>
  <c r="N200" i="1" s="1"/>
  <c r="H196" i="1"/>
  <c r="I196" i="1" s="1"/>
  <c r="N196" i="1" s="1"/>
  <c r="H192" i="1"/>
  <c r="I192" i="1" s="1"/>
  <c r="N192" i="1" s="1"/>
  <c r="H184" i="1"/>
  <c r="I184" i="1" s="1"/>
  <c r="N184" i="1" s="1"/>
  <c r="H180" i="1"/>
  <c r="I180" i="1" s="1"/>
  <c r="N180" i="1" s="1"/>
  <c r="H176" i="1"/>
  <c r="I176" i="1" s="1"/>
  <c r="N176" i="1" s="1"/>
  <c r="H172" i="1"/>
  <c r="I172" i="1" s="1"/>
  <c r="N172" i="1" s="1"/>
  <c r="H168" i="1"/>
  <c r="I168" i="1" s="1"/>
  <c r="N168" i="1" s="1"/>
  <c r="H164" i="1"/>
  <c r="I164" i="1" s="1"/>
  <c r="N164" i="1" s="1"/>
  <c r="H160" i="1"/>
  <c r="I160" i="1" s="1"/>
  <c r="N160" i="1" s="1"/>
  <c r="H391" i="1"/>
  <c r="I391" i="1" s="1"/>
  <c r="N391" i="1" s="1"/>
  <c r="M485" i="1"/>
  <c r="M464" i="1"/>
  <c r="M443" i="1"/>
  <c r="M419" i="1"/>
  <c r="M387" i="1"/>
  <c r="M355" i="1"/>
  <c r="M316" i="1"/>
  <c r="M231" i="1"/>
  <c r="M188" i="1"/>
  <c r="M103" i="1"/>
  <c r="H150" i="1"/>
  <c r="I150" i="1" s="1"/>
  <c r="N150" i="1" s="1"/>
  <c r="H142" i="1"/>
  <c r="I142" i="1" s="1"/>
  <c r="N142" i="1" s="1"/>
  <c r="H134" i="1"/>
  <c r="I134" i="1" s="1"/>
  <c r="N134" i="1" s="1"/>
  <c r="H126" i="1"/>
  <c r="I126" i="1" s="1"/>
  <c r="N126" i="1" s="1"/>
  <c r="H118" i="1"/>
  <c r="I118" i="1" s="1"/>
  <c r="N118" i="1" s="1"/>
  <c r="H110" i="1"/>
  <c r="I110" i="1" s="1"/>
  <c r="N110" i="1" s="1"/>
  <c r="H102" i="1"/>
  <c r="I102" i="1" s="1"/>
  <c r="N102" i="1" s="1"/>
  <c r="H94" i="1"/>
  <c r="I94" i="1" s="1"/>
  <c r="N94" i="1" s="1"/>
  <c r="H86" i="1"/>
  <c r="I86" i="1" s="1"/>
  <c r="N86" i="1" s="1"/>
  <c r="H78" i="1"/>
  <c r="I78" i="1" s="1"/>
  <c r="N78" i="1" s="1"/>
  <c r="H70" i="1"/>
  <c r="I70" i="1" s="1"/>
  <c r="N70" i="1" s="1"/>
  <c r="H62" i="1"/>
  <c r="I62" i="1" s="1"/>
  <c r="N62" i="1" s="1"/>
  <c r="H54" i="1"/>
  <c r="I54" i="1" s="1"/>
  <c r="N54" i="1" s="1"/>
  <c r="H46" i="1"/>
  <c r="I46" i="1" s="1"/>
  <c r="N46" i="1" s="1"/>
  <c r="H38" i="1"/>
  <c r="I38" i="1" s="1"/>
  <c r="N38" i="1" s="1"/>
  <c r="H30" i="1"/>
  <c r="I30" i="1" s="1"/>
  <c r="N30" i="1" s="1"/>
  <c r="H22" i="1"/>
  <c r="I22" i="1" s="1"/>
  <c r="N22" i="1" s="1"/>
  <c r="H14" i="1"/>
  <c r="H6" i="1"/>
  <c r="I6" i="1" s="1"/>
  <c r="N6" i="1" s="1"/>
  <c r="M154" i="1"/>
  <c r="M132" i="1"/>
  <c r="M122" i="1"/>
  <c r="M100" i="1"/>
  <c r="M90" i="1"/>
  <c r="M68" i="1"/>
  <c r="M58" i="1"/>
  <c r="M36" i="1"/>
  <c r="M26" i="1"/>
  <c r="H33" i="1"/>
  <c r="I33" i="1" s="1"/>
  <c r="N33" i="1" s="1"/>
  <c r="H29" i="1"/>
  <c r="I29" i="1" s="1"/>
  <c r="N29" i="1" s="1"/>
  <c r="H25" i="1"/>
  <c r="I25" i="1" s="1"/>
  <c r="N25" i="1" s="1"/>
  <c r="H21" i="1"/>
  <c r="I21" i="1" s="1"/>
  <c r="N21" i="1" s="1"/>
  <c r="H17" i="1"/>
  <c r="I17" i="1" s="1"/>
  <c r="N17" i="1" s="1"/>
  <c r="H13" i="1"/>
  <c r="I13" i="1" s="1"/>
  <c r="N13" i="1" s="1"/>
  <c r="H9" i="1"/>
  <c r="I9" i="1" s="1"/>
  <c r="N9" i="1" s="1"/>
  <c r="H5" i="1"/>
  <c r="I5" i="1" s="1"/>
  <c r="N5" i="1" s="1"/>
  <c r="M140" i="1"/>
  <c r="M130" i="1"/>
  <c r="M108" i="1"/>
  <c r="M98" i="1"/>
  <c r="M76" i="1"/>
  <c r="M66" i="1"/>
  <c r="M44" i="1"/>
  <c r="M34" i="1"/>
  <c r="M2" i="1"/>
  <c r="H152" i="1"/>
  <c r="I152" i="1" s="1"/>
  <c r="N152" i="1" s="1"/>
  <c r="H144" i="1"/>
  <c r="I144" i="1" s="1"/>
  <c r="N144" i="1" s="1"/>
  <c r="H136" i="1"/>
  <c r="I136" i="1" s="1"/>
  <c r="N136" i="1" s="1"/>
  <c r="H128" i="1"/>
  <c r="I128" i="1" s="1"/>
  <c r="N128" i="1" s="1"/>
  <c r="H120" i="1"/>
  <c r="I120" i="1" s="1"/>
  <c r="N120" i="1" s="1"/>
  <c r="H112" i="1"/>
  <c r="I112" i="1" s="1"/>
  <c r="N112" i="1" s="1"/>
  <c r="H104" i="1"/>
  <c r="I104" i="1" s="1"/>
  <c r="N104" i="1" s="1"/>
  <c r="H96" i="1"/>
  <c r="I96" i="1" s="1"/>
  <c r="N96" i="1" s="1"/>
  <c r="H88" i="1"/>
  <c r="I88" i="1" s="1"/>
  <c r="N88" i="1" s="1"/>
  <c r="H80" i="1"/>
  <c r="I80" i="1" s="1"/>
  <c r="N80" i="1" s="1"/>
  <c r="H72" i="1"/>
  <c r="I72" i="1" s="1"/>
  <c r="N72" i="1" s="1"/>
  <c r="H64" i="1"/>
  <c r="I64" i="1" s="1"/>
  <c r="N64" i="1" s="1"/>
  <c r="H56" i="1"/>
  <c r="I56" i="1" s="1"/>
  <c r="N56" i="1" s="1"/>
  <c r="H48" i="1"/>
  <c r="I48" i="1" s="1"/>
  <c r="N48" i="1" s="1"/>
  <c r="H40" i="1"/>
  <c r="I40" i="1" s="1"/>
  <c r="N40" i="1" s="1"/>
  <c r="H32" i="1"/>
  <c r="I32" i="1" s="1"/>
  <c r="N32" i="1" s="1"/>
  <c r="H24" i="1"/>
  <c r="I24" i="1" s="1"/>
  <c r="N24" i="1" s="1"/>
  <c r="H52" i="1"/>
  <c r="I52" i="1" s="1"/>
  <c r="N52" i="1" s="1"/>
  <c r="M148" i="1"/>
  <c r="M138" i="1"/>
  <c r="M116" i="1"/>
  <c r="M106" i="1"/>
  <c r="M84" i="1"/>
  <c r="M74" i="1"/>
  <c r="M42" i="1"/>
  <c r="M10" i="1"/>
  <c r="M8" i="1"/>
  <c r="M16" i="1"/>
  <c r="M488" i="1" l="1"/>
  <c r="M277" i="1"/>
  <c r="M243" i="1"/>
  <c r="M109" i="1"/>
  <c r="M481" i="1"/>
  <c r="M463" i="1"/>
  <c r="M13" i="1"/>
  <c r="M365" i="1"/>
  <c r="M223" i="1"/>
  <c r="M237" i="1"/>
  <c r="M179" i="1"/>
  <c r="M255" i="1"/>
  <c r="M384" i="1"/>
  <c r="M455" i="1"/>
  <c r="M328" i="1"/>
  <c r="M235" i="1"/>
  <c r="M149" i="1"/>
  <c r="M405" i="1"/>
  <c r="M307" i="1"/>
  <c r="M19" i="1"/>
  <c r="M456" i="1"/>
  <c r="M85" i="1"/>
  <c r="M213" i="1"/>
  <c r="M341" i="1"/>
  <c r="M279" i="1"/>
  <c r="M470" i="1"/>
  <c r="M494" i="1"/>
  <c r="M159" i="1"/>
  <c r="M336" i="1"/>
  <c r="M408" i="1"/>
  <c r="M173" i="1"/>
  <c r="M301" i="1"/>
  <c r="M462" i="1"/>
  <c r="M486" i="1"/>
  <c r="M499" i="1"/>
  <c r="M45" i="1"/>
  <c r="M429" i="1"/>
  <c r="M5" i="1"/>
  <c r="M300" i="1"/>
  <c r="M444" i="1"/>
  <c r="M183" i="1"/>
  <c r="M275" i="1"/>
  <c r="M299" i="1"/>
  <c r="M77" i="1"/>
  <c r="M141" i="1"/>
  <c r="M205" i="1"/>
  <c r="M269" i="1"/>
  <c r="M333" i="1"/>
  <c r="M397" i="1"/>
  <c r="M473" i="1"/>
  <c r="M155" i="1"/>
  <c r="M215" i="1"/>
  <c r="M339" i="1"/>
  <c r="M454" i="1"/>
  <c r="M35" i="1"/>
  <c r="M131" i="1"/>
  <c r="M239" i="1"/>
  <c r="M287" i="1"/>
  <c r="M416" i="1"/>
  <c r="M500" i="1"/>
  <c r="M53" i="1"/>
  <c r="M117" i="1"/>
  <c r="M181" i="1"/>
  <c r="M245" i="1"/>
  <c r="M309" i="1"/>
  <c r="M373" i="1"/>
  <c r="M441" i="1"/>
  <c r="M195" i="1"/>
  <c r="M323" i="1"/>
  <c r="M502" i="1"/>
  <c r="M27" i="1"/>
  <c r="M119" i="1"/>
  <c r="M435" i="1"/>
  <c r="M423" i="1"/>
  <c r="M391" i="1"/>
  <c r="M247" i="1"/>
  <c r="M29" i="1"/>
  <c r="M320" i="1"/>
  <c r="M352" i="1"/>
  <c r="M376" i="1"/>
  <c r="M400" i="1"/>
  <c r="M436" i="1"/>
  <c r="M476" i="1"/>
  <c r="M163" i="1"/>
  <c r="M407" i="1"/>
  <c r="M431" i="1"/>
  <c r="M451" i="1"/>
  <c r="M37" i="1"/>
  <c r="M69" i="1"/>
  <c r="M101" i="1"/>
  <c r="M133" i="1"/>
  <c r="M165" i="1"/>
  <c r="M197" i="1"/>
  <c r="M229" i="1"/>
  <c r="M261" i="1"/>
  <c r="M293" i="1"/>
  <c r="M325" i="1"/>
  <c r="M357" i="1"/>
  <c r="M389" i="1"/>
  <c r="M421" i="1"/>
  <c r="M461" i="1"/>
  <c r="M11" i="1"/>
  <c r="M267" i="1"/>
  <c r="M291" i="1"/>
  <c r="M315" i="1"/>
  <c r="M331" i="1"/>
  <c r="M91" i="1"/>
  <c r="M107" i="1"/>
  <c r="M248" i="1"/>
  <c r="M21" i="1"/>
  <c r="M308" i="1"/>
  <c r="M344" i="1"/>
  <c r="M368" i="1"/>
  <c r="M424" i="1"/>
  <c r="M468" i="1"/>
  <c r="M143" i="1"/>
  <c r="M367" i="1"/>
  <c r="M61" i="1"/>
  <c r="M93" i="1"/>
  <c r="M125" i="1"/>
  <c r="M157" i="1"/>
  <c r="M189" i="1"/>
  <c r="M221" i="1"/>
  <c r="M253" i="1"/>
  <c r="M285" i="1"/>
  <c r="M317" i="1"/>
  <c r="M349" i="1"/>
  <c r="M381" i="1"/>
  <c r="M413" i="1"/>
  <c r="M449" i="1"/>
  <c r="M493" i="1"/>
  <c r="M63" i="1"/>
  <c r="M446" i="1"/>
  <c r="M478" i="1"/>
  <c r="M3" i="1"/>
  <c r="M59" i="1"/>
  <c r="M99" i="1"/>
  <c r="M111" i="1"/>
  <c r="M171" i="1"/>
  <c r="M20" i="1"/>
  <c r="M392" i="1"/>
  <c r="M360" i="1"/>
  <c r="M83" i="1"/>
  <c r="M47" i="1"/>
  <c r="I14" i="1"/>
  <c r="N14" i="1" s="1"/>
  <c r="U6" i="1" s="1"/>
  <c r="M24" i="1"/>
  <c r="M40" i="1"/>
  <c r="M56" i="1"/>
  <c r="M72" i="1"/>
  <c r="M88" i="1"/>
  <c r="M104" i="1"/>
  <c r="M120" i="1"/>
  <c r="M136" i="1"/>
  <c r="M152" i="1"/>
  <c r="M6" i="1"/>
  <c r="M22" i="1"/>
  <c r="M38" i="1"/>
  <c r="M54" i="1"/>
  <c r="M70" i="1"/>
  <c r="M86" i="1"/>
  <c r="M102" i="1"/>
  <c r="M118" i="1"/>
  <c r="M134" i="1"/>
  <c r="M150" i="1"/>
  <c r="M164" i="1"/>
  <c r="M172" i="1"/>
  <c r="M180" i="1"/>
  <c r="M192" i="1"/>
  <c r="M200" i="1"/>
  <c r="M208" i="1"/>
  <c r="M216" i="1"/>
  <c r="M228" i="1"/>
  <c r="M236" i="1"/>
  <c r="M244" i="1"/>
  <c r="M256" i="1"/>
  <c r="M264" i="1"/>
  <c r="M272" i="1"/>
  <c r="M280" i="1"/>
  <c r="M292" i="1"/>
  <c r="M123" i="1"/>
  <c r="M375" i="1"/>
  <c r="M158" i="1"/>
  <c r="M166" i="1"/>
  <c r="M174" i="1"/>
  <c r="M186" i="1"/>
  <c r="M194" i="1"/>
  <c r="M202" i="1"/>
  <c r="M214" i="1"/>
  <c r="M222" i="1"/>
  <c r="M230" i="1"/>
  <c r="M238" i="1"/>
  <c r="M250" i="1"/>
  <c r="M258" i="1"/>
  <c r="M266" i="1"/>
  <c r="M278" i="1"/>
  <c r="M286" i="1"/>
  <c r="M294" i="1"/>
  <c r="M302" i="1"/>
  <c r="M314" i="1"/>
  <c r="M322" i="1"/>
  <c r="M330" i="1"/>
  <c r="M342" i="1"/>
  <c r="M350" i="1"/>
  <c r="M358" i="1"/>
  <c r="M366" i="1"/>
  <c r="M374" i="1"/>
  <c r="M382" i="1"/>
  <c r="M390" i="1"/>
  <c r="M398" i="1"/>
  <c r="M406" i="1"/>
  <c r="M414" i="1"/>
  <c r="M422" i="1"/>
  <c r="M430" i="1"/>
  <c r="M438" i="1"/>
  <c r="M75" i="1"/>
  <c r="M203" i="1"/>
  <c r="M219" i="1"/>
  <c r="M319" i="1"/>
  <c r="M415" i="1"/>
  <c r="M9" i="1"/>
  <c r="M17" i="1"/>
  <c r="M25" i="1"/>
  <c r="M33" i="1"/>
  <c r="M52" i="1"/>
  <c r="M271" i="1"/>
  <c r="M303" i="1"/>
  <c r="M359" i="1"/>
  <c r="M399" i="1"/>
  <c r="M487" i="1"/>
  <c r="M41" i="1"/>
  <c r="M49" i="1"/>
  <c r="M57" i="1"/>
  <c r="M65" i="1"/>
  <c r="M73" i="1"/>
  <c r="M81" i="1"/>
  <c r="M89" i="1"/>
  <c r="M97" i="1"/>
  <c r="M105" i="1"/>
  <c r="M113" i="1"/>
  <c r="M121" i="1"/>
  <c r="M129" i="1"/>
  <c r="M137" i="1"/>
  <c r="M145" i="1"/>
  <c r="M153" i="1"/>
  <c r="M161" i="1"/>
  <c r="M169" i="1"/>
  <c r="M177" i="1"/>
  <c r="M185" i="1"/>
  <c r="M193" i="1"/>
  <c r="M201" i="1"/>
  <c r="M209" i="1"/>
  <c r="M217" i="1"/>
  <c r="M225" i="1"/>
  <c r="M233" i="1"/>
  <c r="M241" i="1"/>
  <c r="M249" i="1"/>
  <c r="M257" i="1"/>
  <c r="M265" i="1"/>
  <c r="M273" i="1"/>
  <c r="M281" i="1"/>
  <c r="M289" i="1"/>
  <c r="M297" i="1"/>
  <c r="M305" i="1"/>
  <c r="M313" i="1"/>
  <c r="M321" i="1"/>
  <c r="M329" i="1"/>
  <c r="M337" i="1"/>
  <c r="M345" i="1"/>
  <c r="M353" i="1"/>
  <c r="M361" i="1"/>
  <c r="M369" i="1"/>
  <c r="M377" i="1"/>
  <c r="M385" i="1"/>
  <c r="M393" i="1"/>
  <c r="M401" i="1"/>
  <c r="M409" i="1"/>
  <c r="M417" i="1"/>
  <c r="M425" i="1"/>
  <c r="M433" i="1"/>
  <c r="M445" i="1"/>
  <c r="M457" i="1"/>
  <c r="M465" i="1"/>
  <c r="M477" i="1"/>
  <c r="M489" i="1"/>
  <c r="M497" i="1"/>
  <c r="M43" i="1"/>
  <c r="M55" i="1"/>
  <c r="M87" i="1"/>
  <c r="M207" i="1"/>
  <c r="M15" i="1"/>
  <c r="M23" i="1"/>
  <c r="M31" i="1"/>
  <c r="M51" i="1"/>
  <c r="M67" i="1"/>
  <c r="M79" i="1"/>
  <c r="M115" i="1"/>
  <c r="M127" i="1"/>
  <c r="M139" i="1"/>
  <c r="M211" i="1"/>
  <c r="M227" i="1"/>
  <c r="M283" i="1"/>
  <c r="M335" i="1"/>
  <c r="M32" i="1"/>
  <c r="M48" i="1"/>
  <c r="M64" i="1"/>
  <c r="M80" i="1"/>
  <c r="M96" i="1"/>
  <c r="M112" i="1"/>
  <c r="M128" i="1"/>
  <c r="M144" i="1"/>
  <c r="M14" i="1"/>
  <c r="M30" i="1"/>
  <c r="M46" i="1"/>
  <c r="M62" i="1"/>
  <c r="M78" i="1"/>
  <c r="M94" i="1"/>
  <c r="M110" i="1"/>
  <c r="M126" i="1"/>
  <c r="M142" i="1"/>
  <c r="M160" i="1"/>
  <c r="M168" i="1"/>
  <c r="M176" i="1"/>
  <c r="M184" i="1"/>
  <c r="M196" i="1"/>
  <c r="M204" i="1"/>
  <c r="M212" i="1"/>
  <c r="M224" i="1"/>
  <c r="M232" i="1"/>
  <c r="M240" i="1"/>
  <c r="M260" i="1"/>
  <c r="M268" i="1"/>
  <c r="M276" i="1"/>
  <c r="M288" i="1"/>
  <c r="M296" i="1"/>
  <c r="M304" i="1"/>
  <c r="M312" i="1"/>
  <c r="M324" i="1"/>
  <c r="M332" i="1"/>
  <c r="M340" i="1"/>
  <c r="M348" i="1"/>
  <c r="M356" i="1"/>
  <c r="M364" i="1"/>
  <c r="M372" i="1"/>
  <c r="M380" i="1"/>
  <c r="M388" i="1"/>
  <c r="M396" i="1"/>
  <c r="M404" i="1"/>
  <c r="M412" i="1"/>
  <c r="M420" i="1"/>
  <c r="M428" i="1"/>
  <c r="M440" i="1"/>
  <c r="M452" i="1"/>
  <c r="M460" i="1"/>
  <c r="M472" i="1"/>
  <c r="M484" i="1"/>
  <c r="M492" i="1"/>
  <c r="M95" i="1"/>
  <c r="M151" i="1"/>
  <c r="M175" i="1"/>
  <c r="M191" i="1"/>
  <c r="M251" i="1"/>
  <c r="M447" i="1"/>
  <c r="M483" i="1"/>
  <c r="M495" i="1"/>
  <c r="M343" i="1"/>
  <c r="M383" i="1"/>
  <c r="M467" i="1"/>
  <c r="M162" i="1"/>
  <c r="M170" i="1"/>
  <c r="M182" i="1"/>
  <c r="M190" i="1"/>
  <c r="M198" i="1"/>
  <c r="M206" i="1"/>
  <c r="M218" i="1"/>
  <c r="M226" i="1"/>
  <c r="M234" i="1"/>
  <c r="M246" i="1"/>
  <c r="M254" i="1"/>
  <c r="M262" i="1"/>
  <c r="M270" i="1"/>
  <c r="M282" i="1"/>
  <c r="M290" i="1"/>
  <c r="M298" i="1"/>
  <c r="M310" i="1"/>
  <c r="M318" i="1"/>
  <c r="M326" i="1"/>
  <c r="M334" i="1"/>
  <c r="M346" i="1"/>
  <c r="M354" i="1"/>
  <c r="M362" i="1"/>
  <c r="M370" i="1"/>
  <c r="M378" i="1"/>
  <c r="M386" i="1"/>
  <c r="M394" i="1"/>
  <c r="M402" i="1"/>
  <c r="M410" i="1"/>
  <c r="M418" i="1"/>
  <c r="M426" i="1"/>
  <c r="M434" i="1"/>
  <c r="M442" i="1"/>
  <c r="M450" i="1"/>
  <c r="M458" i="1"/>
  <c r="M466" i="1"/>
  <c r="M474" i="1"/>
  <c r="M482" i="1"/>
  <c r="M490" i="1"/>
  <c r="M498" i="1"/>
  <c r="M147" i="1"/>
  <c r="M187" i="1"/>
  <c r="M4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A1E0BF-1CCD-4AD8-92B3-8C6673377C1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FE434F-9220-444C-BCCF-4FDA9B172FB6}" name="WorksheetConnection_Table1" type="102" refreshedVersion="6" minRefreshableVersion="5">
    <extLst>
      <ext xmlns:x15="http://schemas.microsoft.com/office/spreadsheetml/2010/11/main" uri="{DE250136-89BD-433C-8126-D09CA5730AF9}">
        <x15:connection id="Table1">
          <x15:rangePr sourceName="_xlcn.WorksheetConnection_Table11"/>
        </x15:connection>
      </ext>
    </extLst>
  </connection>
  <connection id="3" xr16:uid="{58AF78D2-7D3D-4181-9F3C-07A7B4267C1F}" name="WorksheetConnection_Table8" type="102" refreshedVersion="6" minRefreshableVersion="5">
    <extLst>
      <ext xmlns:x15="http://schemas.microsoft.com/office/spreadsheetml/2010/11/main" uri="{DE250136-89BD-433C-8126-D09CA5730AF9}">
        <x15:connection id="Table8">
          <x15:rangePr sourceName="_xlcn.WorksheetConnection_Table81"/>
        </x15:connection>
      </ext>
    </extLst>
  </connection>
</connections>
</file>

<file path=xl/sharedStrings.xml><?xml version="1.0" encoding="utf-8"?>
<sst xmlns="http://schemas.openxmlformats.org/spreadsheetml/2006/main" count="1733" uniqueCount="232">
  <si>
    <t>Sales Person</t>
  </si>
  <si>
    <t>Country</t>
  </si>
  <si>
    <t>Product</t>
  </si>
  <si>
    <t>Date</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</si>
  <si>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</si>
  <si>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</si>
  <si>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</si>
  <si>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</si>
  <si>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</si>
  <si>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</si>
  <si>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</si>
  <si>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</si>
  <si>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</si>
  <si>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</si>
  <si>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</si>
  <si>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</si>
  <si>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</si>
  <si>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</si>
  <si>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</si>
  <si>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</si>
  <si>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</si>
  <si>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</si>
  <si>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</si>
  <si>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</si>
  <si>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</si>
  <si>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</si>
  <si>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</si>
  <si>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</si>
  <si>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</si>
  <si>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</si>
  <si>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</si>
  <si>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</si>
  <si>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</si>
  <si>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</si>
  <si>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</si>
  <si>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</si>
  <si>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</si>
  <si>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</si>
  <si>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</si>
  <si>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</si>
  <si>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</si>
  <si>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</si>
  <si>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</si>
  <si>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</si>
  <si>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</si>
  <si>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</si>
  <si>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</si>
  <si>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</si>
  <si>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</si>
  <si>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</si>
  <si>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</si>
  <si>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</si>
  <si>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</si>
  <si>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</si>
  <si>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</si>
  <si>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</si>
  <si>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</si>
  <si>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</si>
  <si>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t>
  </si>
  <si>
    <t>Month</t>
  </si>
  <si>
    <t>Total Sales</t>
  </si>
  <si>
    <t>Total Profit</t>
  </si>
  <si>
    <t>Cost Per Box</t>
  </si>
  <si>
    <t>Selling Price (Per Box)</t>
  </si>
  <si>
    <t>Total Cost of Boxes</t>
  </si>
  <si>
    <t>Total Profit (Per Box)</t>
  </si>
  <si>
    <t>Sales Person Ratings</t>
  </si>
  <si>
    <t>Year</t>
  </si>
  <si>
    <t>Average Sales</t>
  </si>
  <si>
    <t>Units Sold</t>
  </si>
  <si>
    <t>Total Shipment</t>
  </si>
  <si>
    <t>Row Labels</t>
  </si>
  <si>
    <t>Grand Total</t>
  </si>
  <si>
    <t>Jan</t>
  </si>
  <si>
    <t>Feb</t>
  </si>
  <si>
    <t>Mar</t>
  </si>
  <si>
    <t>Apr</t>
  </si>
  <si>
    <t>May</t>
  </si>
  <si>
    <t>Jun</t>
  </si>
  <si>
    <t>Jul</t>
  </si>
  <si>
    <t>Aug</t>
  </si>
  <si>
    <t>Sum of Total Sales</t>
  </si>
  <si>
    <t>Sales By Month</t>
  </si>
  <si>
    <t>Sum of Boxes Shipped</t>
  </si>
  <si>
    <t>Units Sold By Product</t>
  </si>
  <si>
    <t>Sum of Total Profit (Per Box)</t>
  </si>
  <si>
    <t>Total 10 Profitable Product</t>
  </si>
  <si>
    <t>States</t>
  </si>
  <si>
    <t>California</t>
  </si>
  <si>
    <t>Kansas</t>
  </si>
  <si>
    <t>Colorado</t>
  </si>
  <si>
    <t>Maryland</t>
  </si>
  <si>
    <t>Arizona</t>
  </si>
  <si>
    <t>Georgia</t>
  </si>
  <si>
    <t>Arkansas</t>
  </si>
  <si>
    <t>Montana</t>
  </si>
  <si>
    <t>Alabama</t>
  </si>
  <si>
    <t>Alaska</t>
  </si>
  <si>
    <t>Connecticut</t>
  </si>
  <si>
    <t>Delaware</t>
  </si>
  <si>
    <t>Florida</t>
  </si>
  <si>
    <t>Hawaii</t>
  </si>
  <si>
    <t>Idaho</t>
  </si>
  <si>
    <t>Illinois</t>
  </si>
  <si>
    <t>Indiana</t>
  </si>
  <si>
    <t>Iowa</t>
  </si>
  <si>
    <t>Kentucky</t>
  </si>
  <si>
    <t>Louisiana</t>
  </si>
  <si>
    <t>Maine</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</si>
  <si>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</si>
  <si>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</si>
  <si>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</si>
  <si>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</si>
  <si>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</si>
  <si>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</si>
  <si>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</si>
  <si>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</si>
  <si>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</si>
  <si>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</si>
  <si>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</si>
  <si>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</si>
  <si>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</si>
  <si>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</si>
  <si>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</si>
  <si>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</si>
  <si>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</si>
  <si>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</si>
  <si>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</si>
  <si>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</si>
  <si>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</si>
  <si>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</si>
  <si>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</si>
  <si>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</si>
  <si>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</si>
  <si>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</si>
  <si>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</si>
  <si>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</si>
  <si>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</si>
  <si>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Alberta</t>
  </si>
  <si>
    <t>British Columbia</t>
  </si>
  <si>
    <t>Manitoba</t>
  </si>
  <si>
    <t>New Brunswick</t>
  </si>
  <si>
    <t>Newfoundland and Labrador</t>
  </si>
  <si>
    <t>Nova Scotia</t>
  </si>
  <si>
    <t>Ontario</t>
  </si>
  <si>
    <t>Prince Edward Island</t>
  </si>
  <si>
    <t>Quebec</t>
  </si>
  <si>
    <t>Saskatchewan</t>
  </si>
  <si>
    <t>Northwest Territories</t>
  </si>
  <si>
    <t>Nunavut</t>
  </si>
  <si>
    <t>Yukon</t>
  </si>
  <si>
    <t>England</t>
  </si>
  <si>
    <t>Scotland</t>
  </si>
  <si>
    <t>Wales</t>
  </si>
  <si>
    <t>Northern Ireland</t>
  </si>
  <si>
    <t>London</t>
  </si>
  <si>
    <t>Manchester</t>
  </si>
  <si>
    <t>Birmingham</t>
  </si>
  <si>
    <t>Liverpool</t>
  </si>
  <si>
    <t>Bristol</t>
  </si>
  <si>
    <t>Leeds</t>
  </si>
  <si>
    <t>New South Wales</t>
  </si>
  <si>
    <t>Victoria</t>
  </si>
  <si>
    <t>Queensland</t>
  </si>
  <si>
    <t>Western Australia</t>
  </si>
  <si>
    <t>South Australia</t>
  </si>
  <si>
    <t>Tasmania</t>
  </si>
  <si>
    <t>Australian Capital Territory</t>
  </si>
  <si>
    <t>Northern Territory</t>
  </si>
  <si>
    <t>Sydney</t>
  </si>
  <si>
    <t>Melbourne</t>
  </si>
  <si>
    <t>Brisbane</t>
  </si>
  <si>
    <t>Perth</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</si>
  <si>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</si>
  <si>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</si>
  <si>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</si>
  <si>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</si>
  <si>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</si>
  <si>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</si>
  <si>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</si>
  <si>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</si>
  <si>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</si>
  <si>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</si>
  <si>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</si>
  <si>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</si>
  <si>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</si>
  <si>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</si>
  <si>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</si>
  <si>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</si>
  <si>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</si>
  <si>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</si>
  <si>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</si>
  <si>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</si>
  <si>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</si>
  <si>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</si>
  <si>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</si>
  <si>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</si>
  <si>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</si>
  <si>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</si>
  <si>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</si>
  <si>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</si>
  <si>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Delhi</t>
  </si>
  <si>
    <t>Mumbai</t>
  </si>
  <si>
    <t>Bangalore</t>
  </si>
  <si>
    <t>Chennai</t>
  </si>
  <si>
    <t>Kolkata</t>
  </si>
  <si>
    <t>Auckland</t>
  </si>
  <si>
    <t>Bay of Plenty</t>
  </si>
  <si>
    <t>Canterbury</t>
  </si>
  <si>
    <t>Gisborne</t>
  </si>
  <si>
    <t>Hawke's Bay</t>
  </si>
  <si>
    <t>Manawatu-Wanganui</t>
  </si>
  <si>
    <t>Marlborough</t>
  </si>
  <si>
    <t>Nelson</t>
  </si>
  <si>
    <t>Northland</t>
  </si>
  <si>
    <t>Otago</t>
  </si>
  <si>
    <t>Southland</t>
  </si>
  <si>
    <t>Taranaki</t>
  </si>
  <si>
    <t>Tasman</t>
  </si>
  <si>
    <t>Waikato</t>
  </si>
  <si>
    <t>Wellington</t>
  </si>
  <si>
    <t>West Coast</t>
  </si>
  <si>
    <t>Canada_States</t>
  </si>
  <si>
    <t>USA_States</t>
  </si>
  <si>
    <t>India_states</t>
  </si>
  <si>
    <t>Uk_States</t>
  </si>
  <si>
    <t>Australia_States</t>
  </si>
  <si>
    <t>NewZealand_States</t>
  </si>
  <si>
    <t>Best Sales Person</t>
  </si>
  <si>
    <t>Total Shipments by Country</t>
  </si>
  <si>
    <t>Slicers</t>
  </si>
  <si>
    <t>Top Profit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</si>
</sst>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m"/>
    <numFmt numFmtId="165" formatCode="[$-14009]dd/mm/yyyy;@"/>
    <numFmt numFmtId="166" formatCode="&quot;₹&quot;\ #,##0.00"/>
    <numFmt numFmtId="167" formatCode="&quot;₹&quot;\ #,##0"/>
    <numFmt numFmtId="168" formatCode="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412D"/>
      <name val="Calibri"/>
      <family val="2"/>
      <scheme val="minor"/>
    </font>
    <font>
      <sz val="10.5"/>
      <color theme="1"/>
      <name val="Courier New"/>
      <family val="3"/>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8220F"/>
        <bgColor indexed="64"/>
      </patternFill>
    </fill>
    <fill>
      <patternFill patternType="solid">
        <fgColor rgb="FF8C6646"/>
        <bgColor indexed="64"/>
      </patternFill>
    </fill>
    <fill>
      <patternFill patternType="solid">
        <fgColor rgb="FFEADDCE"/>
        <bgColor indexed="64"/>
      </patternFill>
    </fill>
    <fill>
      <patternFill patternType="solid">
        <fgColor rgb="FFEFE5D9"/>
        <bgColor indexed="64"/>
      </patternFill>
    </fill>
    <fill>
      <patternFill patternType="solid">
        <fgColor rgb="FFEFE5D9"/>
        <bgColor theme="7"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33" borderId="0" xfId="0" applyFill="1"/>
    <xf numFmtId="0" fontId="0" fillId="0" borderId="0" xfId="0" applyAlignment="1">
      <alignment horizontal="center"/>
    </xf>
    <xf numFmtId="165" fontId="0" fillId="0" borderId="0" xfId="0" applyNumberFormat="1" applyAlignment="1">
      <alignment horizontal="center"/>
    </xf>
    <xf numFmtId="167" fontId="0" fillId="0" borderId="0" xfId="0" applyNumberFormat="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0" fillId="0" borderId="13" xfId="0" pivotButton="1" applyBorder="1"/>
    <xf numFmtId="0" fontId="0" fillId="0" borderId="13" xfId="0" applyBorder="1"/>
    <xf numFmtId="164" fontId="0" fillId="0" borderId="10" xfId="0" applyNumberFormat="1" applyBorder="1" applyAlignment="1">
      <alignment horizontal="left"/>
    </xf>
    <xf numFmtId="0" fontId="0" fillId="34" borderId="10" xfId="0" applyFill="1" applyBorder="1" applyAlignment="1">
      <alignment horizontal="center"/>
    </xf>
    <xf numFmtId="167" fontId="0" fillId="35" borderId="10" xfId="0" applyNumberFormat="1" applyFill="1" applyBorder="1" applyAlignment="1">
      <alignment horizontal="center"/>
    </xf>
    <xf numFmtId="1" fontId="0" fillId="35" borderId="10" xfId="0" applyNumberFormat="1" applyFill="1" applyBorder="1" applyAlignment="1">
      <alignment horizontal="center"/>
    </xf>
    <xf numFmtId="0" fontId="0" fillId="35" borderId="10" xfId="0" applyFill="1" applyBorder="1" applyAlignment="1">
      <alignment horizontal="center"/>
    </xf>
    <xf numFmtId="0" fontId="18" fillId="36" borderId="12" xfId="0" applyFont="1" applyFill="1" applyBorder="1" applyAlignment="1">
      <alignment horizontal="center"/>
    </xf>
    <xf numFmtId="0" fontId="18" fillId="36" borderId="10" xfId="0" applyFont="1" applyFill="1" applyBorder="1" applyAlignment="1">
      <alignment horizontal="center"/>
    </xf>
    <xf numFmtId="164" fontId="18" fillId="36" borderId="10" xfId="0" applyNumberFormat="1" applyFont="1" applyFill="1" applyBorder="1" applyAlignment="1">
      <alignment horizontal="center"/>
    </xf>
    <xf numFmtId="168" fontId="18" fillId="36" borderId="10" xfId="0" applyNumberFormat="1" applyFont="1" applyFill="1" applyBorder="1" applyAlignment="1">
      <alignment horizontal="center"/>
    </xf>
    <xf numFmtId="165" fontId="18" fillId="36" borderId="10" xfId="0" applyNumberFormat="1" applyFont="1" applyFill="1" applyBorder="1" applyAlignment="1">
      <alignment horizontal="center"/>
    </xf>
    <xf numFmtId="167" fontId="18" fillId="36" borderId="10" xfId="0" applyNumberFormat="1" applyFont="1" applyFill="1" applyBorder="1" applyAlignment="1">
      <alignment horizontal="center"/>
    </xf>
    <xf numFmtId="166" fontId="18" fillId="36" borderId="10" xfId="0" applyNumberFormat="1" applyFont="1" applyFill="1" applyBorder="1" applyAlignment="1">
      <alignment horizontal="center"/>
    </xf>
    <xf numFmtId="1" fontId="18" fillId="36" borderId="10" xfId="0" applyNumberFormat="1" applyFont="1" applyFill="1" applyBorder="1" applyAlignment="1">
      <alignment horizontal="center"/>
    </xf>
    <xf numFmtId="167" fontId="18" fillId="36" borderId="11" xfId="0" applyNumberFormat="1" applyFont="1" applyFill="1" applyBorder="1" applyAlignment="1">
      <alignment horizontal="center"/>
    </xf>
    <xf numFmtId="164" fontId="18" fillId="37" borderId="10" xfId="0" applyNumberFormat="1" applyFont="1" applyFill="1" applyBorder="1" applyAlignment="1">
      <alignment horizontal="center"/>
    </xf>
    <xf numFmtId="168" fontId="18" fillId="37" borderId="10" xfId="0" applyNumberFormat="1" applyFont="1" applyFill="1" applyBorder="1" applyAlignment="1">
      <alignment horizontal="center"/>
    </xf>
    <xf numFmtId="165" fontId="18" fillId="37" borderId="10" xfId="0" applyNumberFormat="1" applyFont="1" applyFill="1" applyBorder="1" applyAlignment="1">
      <alignment horizontal="center"/>
    </xf>
    <xf numFmtId="167" fontId="18" fillId="37" borderId="10" xfId="0" applyNumberFormat="1" applyFont="1" applyFill="1" applyBorder="1" applyAlignment="1">
      <alignment horizontal="center"/>
    </xf>
    <xf numFmtId="0" fontId="18" fillId="36" borderId="16" xfId="0" applyFont="1" applyFill="1" applyBorder="1" applyAlignment="1">
      <alignment horizontal="center"/>
    </xf>
    <xf numFmtId="0" fontId="18" fillId="36" borderId="17" xfId="0" applyFont="1" applyFill="1" applyBorder="1" applyAlignment="1">
      <alignment horizontal="center"/>
    </xf>
    <xf numFmtId="164" fontId="18" fillId="36" borderId="17" xfId="0" applyNumberFormat="1" applyFont="1" applyFill="1" applyBorder="1" applyAlignment="1">
      <alignment horizontal="center"/>
    </xf>
    <xf numFmtId="168" fontId="18" fillId="36" borderId="17" xfId="0" applyNumberFormat="1" applyFont="1" applyFill="1" applyBorder="1" applyAlignment="1">
      <alignment horizontal="center"/>
    </xf>
    <xf numFmtId="165" fontId="18" fillId="36" borderId="17" xfId="0" applyNumberFormat="1" applyFont="1" applyFill="1" applyBorder="1" applyAlignment="1">
      <alignment horizontal="center"/>
    </xf>
    <xf numFmtId="167" fontId="18" fillId="36" borderId="17" xfId="0" applyNumberFormat="1" applyFont="1" applyFill="1" applyBorder="1" applyAlignment="1">
      <alignment horizontal="center"/>
    </xf>
    <xf numFmtId="166" fontId="18" fillId="36" borderId="17" xfId="0" applyNumberFormat="1" applyFont="1" applyFill="1" applyBorder="1" applyAlignment="1">
      <alignment horizontal="center"/>
    </xf>
    <xf numFmtId="1" fontId="18" fillId="36" borderId="17" xfId="0" applyNumberFormat="1" applyFont="1" applyFill="1" applyBorder="1" applyAlignment="1">
      <alignment horizontal="center"/>
    </xf>
    <xf numFmtId="167" fontId="18" fillId="36" borderId="18" xfId="0" applyNumberFormat="1" applyFont="1" applyFill="1" applyBorder="1" applyAlignment="1">
      <alignment horizontal="center"/>
    </xf>
    <xf numFmtId="0" fontId="17" fillId="34" borderId="14" xfId="0" applyFont="1" applyFill="1" applyBorder="1" applyAlignment="1">
      <alignment horizontal="center"/>
    </xf>
    <xf numFmtId="0" fontId="17" fillId="34" borderId="13" xfId="0" applyFont="1" applyFill="1" applyBorder="1" applyAlignment="1">
      <alignment horizontal="center"/>
    </xf>
    <xf numFmtId="168" fontId="17" fillId="34" borderId="13" xfId="0" applyNumberFormat="1" applyFont="1" applyFill="1" applyBorder="1" applyAlignment="1">
      <alignment horizontal="center"/>
    </xf>
    <xf numFmtId="165" fontId="17" fillId="34" borderId="13" xfId="0" applyNumberFormat="1" applyFont="1" applyFill="1" applyBorder="1" applyAlignment="1">
      <alignment horizontal="center"/>
    </xf>
    <xf numFmtId="167" fontId="17" fillId="34" borderId="13" xfId="0" applyNumberFormat="1" applyFont="1" applyFill="1" applyBorder="1" applyAlignment="1">
      <alignment horizontal="center"/>
    </xf>
    <xf numFmtId="166" fontId="17" fillId="34" borderId="13" xfId="0" applyNumberFormat="1" applyFont="1" applyFill="1" applyBorder="1" applyAlignment="1">
      <alignment horizontal="center"/>
    </xf>
    <xf numFmtId="1" fontId="17" fillId="34" borderId="13" xfId="0" applyNumberFormat="1" applyFont="1" applyFill="1" applyBorder="1" applyAlignment="1">
      <alignment horizontal="center"/>
    </xf>
    <xf numFmtId="167" fontId="17" fillId="34" borderId="15" xfId="0" applyNumberFormat="1" applyFont="1" applyFill="1" applyBorder="1" applyAlignment="1">
      <alignment horizontal="center"/>
    </xf>
    <xf numFmtId="167" fontId="0" fillId="0" borderId="10" xfId="0" applyNumberFormat="1" applyBorder="1"/>
    <xf numFmtId="0" fontId="19" fillId="0" borderId="0" xfId="0" applyFont="1" applyAlignment="1">
      <alignment vertic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35" borderId="10" xfId="0" applyNumberFormat="1" applyFill="1" applyBorder="1" applyAlignment="1">
      <alignment horizontal="center"/>
    </xf>
    <xf numFmtId="0" fontId="0" fillId="0" borderId="10" xfId="0" applyFill="1" applyBorder="1" applyAlignment="1">
      <alignment horizontal="center"/>
    </xf>
    <xf numFmtId="1" fontId="0" fillId="0" borderId="10" xfId="0" applyNumberFormat="1" applyBorder="1"/>
    <xf numFmtId="9" fontId="0" fillId="0" borderId="10" xfId="0" applyNumberFormat="1" applyBorder="1"/>
    <xf numFmtId="0" fontId="0" fillId="0" borderId="0" xfId="0"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1">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rgb="FFEADDCE"/>
        </patternFill>
      </fill>
      <alignment horizontal="center" vertical="bottom" textRotation="0" wrapText="0" indent="0" justifyLastLine="0" shrinkToFit="0" readingOrder="0"/>
    </dxf>
    <dxf>
      <numFmt numFmtId="0" formatCode="General"/>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rgb="FFEADDCE"/>
        </patternFill>
      </fill>
      <alignment horizontal="center" vertical="bottom" textRotation="0" wrapText="0" indent="0" justifyLastLine="0" shrinkToFit="0" readingOrder="0"/>
    </dxf>
    <dxf>
      <numFmt numFmtId="0" formatCode="General"/>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3" formatCode="0%"/>
    </dxf>
    <dxf>
      <numFmt numFmtId="1" formatCode="0"/>
    </dxf>
    <dxf>
      <numFmt numFmtId="167" formatCode="&quot;₹&quot;\ #,##0"/>
      <fill>
        <patternFill patternType="solid">
          <fgColor indexed="64"/>
          <bgColor rgb="FFEADDCE"/>
        </patternFill>
      </fill>
      <alignment horizontal="center" vertical="bottom" textRotation="0" wrapText="0" indent="0" justifyLastLine="0" shrinkToFit="0" readingOrder="0"/>
    </dxf>
    <dxf>
      <numFmt numFmtId="167" formatCode="&quot;₹&quot;\ #,##0"/>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numFmt numFmtId="167" formatCode="&quot;₹&quot;\ #,##0"/>
      <fill>
        <patternFill patternType="solid">
          <fgColor indexed="64"/>
          <bgColor rgb="FFEADDCE"/>
        </patternFill>
      </fill>
      <alignment horizontal="center" vertical="bottom" textRotation="0" wrapText="0" indent="0" justifyLastLine="0" shrinkToFit="0" readingOrder="0"/>
    </dxf>
    <dxf>
      <numFmt numFmtId="167" formatCode="&quot;₹&quot;\ #,##0"/>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numFmt numFmtId="1" formatCode="0"/>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dxf>
    <dxf>
      <numFmt numFmtId="167" formatCode="&quot;₹&quot;\ #,##0"/>
      <fill>
        <patternFill patternType="solid">
          <fgColor indexed="64"/>
          <bgColor rgb="FFEADDCE"/>
        </patternFill>
      </fill>
      <alignment horizontal="center" vertical="bottom" textRotation="0" wrapText="0" indent="0" justifyLastLine="0" shrinkToFit="0" readingOrder="0"/>
      <border diagonalUp="0" diagonalDown="0">
        <left/>
        <right/>
        <top style="thin">
          <color indexed="64"/>
        </top>
        <bottom style="thin">
          <color indexed="64"/>
        </bottom>
        <vertical style="thin">
          <color indexed="64"/>
        </vertical>
        <horizontal style="thin">
          <color indexed="64"/>
        </horizontal>
      </border>
    </dxf>
    <dxf>
      <numFmt numFmtId="167" formatCode="&quot;₹&quot;\ #,##0"/>
      <fill>
        <patternFill patternType="solid">
          <fgColor indexed="64"/>
          <bgColor rgb="FFEADDCE"/>
        </patternFill>
      </fill>
      <alignment horizontal="center" vertical="bottom" textRotation="0" wrapText="0" indent="0" justifyLastLine="0" shrinkToFit="0" readingOrder="0"/>
    </dxf>
    <dxf>
      <fill>
        <patternFill patternType="solid">
          <fgColor indexed="64"/>
          <bgColor rgb="FF8C6646"/>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0.5"/>
        <color theme="1"/>
        <name val="Courier New"/>
        <family val="3"/>
        <scheme val="none"/>
      </font>
      <alignment horizontal="general" vertical="center" textRotation="0" wrapText="0" indent="0" justifyLastLine="0" shrinkToFit="0" readingOrder="0"/>
    </dxf>
    <dxf>
      <font>
        <strike val="0"/>
        <outline val="0"/>
        <shadow val="0"/>
        <u val="none"/>
        <vertAlign val="baseline"/>
        <sz val="11"/>
        <color rgb="FF59412D"/>
        <name val="Calibri"/>
        <family val="2"/>
        <scheme val="minor"/>
      </font>
      <numFmt numFmtId="167" formatCode="&quot;₹&quot;\ #,##0"/>
      <fill>
        <patternFill>
          <bgColor rgb="FFEFE5D9"/>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numFmt numFmtId="167" formatCode="&quot;₹&quot;\ #,##0"/>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numFmt numFmtId="167" formatCode="&quot;₹&quot;\ #,##0"/>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numFmt numFmtId="1" formatCode="0"/>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numFmt numFmtId="166" formatCode="&quot;₹&quot;\ #,##0.00"/>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167" formatCode="&quot;₹&quot;\ #,##0"/>
      <fill>
        <patternFill patternType="solid">
          <fgColor theme="7" tint="0.79998168889431442"/>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167" formatCode="&quot;₹&quot;\ #,##0"/>
      <fill>
        <patternFill patternType="solid">
          <fgColor theme="7" tint="0.79998168889431442"/>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167" formatCode="&quot;₹&quot;\ #,##0"/>
      <fill>
        <patternFill patternType="solid">
          <fgColor theme="7" tint="0.79998168889431442"/>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numFmt numFmtId="165" formatCode="[$-14009]dd/mm/yyyy;@"/>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168" formatCode="yyyy"/>
      <fill>
        <patternFill patternType="solid">
          <fgColor theme="7" tint="0.79998168889431442"/>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164" formatCode="mmm"/>
      <fill>
        <patternFill patternType="solid">
          <fgColor theme="7" tint="0.79998168889431442"/>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59412D"/>
        <name val="Calibri"/>
        <family val="2"/>
        <scheme val="minor"/>
      </font>
      <fill>
        <patternFill>
          <bgColor rgb="FFEFE5D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59412D"/>
        <name val="Calibri"/>
        <family val="2"/>
        <scheme val="minor"/>
      </font>
      <numFmt numFmtId="0" formatCode="General"/>
      <fill>
        <patternFill patternType="solid">
          <fgColor indexed="64"/>
          <bgColor rgb="FFEFE5D9"/>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1"/>
        <color rgb="FF59412D"/>
        <name val="Calibri"/>
        <family val="2"/>
        <scheme val="minor"/>
      </font>
      <fill>
        <patternFill>
          <bgColor rgb="FFEFE5D9"/>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rgb="FF59412D"/>
        <name val="Calibri"/>
        <family val="2"/>
        <scheme val="minor"/>
      </font>
      <fill>
        <patternFill>
          <bgColor rgb="FFEFE5D9"/>
        </patternFill>
      </fill>
      <alignment horizontal="center" vertical="bottom" textRotation="0" wrapText="0" indent="0" justifyLastLine="0" shrinkToFit="0" readingOrder="0"/>
    </dxf>
    <dxf>
      <border>
        <bottom style="thin">
          <color indexed="64"/>
        </bottom>
      </border>
    </dxf>
    <dxf>
      <font>
        <strike val="0"/>
        <outline val="0"/>
        <shadow val="0"/>
        <u val="none"/>
        <vertAlign val="baseline"/>
        <sz val="11"/>
        <color theme="0"/>
        <name val="Calibri"/>
        <family val="2"/>
        <scheme val="minor"/>
      </font>
      <fill>
        <patternFill patternType="solid">
          <fgColor indexed="64"/>
          <bgColor rgb="FF8C6646"/>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D5B79F"/>
      </font>
      <border>
        <bottom style="thin">
          <color theme="4"/>
        </bottom>
        <vertical/>
        <horizontal/>
      </border>
    </dxf>
    <dxf>
      <font>
        <color rgb="FFE6D7C4"/>
      </font>
      <fill>
        <patternFill patternType="solid">
          <fgColor rgb="FFD5B79F"/>
          <bgColor rgb="FFEFE5D9"/>
        </patternFill>
      </fill>
      <border diagonalUp="0" diagonalDown="0">
        <left/>
        <right/>
        <top/>
        <bottom/>
        <vertical/>
        <horizontal/>
      </border>
    </dxf>
    <dxf>
      <font>
        <b/>
        <color theme="1"/>
      </font>
      <border>
        <bottom style="thin">
          <color theme="4"/>
        </bottom>
        <vertical/>
        <horizontal/>
      </border>
    </dxf>
    <dxf>
      <font>
        <color theme="1"/>
      </font>
      <fill>
        <gradientFill degree="90">
          <stop position="0">
            <color rgb="FF59412D"/>
          </stop>
          <stop position="1">
            <color rgb="FF8C6646"/>
          </stop>
        </gradient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Year Slicer" pivot="0" table="0" count="10" xr9:uid="{D28C3B40-3087-4A83-B322-AE22FD889ECA}">
      <tableStyleElement type="wholeTable" dxfId="780"/>
      <tableStyleElement type="headerRow" dxfId="779"/>
    </tableStyle>
    <tableStyle name="Year Slicer 2" pivot="0" table="0" count="10" xr9:uid="{6F3E8425-70A2-438D-8F2F-4B4EF0F7611E}">
      <tableStyleElement type="wholeTable" dxfId="778"/>
      <tableStyleElement type="headerRow" dxfId="777"/>
    </tableStyle>
  </tableStyles>
  <colors>
    <mruColors>
      <color rgb="FFEFE5D9"/>
      <color rgb="FFDBC2AD"/>
      <color rgb="FFEBE0D1"/>
      <color rgb="FF59412D"/>
      <color rgb="FFB9906F"/>
      <color rgb="FFAC7C54"/>
      <color rgb="FF8C6646"/>
      <color rgb="FFD5B79F"/>
      <color rgb="FFE3CFBF"/>
      <color rgb="FFE6D7C4"/>
    </mruColors>
  </colors>
  <extLst>
    <ext xmlns:x14="http://schemas.microsoft.com/office/spreadsheetml/2009/9/main" uri="{46F421CA-312F-682f-3DD2-61675219B42D}">
      <x14:dxfs count="16">
        <dxf>
          <font>
            <color rgb="FF000000"/>
          </font>
          <fill>
            <patternFill patternType="solid">
              <fgColor auto="1"/>
              <bgColor theme="5"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59412D"/>
          </font>
          <fill>
            <patternFill patternType="solid">
              <fgColor rgb="FFD5B79F"/>
              <bgColor auto="1"/>
            </patternFill>
          </fill>
          <border diagonalUp="0" diagonalDown="0">
            <left/>
            <right/>
            <top/>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rgb="FFD5B79F"/>
          </font>
          <fill>
            <patternFill patternType="solid">
              <fgColor indexed="64"/>
              <bgColor theme="5" tint="-0.499984740745262"/>
            </patternFill>
          </fill>
          <border diagonalUp="0" diagonalDown="0">
            <left/>
            <right/>
            <top/>
            <bottom/>
            <vertical/>
            <horizontal/>
          </border>
        </dxf>
        <dxf>
          <font>
            <color rgb="FFD5B79F"/>
          </font>
          <fill>
            <gradientFill degree="90">
              <stop position="0">
                <color rgb="FF634832"/>
              </stop>
              <stop position="1">
                <color rgb="FF8C6646"/>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theme="5"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5"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Year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ar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Table!PivotTable9</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3"/>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5"/>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3"/>
          </a:solidFill>
          <a:ln>
            <a:noFill/>
          </a:ln>
          <a:effectLst>
            <a:outerShdw blurRad="317500" algn="ctr" rotWithShape="0">
              <a:prstClr val="black">
                <a:alpha val="25000"/>
              </a:prstClr>
            </a:outerShdw>
          </a:effectLst>
        </c:spPr>
      </c:pivotFmt>
      <c:pivotFmt>
        <c:idx val="26"/>
        <c:spPr>
          <a:solidFill>
            <a:schemeClr val="accent4"/>
          </a:solidFill>
          <a:ln>
            <a:noFill/>
          </a:ln>
          <a:effectLst>
            <a:outerShdw blurRad="317500" algn="ctr" rotWithShape="0">
              <a:prstClr val="black">
                <a:alpha val="25000"/>
              </a:prstClr>
            </a:outerShdw>
          </a:effectLst>
        </c:spPr>
      </c:pivotFmt>
      <c:pivotFmt>
        <c:idx val="27"/>
        <c:spPr>
          <a:solidFill>
            <a:schemeClr val="accent5"/>
          </a:solidFill>
          <a:ln>
            <a:noFill/>
          </a:ln>
          <a:effectLst>
            <a:outerShdw blurRad="317500" algn="ctr" rotWithShape="0">
              <a:prstClr val="black">
                <a:alpha val="25000"/>
              </a:prstClr>
            </a:outerShdw>
          </a:effectLst>
        </c:spPr>
      </c:pivotFmt>
      <c:pivotFmt>
        <c:idx val="28"/>
        <c:spPr>
          <a:solidFill>
            <a:schemeClr val="accent6"/>
          </a:solidFill>
          <a:ln>
            <a:noFill/>
          </a:ln>
          <a:effectLst>
            <a:outerShdw blurRad="317500" algn="ctr" rotWithShape="0">
              <a:prstClr val="black">
                <a:alpha val="25000"/>
              </a:prstClr>
            </a:outerShdw>
          </a:effectLst>
        </c:spPr>
      </c:pivotFmt>
      <c:pivotFmt>
        <c:idx val="29"/>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1"/>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2"/>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3"/>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4"/>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5"/>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6"/>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8"/>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9"/>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0"/>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1"/>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2"/>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3"/>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5"/>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6"/>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7"/>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8"/>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49"/>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0"/>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2"/>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3"/>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4"/>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5"/>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6"/>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7"/>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59"/>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0"/>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1"/>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2"/>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3"/>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4"/>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6"/>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7"/>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8"/>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69"/>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0"/>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1"/>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3"/>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4"/>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5"/>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6"/>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7"/>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78"/>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0"/>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1"/>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2"/>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3"/>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4"/>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5"/>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11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7"/>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8"/>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89"/>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90"/>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91"/>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s>
    <c:plotArea>
      <c:layout>
        <c:manualLayout>
          <c:layoutTarget val="inner"/>
          <c:xMode val="edge"/>
          <c:yMode val="edge"/>
          <c:x val="0.23173300983342937"/>
          <c:y val="2.5091846521482332E-3"/>
          <c:w val="0.56936564514954346"/>
          <c:h val="0.78188623581910333"/>
        </c:manualLayout>
      </c:layout>
      <c:doughnutChart>
        <c:varyColors val="1"/>
        <c:ser>
          <c:idx val="0"/>
          <c:order val="0"/>
          <c:tx>
            <c:strRef>
              <c:f>'Overall Pivot Table'!$B$56</c:f>
              <c:strCache>
                <c:ptCount val="1"/>
                <c:pt idx="0">
                  <c:v>Total</c:v>
                </c:pt>
              </c:strCache>
            </c:strRef>
          </c:tx>
          <c:spPr>
            <a:effectLst>
              <a:outerShdw blurRad="50800" dist="38100" algn="l" rotWithShape="0">
                <a:prstClr val="black">
                  <a:alpha val="40000"/>
                </a:prstClr>
              </a:outerShdw>
            </a:effectLst>
            <a:scene3d>
              <a:camera prst="orthographicFront"/>
              <a:lightRig rig="threePt" dir="t"/>
            </a:scene3d>
            <a:sp3d>
              <a:bevelT/>
              <a:bevelB/>
            </a:sp3d>
          </c:spPr>
          <c:dPt>
            <c:idx val="0"/>
            <c:bubble3D val="0"/>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1-C425-4DDD-80A5-D46C936B9E62}"/>
              </c:ext>
            </c:extLst>
          </c:dPt>
          <c:dPt>
            <c:idx val="1"/>
            <c:bubble3D val="0"/>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3-C425-4DDD-80A5-D46C936B9E62}"/>
              </c:ext>
            </c:extLst>
          </c:dPt>
          <c:dPt>
            <c:idx val="2"/>
            <c:bubble3D val="0"/>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5-C425-4DDD-80A5-D46C936B9E62}"/>
              </c:ext>
            </c:extLst>
          </c:dPt>
          <c:dPt>
            <c:idx val="3"/>
            <c:bubble3D val="0"/>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7-C425-4DDD-80A5-D46C936B9E62}"/>
              </c:ext>
            </c:extLst>
          </c:dPt>
          <c:dPt>
            <c:idx val="4"/>
            <c:bubble3D val="0"/>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9-C425-4DDD-80A5-D46C936B9E62}"/>
              </c:ext>
            </c:extLst>
          </c:dPt>
          <c:dPt>
            <c:idx val="5"/>
            <c:bubble3D val="0"/>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B-C425-4DDD-80A5-D46C936B9E62}"/>
              </c:ext>
            </c:extLst>
          </c:dPt>
          <c:dLbls>
            <c:spPr>
              <a:noFill/>
              <a:ln>
                <a:noFill/>
              </a:ln>
              <a:effectLst/>
            </c:spPr>
            <c:txPr>
              <a:bodyPr wrap="square" lIns="38100" tIns="19050" rIns="38100" bIns="19050" anchor="ctr">
                <a:spAutoFit/>
              </a:bodyPr>
              <a:lstStyle/>
              <a:p>
                <a:pPr>
                  <a:defRPr sz="1100" b="1">
                    <a:solidFill>
                      <a:schemeClr val="tx1"/>
                    </a:solidFill>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'Overall Pivot Table'!$A$57:$A$63</c:f>
              <c:strCache>
                <c:ptCount val="6"/>
                <c:pt idx="0">
                  <c:v>Australia</c:v>
                </c:pt>
                <c:pt idx="1">
                  <c:v>Canada</c:v>
                </c:pt>
                <c:pt idx="2">
                  <c:v>India</c:v>
                </c:pt>
                <c:pt idx="3">
                  <c:v>New Zealand</c:v>
                </c:pt>
                <c:pt idx="4">
                  <c:v>UK</c:v>
                </c:pt>
                <c:pt idx="5">
                  <c:v>USA</c:v>
                </c:pt>
              </c:strCache>
            </c:strRef>
          </c:cat>
          <c:val>
            <c:numRef>
              <c:f>'Overall Pivot Table'!$B$57:$B$63</c:f>
              <c:numCache>
                <c:formatCode>0%</c:formatCode>
                <c:ptCount val="6"/>
                <c:pt idx="0">
                  <c:v>0.21332129731123864</c:v>
                </c:pt>
                <c:pt idx="1">
                  <c:v>0.15429750467470502</c:v>
                </c:pt>
                <c:pt idx="2">
                  <c:v>0.16335031272164549</c:v>
                </c:pt>
                <c:pt idx="3">
                  <c:v>0.14458701399187568</c:v>
                </c:pt>
                <c:pt idx="4">
                  <c:v>0.16184151138048875</c:v>
                </c:pt>
                <c:pt idx="5">
                  <c:v>0.16260235992004643</c:v>
                </c:pt>
              </c:numCache>
            </c:numRef>
          </c:val>
          <c:extLst>
            <c:ext xmlns:c16="http://schemas.microsoft.com/office/drawing/2014/chart" uri="{C3380CC4-5D6E-409C-BE32-E72D297353CC}">
              <c16:uniqueId val="{0000000C-C425-4DDD-80A5-D46C936B9E62}"/>
            </c:ext>
          </c:extLst>
        </c:ser>
        <c:dLbls>
          <c:showLegendKey val="0"/>
          <c:showVal val="0"/>
          <c:showCatName val="0"/>
          <c:showSerName val="0"/>
          <c:showPercent val="1"/>
          <c:showBubbleSize val="0"/>
          <c:showLeaderLines val="1"/>
        </c:dLbls>
        <c:firstSliceAng val="275"/>
        <c:holeSize val="70"/>
      </c:doughnutChart>
      <c:spPr>
        <a:ln>
          <a:noFill/>
        </a:ln>
      </c:spPr>
    </c:plotArea>
    <c:legend>
      <c:legendPos val="r"/>
      <c:layout>
        <c:manualLayout>
          <c:xMode val="edge"/>
          <c:yMode val="edge"/>
          <c:x val="1.1851851851851851E-2"/>
          <c:y val="0.84552783949124388"/>
          <c:w val="0.96696214893822729"/>
          <c:h val="0.15078153764449945"/>
        </c:manualLayout>
      </c:layout>
      <c:overlay val="0"/>
      <c:txPr>
        <a:bodyPr/>
        <a:lstStyle/>
        <a:p>
          <a:pPr>
            <a:defRPr sz="1100"/>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Table!Units Sold by Product</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484428586120104E-2"/>
              <c:y val="-8.72926910337081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6325861737470214E-2"/>
                  <c:h val="7.5604304920400239E-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9108461101646794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9108461101646794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1"/>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6"/>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7"/>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8"/>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9"/>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9108461101646794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1"/>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2"/>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5"/>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6"/>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84547648839809E-2"/>
          <c:y val="9.4223290754812325E-2"/>
          <c:w val="0.92630583506016173"/>
          <c:h val="0.56327659915872963"/>
        </c:manualLayout>
      </c:layout>
      <c:lineChart>
        <c:grouping val="standard"/>
        <c:varyColors val="0"/>
        <c:ser>
          <c:idx val="0"/>
          <c:order val="0"/>
          <c:tx>
            <c:strRef>
              <c:f>'Overall Pivot Table'!$B$15</c:f>
              <c:strCache>
                <c:ptCount val="1"/>
                <c:pt idx="0">
                  <c:v>Total</c:v>
                </c:pt>
              </c:strCache>
            </c:strRef>
          </c:tx>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Pt>
            <c:idx val="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668-4067-9083-52F8B78A6BE7}"/>
              </c:ext>
            </c:extLst>
          </c:dPt>
          <c:dPt>
            <c:idx val="2"/>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68-4067-9083-52F8B78A6BE7}"/>
              </c:ext>
            </c:extLst>
          </c:dPt>
          <c:dPt>
            <c:idx val="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668-4067-9083-52F8B78A6BE7}"/>
              </c:ext>
            </c:extLst>
          </c:dPt>
          <c:dPt>
            <c:idx val="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68-4067-9083-52F8B78A6BE7}"/>
              </c:ext>
            </c:extLst>
          </c:dPt>
          <c:dPt>
            <c:idx val="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668-4067-9083-52F8B78A6BE7}"/>
              </c:ext>
            </c:extLst>
          </c:dPt>
          <c:dPt>
            <c:idx val="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68-4067-9083-52F8B78A6BE7}"/>
              </c:ext>
            </c:extLst>
          </c:dPt>
          <c:dPt>
            <c:idx val="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668-4067-9083-52F8B78A6BE7}"/>
              </c:ext>
            </c:extLst>
          </c:dPt>
          <c:dPt>
            <c:idx val="1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68-4067-9083-52F8B78A6BE7}"/>
              </c:ext>
            </c:extLst>
          </c:dPt>
          <c:dPt>
            <c:idx val="1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668-4067-9083-52F8B78A6BE7}"/>
              </c:ext>
            </c:extLst>
          </c:dPt>
          <c:dPt>
            <c:idx val="1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68-4067-9083-52F8B78A6BE7}"/>
              </c:ext>
            </c:extLst>
          </c:dPt>
          <c:dPt>
            <c:idx val="1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668-4067-9083-52F8B78A6BE7}"/>
              </c:ext>
            </c:extLst>
          </c:dPt>
          <c:dPt>
            <c:idx val="1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68-4067-9083-52F8B78A6BE7}"/>
              </c:ext>
            </c:extLst>
          </c:dPt>
          <c:dPt>
            <c:idx val="17"/>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668-4067-9083-52F8B78A6BE7}"/>
              </c:ext>
            </c:extLst>
          </c:dPt>
          <c:dPt>
            <c:idx val="1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68-4067-9083-52F8B78A6BE7}"/>
              </c:ext>
            </c:extLst>
          </c:dPt>
          <c:dPt>
            <c:idx val="19"/>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668-4067-9083-52F8B78A6BE7}"/>
              </c:ext>
            </c:extLst>
          </c:dPt>
          <c:dLbls>
            <c:dLbl>
              <c:idx val="1"/>
              <c:layout>
                <c:manualLayout>
                  <c:x val="-3.7751367623338188E-2"/>
                  <c:y val="-0.136669169538793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68-4067-9083-52F8B78A6BE7}"/>
                </c:ext>
              </c:extLst>
            </c:dLbl>
            <c:dLbl>
              <c:idx val="2"/>
              <c:layout>
                <c:manualLayout>
                  <c:x val="-4.4565587734241928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68-4067-9083-52F8B78A6BE7}"/>
                </c:ext>
              </c:extLst>
            </c:dLbl>
            <c:dLbl>
              <c:idx val="3"/>
              <c:layout>
                <c:manualLayout>
                  <c:x val="-4.4565587734241928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68-4067-9083-52F8B78A6BE7}"/>
                </c:ext>
              </c:extLst>
            </c:dLbl>
            <c:dLbl>
              <c:idx val="4"/>
              <c:layout>
                <c:manualLayout>
                  <c:x val="-4.6837024417944392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68-4067-9083-52F8B78A6BE7}"/>
                </c:ext>
              </c:extLst>
            </c:dLbl>
            <c:dLbl>
              <c:idx val="5"/>
              <c:layout>
                <c:manualLayout>
                  <c:x val="-4.6837024417944351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68-4067-9083-52F8B78A6BE7}"/>
                </c:ext>
              </c:extLst>
            </c:dLbl>
            <c:dLbl>
              <c:idx val="6"/>
              <c:layout>
                <c:manualLayout>
                  <c:x val="-5.4466634044498398E-2"/>
                  <c:y val="6.91420569491755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68-4067-9083-52F8B78A6BE7}"/>
                </c:ext>
              </c:extLst>
            </c:dLbl>
            <c:dLbl>
              <c:idx val="8"/>
              <c:layout>
                <c:manualLayout>
                  <c:x val="-5.8085823675534339E-2"/>
                  <c:y val="5.05063812946419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68-4067-9083-52F8B78A6BE7}"/>
                </c:ext>
              </c:extLst>
            </c:dLbl>
            <c:dLbl>
              <c:idx val="11"/>
              <c:layout>
                <c:manualLayout>
                  <c:x val="-4.9108461101646794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68-4067-9083-52F8B78A6BE7}"/>
                </c:ext>
              </c:extLst>
            </c:dLbl>
            <c:dLbl>
              <c:idx val="13"/>
              <c:layout>
                <c:manualLayout>
                  <c:x val="-4.6837024417944434E-2"/>
                  <c:y val="5.53565083840502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68-4067-9083-52F8B78A6BE7}"/>
                </c:ext>
              </c:extLst>
            </c:dLbl>
            <c:dLbl>
              <c:idx val="14"/>
              <c:layout>
                <c:manualLayout>
                  <c:x val="-4.4565587734241907E-2"/>
                  <c:y val="-9.02038991850909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68-4067-9083-52F8B78A6BE7}"/>
                </c:ext>
              </c:extLst>
            </c:dLbl>
            <c:dLbl>
              <c:idx val="15"/>
              <c:layout>
                <c:manualLayout>
                  <c:x val="-5.8085823675534339E-2"/>
                  <c:y val="5.7042325643391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68-4067-9083-52F8B78A6BE7}"/>
                </c:ext>
              </c:extLst>
            </c:dLbl>
            <c:dLbl>
              <c:idx val="16"/>
              <c:layout>
                <c:manualLayout>
                  <c:x val="-6.7986816347500409E-2"/>
                  <c:y val="-6.714061698285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68-4067-9083-52F8B78A6BE7}"/>
                </c:ext>
              </c:extLst>
            </c:dLbl>
            <c:dLbl>
              <c:idx val="17"/>
              <c:layout>
                <c:manualLayout>
                  <c:x val="-5.1485161894223613E-2"/>
                  <c:y val="-8.02125056803532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68-4067-9083-52F8B78A6BE7}"/>
                </c:ext>
              </c:extLst>
            </c:dLbl>
            <c:dLbl>
              <c:idx val="18"/>
              <c:layout>
                <c:manualLayout>
                  <c:x val="-5.8085823675534339E-2"/>
                  <c:y val="5.0506381294641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68-4067-9083-52F8B78A6BE7}"/>
                </c:ext>
              </c:extLst>
            </c:dLbl>
            <c:dLbl>
              <c:idx val="19"/>
              <c:layout>
                <c:manualLayout>
                  <c:x val="-6.7986816347500534E-2"/>
                  <c:y val="-8.6748450029102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68-4067-9083-52F8B78A6BE7}"/>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'Overall Pivot Table'!$A$16:$A$38</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'Overall Pivot Table'!$B$16:$B$38</c:f>
              <c:numCache>
                <c:formatCode>General</c:formatCode>
                <c:ptCount val="22"/>
                <c:pt idx="0">
                  <c:v>4549</c:v>
                </c:pt>
                <c:pt idx="1">
                  <c:v>2996</c:v>
                </c:pt>
                <c:pt idx="2">
                  <c:v>3549</c:v>
                </c:pt>
                <c:pt idx="3">
                  <c:v>3681</c:v>
                </c:pt>
                <c:pt idx="4">
                  <c:v>3185</c:v>
                </c:pt>
                <c:pt idx="5">
                  <c:v>3283</c:v>
                </c:pt>
                <c:pt idx="6">
                  <c:v>3164</c:v>
                </c:pt>
                <c:pt idx="7">
                  <c:v>3311</c:v>
                </c:pt>
                <c:pt idx="8">
                  <c:v>1925</c:v>
                </c:pt>
                <c:pt idx="9">
                  <c:v>3289</c:v>
                </c:pt>
                <c:pt idx="10">
                  <c:v>4269</c:v>
                </c:pt>
                <c:pt idx="11">
                  <c:v>3833</c:v>
                </c:pt>
                <c:pt idx="12">
                  <c:v>3548</c:v>
                </c:pt>
                <c:pt idx="13">
                  <c:v>3449</c:v>
                </c:pt>
                <c:pt idx="14">
                  <c:v>3982</c:v>
                </c:pt>
                <c:pt idx="15">
                  <c:v>3050</c:v>
                </c:pt>
                <c:pt idx="16">
                  <c:v>3454</c:v>
                </c:pt>
                <c:pt idx="17">
                  <c:v>3766</c:v>
                </c:pt>
                <c:pt idx="18">
                  <c:v>2892</c:v>
                </c:pt>
                <c:pt idx="19">
                  <c:v>3784</c:v>
                </c:pt>
                <c:pt idx="20">
                  <c:v>4559</c:v>
                </c:pt>
                <c:pt idx="21">
                  <c:v>4027</c:v>
                </c:pt>
              </c:numCache>
            </c:numRef>
          </c:val>
          <c:smooth val="0"/>
          <c:extLst>
            <c:ext xmlns:c16="http://schemas.microsoft.com/office/drawing/2014/chart" uri="{C3380CC4-5D6E-409C-BE32-E72D297353CC}">
              <c16:uniqueId val="{0000000F-4668-4067-9083-52F8B78A6BE7}"/>
            </c:ext>
          </c:extLst>
        </c:ser>
        <c:dLbls>
          <c:dLblPos val="t"/>
          <c:showLegendKey val="0"/>
          <c:showVal val="1"/>
          <c:showCatName val="0"/>
          <c:showSerName val="0"/>
          <c:showPercent val="0"/>
          <c:showBubbleSize val="0"/>
        </c:dLbls>
        <c:marker val="1"/>
        <c:smooth val="0"/>
        <c:axId val="671939952"/>
        <c:axId val="981445232"/>
      </c:lineChart>
      <c:catAx>
        <c:axId val="671939952"/>
        <c:scaling>
          <c:orientation val="minMax"/>
        </c:scaling>
        <c:delete val="0"/>
        <c:axPos val="b"/>
        <c:numFmt formatCode="General" sourceLinked="1"/>
        <c:majorTickMark val="in"/>
        <c:minorTickMark val="in"/>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1" i="0" u="none" strike="noStrike" kern="1200" baseline="0">
                <a:solidFill>
                  <a:srgbClr val="8C6646"/>
                </a:solidFill>
                <a:latin typeface="+mn-lt"/>
                <a:ea typeface="+mn-ea"/>
                <a:cs typeface="+mn-cs"/>
              </a:defRPr>
            </a:pPr>
            <a:endParaRPr lang="en-US"/>
          </a:p>
        </c:txPr>
        <c:crossAx val="981445232"/>
        <c:crosses val="autoZero"/>
        <c:auto val="1"/>
        <c:lblAlgn val="ctr"/>
        <c:lblOffset val="100"/>
        <c:tickLblSkip val="1"/>
        <c:noMultiLvlLbl val="0"/>
      </c:catAx>
      <c:valAx>
        <c:axId val="981445232"/>
        <c:scaling>
          <c:orientation val="minMax"/>
        </c:scaling>
        <c:delete val="1"/>
        <c:axPos val="l"/>
        <c:majorGridlines>
          <c:spPr>
            <a:ln w="9525" cap="flat" cmpd="sng" algn="ctr">
              <a:solidFill>
                <a:srgbClr val="E1CFB9"/>
              </a:solidFill>
              <a:round/>
            </a:ln>
            <a:effectLst/>
          </c:spPr>
        </c:majorGridlines>
        <c:numFmt formatCode="General" sourceLinked="1"/>
        <c:majorTickMark val="out"/>
        <c:minorTickMark val="none"/>
        <c:tickLblPos val="nextTo"/>
        <c:crossAx val="671939952"/>
        <c:crossesAt val="2"/>
        <c:crossBetween val="between"/>
      </c:valAx>
      <c:spPr>
        <a:solidFill>
          <a:srgbClr val="EFE5D9"/>
        </a:solid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Table!PivotTable8</c:name>
    <c:fmtId val="11"/>
  </c:pivotSource>
  <c:chart>
    <c:autoTitleDeleted val="1"/>
    <c:pivotFmts>
      <c:pivotFmt>
        <c:idx val="0"/>
        <c:spPr>
          <a:solidFill>
            <a:schemeClr val="accent1"/>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40000"/>
              </a:prstClr>
            </a:outerShdw>
            <a:softEdge rad="647700"/>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57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threePt" dir="t"/>
          </a:scene3d>
          <a:sp3d>
            <a:bevelT/>
            <a:bevelB/>
          </a:sp3d>
        </c:spPr>
      </c:pivotFmt>
      <c:pivotFmt>
        <c:idx val="3"/>
        <c:spPr>
          <a:solidFill>
            <a:schemeClr val="accent1"/>
          </a:solidFill>
          <a:ln>
            <a:noFill/>
          </a:ln>
          <a:effectLst/>
          <a:scene3d>
            <a:camera prst="orthographicFront"/>
            <a:lightRig rig="threePt" dir="t"/>
          </a:scene3d>
          <a:sp3d>
            <a:bevelT/>
            <a:bevelB/>
          </a:sp3d>
        </c:spPr>
      </c:pivotFmt>
      <c:pivotFmt>
        <c:idx val="4"/>
        <c:spPr>
          <a:solidFill>
            <a:schemeClr val="accent1"/>
          </a:solidFill>
          <a:ln>
            <a:noFill/>
          </a:ln>
          <a:effectLst/>
          <a:scene3d>
            <a:camera prst="orthographicFront"/>
            <a:lightRig rig="threePt" dir="t"/>
          </a:scene3d>
          <a:sp3d>
            <a:bevelT/>
            <a:bevelB/>
          </a:sp3d>
        </c:spPr>
      </c:pivotFmt>
      <c:pivotFmt>
        <c:idx val="5"/>
        <c:spPr>
          <a:solidFill>
            <a:schemeClr val="accent1"/>
          </a:solidFill>
          <a:ln>
            <a:noFill/>
          </a:ln>
          <a:effectLst/>
          <a:scene3d>
            <a:camera prst="orthographicFront"/>
            <a:lightRig rig="threePt" dir="t"/>
          </a:scene3d>
          <a:sp3d>
            <a:bevelT/>
            <a:bevelB/>
          </a:sp3d>
        </c:spPr>
      </c:pivotFmt>
      <c:pivotFmt>
        <c:idx val="6"/>
        <c:spPr>
          <a:solidFill>
            <a:schemeClr val="accent1"/>
          </a:solidFill>
          <a:ln>
            <a:noFill/>
          </a:ln>
          <a:effectLst/>
          <a:scene3d>
            <a:camera prst="orthographicFront"/>
            <a:lightRig rig="threePt" dir="t"/>
          </a:scene3d>
          <a:sp3d>
            <a:bevelT/>
            <a:bevelB/>
          </a:sp3d>
        </c:spPr>
      </c:pivotFmt>
      <c:pivotFmt>
        <c:idx val="7"/>
        <c:spPr>
          <a:solidFill>
            <a:schemeClr val="accent1"/>
          </a:solidFill>
          <a:ln>
            <a:noFill/>
          </a:ln>
          <a:effectLst/>
          <a:scene3d>
            <a:camera prst="orthographicFront"/>
            <a:lightRig rig="threePt" dir="t"/>
          </a:scene3d>
          <a:sp3d>
            <a:bevelT/>
            <a:bevelB/>
          </a:sp3d>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s>
    <c:plotArea>
      <c:layout>
        <c:manualLayout>
          <c:layoutTarget val="inner"/>
          <c:xMode val="edge"/>
          <c:yMode val="edge"/>
          <c:x val="0.30605762821215976"/>
          <c:y val="7.1909657962897569E-2"/>
          <c:w val="0.41760673447703561"/>
          <c:h val="0.86496411028617526"/>
        </c:manualLayout>
      </c:layout>
      <c:barChart>
        <c:barDir val="bar"/>
        <c:grouping val="stacked"/>
        <c:varyColors val="0"/>
        <c:ser>
          <c:idx val="0"/>
          <c:order val="0"/>
          <c:tx>
            <c:strRef>
              <c:f>'Overall Pivot Table'!$B$42</c:f>
              <c:strCache>
                <c:ptCount val="1"/>
                <c:pt idx="0">
                  <c:v>Total</c:v>
                </c:pt>
              </c:strCache>
            </c:strRef>
          </c:tx>
          <c:spPr>
            <a:solidFill>
              <a:schemeClr val="accent1"/>
            </a:solidFill>
            <a:ln>
              <a:noFill/>
            </a:ln>
            <a:effectLst/>
            <a:scene3d>
              <a:camera prst="orthographicFront"/>
              <a:lightRig rig="threePt" dir="t"/>
            </a:scene3d>
            <a:sp3d>
              <a:bevelT/>
              <a:bevelB/>
            </a:sp3d>
          </c:spPr>
          <c:invertIfNegative val="0"/>
          <c:dLbls>
            <c:delete val="1"/>
          </c:dLbls>
          <c:cat>
            <c:strRef>
              <c:f>'Overall Pivot Table'!$A$43:$A$53</c:f>
              <c:strCache>
                <c:ptCount val="10"/>
                <c:pt idx="0">
                  <c:v>Mint Chip Choco</c:v>
                </c:pt>
                <c:pt idx="1">
                  <c:v>Orange Choco</c:v>
                </c:pt>
                <c:pt idx="2">
                  <c:v>Fruit &amp; Nut Bars</c:v>
                </c:pt>
                <c:pt idx="3">
                  <c:v>Eclairs</c:v>
                </c:pt>
                <c:pt idx="4">
                  <c:v>Spicy Special Slims</c:v>
                </c:pt>
                <c:pt idx="5">
                  <c:v>99% Dark &amp; Pure</c:v>
                </c:pt>
                <c:pt idx="6">
                  <c:v>Organic Choco Syrup</c:v>
                </c:pt>
                <c:pt idx="7">
                  <c:v>50% Dark Bites</c:v>
                </c:pt>
                <c:pt idx="8">
                  <c:v>White Choc</c:v>
                </c:pt>
                <c:pt idx="9">
                  <c:v>Milk Bars</c:v>
                </c:pt>
              </c:strCache>
            </c:strRef>
          </c:cat>
          <c:val>
            <c:numRef>
              <c:f>'Overall Pivot Table'!$B$43:$B$53</c:f>
              <c:numCache>
                <c:formatCode>"₹"\ #,##0</c:formatCode>
                <c:ptCount val="10"/>
                <c:pt idx="0">
                  <c:v>3315.6753885847293</c:v>
                </c:pt>
                <c:pt idx="1">
                  <c:v>3214.2519028011725</c:v>
                </c:pt>
                <c:pt idx="2">
                  <c:v>3189.870245815483</c:v>
                </c:pt>
                <c:pt idx="3">
                  <c:v>3125.179753233841</c:v>
                </c:pt>
                <c:pt idx="4">
                  <c:v>2980.9660812899619</c:v>
                </c:pt>
                <c:pt idx="5">
                  <c:v>2827.4601612525425</c:v>
                </c:pt>
                <c:pt idx="6">
                  <c:v>2605.0082400567931</c:v>
                </c:pt>
                <c:pt idx="7">
                  <c:v>2516.5603406762252</c:v>
                </c:pt>
                <c:pt idx="8">
                  <c:v>2397.9463987595805</c:v>
                </c:pt>
                <c:pt idx="9">
                  <c:v>2199.5100512082172</c:v>
                </c:pt>
              </c:numCache>
            </c:numRef>
          </c:val>
          <c:extLst>
            <c:ext xmlns:c16="http://schemas.microsoft.com/office/drawing/2014/chart" uri="{C3380CC4-5D6E-409C-BE32-E72D297353CC}">
              <c16:uniqueId val="{00000000-D806-48EA-A844-B11357BCD1BE}"/>
            </c:ext>
          </c:extLst>
        </c:ser>
        <c:dLbls>
          <c:showLegendKey val="0"/>
          <c:showVal val="1"/>
          <c:showCatName val="0"/>
          <c:showSerName val="0"/>
          <c:showPercent val="0"/>
          <c:showBubbleSize val="0"/>
        </c:dLbls>
        <c:gapWidth val="87"/>
        <c:overlap val="-56"/>
        <c:axId val="964156560"/>
        <c:axId val="903291088"/>
      </c:barChart>
      <c:catAx>
        <c:axId val="96415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91088"/>
        <c:crosses val="autoZero"/>
        <c:auto val="1"/>
        <c:lblAlgn val="ctr"/>
        <c:lblOffset val="100"/>
        <c:noMultiLvlLbl val="0"/>
      </c:catAx>
      <c:valAx>
        <c:axId val="903291088"/>
        <c:scaling>
          <c:orientation val="minMax"/>
        </c:scaling>
        <c:delete val="1"/>
        <c:axPos val="b"/>
        <c:numFmt formatCode="&quot;₹&quot;\ #,##0" sourceLinked="1"/>
        <c:majorTickMark val="none"/>
        <c:minorTickMark val="none"/>
        <c:tickLblPos val="nextTo"/>
        <c:crossAx val="964156560"/>
        <c:crosses val="autoZero"/>
        <c:crossBetween val="between"/>
      </c:valAx>
      <c:spPr>
        <a:noFill/>
        <a:ln>
          <a:noFill/>
        </a:ln>
        <a:effectLst>
          <a:softEdge rad="254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5D9"/>
    </a:solidFill>
    <a:ln w="9525" cap="flat" cmpd="sng" algn="ctr">
      <a:noFill/>
      <a:round/>
    </a:ln>
    <a:effectLst>
      <a:softEdge rad="9906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Table!PivotTable9</c:name>
    <c:fmtId val="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3"/>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5"/>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0.29253219875632908"/>
          <c:y val="0.12204286964129486"/>
          <c:w val="0.46388888888888891"/>
          <c:h val="0.77314814814814814"/>
        </c:manualLayout>
      </c:layout>
      <c:doughnutChart>
        <c:varyColors val="1"/>
        <c:ser>
          <c:idx val="0"/>
          <c:order val="0"/>
          <c:tx>
            <c:strRef>
              <c:f>'Overall Pivot Table'!$B$56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D2-41DF-9004-5287AB7E97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ED2-41DF-9004-5287AB7E97F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ED2-41DF-9004-5287AB7E97F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ED2-41DF-9004-5287AB7E97F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ED2-41DF-9004-5287AB7E97F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ED2-41DF-9004-5287AB7E97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'Overall Pivot Table'!$A$57:$A$63</c:f>
              <c:strCache>
                <c:ptCount val="6"/>
                <c:pt idx="0">
                  <c:v>Australia</c:v>
                </c:pt>
                <c:pt idx="1">
                  <c:v>Canada</c:v>
                </c:pt>
                <c:pt idx="2">
                  <c:v>India</c:v>
                </c:pt>
                <c:pt idx="3">
                  <c:v>New Zealand</c:v>
                </c:pt>
                <c:pt idx="4">
                  <c:v>UK</c:v>
                </c:pt>
                <c:pt idx="5">
                  <c:v>USA</c:v>
                </c:pt>
              </c:strCache>
            </c:strRef>
          </c:cat>
          <c:val>
            <c:numRef>
              <c:f>'Overall Pivot Table'!$B$57:$B$63</c:f>
              <c:numCache>
                <c:formatCode>0%</c:formatCode>
                <c:ptCount val="6"/>
                <c:pt idx="0">
                  <c:v>0.21332129731123864</c:v>
                </c:pt>
                <c:pt idx="1">
                  <c:v>0.15429750467470502</c:v>
                </c:pt>
                <c:pt idx="2">
                  <c:v>0.16335031272164549</c:v>
                </c:pt>
                <c:pt idx="3">
                  <c:v>0.14458701399187568</c:v>
                </c:pt>
                <c:pt idx="4">
                  <c:v>0.16184151138048875</c:v>
                </c:pt>
                <c:pt idx="5">
                  <c:v>0.16260235992004643</c:v>
                </c:pt>
              </c:numCache>
            </c:numRef>
          </c:val>
          <c:extLst>
            <c:ext xmlns:c16="http://schemas.microsoft.com/office/drawing/2014/chart" uri="{C3380CC4-5D6E-409C-BE32-E72D297353CC}">
              <c16:uniqueId val="{0000000E-3ED2-41DF-9004-5287AB7E97F3}"/>
            </c:ext>
          </c:extLst>
        </c:ser>
        <c:dLbls>
          <c:showLegendKey val="0"/>
          <c:showVal val="0"/>
          <c:showCatName val="0"/>
          <c:showSerName val="0"/>
          <c:showPercent val="1"/>
          <c:showBubbleSize val="0"/>
          <c:showLeaderLines val="1"/>
        </c:dLbls>
        <c:firstSliceAng val="0"/>
        <c:holeSize val="70"/>
      </c:doughnutChart>
    </c:plotArea>
    <c:legend>
      <c:legendPos val="r"/>
      <c:layout>
        <c:manualLayout>
          <c:xMode val="edge"/>
          <c:yMode val="edge"/>
          <c:x val="0.15900531993403025"/>
          <c:y val="0.87210484106153396"/>
          <c:w val="0.73468525809273844"/>
          <c:h val="8.9123651210265387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Table!PivotTable8</c:name>
    <c:fmtId val="23"/>
  </c:pivotSource>
  <c:chart>
    <c:autoTitleDeleted val="1"/>
    <c:pivotFmts>
      <c:pivotFmt>
        <c:idx val="0"/>
        <c:spPr>
          <a:solidFill>
            <a:schemeClr val="accent1"/>
          </a:solidFill>
          <a:ln>
            <a:noFill/>
          </a:ln>
          <a:effectLst/>
          <a:scene3d>
            <a:camera prst="orthographicFront"/>
            <a:lightRig rig="threePt" dir="t"/>
          </a:scene3d>
          <a:sp3d>
            <a:bevelT/>
            <a:bevelB/>
          </a:sp3d>
        </c:spPr>
        <c:marker>
          <c:symbol val="none"/>
        </c:marker>
      </c:pivotFmt>
      <c:pivotFmt>
        <c:idx val="1"/>
        <c:spPr>
          <a:solidFill>
            <a:schemeClr val="accent1"/>
          </a:solidFill>
          <a:ln>
            <a:noFill/>
          </a:ln>
          <a:effectLst>
            <a:outerShdw blurRad="63500" sx="102000" sy="102000" algn="ctr" rotWithShape="0">
              <a:prstClr val="black">
                <a:alpha val="40000"/>
              </a:prstClr>
            </a:outerShdw>
            <a:softEdge rad="647700"/>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57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threePt" dir="t"/>
          </a:scene3d>
          <a:sp3d>
            <a:bevelT/>
            <a:bevelB/>
          </a:sp3d>
        </c:spPr>
      </c:pivotFmt>
      <c:pivotFmt>
        <c:idx val="3"/>
        <c:spPr>
          <a:solidFill>
            <a:schemeClr val="accent1"/>
          </a:solidFill>
          <a:ln>
            <a:noFill/>
          </a:ln>
          <a:effectLst/>
          <a:scene3d>
            <a:camera prst="orthographicFront"/>
            <a:lightRig rig="threePt" dir="t"/>
          </a:scene3d>
          <a:sp3d>
            <a:bevelT/>
            <a:bevelB/>
          </a:sp3d>
        </c:spPr>
      </c:pivotFmt>
      <c:pivotFmt>
        <c:idx val="4"/>
        <c:spPr>
          <a:solidFill>
            <a:schemeClr val="accent1"/>
          </a:solidFill>
          <a:ln>
            <a:noFill/>
          </a:ln>
          <a:effectLst/>
          <a:scene3d>
            <a:camera prst="orthographicFront"/>
            <a:lightRig rig="threePt" dir="t"/>
          </a:scene3d>
          <a:sp3d>
            <a:bevelT/>
            <a:bevelB/>
          </a:sp3d>
        </c:spPr>
      </c:pivotFmt>
      <c:pivotFmt>
        <c:idx val="5"/>
        <c:spPr>
          <a:solidFill>
            <a:schemeClr val="accent1"/>
          </a:solidFill>
          <a:ln>
            <a:noFill/>
          </a:ln>
          <a:effectLst/>
          <a:scene3d>
            <a:camera prst="orthographicFront"/>
            <a:lightRig rig="threePt" dir="t"/>
          </a:scene3d>
          <a:sp3d>
            <a:bevelT/>
            <a:bevelB/>
          </a:sp3d>
        </c:spPr>
      </c:pivotFmt>
      <c:pivotFmt>
        <c:idx val="6"/>
        <c:spPr>
          <a:solidFill>
            <a:schemeClr val="accent1"/>
          </a:solidFill>
          <a:ln>
            <a:noFill/>
          </a:ln>
          <a:effectLst/>
          <a:scene3d>
            <a:camera prst="orthographicFront"/>
            <a:lightRig rig="threePt" dir="t"/>
          </a:scene3d>
          <a:sp3d>
            <a:bevelT/>
            <a:bevelB/>
          </a:sp3d>
        </c:spPr>
      </c:pivotFmt>
      <c:pivotFmt>
        <c:idx val="7"/>
        <c:spPr>
          <a:solidFill>
            <a:schemeClr val="accent1"/>
          </a:solidFill>
          <a:ln>
            <a:noFill/>
          </a:ln>
          <a:effectLst/>
          <a:scene3d>
            <a:camera prst="orthographicFront"/>
            <a:lightRig rig="threePt" dir="t"/>
          </a:scene3d>
          <a:sp3d>
            <a:bevelT/>
            <a:bevelB/>
          </a:sp3d>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a:scene3d>
            <a:camera prst="orthographicFront"/>
            <a:lightRig rig="threePt" dir="t"/>
          </a:scene3d>
          <a:sp3d>
            <a:bevelT/>
            <a:bevelB/>
          </a:sp3d>
        </c:spPr>
        <c:dLbl>
          <c:idx val="0"/>
          <c:layout>
            <c:manualLayout>
              <c:x val="0.142194721903277"/>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a:scene3d>
            <a:camera prst="orthographicFront"/>
            <a:lightRig rig="threePt" dir="t"/>
          </a:scene3d>
          <a:sp3d>
            <a:bevelT/>
            <a:bevelB/>
          </a:sp3d>
        </c:spPr>
        <c:dLbl>
          <c:idx val="0"/>
          <c:layout>
            <c:manualLayout>
              <c:x val="0.13807313576115304"/>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a:noFill/>
          </a:ln>
          <a:effectLst/>
          <a:scene3d>
            <a:camera prst="orthographicFront"/>
            <a:lightRig rig="threePt" dir="t"/>
          </a:scene3d>
          <a:sp3d>
            <a:bevelT/>
            <a:bevelB/>
          </a:sp3d>
        </c:spPr>
        <c:dLbl>
          <c:idx val="0"/>
          <c:layout>
            <c:manualLayout>
              <c:x val="0.13395154961902914"/>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a:noFill/>
          </a:ln>
          <a:effectLst/>
          <a:scene3d>
            <a:camera prst="orthographicFront"/>
            <a:lightRig rig="threePt" dir="t"/>
          </a:scene3d>
          <a:sp3d>
            <a:bevelT/>
            <a:bevelB/>
          </a:sp3d>
        </c:spPr>
        <c:dLbl>
          <c:idx val="0"/>
          <c:layout>
            <c:manualLayout>
              <c:x val="0.12982996347690509"/>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a:scene3d>
            <a:camera prst="orthographicFront"/>
            <a:lightRig rig="threePt" dir="t"/>
          </a:scene3d>
          <a:sp3d>
            <a:bevelT/>
            <a:bevelB/>
          </a:sp3d>
        </c:spPr>
        <c:dLbl>
          <c:idx val="0"/>
          <c:layout>
            <c:manualLayout>
              <c:x val="0.12158679119265721"/>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a:noFill/>
          </a:ln>
          <a:effectLst/>
          <a:scene3d>
            <a:camera prst="orthographicFront"/>
            <a:lightRig rig="threePt" dir="t"/>
          </a:scene3d>
          <a:sp3d>
            <a:bevelT/>
            <a:bevelB/>
          </a:sp3d>
        </c:spPr>
        <c:dLbl>
          <c:idx val="0"/>
          <c:layout>
            <c:manualLayout>
              <c:x val="0.11746520505053325"/>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a:noFill/>
          </a:ln>
          <a:effectLst/>
          <a:scene3d>
            <a:camera prst="orthographicFront"/>
            <a:lightRig rig="threePt" dir="t"/>
          </a:scene3d>
          <a:sp3d>
            <a:bevelT/>
            <a:bevelB/>
          </a:sp3d>
        </c:spPr>
        <c:dLbl>
          <c:idx val="0"/>
          <c:layout>
            <c:manualLayout>
              <c:x val="0.10510044662416125"/>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a:noFill/>
          </a:ln>
          <a:effectLst/>
          <a:scene3d>
            <a:camera prst="orthographicFront"/>
            <a:lightRig rig="threePt" dir="t"/>
          </a:scene3d>
          <a:sp3d>
            <a:bevelT/>
            <a:bevelB/>
          </a:sp3d>
        </c:spPr>
        <c:dLbl>
          <c:idx val="0"/>
          <c:layout>
            <c:manualLayout>
              <c:x val="0.10097886048203734"/>
              <c:y val="3.0140763130719857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a:noFill/>
          </a:ln>
          <a:effectLst/>
          <a:scene3d>
            <a:camera prst="orthographicFront"/>
            <a:lightRig rig="threePt" dir="t"/>
          </a:scene3d>
          <a:sp3d>
            <a:bevelT/>
            <a:bevelB/>
          </a:sp3d>
        </c:spPr>
        <c:dLbl>
          <c:idx val="0"/>
          <c:layout>
            <c:manualLayout>
              <c:x val="9.2735688197789407E-2"/>
              <c:y val="-3.2881212348422791E-3"/>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1"/>
          </a:solidFill>
          <a:ln>
            <a:noFill/>
          </a:ln>
          <a:effectLst/>
          <a:scene3d>
            <a:camera prst="orthographicFront"/>
            <a:lightRig rig="threePt" dir="t"/>
          </a:scene3d>
          <a:sp3d>
            <a:bevelT/>
            <a:bevelB/>
          </a:sp3d>
        </c:spPr>
        <c:dLbl>
          <c:idx val="0"/>
          <c:layout>
            <c:manualLayout>
              <c:x val="8.8614102055665431E-2"/>
              <c:y val="-3.2881212348422791E-3"/>
            </c:manualLayout>
          </c:layout>
          <c:tx>
            <c:rich>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8AF436-0CC7-448E-92D5-D4F4385DCBB2}"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3"/>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6"/>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28"/>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1"/>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2"/>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3"/>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4"/>
        <c:dLbl>
          <c:idx val="0"/>
          <c:layout>
            <c:manualLayout>
              <c:x val="2.9304034938716302E-2"/>
              <c:y val="-5.2493438320210216E-3"/>
            </c:manualLayout>
          </c:layout>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pivotFmt>
      <c:pivotFmt>
        <c:idx val="36"/>
      </c:pivotFmt>
      <c:pivotFmt>
        <c:idx val="37"/>
      </c:pivotFmt>
      <c:pivotFmt>
        <c:idx val="38"/>
      </c:pivotFmt>
      <c:pivotFmt>
        <c:idx val="39"/>
      </c:pivotFmt>
      <c:pivotFmt>
        <c:idx val="4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3"/>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45"/>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46"/>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47"/>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8"/>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9"/>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1"/>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2"/>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53"/>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54"/>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55"/>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6"/>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7"/>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9"/>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61"/>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62"/>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63"/>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64"/>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5"/>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6"/>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67"/>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8"/>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69"/>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70"/>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71"/>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72"/>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3"/>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4"/>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75"/>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6"/>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77"/>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78"/>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79"/>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i="0" u="none" strike="noStrike" kern="1200" baseline="0">
                      <a:solidFill>
                        <a:srgbClr val="DBC2AD"/>
                      </a:solidFill>
                      <a:latin typeface="+mn-lt"/>
                      <a:ea typeface="+mn-ea"/>
                      <a:cs typeface="+mn-cs"/>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1"/>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2"/>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800" b="1" i="0" u="none" strike="noStrike" kern="1200" baseline="0">
                    <a:solidFill>
                      <a:srgbClr val="DBC2AD"/>
                    </a:solidFill>
                    <a:latin typeface="+mn-lt"/>
                    <a:ea typeface="+mn-ea"/>
                    <a:cs typeface="+mn-cs"/>
                  </a:defRPr>
                </a:pPr>
                <a:fld id="{07CFFE10-494D-46A3-ABED-DEC3B75CB924}" type="VALUE">
                  <a:rPr lang="en-US" sz="800">
                    <a:solidFill>
                      <a:srgbClr val="E6D7C4"/>
                    </a:solidFill>
                  </a:rPr>
                  <a:pPr>
                    <a:defRPr sz="800" b="1">
                      <a:solidFill>
                        <a:srgbClr val="DBC2AD"/>
                      </a:solidFill>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3"/>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4"/>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85"/>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86"/>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87"/>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800" b="1" i="0" u="none" strike="noStrike" kern="1200" baseline="0">
                    <a:solidFill>
                      <a:srgbClr val="DBC2AD"/>
                    </a:solidFill>
                    <a:latin typeface="+mn-lt"/>
                    <a:ea typeface="+mn-ea"/>
                    <a:cs typeface="+mn-cs"/>
                  </a:defRPr>
                </a:pPr>
                <a:fld id="{748AF436-0CC7-448E-92D5-D4F4385DCBB2}" type="VALUE">
                  <a:rPr lang="en-US" sz="800" b="1">
                    <a:solidFill>
                      <a:srgbClr val="DBC2AD"/>
                    </a:solidFill>
                  </a:rPr>
                  <a:pPr>
                    <a:defRPr sz="800" b="1">
                      <a:solidFill>
                        <a:srgbClr val="DBC2AD"/>
                      </a:solidFill>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manualLayout>
          <c:layoutTarget val="inner"/>
          <c:xMode val="edge"/>
          <c:yMode val="edge"/>
          <c:x val="0.17552952284027892"/>
          <c:y val="0.11302884507744525"/>
          <c:w val="0.80400050223032316"/>
          <c:h val="0.82157441998582281"/>
        </c:manualLayout>
      </c:layout>
      <c:barChart>
        <c:barDir val="bar"/>
        <c:grouping val="stacked"/>
        <c:varyColors val="0"/>
        <c:ser>
          <c:idx val="0"/>
          <c:order val="0"/>
          <c:tx>
            <c:strRef>
              <c:f>'Overall Pivot Table'!$B$42</c:f>
              <c:strCache>
                <c:ptCount val="1"/>
                <c:pt idx="0">
                  <c:v>Total</c:v>
                </c:pt>
              </c:strCache>
            </c:strRef>
          </c:tx>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invertIfNegative val="0"/>
          <c:dPt>
            <c:idx val="0"/>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1-32F0-4F4F-8BF9-81B59880E9C3}"/>
              </c:ext>
            </c:extLst>
          </c:dPt>
          <c:dPt>
            <c:idx val="1"/>
            <c:invertIfNegative val="0"/>
            <c:bubble3D val="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A-32F0-4F4F-8BF9-81B59880E9C3}"/>
              </c:ext>
            </c:extLst>
          </c:dPt>
          <c:dPt>
            <c:idx val="2"/>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3-32F0-4F4F-8BF9-81B59880E9C3}"/>
              </c:ext>
            </c:extLst>
          </c:dPt>
          <c:dPt>
            <c:idx val="3"/>
            <c:invertIfNegative val="0"/>
            <c:bubble3D val="0"/>
            <c:extLst>
              <c:ext xmlns:c16="http://schemas.microsoft.com/office/drawing/2014/chart" uri="{C3380CC4-5D6E-409C-BE32-E72D297353CC}">
                <c16:uniqueId val="{00000005-70DA-49F3-8336-D924BC5C823C}"/>
              </c:ext>
            </c:extLst>
          </c:dPt>
          <c:dPt>
            <c:idx val="4"/>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5-32F0-4F4F-8BF9-81B59880E9C3}"/>
              </c:ext>
            </c:extLst>
          </c:dPt>
          <c:dPt>
            <c:idx val="5"/>
            <c:invertIfNegative val="0"/>
            <c:bubble3D val="0"/>
            <c:extLst>
              <c:ext xmlns:c16="http://schemas.microsoft.com/office/drawing/2014/chart" uri="{C3380CC4-5D6E-409C-BE32-E72D297353CC}">
                <c16:uniqueId val="{00000007-70DA-49F3-8336-D924BC5C823C}"/>
              </c:ext>
            </c:extLst>
          </c:dPt>
          <c:dPt>
            <c:idx val="6"/>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7-32F0-4F4F-8BF9-81B59880E9C3}"/>
              </c:ext>
            </c:extLst>
          </c:dPt>
          <c:dPt>
            <c:idx val="7"/>
            <c:invertIfNegative val="0"/>
            <c:bubble3D val="0"/>
            <c:extLst>
              <c:ext xmlns:c16="http://schemas.microsoft.com/office/drawing/2014/chart" uri="{C3380CC4-5D6E-409C-BE32-E72D297353CC}">
                <c16:uniqueId val="{0000000A-70DA-49F3-8336-D924BC5C823C}"/>
              </c:ext>
            </c:extLst>
          </c:dPt>
          <c:dPt>
            <c:idx val="8"/>
            <c:invertIfNegative val="0"/>
            <c:bubble3D val="0"/>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9-32F0-4F4F-8BF9-81B59880E9C3}"/>
              </c:ext>
            </c:extLst>
          </c:dPt>
          <c:dPt>
            <c:idx val="9"/>
            <c:invertIfNegative val="0"/>
            <c:bubble3D val="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B-32F0-4F4F-8BF9-81B59880E9C3}"/>
              </c:ext>
            </c:extLst>
          </c:dPt>
          <c:dLbls>
            <c:dLbl>
              <c:idx val="0"/>
              <c:spPr>
                <a:noFill/>
                <a:ln>
                  <a:noFill/>
                </a:ln>
                <a:effectLst/>
              </c:spPr>
              <c:txPr>
                <a:bodyPr rot="0" spcFirstLastPara="1" vertOverflow="ellipsis" horzOverflow="clip" vert="horz" wrap="square" lIns="0" tIns="0" rIns="0" bIns="72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32F0-4F4F-8BF9-81B59880E9C3}"/>
                </c:ext>
              </c:extLst>
            </c:dLbl>
            <c:dLbl>
              <c:idx val="1"/>
              <c:tx>
                <c:rich>
                  <a:bodyPr/>
                  <a:lstStyle/>
                  <a:p>
                    <a:fld id="{07CFFE10-494D-46A3-ABED-DEC3B75CB924}" type="VALUE">
                      <a:rPr lang="en-US" sz="800">
                        <a:solidFill>
                          <a:srgbClr val="E6D7C4"/>
                        </a:solidFill>
                      </a:rPr>
                      <a:pPr/>
                      <a:t>[VALUE]</a:t>
                    </a:fld>
                    <a:endParaRPr lang="en-IN"/>
                  </a:p>
                </c:rich>
              </c:tx>
              <c:dLblPos val="ctr"/>
              <c:showLegendKey val="1"/>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2F0-4F4F-8BF9-81B59880E9C3}"/>
                </c:ext>
              </c:extLst>
            </c:dLbl>
            <c:dLbl>
              <c:idx val="2"/>
              <c:spPr>
                <a:noFill/>
                <a:ln>
                  <a:noFill/>
                </a:ln>
                <a:effectLst/>
              </c:spPr>
              <c:txPr>
                <a:bodyPr rot="0" spcFirstLastPara="1" vertOverflow="ellipsis" horzOverflow="clip" vert="horz" wrap="square" lIns="0" tIns="0" rIns="0" bIns="36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32F0-4F4F-8BF9-81B59880E9C3}"/>
                </c:ext>
              </c:extLst>
            </c:dLbl>
            <c:dLbl>
              <c:idx val="9"/>
              <c:tx>
                <c:rich>
                  <a:bodyPr rot="0" spcFirstLastPara="1" vertOverflow="ellipsis" horzOverflow="clip" vert="horz" wrap="square" lIns="0" tIns="19050" rIns="0" bIns="72000" anchor="ctr" anchorCtr="1">
                    <a:spAutoFit/>
                  </a:bodyPr>
                  <a:lstStyle/>
                  <a:p>
                    <a:pPr>
                      <a:defRPr sz="800" b="1" i="0" u="none" strike="noStrike" kern="1200" baseline="0">
                        <a:solidFill>
                          <a:srgbClr val="DBC2AD"/>
                        </a:solidFill>
                        <a:latin typeface="+mn-lt"/>
                        <a:ea typeface="+mn-ea"/>
                        <a:cs typeface="+mn-cs"/>
                      </a:defRPr>
                    </a:pPr>
                    <a:fld id="{748AF436-0CC7-448E-92D5-D4F4385DCBB2}" type="VALUE">
                      <a:rPr lang="en-US" sz="800" b="1">
                        <a:solidFill>
                          <a:srgbClr val="DBC2AD"/>
                        </a:solidFill>
                      </a:rPr>
                      <a:pPr>
                        <a:defRPr sz="800" b="1">
                          <a:solidFill>
                            <a:srgbClr val="DBC2AD"/>
                          </a:solidFill>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B-32F0-4F4F-8BF9-81B59880E9C3}"/>
                </c:ext>
              </c:extLst>
            </c:dLbl>
            <c:spPr>
              <a:noFill/>
              <a:ln>
                <a:noFill/>
              </a:ln>
              <a:effectLst/>
            </c:spPr>
            <c:txPr>
              <a:bodyPr rot="0" spcFirstLastPara="1" vertOverflow="ellipsis" horzOverflow="clip" vert="horz" wrap="square" lIns="0" tIns="36000" rIns="0" bIns="72000" numCol="1" anchor="ctr" anchorCtr="1">
                <a:spAutoFit/>
              </a:bodyPr>
              <a:lstStyle/>
              <a:p>
                <a:pPr>
                  <a:defRPr sz="8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'Overall Pivot Table'!$A$43:$A$53</c:f>
              <c:strCache>
                <c:ptCount val="10"/>
                <c:pt idx="0">
                  <c:v>Mint Chip Choco</c:v>
                </c:pt>
                <c:pt idx="1">
                  <c:v>Orange Choco</c:v>
                </c:pt>
                <c:pt idx="2">
                  <c:v>Fruit &amp; Nut Bars</c:v>
                </c:pt>
                <c:pt idx="3">
                  <c:v>Eclairs</c:v>
                </c:pt>
                <c:pt idx="4">
                  <c:v>Spicy Special Slims</c:v>
                </c:pt>
                <c:pt idx="5">
                  <c:v>99% Dark &amp; Pure</c:v>
                </c:pt>
                <c:pt idx="6">
                  <c:v>Organic Choco Syrup</c:v>
                </c:pt>
                <c:pt idx="7">
                  <c:v>50% Dark Bites</c:v>
                </c:pt>
                <c:pt idx="8">
                  <c:v>White Choc</c:v>
                </c:pt>
                <c:pt idx="9">
                  <c:v>Milk Bars</c:v>
                </c:pt>
              </c:strCache>
            </c:strRef>
          </c:cat>
          <c:val>
            <c:numRef>
              <c:f>'Overall Pivot Table'!$B$43:$B$53</c:f>
              <c:numCache>
                <c:formatCode>"₹"\ #,##0</c:formatCode>
                <c:ptCount val="10"/>
                <c:pt idx="0">
                  <c:v>3315.6753885847293</c:v>
                </c:pt>
                <c:pt idx="1">
                  <c:v>3214.2519028011725</c:v>
                </c:pt>
                <c:pt idx="2">
                  <c:v>3189.870245815483</c:v>
                </c:pt>
                <c:pt idx="3">
                  <c:v>3125.179753233841</c:v>
                </c:pt>
                <c:pt idx="4">
                  <c:v>2980.9660812899619</c:v>
                </c:pt>
                <c:pt idx="5">
                  <c:v>2827.4601612525425</c:v>
                </c:pt>
                <c:pt idx="6">
                  <c:v>2605.0082400567931</c:v>
                </c:pt>
                <c:pt idx="7">
                  <c:v>2516.5603406762252</c:v>
                </c:pt>
                <c:pt idx="8">
                  <c:v>2397.9463987595805</c:v>
                </c:pt>
                <c:pt idx="9">
                  <c:v>2199.5100512082172</c:v>
                </c:pt>
              </c:numCache>
            </c:numRef>
          </c:val>
          <c:extLst>
            <c:ext xmlns:c16="http://schemas.microsoft.com/office/drawing/2014/chart" uri="{C3380CC4-5D6E-409C-BE32-E72D297353CC}">
              <c16:uniqueId val="{0000000C-32F0-4F4F-8BF9-81B59880E9C3}"/>
            </c:ext>
          </c:extLst>
        </c:ser>
        <c:dLbls>
          <c:showLegendKey val="0"/>
          <c:showVal val="1"/>
          <c:showCatName val="0"/>
          <c:showSerName val="0"/>
          <c:showPercent val="0"/>
          <c:showBubbleSize val="0"/>
        </c:dLbls>
        <c:gapWidth val="40"/>
        <c:overlap val="49"/>
        <c:axId val="964156560"/>
        <c:axId val="903291088"/>
      </c:barChart>
      <c:catAx>
        <c:axId val="96415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59412D"/>
                </a:solidFill>
                <a:latin typeface="+mn-lt"/>
                <a:ea typeface="+mn-ea"/>
                <a:cs typeface="+mn-cs"/>
              </a:defRPr>
            </a:pPr>
            <a:endParaRPr lang="en-US"/>
          </a:p>
        </c:txPr>
        <c:crossAx val="903291088"/>
        <c:crosses val="autoZero"/>
        <c:auto val="1"/>
        <c:lblAlgn val="ctr"/>
        <c:lblOffset val="100"/>
        <c:noMultiLvlLbl val="0"/>
      </c:catAx>
      <c:valAx>
        <c:axId val="903291088"/>
        <c:scaling>
          <c:orientation val="minMax"/>
        </c:scaling>
        <c:delete val="1"/>
        <c:axPos val="b"/>
        <c:numFmt formatCode="&quot;₹&quot;\ #,##0" sourceLinked="1"/>
        <c:majorTickMark val="none"/>
        <c:minorTickMark val="none"/>
        <c:tickLblPos val="nextTo"/>
        <c:crossAx val="964156560"/>
        <c:crosses val="autoZero"/>
        <c:crossBetween val="between"/>
      </c:valAx>
      <c:spPr>
        <a:noFill/>
        <a:ln>
          <a:noFill/>
        </a:ln>
        <a:effectLst>
          <a:softEdge rad="254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990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Table!Units Sold by Product</c:name>
    <c:fmtId val="2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484428586120104E-2"/>
              <c:y val="-8.72926910337081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6325861737470214E-2"/>
                  <c:h val="7.5604304920400239E-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5"/>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6"/>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7"/>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8"/>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9"/>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0"/>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1"/>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2"/>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5"/>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6"/>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7"/>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8"/>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9"/>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0812080805383059E-2"/>
              <c:y val="-5.3037324489166648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29731593769757E-2"/>
          <c:y val="9.7865517526641549E-2"/>
          <c:w val="0.94194089962892569"/>
          <c:h val="0.63966552921739095"/>
        </c:manualLayout>
      </c:layout>
      <c:lineChart>
        <c:grouping val="standard"/>
        <c:varyColors val="0"/>
        <c:ser>
          <c:idx val="0"/>
          <c:order val="0"/>
          <c:tx>
            <c:strRef>
              <c:f>'Overall Pivot Table'!$B$15</c:f>
              <c:strCache>
                <c:ptCount val="1"/>
                <c:pt idx="0">
                  <c:v>Total</c:v>
                </c:pt>
              </c:strCache>
            </c:strRef>
          </c:tx>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Pt>
            <c:idx val="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F3D-43B1-A020-619EEC5D578A}"/>
              </c:ext>
            </c:extLst>
          </c:dPt>
          <c:dPt>
            <c:idx val="2"/>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3D-43B1-A020-619EEC5D578A}"/>
              </c:ext>
            </c:extLst>
          </c:dPt>
          <c:dPt>
            <c:idx val="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F3D-43B1-A020-619EEC5D578A}"/>
              </c:ext>
            </c:extLst>
          </c:dPt>
          <c:dPt>
            <c:idx val="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3D-43B1-A020-619EEC5D578A}"/>
              </c:ext>
            </c:extLst>
          </c:dPt>
          <c:dPt>
            <c:idx val="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F3D-43B1-A020-619EEC5D578A}"/>
              </c:ext>
            </c:extLst>
          </c:dPt>
          <c:dPt>
            <c:idx val="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3D-43B1-A020-619EEC5D578A}"/>
              </c:ext>
            </c:extLst>
          </c:dPt>
          <c:dPt>
            <c:idx val="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F3D-43B1-A020-619EEC5D578A}"/>
              </c:ext>
            </c:extLst>
          </c:dPt>
          <c:dPt>
            <c:idx val="1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3D-43B1-A020-619EEC5D578A}"/>
              </c:ext>
            </c:extLst>
          </c:dPt>
          <c:dPt>
            <c:idx val="1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F3D-43B1-A020-619EEC5D578A}"/>
              </c:ext>
            </c:extLst>
          </c:dPt>
          <c:dPt>
            <c:idx val="1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3D-43B1-A020-619EEC5D578A}"/>
              </c:ext>
            </c:extLst>
          </c:dPt>
          <c:dPt>
            <c:idx val="1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F3D-43B1-A020-619EEC5D578A}"/>
              </c:ext>
            </c:extLst>
          </c:dPt>
          <c:dPt>
            <c:idx val="1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F3D-43B1-A020-619EEC5D578A}"/>
              </c:ext>
            </c:extLst>
          </c:dPt>
          <c:dPt>
            <c:idx val="17"/>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F3D-43B1-A020-619EEC5D578A}"/>
              </c:ext>
            </c:extLst>
          </c:dPt>
          <c:dPt>
            <c:idx val="1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F3D-43B1-A020-619EEC5D578A}"/>
              </c:ext>
            </c:extLst>
          </c:dPt>
          <c:dPt>
            <c:idx val="19"/>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1F3D-43B1-A020-619EEC5D578A}"/>
              </c:ext>
            </c:extLst>
          </c:dPt>
          <c:dLbls>
            <c:dLbl>
              <c:idx val="1"/>
              <c:layout>
                <c:manualLayout>
                  <c:x val="-3.7751367623338188E-2"/>
                  <c:y val="-0.136669169538793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3D-43B1-A020-619EEC5D578A}"/>
                </c:ext>
              </c:extLst>
            </c:dLbl>
            <c:dLbl>
              <c:idx val="2"/>
              <c:layout>
                <c:manualLayout>
                  <c:x val="-4.4565587734241928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3D-43B1-A020-619EEC5D578A}"/>
                </c:ext>
              </c:extLst>
            </c:dLbl>
            <c:dLbl>
              <c:idx val="3"/>
              <c:layout>
                <c:manualLayout>
                  <c:x val="-4.4565587734241928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3D-43B1-A020-619EEC5D578A}"/>
                </c:ext>
              </c:extLst>
            </c:dLbl>
            <c:dLbl>
              <c:idx val="4"/>
              <c:layout>
                <c:manualLayout>
                  <c:x val="-4.6837024417944392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3D-43B1-A020-619EEC5D578A}"/>
                </c:ext>
              </c:extLst>
            </c:dLbl>
            <c:dLbl>
              <c:idx val="5"/>
              <c:layout>
                <c:manualLayout>
                  <c:x val="-4.6837024417944351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3D-43B1-A020-619EEC5D578A}"/>
                </c:ext>
              </c:extLst>
            </c:dLbl>
            <c:dLbl>
              <c:idx val="6"/>
              <c:layout>
                <c:manualLayout>
                  <c:x val="-5.4466634044498398E-2"/>
                  <c:y val="6.91420569491755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3D-43B1-A020-619EEC5D578A}"/>
                </c:ext>
              </c:extLst>
            </c:dLbl>
            <c:dLbl>
              <c:idx val="8"/>
              <c:layout>
                <c:manualLayout>
                  <c:x val="-5.8085823675534339E-2"/>
                  <c:y val="5.05063812946419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3D-43B1-A020-619EEC5D578A}"/>
                </c:ext>
              </c:extLst>
            </c:dLbl>
            <c:dLbl>
              <c:idx val="9"/>
              <c:layout>
                <c:manualLayout>
                  <c:x val="-4.0812080805383059E-2"/>
                  <c:y val="-5.30373244891666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42-4C33-B1C6-A76DCA89DE81}"/>
                </c:ext>
              </c:extLst>
            </c:dLbl>
            <c:dLbl>
              <c:idx val="11"/>
              <c:layout>
                <c:manualLayout>
                  <c:x val="-5.9009396587769762E-2"/>
                  <c:y val="7.28238007185421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3D-43B1-A020-619EEC5D578A}"/>
                </c:ext>
              </c:extLst>
            </c:dLbl>
            <c:dLbl>
              <c:idx val="13"/>
              <c:layout>
                <c:manualLayout>
                  <c:x val="-4.6837024417944434E-2"/>
                  <c:y val="5.53565083840502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3D-43B1-A020-619EEC5D578A}"/>
                </c:ext>
              </c:extLst>
            </c:dLbl>
            <c:dLbl>
              <c:idx val="14"/>
              <c:layout>
                <c:manualLayout>
                  <c:x val="-4.4565587734241907E-2"/>
                  <c:y val="-9.02038991850909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3D-43B1-A020-619EEC5D578A}"/>
                </c:ext>
              </c:extLst>
            </c:dLbl>
            <c:dLbl>
              <c:idx val="15"/>
              <c:layout>
                <c:manualLayout>
                  <c:x val="-5.8085823675534339E-2"/>
                  <c:y val="5.7042325643391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F3D-43B1-A020-619EEC5D578A}"/>
                </c:ext>
              </c:extLst>
            </c:dLbl>
            <c:dLbl>
              <c:idx val="16"/>
              <c:layout>
                <c:manualLayout>
                  <c:x val="-6.7986816347500409E-2"/>
                  <c:y val="-6.714061698285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3D-43B1-A020-619EEC5D578A}"/>
                </c:ext>
              </c:extLst>
            </c:dLbl>
            <c:dLbl>
              <c:idx val="17"/>
              <c:layout>
                <c:manualLayout>
                  <c:x val="-5.1485161894223613E-2"/>
                  <c:y val="-8.02125056803532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F3D-43B1-A020-619EEC5D578A}"/>
                </c:ext>
              </c:extLst>
            </c:dLbl>
            <c:dLbl>
              <c:idx val="18"/>
              <c:layout>
                <c:manualLayout>
                  <c:x val="-5.8085823675534339E-2"/>
                  <c:y val="5.0506381294641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3D-43B1-A020-619EEC5D578A}"/>
                </c:ext>
              </c:extLst>
            </c:dLbl>
            <c:dLbl>
              <c:idx val="19"/>
              <c:layout>
                <c:manualLayout>
                  <c:x val="-6.7986816347500534E-2"/>
                  <c:y val="-8.6748450029102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F3D-43B1-A020-619EEC5D578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'Overall Pivot Table'!$A$16:$A$38</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'Overall Pivot Table'!$B$16:$B$38</c:f>
              <c:numCache>
                <c:formatCode>General</c:formatCode>
                <c:ptCount val="22"/>
                <c:pt idx="0">
                  <c:v>4549</c:v>
                </c:pt>
                <c:pt idx="1">
                  <c:v>2996</c:v>
                </c:pt>
                <c:pt idx="2">
                  <c:v>3549</c:v>
                </c:pt>
                <c:pt idx="3">
                  <c:v>3681</c:v>
                </c:pt>
                <c:pt idx="4">
                  <c:v>3185</c:v>
                </c:pt>
                <c:pt idx="5">
                  <c:v>3283</c:v>
                </c:pt>
                <c:pt idx="6">
                  <c:v>3164</c:v>
                </c:pt>
                <c:pt idx="7">
                  <c:v>3311</c:v>
                </c:pt>
                <c:pt idx="8">
                  <c:v>1925</c:v>
                </c:pt>
                <c:pt idx="9">
                  <c:v>3289</c:v>
                </c:pt>
                <c:pt idx="10">
                  <c:v>4269</c:v>
                </c:pt>
                <c:pt idx="11">
                  <c:v>3833</c:v>
                </c:pt>
                <c:pt idx="12">
                  <c:v>3548</c:v>
                </c:pt>
                <c:pt idx="13">
                  <c:v>3449</c:v>
                </c:pt>
                <c:pt idx="14">
                  <c:v>3982</c:v>
                </c:pt>
                <c:pt idx="15">
                  <c:v>3050</c:v>
                </c:pt>
                <c:pt idx="16">
                  <c:v>3454</c:v>
                </c:pt>
                <c:pt idx="17">
                  <c:v>3766</c:v>
                </c:pt>
                <c:pt idx="18">
                  <c:v>2892</c:v>
                </c:pt>
                <c:pt idx="19">
                  <c:v>3784</c:v>
                </c:pt>
                <c:pt idx="20">
                  <c:v>4559</c:v>
                </c:pt>
                <c:pt idx="21">
                  <c:v>4027</c:v>
                </c:pt>
              </c:numCache>
            </c:numRef>
          </c:val>
          <c:smooth val="0"/>
          <c:extLst>
            <c:ext xmlns:c16="http://schemas.microsoft.com/office/drawing/2014/chart" uri="{C3380CC4-5D6E-409C-BE32-E72D297353CC}">
              <c16:uniqueId val="{0000000F-1F3D-43B1-A020-619EEC5D578A}"/>
            </c:ext>
          </c:extLst>
        </c:ser>
        <c:dLbls>
          <c:dLblPos val="t"/>
          <c:showLegendKey val="0"/>
          <c:showVal val="1"/>
          <c:showCatName val="0"/>
          <c:showSerName val="0"/>
          <c:showPercent val="0"/>
          <c:showBubbleSize val="0"/>
        </c:dLbls>
        <c:marker val="1"/>
        <c:smooth val="0"/>
        <c:axId val="671939952"/>
        <c:axId val="981445232"/>
      </c:lineChart>
      <c:catAx>
        <c:axId val="671939952"/>
        <c:scaling>
          <c:orientation val="minMax"/>
        </c:scaling>
        <c:delete val="0"/>
        <c:axPos val="b"/>
        <c:numFmt formatCode="General" sourceLinked="1"/>
        <c:majorTickMark val="in"/>
        <c:minorTickMark val="in"/>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rgbClr val="8C6646"/>
                </a:solidFill>
                <a:latin typeface="+mn-lt"/>
                <a:ea typeface="+mn-ea"/>
                <a:cs typeface="+mn-cs"/>
              </a:defRPr>
            </a:pPr>
            <a:endParaRPr lang="en-US"/>
          </a:p>
        </c:txPr>
        <c:crossAx val="981445232"/>
        <c:crosses val="autoZero"/>
        <c:auto val="1"/>
        <c:lblAlgn val="ctr"/>
        <c:lblOffset val="100"/>
        <c:tickLblSkip val="1"/>
        <c:noMultiLvlLbl val="0"/>
      </c:catAx>
      <c:valAx>
        <c:axId val="981445232"/>
        <c:scaling>
          <c:orientation val="minMax"/>
        </c:scaling>
        <c:delete val="1"/>
        <c:axPos val="l"/>
        <c:majorGridlines>
          <c:spPr>
            <a:ln w="9525" cap="flat" cmpd="sng" algn="ctr">
              <a:solidFill>
                <a:srgbClr val="E1CFB9"/>
              </a:solidFill>
              <a:round/>
            </a:ln>
            <a:effectLst/>
          </c:spPr>
        </c:majorGridlines>
        <c:numFmt formatCode="General" sourceLinked="1"/>
        <c:majorTickMark val="out"/>
        <c:minorTickMark val="none"/>
        <c:tickLblPos val="nextTo"/>
        <c:crossAx val="671939952"/>
        <c:crossesAt val="2"/>
        <c:crossBetween val="between"/>
      </c:valAx>
      <c:spPr>
        <a:solidFill>
          <a:srgbClr val="EFE5D9"/>
        </a:solid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Table!Sales by Month Pivot Table</c:name>
    <c:fmtId val="39"/>
  </c:pivotSource>
  <c:chart>
    <c:autoTitleDeleted val="1"/>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34832"/>
          </a:solidFill>
          <a:ln w="9525" cap="flat" cmpd="sng" algn="ctr">
            <a:solidFill>
              <a:srgbClr val="8C6646"/>
            </a:solidFill>
            <a:round/>
          </a:ln>
          <a:effectLst/>
          <a:sp3d contourW="9525">
            <a:contourClr>
              <a:srgbClr val="8C6646"/>
            </a:contourClr>
          </a:sp3d>
        </c:spPr>
        <c:dLbl>
          <c:idx val="0"/>
          <c:layout>
            <c:manualLayout>
              <c:x val="8.121916697585576E-3"/>
              <c:y val="-2.162160935143116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34832"/>
          </a:solidFill>
          <a:ln w="9525" cap="flat" cmpd="sng" algn="ctr">
            <a:solidFill>
              <a:srgbClr val="8C6646"/>
            </a:solidFill>
            <a:round/>
          </a:ln>
          <a:effectLst/>
          <a:sp3d contourW="9525">
            <a:contourClr>
              <a:srgbClr val="8C6646"/>
            </a:contourClr>
          </a:sp3d>
        </c:spPr>
        <c:dLbl>
          <c:idx val="0"/>
          <c:layout>
            <c:manualLayout>
              <c:x val="0"/>
              <c:y val="1.441440623428744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34832"/>
          </a:solidFill>
          <a:ln w="9525" cap="flat" cmpd="sng" algn="ctr">
            <a:solidFill>
              <a:srgbClr val="8C6646"/>
            </a:solidFill>
            <a:round/>
          </a:ln>
          <a:effectLst/>
          <a:sp3d contourW="9525">
            <a:contourClr>
              <a:srgbClr val="8C6646"/>
            </a:contourClr>
          </a:sp3d>
        </c:spPr>
        <c:dLbl>
          <c:idx val="0"/>
          <c:layout>
            <c:manualLayout>
              <c:x val="1.0471204188481676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34832"/>
          </a:solidFill>
          <a:ln w="9525" cap="flat" cmpd="sng" algn="ctr">
            <a:solidFill>
              <a:srgbClr val="8C6646"/>
            </a:solidFill>
            <a:round/>
          </a:ln>
          <a:effectLst/>
          <a:sp3d contourW="9525">
            <a:contourClr>
              <a:srgbClr val="8C6646"/>
            </a:contourClr>
          </a:sp3d>
        </c:spPr>
        <c:dLbl>
          <c:idx val="0"/>
          <c:layout>
            <c:manualLayout>
              <c:x val="8.121916697585576E-3"/>
              <c:y val="-2.162160935143116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34832"/>
          </a:solidFill>
          <a:ln w="9525" cap="flat" cmpd="sng" algn="ctr">
            <a:solidFill>
              <a:srgbClr val="8C6646"/>
            </a:solidFill>
            <a:round/>
          </a:ln>
          <a:effectLst/>
          <a:sp3d contourW="9525">
            <a:contourClr>
              <a:srgbClr val="8C6646"/>
            </a:contourClr>
          </a:sp3d>
        </c:spPr>
        <c:dLbl>
          <c:idx val="0"/>
          <c:layout>
            <c:manualLayout>
              <c:x val="0"/>
              <c:y val="1.441440623428744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634832"/>
          </a:solidFill>
          <a:ln w="9525" cap="flat" cmpd="sng" algn="ctr">
            <a:solidFill>
              <a:srgbClr val="8C6646"/>
            </a:solidFill>
            <a:round/>
          </a:ln>
          <a:effectLst/>
          <a:sp3d contourW="9525">
            <a:contourClr>
              <a:srgbClr val="8C6646"/>
            </a:contourClr>
          </a:sp3d>
        </c:spPr>
        <c:dLbl>
          <c:idx val="0"/>
          <c:layout>
            <c:manualLayout>
              <c:x val="1.0471204188481676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634832"/>
          </a:solidFill>
          <a:ln w="9525" cap="flat" cmpd="sng" algn="ctr">
            <a:solidFill>
              <a:srgbClr val="8C6646"/>
            </a:solidFill>
            <a:round/>
          </a:ln>
          <a:effectLst/>
          <a:sp3d contourW="9525">
            <a:contourClr>
              <a:srgbClr val="8C6646"/>
            </a:contourClr>
          </a:sp3d>
        </c:spPr>
        <c:dLbl>
          <c:idx val="0"/>
          <c:layout>
            <c:manualLayout>
              <c:x val="8.121916697585576E-3"/>
              <c:y val="-2.162160935143116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634832"/>
          </a:solidFill>
          <a:ln w="9525" cap="flat" cmpd="sng" algn="ctr">
            <a:solidFill>
              <a:srgbClr val="8C6646"/>
            </a:solidFill>
            <a:round/>
          </a:ln>
          <a:effectLst/>
          <a:sp3d contourW="9525">
            <a:contourClr>
              <a:srgbClr val="8C6646"/>
            </a:contourClr>
          </a:sp3d>
        </c:spPr>
        <c:dLbl>
          <c:idx val="0"/>
          <c:layout>
            <c:manualLayout>
              <c:x val="0"/>
              <c:y val="1.441440623428744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634832"/>
          </a:solidFill>
          <a:ln w="9525" cap="flat" cmpd="sng" algn="ctr">
            <a:solidFill>
              <a:srgbClr val="8C6646"/>
            </a:solidFill>
            <a:round/>
          </a:ln>
          <a:effectLst/>
          <a:sp3d contourW="9525">
            <a:contourClr>
              <a:srgbClr val="8C6646"/>
            </a:contourClr>
          </a:sp3d>
        </c:spPr>
        <c:dLbl>
          <c:idx val="0"/>
          <c:layout>
            <c:manualLayout>
              <c:x val="1.0471204188481676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rgbClr val="D5B79F"/>
        </a:solidFill>
        <a:ln>
          <a:solidFill>
            <a:srgbClr val="59412D"/>
          </a:solidFill>
        </a:ln>
        <a:effectLst/>
        <a:sp3d>
          <a:contourClr>
            <a:srgbClr val="59412D"/>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78884445727007"/>
          <c:y val="0.27455074154742626"/>
          <c:w val="0.79114630224294591"/>
          <c:h val="0.53774387576552929"/>
        </c:manualLayout>
      </c:layout>
      <c:bar3DChart>
        <c:barDir val="col"/>
        <c:grouping val="clustered"/>
        <c:varyColors val="0"/>
        <c:ser>
          <c:idx val="0"/>
          <c:order val="0"/>
          <c:tx>
            <c:strRef>
              <c:f>'Overall Pivot Table'!$B$2</c:f>
              <c:strCache>
                <c:ptCount val="1"/>
                <c:pt idx="0">
                  <c:v>Total</c:v>
                </c:pt>
              </c:strCache>
            </c:strRef>
          </c:tx>
          <c:spPr>
            <a:solidFill>
              <a:srgbClr val="634832"/>
            </a:solidFill>
            <a:ln w="9525" cap="flat" cmpd="sng" algn="ctr">
              <a:solidFill>
                <a:srgbClr val="8C6646"/>
              </a:solidFill>
              <a:round/>
            </a:ln>
            <a:effectLst/>
            <a:sp3d contourW="9525">
              <a:contourClr>
                <a:srgbClr val="8C6646"/>
              </a:contourClr>
            </a:sp3d>
          </c:spPr>
          <c:invertIfNegative val="0"/>
          <c:dPt>
            <c:idx val="1"/>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0-AE76-4889-896A-3322BDBCB1CB}"/>
              </c:ext>
            </c:extLst>
          </c:dPt>
          <c:dPt>
            <c:idx val="2"/>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1-AE76-4889-896A-3322BDBCB1CB}"/>
              </c:ext>
            </c:extLst>
          </c:dPt>
          <c:dPt>
            <c:idx val="3"/>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2-AE76-4889-896A-3322BDBCB1CB}"/>
              </c:ext>
            </c:extLst>
          </c:dPt>
          <c:dPt>
            <c:idx val="6"/>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3-AE76-4889-896A-3322BDBCB1CB}"/>
              </c:ext>
            </c:extLst>
          </c:dPt>
          <c:dLbls>
            <c:dLbl>
              <c:idx val="1"/>
              <c:layout>
                <c:manualLayout>
                  <c:x val="2.7072755151657524E-3"/>
                  <c:y val="-4.746438268011863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76-4889-896A-3322BDBCB1CB}"/>
                </c:ext>
              </c:extLst>
            </c:dLbl>
            <c:dLbl>
              <c:idx val="2"/>
              <c:layout>
                <c:manualLayout>
                  <c:x val="8.121916697585576E-3"/>
                  <c:y val="-2.1621609351431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76-4889-896A-3322BDBCB1CB}"/>
                </c:ext>
              </c:extLst>
            </c:dLbl>
            <c:dLbl>
              <c:idx val="3"/>
              <c:layout>
                <c:manualLayout>
                  <c:x val="0"/>
                  <c:y val="1.4414406234287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76-4889-896A-3322BDBCB1CB}"/>
                </c:ext>
              </c:extLst>
            </c:dLbl>
            <c:dLbl>
              <c:idx val="6"/>
              <c:layout>
                <c:manualLayout>
                  <c:x val="1.04712041884816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76-4889-896A-3322BDBCB1CB}"/>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Pivot Table'!$A$3:$A$11</c:f>
              <c:strCache>
                <c:ptCount val="8"/>
                <c:pt idx="0">
                  <c:v>Jan</c:v>
                </c:pt>
                <c:pt idx="1">
                  <c:v>Feb</c:v>
                </c:pt>
                <c:pt idx="2">
                  <c:v>Mar</c:v>
                </c:pt>
                <c:pt idx="3">
                  <c:v>Apr</c:v>
                </c:pt>
                <c:pt idx="4">
                  <c:v>May</c:v>
                </c:pt>
                <c:pt idx="5">
                  <c:v>Jun</c:v>
                </c:pt>
                <c:pt idx="6">
                  <c:v>Jul</c:v>
                </c:pt>
                <c:pt idx="7">
                  <c:v>Aug</c:v>
                </c:pt>
              </c:strCache>
            </c:strRef>
          </c:cat>
          <c:val>
            <c:numRef>
              <c:f>'Overall Pivot Table'!$B$3:$B$11</c:f>
              <c:numCache>
                <c:formatCode>General</c:formatCode>
                <c:ptCount val="8"/>
                <c:pt idx="0">
                  <c:v>416235</c:v>
                </c:pt>
                <c:pt idx="1">
                  <c:v>281253</c:v>
                </c:pt>
                <c:pt idx="2">
                  <c:v>341958</c:v>
                </c:pt>
                <c:pt idx="3">
                  <c:v>311764</c:v>
                </c:pt>
                <c:pt idx="4">
                  <c:v>346682</c:v>
                </c:pt>
                <c:pt idx="5">
                  <c:v>408882</c:v>
                </c:pt>
                <c:pt idx="6">
                  <c:v>428727</c:v>
                </c:pt>
                <c:pt idx="7">
                  <c:v>301945</c:v>
                </c:pt>
              </c:numCache>
            </c:numRef>
          </c:val>
          <c:shape val="cylinder"/>
          <c:extLst>
            <c:ext xmlns:c16="http://schemas.microsoft.com/office/drawing/2014/chart" uri="{C3380CC4-5D6E-409C-BE32-E72D297353CC}">
              <c16:uniqueId val="{00000004-AE76-4889-896A-3322BDBCB1CB}"/>
            </c:ext>
          </c:extLst>
        </c:ser>
        <c:dLbls>
          <c:showLegendKey val="0"/>
          <c:showVal val="1"/>
          <c:showCatName val="0"/>
          <c:showSerName val="0"/>
          <c:showPercent val="0"/>
          <c:showBubbleSize val="0"/>
        </c:dLbls>
        <c:gapWidth val="65"/>
        <c:shape val="box"/>
        <c:axId val="676335472"/>
        <c:axId val="681740112"/>
        <c:axId val="0"/>
      </c:bar3DChart>
      <c:catAx>
        <c:axId val="676335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59412D"/>
                </a:solidFill>
                <a:latin typeface="+mn-lt"/>
                <a:ea typeface="+mn-ea"/>
                <a:cs typeface="+mn-cs"/>
              </a:defRPr>
            </a:pPr>
            <a:endParaRPr lang="en-US"/>
          </a:p>
        </c:txPr>
        <c:crossAx val="681740112"/>
        <c:crosses val="autoZero"/>
        <c:auto val="1"/>
        <c:lblAlgn val="ctr"/>
        <c:lblOffset val="100"/>
        <c:noMultiLvlLbl val="0"/>
      </c:catAx>
      <c:valAx>
        <c:axId val="681740112"/>
        <c:scaling>
          <c:orientation val="minMax"/>
        </c:scaling>
        <c:delete val="0"/>
        <c:axPos val="l"/>
        <c:majorGridlines>
          <c:spPr>
            <a:ln w="9525" cap="flat" cmpd="sng" algn="ctr">
              <a:solidFill>
                <a:srgbClr val="DFCBB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20" b="0" i="0" u="none" strike="noStrike" kern="1200" baseline="0">
                <a:solidFill>
                  <a:srgbClr val="663300"/>
                </a:solidFill>
                <a:latin typeface="+mn-lt"/>
                <a:ea typeface="+mn-ea"/>
                <a:cs typeface="+mn-cs"/>
              </a:defRPr>
            </a:pPr>
            <a:endParaRPr lang="en-US"/>
          </a:p>
        </c:txPr>
        <c:crossAx val="6763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Table!Sales by Month Pivot Table</c:name>
    <c:fmtId val="29"/>
  </c:pivotSource>
  <c:chart>
    <c:autoTitleDeleted val="1"/>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34832"/>
          </a:solidFill>
          <a:ln w="9525" cap="flat" cmpd="sng" algn="ctr">
            <a:solidFill>
              <a:srgbClr val="8C6646"/>
            </a:solidFill>
            <a:round/>
          </a:ln>
          <a:effectLst/>
          <a:sp3d contourW="9525">
            <a:contourClr>
              <a:srgbClr val="8C6646"/>
            </a:contourClr>
          </a:sp3d>
        </c:spPr>
        <c:dLbl>
          <c:idx val="0"/>
          <c:layout>
            <c:manualLayout>
              <c:x val="8.121916697585576E-3"/>
              <c:y val="-2.162160935143116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34832"/>
          </a:solidFill>
          <a:ln w="9525" cap="flat" cmpd="sng" algn="ctr">
            <a:solidFill>
              <a:srgbClr val="8C6646"/>
            </a:solidFill>
            <a:round/>
          </a:ln>
          <a:effectLst/>
          <a:sp3d contourW="9525">
            <a:contourClr>
              <a:srgbClr val="8C6646"/>
            </a:contourClr>
          </a:sp3d>
        </c:spPr>
        <c:dLbl>
          <c:idx val="0"/>
          <c:layout>
            <c:manualLayout>
              <c:x val="0"/>
              <c:y val="1.441440623428744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34832"/>
          </a:solidFill>
          <a:ln w="9525" cap="flat" cmpd="sng" algn="ctr">
            <a:solidFill>
              <a:srgbClr val="8C6646"/>
            </a:solidFill>
            <a:round/>
          </a:ln>
          <a:effectLst/>
          <a:sp3d contourW="9525">
            <a:contourClr>
              <a:srgbClr val="8C6646"/>
            </a:contourClr>
          </a:sp3d>
        </c:spPr>
        <c:dLbl>
          <c:idx val="0"/>
          <c:layout>
            <c:manualLayout>
              <c:x val="1.0471204188481676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rgbClr val="D5B79F"/>
        </a:solidFill>
        <a:ln>
          <a:solidFill>
            <a:srgbClr val="59412D"/>
          </a:solidFill>
        </a:ln>
        <a:effectLst/>
        <a:sp3d>
          <a:contourClr>
            <a:srgbClr val="59412D"/>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78884445727007"/>
          <c:y val="0.27455074154742626"/>
          <c:w val="0.79114630224294591"/>
          <c:h val="0.53774387576552929"/>
        </c:manualLayout>
      </c:layout>
      <c:bar3DChart>
        <c:barDir val="col"/>
        <c:grouping val="clustered"/>
        <c:varyColors val="0"/>
        <c:ser>
          <c:idx val="0"/>
          <c:order val="0"/>
          <c:tx>
            <c:strRef>
              <c:f>'Overall Pivot Table'!$B$2</c:f>
              <c:strCache>
                <c:ptCount val="1"/>
                <c:pt idx="0">
                  <c:v>Total</c:v>
                </c:pt>
              </c:strCache>
            </c:strRef>
          </c:tx>
          <c:spPr>
            <a:solidFill>
              <a:srgbClr val="634832"/>
            </a:solidFill>
            <a:ln w="9525" cap="flat" cmpd="sng" algn="ctr">
              <a:solidFill>
                <a:srgbClr val="8C6646"/>
              </a:solidFill>
              <a:round/>
            </a:ln>
            <a:effectLst/>
            <a:sp3d contourW="9525">
              <a:contourClr>
                <a:srgbClr val="8C6646"/>
              </a:contourClr>
            </a:sp3d>
          </c:spPr>
          <c:invertIfNegative val="0"/>
          <c:dPt>
            <c:idx val="1"/>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0-C455-4CB1-844E-3B354A8403FC}"/>
              </c:ext>
            </c:extLst>
          </c:dPt>
          <c:dPt>
            <c:idx val="2"/>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1-C455-4CB1-844E-3B354A8403FC}"/>
              </c:ext>
            </c:extLst>
          </c:dPt>
          <c:dPt>
            <c:idx val="3"/>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3-C455-4CB1-844E-3B354A8403FC}"/>
              </c:ext>
            </c:extLst>
          </c:dPt>
          <c:dPt>
            <c:idx val="6"/>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4-C455-4CB1-844E-3B354A8403FC}"/>
              </c:ext>
            </c:extLst>
          </c:dPt>
          <c:dLbls>
            <c:dLbl>
              <c:idx val="1"/>
              <c:layout>
                <c:manualLayout>
                  <c:x val="2.7072755151657524E-3"/>
                  <c:y val="-4.746438268011863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55-4CB1-844E-3B354A8403FC}"/>
                </c:ext>
              </c:extLst>
            </c:dLbl>
            <c:dLbl>
              <c:idx val="2"/>
              <c:layout>
                <c:manualLayout>
                  <c:x val="8.121916697585576E-3"/>
                  <c:y val="-2.1621609351431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55-4CB1-844E-3B354A8403FC}"/>
                </c:ext>
              </c:extLst>
            </c:dLbl>
            <c:dLbl>
              <c:idx val="3"/>
              <c:layout>
                <c:manualLayout>
                  <c:x val="0"/>
                  <c:y val="1.4414406234287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55-4CB1-844E-3B354A8403FC}"/>
                </c:ext>
              </c:extLst>
            </c:dLbl>
            <c:dLbl>
              <c:idx val="6"/>
              <c:layout>
                <c:manualLayout>
                  <c:x val="1.04712041884816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55-4CB1-844E-3B354A8403F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Pivot Table'!$A$3:$A$11</c:f>
              <c:strCache>
                <c:ptCount val="8"/>
                <c:pt idx="0">
                  <c:v>Jan</c:v>
                </c:pt>
                <c:pt idx="1">
                  <c:v>Feb</c:v>
                </c:pt>
                <c:pt idx="2">
                  <c:v>Mar</c:v>
                </c:pt>
                <c:pt idx="3">
                  <c:v>Apr</c:v>
                </c:pt>
                <c:pt idx="4">
                  <c:v>May</c:v>
                </c:pt>
                <c:pt idx="5">
                  <c:v>Jun</c:v>
                </c:pt>
                <c:pt idx="6">
                  <c:v>Jul</c:v>
                </c:pt>
                <c:pt idx="7">
                  <c:v>Aug</c:v>
                </c:pt>
              </c:strCache>
            </c:strRef>
          </c:cat>
          <c:val>
            <c:numRef>
              <c:f>'Overall Pivot Table'!$B$3:$B$11</c:f>
              <c:numCache>
                <c:formatCode>General</c:formatCode>
                <c:ptCount val="8"/>
                <c:pt idx="0">
                  <c:v>416235</c:v>
                </c:pt>
                <c:pt idx="1">
                  <c:v>281253</c:v>
                </c:pt>
                <c:pt idx="2">
                  <c:v>341958</c:v>
                </c:pt>
                <c:pt idx="3">
                  <c:v>311764</c:v>
                </c:pt>
                <c:pt idx="4">
                  <c:v>346682</c:v>
                </c:pt>
                <c:pt idx="5">
                  <c:v>408882</c:v>
                </c:pt>
                <c:pt idx="6">
                  <c:v>428727</c:v>
                </c:pt>
                <c:pt idx="7">
                  <c:v>301945</c:v>
                </c:pt>
              </c:numCache>
            </c:numRef>
          </c:val>
          <c:shape val="cylinder"/>
          <c:extLst>
            <c:ext xmlns:c16="http://schemas.microsoft.com/office/drawing/2014/chart" uri="{C3380CC4-5D6E-409C-BE32-E72D297353CC}">
              <c16:uniqueId val="{00000002-C455-4CB1-844E-3B354A8403FC}"/>
            </c:ext>
          </c:extLst>
        </c:ser>
        <c:dLbls>
          <c:showLegendKey val="0"/>
          <c:showVal val="1"/>
          <c:showCatName val="0"/>
          <c:showSerName val="0"/>
          <c:showPercent val="0"/>
          <c:showBubbleSize val="0"/>
        </c:dLbls>
        <c:gapWidth val="65"/>
        <c:shape val="box"/>
        <c:axId val="676335472"/>
        <c:axId val="681740112"/>
        <c:axId val="0"/>
      </c:bar3DChart>
      <c:catAx>
        <c:axId val="676335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59412D"/>
                </a:solidFill>
                <a:latin typeface="+mn-lt"/>
                <a:ea typeface="+mn-ea"/>
                <a:cs typeface="+mn-cs"/>
              </a:defRPr>
            </a:pPr>
            <a:endParaRPr lang="en-US"/>
          </a:p>
        </c:txPr>
        <c:crossAx val="681740112"/>
        <c:crosses val="autoZero"/>
        <c:auto val="1"/>
        <c:lblAlgn val="ctr"/>
        <c:lblOffset val="100"/>
        <c:noMultiLvlLbl val="0"/>
      </c:catAx>
      <c:valAx>
        <c:axId val="681740112"/>
        <c:scaling>
          <c:orientation val="minMax"/>
        </c:scaling>
        <c:delete val="0"/>
        <c:axPos val="l"/>
        <c:majorGridlines>
          <c:spPr>
            <a:ln w="9525" cap="flat" cmpd="sng" algn="ctr">
              <a:solidFill>
                <a:srgbClr val="DFCBB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20" b="0" i="0" u="none" strike="noStrike" kern="1200" baseline="0">
                <a:solidFill>
                  <a:srgbClr val="663300"/>
                </a:solidFill>
                <a:latin typeface="+mn-lt"/>
                <a:ea typeface="+mn-ea"/>
                <a:cs typeface="+mn-cs"/>
              </a:defRPr>
            </a:pPr>
            <a:endParaRPr lang="en-US"/>
          </a:p>
        </c:txPr>
        <c:crossAx val="6763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Table!Units Sold by Product</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7945205479452052E-2"/>
              <c:y val="-4.208509503790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825917730718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44E-2"/>
              <c:y val="-2.2955506384311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88127853881278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8493150684931503E-3"/>
              <c:y val="-1.9129588653593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2831050228311338E-3"/>
              <c:y val="7.65183546143731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4.208509503790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3698630136986386E-2"/>
              <c:y val="3.0607341845749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336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4246575342465752E-2"/>
              <c:y val="3.4433259576467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6.1643835616438443E-2"/>
              <c:y val="-3.44332595764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2.9014599660600274E-2"/>
              <c:y val="-4.591101276862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3.6529680365296802E-2"/>
              <c:y val="3.0607341845749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1415525114155419E-2"/>
              <c:y val="1.9129588653593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4.5662100456621002E-2"/>
              <c:y val="-2.2955506384311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round/>
            </a:ln>
            <a:effectLst>
              <a:outerShdw blurRad="57150" dist="19050" dir="5400000" algn="ctr" rotWithShape="0">
                <a:srgbClr val="000000">
                  <a:alpha val="63000"/>
                </a:srgbClr>
              </a:outerShdw>
            </a:effectLst>
          </c:spPr>
        </c:marker>
        <c:dLbl>
          <c:idx val="0"/>
          <c:layout>
            <c:manualLayout>
              <c:x val="-1.757276069886678E-2"/>
              <c:y val="3.825917730718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484428586120104E-2"/>
              <c:y val="-8.72926910337081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6325861737470214E-2"/>
                  <c:h val="7.5604304920400239E-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6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pivotFmt>
      <c:pivotFmt>
        <c:idx val="70"/>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3.7751367623338188E-2"/>
              <c:y val="-0.13666916953879391"/>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28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92E-2"/>
              <c:y val="7.2823757292347191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351E-2"/>
              <c:y val="-6.691423397402838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4466634044498398E-2"/>
              <c:y val="6.91420569491755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9009396587769762E-2"/>
              <c:y val="7.282380071854213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4565587734241907E-2"/>
              <c:y val="-9.0203899185090947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4.6837024417944434E-2"/>
              <c:y val="5.535650838405024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534E-2"/>
              <c:y val="-8.674845002910297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7042325643391609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918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1485161894223613E-2"/>
              <c:y val="-8.0212505680353235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6.7986816347500409E-2"/>
              <c:y val="-6.71406169828536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Lbl>
          <c:idx val="0"/>
          <c:layout>
            <c:manualLayout>
              <c:x val="-5.8085823675534339E-2"/>
              <c:y val="5.0506381294641856E-2"/>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16044365422064E-2"/>
          <c:y val="6.730217233484112E-2"/>
          <c:w val="0.92630583506016173"/>
          <c:h val="0.56327659915872963"/>
        </c:manualLayout>
      </c:layout>
      <c:lineChart>
        <c:grouping val="standard"/>
        <c:varyColors val="0"/>
        <c:ser>
          <c:idx val="0"/>
          <c:order val="0"/>
          <c:tx>
            <c:strRef>
              <c:f>'Overall Pivot Table'!$B$15</c:f>
              <c:strCache>
                <c:ptCount val="1"/>
                <c:pt idx="0">
                  <c:v>Total</c:v>
                </c:pt>
              </c:strCache>
            </c:strRef>
          </c:tx>
          <c:spPr>
            <a:ln w="34925" cap="rnd">
              <a:solidFill>
                <a:srgbClr val="634832"/>
              </a:solidFill>
              <a:round/>
            </a:ln>
            <a:effectLst>
              <a:outerShdw blurRad="57150" dist="19050" dir="5400000" algn="ctr" rotWithShape="0">
                <a:srgbClr val="000000">
                  <a:alpha val="63000"/>
                </a:srgbClr>
              </a:outerShdw>
            </a:effectLst>
          </c:spPr>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dPt>
            <c:idx val="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34C6-46CD-9F87-6DF6FBC49D84}"/>
              </c:ext>
            </c:extLst>
          </c:dPt>
          <c:dPt>
            <c:idx val="2"/>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4C6-46CD-9F87-6DF6FBC49D84}"/>
              </c:ext>
            </c:extLst>
          </c:dPt>
          <c:dPt>
            <c:idx val="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34C6-46CD-9F87-6DF6FBC49D84}"/>
              </c:ext>
            </c:extLst>
          </c:dPt>
          <c:dPt>
            <c:idx val="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4C6-46CD-9F87-6DF6FBC49D84}"/>
              </c:ext>
            </c:extLst>
          </c:dPt>
          <c:dPt>
            <c:idx val="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34C6-46CD-9F87-6DF6FBC49D84}"/>
              </c:ext>
            </c:extLst>
          </c:dPt>
          <c:dPt>
            <c:idx val="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4C6-46CD-9F87-6DF6FBC49D84}"/>
              </c:ext>
            </c:extLst>
          </c:dPt>
          <c:dPt>
            <c:idx val="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4C6-46CD-9F87-6DF6FBC49D84}"/>
              </c:ext>
            </c:extLst>
          </c:dPt>
          <c:dPt>
            <c:idx val="11"/>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34C6-46CD-9F87-6DF6FBC49D84}"/>
              </c:ext>
            </c:extLst>
          </c:dPt>
          <c:dPt>
            <c:idx val="13"/>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34C6-46CD-9F87-6DF6FBC49D84}"/>
              </c:ext>
            </c:extLst>
          </c:dPt>
          <c:dPt>
            <c:idx val="14"/>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4C6-46CD-9F87-6DF6FBC49D84}"/>
              </c:ext>
            </c:extLst>
          </c:dPt>
          <c:dPt>
            <c:idx val="15"/>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34C6-46CD-9F87-6DF6FBC49D84}"/>
              </c:ext>
            </c:extLst>
          </c:dPt>
          <c:dPt>
            <c:idx val="16"/>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4C6-46CD-9F87-6DF6FBC49D84}"/>
              </c:ext>
            </c:extLst>
          </c:dPt>
          <c:dPt>
            <c:idx val="17"/>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34C6-46CD-9F87-6DF6FBC49D84}"/>
              </c:ext>
            </c:extLst>
          </c:dPt>
          <c:dPt>
            <c:idx val="18"/>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34C6-46CD-9F87-6DF6FBC49D84}"/>
              </c:ext>
            </c:extLst>
          </c:dPt>
          <c:dPt>
            <c:idx val="19"/>
            <c:marker>
              <c:symbol val="circle"/>
              <c:size val="9"/>
              <c:spPr>
                <a:solidFill>
                  <a:srgbClr val="D5B79F"/>
                </a:solidFill>
                <a:ln w="9525">
                  <a:solidFill>
                    <a:srgbClr val="634832"/>
                  </a:solidFill>
                  <a:round/>
                </a:ln>
                <a:effectLst>
                  <a:outerShdw blurRad="57150" dist="19050" dir="5400000" algn="ctr" rotWithShape="0">
                    <a:srgbClr val="000000">
                      <a:alpha val="63000"/>
                    </a:srgbClr>
                  </a:outerShdw>
                </a:effectLst>
              </c:spPr>
            </c:marker>
            <c:bubble3D val="0"/>
            <c:spPr>
              <a:ln w="34925" cap="rnd">
                <a:solidFill>
                  <a:srgbClr val="63483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4C6-46CD-9F87-6DF6FBC49D84}"/>
              </c:ext>
            </c:extLst>
          </c:dPt>
          <c:dLbls>
            <c:dLbl>
              <c:idx val="1"/>
              <c:layout>
                <c:manualLayout>
                  <c:x val="-3.7751367623338188E-2"/>
                  <c:y val="-0.136669169538793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4C6-46CD-9F87-6DF6FBC49D84}"/>
                </c:ext>
              </c:extLst>
            </c:dLbl>
            <c:dLbl>
              <c:idx val="2"/>
              <c:layout>
                <c:manualLayout>
                  <c:x val="-4.4565587734241928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4C6-46CD-9F87-6DF6FBC49D84}"/>
                </c:ext>
              </c:extLst>
            </c:dLbl>
            <c:dLbl>
              <c:idx val="3"/>
              <c:layout>
                <c:manualLayout>
                  <c:x val="-4.4565587734241928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4C6-46CD-9F87-6DF6FBC49D84}"/>
                </c:ext>
              </c:extLst>
            </c:dLbl>
            <c:dLbl>
              <c:idx val="4"/>
              <c:layout>
                <c:manualLayout>
                  <c:x val="-4.6837024417944392E-2"/>
                  <c:y val="7.2823757292347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4C6-46CD-9F87-6DF6FBC49D84}"/>
                </c:ext>
              </c:extLst>
            </c:dLbl>
            <c:dLbl>
              <c:idx val="5"/>
              <c:layout>
                <c:manualLayout>
                  <c:x val="-4.6837024417944351E-2"/>
                  <c:y val="-6.6914233974028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4C6-46CD-9F87-6DF6FBC49D84}"/>
                </c:ext>
              </c:extLst>
            </c:dLbl>
            <c:dLbl>
              <c:idx val="6"/>
              <c:layout>
                <c:manualLayout>
                  <c:x val="-5.4466634044498398E-2"/>
                  <c:y val="6.91420569491755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4C6-46CD-9F87-6DF6FBC49D84}"/>
                </c:ext>
              </c:extLst>
            </c:dLbl>
            <c:dLbl>
              <c:idx val="8"/>
              <c:layout>
                <c:manualLayout>
                  <c:x val="-5.8085823675534339E-2"/>
                  <c:y val="5.05063812946419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4C6-46CD-9F87-6DF6FBC49D84}"/>
                </c:ext>
              </c:extLst>
            </c:dLbl>
            <c:dLbl>
              <c:idx val="11"/>
              <c:layout>
                <c:manualLayout>
                  <c:x val="-5.9009396587769762E-2"/>
                  <c:y val="7.28238007185421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4C6-46CD-9F87-6DF6FBC49D84}"/>
                </c:ext>
              </c:extLst>
            </c:dLbl>
            <c:dLbl>
              <c:idx val="13"/>
              <c:layout>
                <c:manualLayout>
                  <c:x val="-4.6837024417944434E-2"/>
                  <c:y val="5.53565083840502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4C6-46CD-9F87-6DF6FBC49D84}"/>
                </c:ext>
              </c:extLst>
            </c:dLbl>
            <c:dLbl>
              <c:idx val="14"/>
              <c:layout>
                <c:manualLayout>
                  <c:x val="-4.4565587734241907E-2"/>
                  <c:y val="-9.02038991850909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4C6-46CD-9F87-6DF6FBC49D84}"/>
                </c:ext>
              </c:extLst>
            </c:dLbl>
            <c:dLbl>
              <c:idx val="15"/>
              <c:layout>
                <c:manualLayout>
                  <c:x val="-5.8085823675534339E-2"/>
                  <c:y val="5.7042325643391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4C6-46CD-9F87-6DF6FBC49D84}"/>
                </c:ext>
              </c:extLst>
            </c:dLbl>
            <c:dLbl>
              <c:idx val="16"/>
              <c:layout>
                <c:manualLayout>
                  <c:x val="-6.7986816347500409E-2"/>
                  <c:y val="-6.714061698285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4C6-46CD-9F87-6DF6FBC49D84}"/>
                </c:ext>
              </c:extLst>
            </c:dLbl>
            <c:dLbl>
              <c:idx val="17"/>
              <c:layout>
                <c:manualLayout>
                  <c:x val="-5.1485161894223613E-2"/>
                  <c:y val="-8.02125056803532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4C6-46CD-9F87-6DF6FBC49D84}"/>
                </c:ext>
              </c:extLst>
            </c:dLbl>
            <c:dLbl>
              <c:idx val="18"/>
              <c:layout>
                <c:manualLayout>
                  <c:x val="-5.8085823675534339E-2"/>
                  <c:y val="5.0506381294641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4C6-46CD-9F87-6DF6FBC49D84}"/>
                </c:ext>
              </c:extLst>
            </c:dLbl>
            <c:dLbl>
              <c:idx val="19"/>
              <c:layout>
                <c:manualLayout>
                  <c:x val="-6.7986816347500534E-2"/>
                  <c:y val="-8.6748450029102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4C6-46CD-9F87-6DF6FBC49D84}"/>
                </c:ext>
              </c:extLst>
            </c:dLbl>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rgbClr val="59412D"/>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'Overall Pivot Table'!$A$16:$A$38</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'Overall Pivot Table'!$B$16:$B$38</c:f>
              <c:numCache>
                <c:formatCode>General</c:formatCode>
                <c:ptCount val="22"/>
                <c:pt idx="0">
                  <c:v>4549</c:v>
                </c:pt>
                <c:pt idx="1">
                  <c:v>2996</c:v>
                </c:pt>
                <c:pt idx="2">
                  <c:v>3549</c:v>
                </c:pt>
                <c:pt idx="3">
                  <c:v>3681</c:v>
                </c:pt>
                <c:pt idx="4">
                  <c:v>3185</c:v>
                </c:pt>
                <c:pt idx="5">
                  <c:v>3283</c:v>
                </c:pt>
                <c:pt idx="6">
                  <c:v>3164</c:v>
                </c:pt>
                <c:pt idx="7">
                  <c:v>3311</c:v>
                </c:pt>
                <c:pt idx="8">
                  <c:v>1925</c:v>
                </c:pt>
                <c:pt idx="9">
                  <c:v>3289</c:v>
                </c:pt>
                <c:pt idx="10">
                  <c:v>4269</c:v>
                </c:pt>
                <c:pt idx="11">
                  <c:v>3833</c:v>
                </c:pt>
                <c:pt idx="12">
                  <c:v>3548</c:v>
                </c:pt>
                <c:pt idx="13">
                  <c:v>3449</c:v>
                </c:pt>
                <c:pt idx="14">
                  <c:v>3982</c:v>
                </c:pt>
                <c:pt idx="15">
                  <c:v>3050</c:v>
                </c:pt>
                <c:pt idx="16">
                  <c:v>3454</c:v>
                </c:pt>
                <c:pt idx="17">
                  <c:v>3766</c:v>
                </c:pt>
                <c:pt idx="18">
                  <c:v>2892</c:v>
                </c:pt>
                <c:pt idx="19">
                  <c:v>3784</c:v>
                </c:pt>
                <c:pt idx="20">
                  <c:v>4559</c:v>
                </c:pt>
                <c:pt idx="21">
                  <c:v>4027</c:v>
                </c:pt>
              </c:numCache>
            </c:numRef>
          </c:val>
          <c:smooth val="0"/>
          <c:extLst>
            <c:ext xmlns:c16="http://schemas.microsoft.com/office/drawing/2014/chart" uri="{C3380CC4-5D6E-409C-BE32-E72D297353CC}">
              <c16:uniqueId val="{0000001B-34C6-46CD-9F87-6DF6FBC49D84}"/>
            </c:ext>
          </c:extLst>
        </c:ser>
        <c:dLbls>
          <c:dLblPos val="t"/>
          <c:showLegendKey val="0"/>
          <c:showVal val="1"/>
          <c:showCatName val="0"/>
          <c:showSerName val="0"/>
          <c:showPercent val="0"/>
          <c:showBubbleSize val="0"/>
        </c:dLbls>
        <c:marker val="1"/>
        <c:smooth val="0"/>
        <c:axId val="671939952"/>
        <c:axId val="981445232"/>
      </c:lineChart>
      <c:catAx>
        <c:axId val="671939952"/>
        <c:scaling>
          <c:orientation val="minMax"/>
        </c:scaling>
        <c:delete val="0"/>
        <c:axPos val="b"/>
        <c:numFmt formatCode="General" sourceLinked="1"/>
        <c:majorTickMark val="in"/>
        <c:minorTickMark val="in"/>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50" b="1" i="0" u="none" strike="noStrike" kern="1200" baseline="0">
                <a:solidFill>
                  <a:srgbClr val="8C6646"/>
                </a:solidFill>
                <a:latin typeface="+mn-lt"/>
                <a:ea typeface="+mn-ea"/>
                <a:cs typeface="+mn-cs"/>
              </a:defRPr>
            </a:pPr>
            <a:endParaRPr lang="en-US"/>
          </a:p>
        </c:txPr>
        <c:crossAx val="981445232"/>
        <c:crosses val="autoZero"/>
        <c:auto val="1"/>
        <c:lblAlgn val="ctr"/>
        <c:lblOffset val="100"/>
        <c:tickLblSkip val="1"/>
        <c:noMultiLvlLbl val="0"/>
      </c:catAx>
      <c:valAx>
        <c:axId val="981445232"/>
        <c:scaling>
          <c:orientation val="minMax"/>
        </c:scaling>
        <c:delete val="1"/>
        <c:axPos val="l"/>
        <c:majorGridlines>
          <c:spPr>
            <a:ln w="9525" cap="flat" cmpd="sng" algn="ctr">
              <a:solidFill>
                <a:srgbClr val="E1CFB9"/>
              </a:solidFill>
              <a:round/>
            </a:ln>
            <a:effectLst/>
          </c:spPr>
        </c:majorGridlines>
        <c:numFmt formatCode="General" sourceLinked="1"/>
        <c:majorTickMark val="out"/>
        <c:minorTickMark val="none"/>
        <c:tickLblPos val="nextTo"/>
        <c:crossAx val="671939952"/>
        <c:crossesAt val="2"/>
        <c:crossBetween val="between"/>
      </c:valAx>
      <c:spPr>
        <a:solidFill>
          <a:srgbClr val="EFE5D9"/>
        </a:solid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Table!PivotTable8</c:name>
    <c:fmtId val="14"/>
  </c:pivotSource>
  <c:chart>
    <c:autoTitleDeleted val="1"/>
    <c:pivotFmts>
      <c:pivotFmt>
        <c:idx val="0"/>
        <c:spPr>
          <a:solidFill>
            <a:schemeClr val="accent1"/>
          </a:solidFill>
          <a:ln>
            <a:noFill/>
          </a:ln>
          <a:effectLst/>
          <a:scene3d>
            <a:camera prst="orthographicFront"/>
            <a:lightRig rig="threePt" dir="t"/>
          </a:scene3d>
          <a:sp3d>
            <a:bevelT/>
            <a:bevelB/>
          </a:sp3d>
        </c:spPr>
        <c:marker>
          <c:symbol val="none"/>
        </c:marker>
      </c:pivotFmt>
      <c:pivotFmt>
        <c:idx val="1"/>
        <c:spPr>
          <a:solidFill>
            <a:schemeClr val="accent1"/>
          </a:solidFill>
          <a:ln>
            <a:noFill/>
          </a:ln>
          <a:effectLst>
            <a:outerShdw blurRad="63500" sx="102000" sy="102000" algn="ctr" rotWithShape="0">
              <a:prstClr val="black">
                <a:alpha val="40000"/>
              </a:prstClr>
            </a:outerShdw>
            <a:softEdge rad="647700"/>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57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threePt" dir="t"/>
          </a:scene3d>
          <a:sp3d>
            <a:bevelT/>
            <a:bevelB/>
          </a:sp3d>
        </c:spPr>
      </c:pivotFmt>
      <c:pivotFmt>
        <c:idx val="3"/>
        <c:spPr>
          <a:solidFill>
            <a:schemeClr val="accent1"/>
          </a:solidFill>
          <a:ln>
            <a:noFill/>
          </a:ln>
          <a:effectLst/>
          <a:scene3d>
            <a:camera prst="orthographicFront"/>
            <a:lightRig rig="threePt" dir="t"/>
          </a:scene3d>
          <a:sp3d>
            <a:bevelT/>
            <a:bevelB/>
          </a:sp3d>
        </c:spPr>
      </c:pivotFmt>
      <c:pivotFmt>
        <c:idx val="4"/>
        <c:spPr>
          <a:solidFill>
            <a:schemeClr val="accent1"/>
          </a:solidFill>
          <a:ln>
            <a:noFill/>
          </a:ln>
          <a:effectLst/>
          <a:scene3d>
            <a:camera prst="orthographicFront"/>
            <a:lightRig rig="threePt" dir="t"/>
          </a:scene3d>
          <a:sp3d>
            <a:bevelT/>
            <a:bevelB/>
          </a:sp3d>
        </c:spPr>
      </c:pivotFmt>
      <c:pivotFmt>
        <c:idx val="5"/>
        <c:spPr>
          <a:solidFill>
            <a:schemeClr val="accent1"/>
          </a:solidFill>
          <a:ln>
            <a:noFill/>
          </a:ln>
          <a:effectLst/>
          <a:scene3d>
            <a:camera prst="orthographicFront"/>
            <a:lightRig rig="threePt" dir="t"/>
          </a:scene3d>
          <a:sp3d>
            <a:bevelT/>
            <a:bevelB/>
          </a:sp3d>
        </c:spPr>
      </c:pivotFmt>
      <c:pivotFmt>
        <c:idx val="6"/>
        <c:spPr>
          <a:solidFill>
            <a:schemeClr val="accent1"/>
          </a:solidFill>
          <a:ln>
            <a:noFill/>
          </a:ln>
          <a:effectLst/>
          <a:scene3d>
            <a:camera prst="orthographicFront"/>
            <a:lightRig rig="threePt" dir="t"/>
          </a:scene3d>
          <a:sp3d>
            <a:bevelT/>
            <a:bevelB/>
          </a:sp3d>
        </c:spPr>
      </c:pivotFmt>
      <c:pivotFmt>
        <c:idx val="7"/>
        <c:spPr>
          <a:solidFill>
            <a:schemeClr val="accent1"/>
          </a:solidFill>
          <a:ln>
            <a:noFill/>
          </a:ln>
          <a:effectLst/>
          <a:scene3d>
            <a:camera prst="orthographicFront"/>
            <a:lightRig rig="threePt" dir="t"/>
          </a:scene3d>
          <a:sp3d>
            <a:bevelT/>
            <a:bevelB/>
          </a:sp3d>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a:scene3d>
            <a:camera prst="orthographicFront"/>
            <a:lightRig rig="threePt" dir="t"/>
          </a:scene3d>
          <a:sp3d>
            <a:bevelT/>
            <a:bevelB/>
          </a:sp3d>
        </c:spPr>
        <c:dLbl>
          <c:idx val="0"/>
          <c:layout>
            <c:manualLayout>
              <c:x val="0.142194721903277"/>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a:scene3d>
            <a:camera prst="orthographicFront"/>
            <a:lightRig rig="threePt" dir="t"/>
          </a:scene3d>
          <a:sp3d>
            <a:bevelT/>
            <a:bevelB/>
          </a:sp3d>
        </c:spPr>
        <c:dLbl>
          <c:idx val="0"/>
          <c:layout>
            <c:manualLayout>
              <c:x val="0.13807313576115304"/>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a:noFill/>
          </a:ln>
          <a:effectLst/>
          <a:scene3d>
            <a:camera prst="orthographicFront"/>
            <a:lightRig rig="threePt" dir="t"/>
          </a:scene3d>
          <a:sp3d>
            <a:bevelT/>
            <a:bevelB/>
          </a:sp3d>
        </c:spPr>
        <c:dLbl>
          <c:idx val="0"/>
          <c:layout>
            <c:manualLayout>
              <c:x val="0.13395154961902914"/>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a:noFill/>
          </a:ln>
          <a:effectLst/>
          <a:scene3d>
            <a:camera prst="orthographicFront"/>
            <a:lightRig rig="threePt" dir="t"/>
          </a:scene3d>
          <a:sp3d>
            <a:bevelT/>
            <a:bevelB/>
          </a:sp3d>
        </c:spPr>
        <c:dLbl>
          <c:idx val="0"/>
          <c:layout>
            <c:manualLayout>
              <c:x val="0.12982996347690509"/>
              <c:y val="0"/>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a:scene3d>
            <a:camera prst="orthographicFront"/>
            <a:lightRig rig="threePt" dir="t"/>
          </a:scene3d>
          <a:sp3d>
            <a:bevelT/>
            <a:bevelB/>
          </a:sp3d>
        </c:spPr>
        <c:dLbl>
          <c:idx val="0"/>
          <c:layout>
            <c:manualLayout>
              <c:x val="0.12158679119265721"/>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a:noFill/>
          </a:ln>
          <a:effectLst/>
          <a:scene3d>
            <a:camera prst="orthographicFront"/>
            <a:lightRig rig="threePt" dir="t"/>
          </a:scene3d>
          <a:sp3d>
            <a:bevelT/>
            <a:bevelB/>
          </a:sp3d>
        </c:spPr>
        <c:dLbl>
          <c:idx val="0"/>
          <c:layout>
            <c:manualLayout>
              <c:x val="0.11746520505053325"/>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a:noFill/>
          </a:ln>
          <a:effectLst/>
          <a:scene3d>
            <a:camera prst="orthographicFront"/>
            <a:lightRig rig="threePt" dir="t"/>
          </a:scene3d>
          <a:sp3d>
            <a:bevelT/>
            <a:bevelB/>
          </a:sp3d>
        </c:spPr>
        <c:dLbl>
          <c:idx val="0"/>
          <c:layout>
            <c:manualLayout>
              <c:x val="0.10510044662416125"/>
              <c:y val="-6.0281526261439715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a:noFill/>
          </a:ln>
          <a:effectLst/>
          <a:scene3d>
            <a:camera prst="orthographicFront"/>
            <a:lightRig rig="threePt" dir="t"/>
          </a:scene3d>
          <a:sp3d>
            <a:bevelT/>
            <a:bevelB/>
          </a:sp3d>
        </c:spPr>
        <c:dLbl>
          <c:idx val="0"/>
          <c:layout>
            <c:manualLayout>
              <c:x val="0.10097886048203734"/>
              <c:y val="3.0140763130719857E-17"/>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a:noFill/>
          </a:ln>
          <a:effectLst/>
          <a:scene3d>
            <a:camera prst="orthographicFront"/>
            <a:lightRig rig="threePt" dir="t"/>
          </a:scene3d>
          <a:sp3d>
            <a:bevelT/>
            <a:bevelB/>
          </a:sp3d>
        </c:spPr>
        <c:dLbl>
          <c:idx val="0"/>
          <c:layout>
            <c:manualLayout>
              <c:x val="9.2735688197789407E-2"/>
              <c:y val="-3.2881212348422791E-3"/>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1"/>
          </a:solidFill>
          <a:ln>
            <a:noFill/>
          </a:ln>
          <a:effectLst/>
          <a:scene3d>
            <a:camera prst="orthographicFront"/>
            <a:lightRig rig="threePt" dir="t"/>
          </a:scene3d>
          <a:sp3d>
            <a:bevelT/>
            <a:bevelB/>
          </a:sp3d>
        </c:spPr>
        <c:dLbl>
          <c:idx val="0"/>
          <c:layout>
            <c:manualLayout>
              <c:x val="8.8614102055665431E-2"/>
              <c:y val="-3.2881212348422791E-3"/>
            </c:manualLayout>
          </c:layout>
          <c:tx>
            <c:rich>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8AF436-0CC7-448E-92D5-D4F4385DCBB2}"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3"/>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marker>
          <c:symbol val="none"/>
        </c:marker>
        <c:dLbl>
          <c:idx val="0"/>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fld id="{07CFFE10-494D-46A3-ABED-DEC3B75CB924}" type="VALUE">
                  <a:rPr lang="en-US">
                    <a:solidFill>
                      <a:srgbClr val="E6D7C4"/>
                    </a:solidFill>
                  </a:rPr>
                  <a:pPr>
                    <a:defRPr sz="700" b="1">
                      <a:solidFill>
                        <a:srgbClr val="DBC2AD"/>
                      </a:solidFill>
                    </a:defRPr>
                  </a:pPr>
                  <a:t>[VALUE]</a:t>
                </a:fld>
                <a:endParaRPr lang="en-IN"/>
              </a:p>
            </c:rich>
          </c:tx>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6"/>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28"/>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29"/>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1"/>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2"/>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pivotFmt>
      <c:pivotFmt>
        <c:idx val="33"/>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dLbl>
          <c:idx val="0"/>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a:solidFill>
                        <a:srgbClr val="DBC2AD"/>
                      </a:solidFill>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4"/>
        <c:dLbl>
          <c:idx val="0"/>
          <c:layout>
            <c:manualLayout>
              <c:x val="2.9304034938716302E-2"/>
              <c:y val="-5.2493438320210216E-3"/>
            </c:manualLayout>
          </c:layout>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dLbl>
          <c:idx val="0"/>
          <c:layout>
            <c:manualLayout>
              <c:x val="2.1978026204037226E-2"/>
              <c:y val="0"/>
            </c:manualLayout>
          </c:layout>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pivotFmt>
      <c:pivotFmt>
        <c:idx val="37"/>
      </c:pivotFmt>
      <c:pivotFmt>
        <c:idx val="38"/>
      </c:pivotFmt>
      <c:pivotFmt>
        <c:idx val="39"/>
      </c:pivotFmt>
    </c:pivotFmts>
    <c:plotArea>
      <c:layout>
        <c:manualLayout>
          <c:layoutTarget val="inner"/>
          <c:xMode val="edge"/>
          <c:yMode val="edge"/>
          <c:x val="0.24655134388035033"/>
          <c:y val="0.1558993117986236"/>
          <c:w val="0.53462654372560037"/>
          <c:h val="0.60249695166056993"/>
        </c:manualLayout>
      </c:layout>
      <c:barChart>
        <c:barDir val="bar"/>
        <c:grouping val="stacked"/>
        <c:varyColors val="0"/>
        <c:ser>
          <c:idx val="0"/>
          <c:order val="0"/>
          <c:tx>
            <c:strRef>
              <c:f>'Overall Pivot Table'!$B$42</c:f>
              <c:strCache>
                <c:ptCount val="1"/>
                <c:pt idx="0">
                  <c:v>Total</c:v>
                </c:pt>
              </c:strCache>
            </c:strRef>
          </c:tx>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invertIfNegative val="0"/>
          <c:dPt>
            <c:idx val="0"/>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0-68C4-4D31-B16F-FA7323001504}"/>
              </c:ext>
            </c:extLst>
          </c:dPt>
          <c:dPt>
            <c:idx val="1"/>
            <c:invertIfNegative val="0"/>
            <c:bubble3D val="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1-68C4-4D31-B16F-FA7323001504}"/>
              </c:ext>
            </c:extLst>
          </c:dPt>
          <c:dPt>
            <c:idx val="2"/>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2-68C4-4D31-B16F-FA7323001504}"/>
              </c:ext>
            </c:extLst>
          </c:dPt>
          <c:dPt>
            <c:idx val="3"/>
            <c:invertIfNegative val="0"/>
            <c:bubble3D val="0"/>
            <c:extLst>
              <c:ext xmlns:c16="http://schemas.microsoft.com/office/drawing/2014/chart" uri="{C3380CC4-5D6E-409C-BE32-E72D297353CC}">
                <c16:uniqueId val="{00000005-1DEE-4038-8180-6F5926BD2D92}"/>
              </c:ext>
            </c:extLst>
          </c:dPt>
          <c:dPt>
            <c:idx val="4"/>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4-68C4-4D31-B16F-FA7323001504}"/>
              </c:ext>
            </c:extLst>
          </c:dPt>
          <c:dPt>
            <c:idx val="5"/>
            <c:invertIfNegative val="0"/>
            <c:bubble3D val="0"/>
            <c:extLst>
              <c:ext xmlns:c16="http://schemas.microsoft.com/office/drawing/2014/chart" uri="{C3380CC4-5D6E-409C-BE32-E72D297353CC}">
                <c16:uniqueId val="{00000009-1DEE-4038-8180-6F5926BD2D92}"/>
              </c:ext>
            </c:extLst>
          </c:dPt>
          <c:dPt>
            <c:idx val="6"/>
            <c:invertIfNegative val="0"/>
            <c:bubble3D val="0"/>
            <c:spPr>
              <a:solidFill>
                <a:srgbClr val="59412D"/>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6-68C4-4D31-B16F-FA7323001504}"/>
              </c:ext>
            </c:extLst>
          </c:dPt>
          <c:dPt>
            <c:idx val="7"/>
            <c:invertIfNegative val="0"/>
            <c:bubble3D val="0"/>
            <c:extLst>
              <c:ext xmlns:c16="http://schemas.microsoft.com/office/drawing/2014/chart" uri="{C3380CC4-5D6E-409C-BE32-E72D297353CC}">
                <c16:uniqueId val="{0000000C-1DEE-4038-8180-6F5926BD2D92}"/>
              </c:ext>
            </c:extLst>
          </c:dPt>
          <c:dPt>
            <c:idx val="8"/>
            <c:invertIfNegative val="0"/>
            <c:bubble3D val="0"/>
            <c:spPr>
              <a:solidFill>
                <a:srgbClr val="634832"/>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8-68C4-4D31-B16F-FA7323001504}"/>
              </c:ext>
            </c:extLst>
          </c:dPt>
          <c:dPt>
            <c:idx val="9"/>
            <c:invertIfNegative val="0"/>
            <c:bubble3D val="0"/>
            <c:spPr>
              <a:solidFill>
                <a:srgbClr val="8C6646"/>
              </a:solidFill>
              <a:ln>
                <a:noFill/>
              </a:ln>
              <a:effectLst>
                <a:outerShdw blurRad="63500" sx="102000" sy="102000" algn="ctr" rotWithShape="0">
                  <a:srgbClr val="D5B79F">
                    <a:alpha val="89000"/>
                  </a:srgbClr>
                </a:outerShdw>
              </a:effectLst>
              <a:scene3d>
                <a:camera prst="orthographicFront"/>
                <a:lightRig rig="threePt" dir="t"/>
              </a:scene3d>
              <a:sp3d>
                <a:bevelT/>
                <a:bevelB/>
              </a:sp3d>
            </c:spPr>
            <c:extLst>
              <c:ext xmlns:c16="http://schemas.microsoft.com/office/drawing/2014/chart" uri="{C3380CC4-5D6E-409C-BE32-E72D297353CC}">
                <c16:uniqueId val="{00000009-68C4-4D31-B16F-FA7323001504}"/>
              </c:ext>
            </c:extLst>
          </c:dPt>
          <c:dLbls>
            <c:dLbl>
              <c:idx val="0"/>
              <c:spPr>
                <a:noFill/>
                <a:ln>
                  <a:noFill/>
                </a:ln>
                <a:effectLst/>
              </c:spPr>
              <c:txPr>
                <a:bodyPr rot="0" spcFirstLastPara="1" vertOverflow="ellipsis" horzOverflow="clip" vert="horz" wrap="square" lIns="0" tIns="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68C4-4D31-B16F-FA7323001504}"/>
                </c:ext>
              </c:extLst>
            </c:dLbl>
            <c:dLbl>
              <c:idx val="1"/>
              <c:tx>
                <c:rich>
                  <a:bodyPr/>
                  <a:lstStyle/>
                  <a:p>
                    <a:fld id="{07CFFE10-494D-46A3-ABED-DEC3B75CB924}" type="VALUE">
                      <a:rPr lang="en-US">
                        <a:solidFill>
                          <a:srgbClr val="E6D7C4"/>
                        </a:solidFill>
                      </a:rPr>
                      <a:pPr/>
                      <a:t>[VALUE]</a:t>
                    </a:fld>
                    <a:endParaRPr lang="en-IN"/>
                  </a:p>
                </c:rich>
              </c:tx>
              <c:dLblPos val="ctr"/>
              <c:showLegendKey val="1"/>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8C4-4D31-B16F-FA7323001504}"/>
                </c:ext>
              </c:extLst>
            </c:dLbl>
            <c:dLbl>
              <c:idx val="2"/>
              <c:spPr>
                <a:noFill/>
                <a:ln>
                  <a:noFill/>
                </a:ln>
                <a:effectLst/>
              </c:spPr>
              <c:txPr>
                <a:bodyPr rot="0" spcFirstLastPara="1" vertOverflow="ellipsis" horzOverflow="clip" vert="horz" wrap="square" lIns="0" tIns="0" rIns="0" bIns="36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68C4-4D31-B16F-FA7323001504}"/>
                </c:ext>
              </c:extLst>
            </c:dLbl>
            <c:dLbl>
              <c:idx val="9"/>
              <c:tx>
                <c:rich>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fld id="{748AF436-0CC7-448E-92D5-D4F4385DCBB2}" type="VALUE">
                      <a:rPr lang="en-US" sz="700" b="1">
                        <a:solidFill>
                          <a:srgbClr val="DBC2AD"/>
                        </a:solidFill>
                      </a:rPr>
                      <a:pPr>
                        <a:defRPr sz="700" b="1">
                          <a:solidFill>
                            <a:srgbClr val="DBC2AD"/>
                          </a:solidFill>
                        </a:defRPr>
                      </a:pPr>
                      <a:t>[VALUE]</a:t>
                    </a:fld>
                    <a:endParaRPr lang="en-IN"/>
                  </a:p>
                </c:rich>
              </c:tx>
              <c:spPr>
                <a:noFill/>
                <a:ln>
                  <a:noFill/>
                </a:ln>
                <a:effectLst/>
              </c:spPr>
              <c:txPr>
                <a:bodyPr rot="0" spcFirstLastPara="1" vertOverflow="ellipsis" horzOverflow="clip" vert="horz" wrap="square" lIns="0" tIns="19050" rIns="0" bIns="72000"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9-68C4-4D31-B16F-FA7323001504}"/>
                </c:ext>
              </c:extLst>
            </c:dLbl>
            <c:spPr>
              <a:noFill/>
              <a:ln>
                <a:noFill/>
              </a:ln>
              <a:effectLst/>
            </c:spPr>
            <c:txPr>
              <a:bodyPr rot="0" spcFirstLastPara="1" vertOverflow="ellipsis" horzOverflow="clip" vert="horz" wrap="square" lIns="0" tIns="36000" rIns="0" bIns="72000" numCol="1" anchor="ctr" anchorCtr="1">
                <a:spAutoFit/>
              </a:bodyPr>
              <a:lstStyle/>
              <a:p>
                <a:pPr>
                  <a:defRPr sz="700" b="1" i="0" u="none" strike="noStrike" kern="1200" baseline="0">
                    <a:solidFill>
                      <a:srgbClr val="DBC2AD"/>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'Overall Pivot Table'!$A$43:$A$53</c:f>
              <c:strCache>
                <c:ptCount val="10"/>
                <c:pt idx="0">
                  <c:v>Mint Chip Choco</c:v>
                </c:pt>
                <c:pt idx="1">
                  <c:v>Orange Choco</c:v>
                </c:pt>
                <c:pt idx="2">
                  <c:v>Fruit &amp; Nut Bars</c:v>
                </c:pt>
                <c:pt idx="3">
                  <c:v>Eclairs</c:v>
                </c:pt>
                <c:pt idx="4">
                  <c:v>Spicy Special Slims</c:v>
                </c:pt>
                <c:pt idx="5">
                  <c:v>99% Dark &amp; Pure</c:v>
                </c:pt>
                <c:pt idx="6">
                  <c:v>Organic Choco Syrup</c:v>
                </c:pt>
                <c:pt idx="7">
                  <c:v>50% Dark Bites</c:v>
                </c:pt>
                <c:pt idx="8">
                  <c:v>White Choc</c:v>
                </c:pt>
                <c:pt idx="9">
                  <c:v>Milk Bars</c:v>
                </c:pt>
              </c:strCache>
            </c:strRef>
          </c:cat>
          <c:val>
            <c:numRef>
              <c:f>'Overall Pivot Table'!$B$43:$B$53</c:f>
              <c:numCache>
                <c:formatCode>"₹"\ #,##0</c:formatCode>
                <c:ptCount val="10"/>
                <c:pt idx="0">
                  <c:v>3315.6753885847293</c:v>
                </c:pt>
                <c:pt idx="1">
                  <c:v>3214.2519028011725</c:v>
                </c:pt>
                <c:pt idx="2">
                  <c:v>3189.870245815483</c:v>
                </c:pt>
                <c:pt idx="3">
                  <c:v>3125.179753233841</c:v>
                </c:pt>
                <c:pt idx="4">
                  <c:v>2980.9660812899619</c:v>
                </c:pt>
                <c:pt idx="5">
                  <c:v>2827.4601612525425</c:v>
                </c:pt>
                <c:pt idx="6">
                  <c:v>2605.0082400567931</c:v>
                </c:pt>
                <c:pt idx="7">
                  <c:v>2516.5603406762252</c:v>
                </c:pt>
                <c:pt idx="8">
                  <c:v>2397.9463987595805</c:v>
                </c:pt>
                <c:pt idx="9">
                  <c:v>2199.5100512082172</c:v>
                </c:pt>
              </c:numCache>
            </c:numRef>
          </c:val>
          <c:extLst>
            <c:ext xmlns:c16="http://schemas.microsoft.com/office/drawing/2014/chart" uri="{C3380CC4-5D6E-409C-BE32-E72D297353CC}">
              <c16:uniqueId val="{0000000A-68C4-4D31-B16F-FA7323001504}"/>
            </c:ext>
          </c:extLst>
        </c:ser>
        <c:dLbls>
          <c:showLegendKey val="0"/>
          <c:showVal val="1"/>
          <c:showCatName val="0"/>
          <c:showSerName val="0"/>
          <c:showPercent val="0"/>
          <c:showBubbleSize val="0"/>
        </c:dLbls>
        <c:gapWidth val="40"/>
        <c:overlap val="49"/>
        <c:axId val="964156560"/>
        <c:axId val="903291088"/>
      </c:barChart>
      <c:catAx>
        <c:axId val="96415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59412D"/>
                </a:solidFill>
                <a:latin typeface="+mn-lt"/>
                <a:ea typeface="+mn-ea"/>
                <a:cs typeface="+mn-cs"/>
              </a:defRPr>
            </a:pPr>
            <a:endParaRPr lang="en-US"/>
          </a:p>
        </c:txPr>
        <c:crossAx val="903291088"/>
        <c:crosses val="autoZero"/>
        <c:auto val="1"/>
        <c:lblAlgn val="ctr"/>
        <c:lblOffset val="100"/>
        <c:noMultiLvlLbl val="0"/>
      </c:catAx>
      <c:valAx>
        <c:axId val="903291088"/>
        <c:scaling>
          <c:orientation val="minMax"/>
        </c:scaling>
        <c:delete val="1"/>
        <c:axPos val="b"/>
        <c:numFmt formatCode="&quot;₹&quot;\ #,##0" sourceLinked="1"/>
        <c:majorTickMark val="none"/>
        <c:minorTickMark val="none"/>
        <c:tickLblPos val="nextTo"/>
        <c:crossAx val="964156560"/>
        <c:crosses val="autoZero"/>
        <c:crossBetween val="between"/>
      </c:valAx>
      <c:spPr>
        <a:noFill/>
        <a:ln>
          <a:noFill/>
        </a:ln>
        <a:effectLst>
          <a:softEdge rad="254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990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Table!PivotTable9</c:name>
    <c:fmtId val="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3"/>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5"/>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3"/>
          </a:solidFill>
          <a:ln>
            <a:noFill/>
          </a:ln>
          <a:effectLst>
            <a:outerShdw blurRad="317500" algn="ctr" rotWithShape="0">
              <a:prstClr val="black">
                <a:alpha val="25000"/>
              </a:prstClr>
            </a:outerShdw>
          </a:effectLst>
        </c:spPr>
      </c:pivotFmt>
      <c:pivotFmt>
        <c:idx val="26"/>
        <c:spPr>
          <a:solidFill>
            <a:schemeClr val="accent4"/>
          </a:solidFill>
          <a:ln>
            <a:noFill/>
          </a:ln>
          <a:effectLst>
            <a:outerShdw blurRad="317500" algn="ctr" rotWithShape="0">
              <a:prstClr val="black">
                <a:alpha val="25000"/>
              </a:prstClr>
            </a:outerShdw>
          </a:effectLst>
        </c:spPr>
      </c:pivotFmt>
      <c:pivotFmt>
        <c:idx val="27"/>
        <c:spPr>
          <a:solidFill>
            <a:schemeClr val="accent5"/>
          </a:solidFill>
          <a:ln>
            <a:noFill/>
          </a:ln>
          <a:effectLst>
            <a:outerShdw blurRad="317500" algn="ctr" rotWithShape="0">
              <a:prstClr val="black">
                <a:alpha val="25000"/>
              </a:prstClr>
            </a:outerShdw>
          </a:effectLst>
        </c:spPr>
      </c:pivotFmt>
      <c:pivotFmt>
        <c:idx val="28"/>
        <c:spPr>
          <a:solidFill>
            <a:schemeClr val="accent6"/>
          </a:solidFill>
          <a:ln>
            <a:noFill/>
          </a:ln>
          <a:effectLst>
            <a:outerShdw blurRad="317500" algn="ctr" rotWithShape="0">
              <a:prstClr val="black">
                <a:alpha val="25000"/>
              </a:prstClr>
            </a:outerShdw>
          </a:effectLst>
        </c:spPr>
      </c:pivotFmt>
      <c:pivotFmt>
        <c:idx val="29"/>
        <c:spPr>
          <a:effectLst>
            <a:outerShdw blurRad="50800" dist="38100" algn="l" rotWithShape="0">
              <a:prstClr val="black">
                <a:alpha val="40000"/>
              </a:prstClr>
            </a:outerShdw>
          </a:effectLst>
          <a:scene3d>
            <a:camera prst="orthographicFront"/>
            <a:lightRig rig="threePt" dir="t"/>
          </a:scene3d>
          <a:sp3d>
            <a:bevelT/>
            <a:bevelB/>
          </a:sp3d>
        </c:spPr>
        <c:marker>
          <c:symbol val="none"/>
        </c:marker>
        <c:dLbl>
          <c:idx val="0"/>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1"/>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2"/>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3"/>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4"/>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
        <c:idx val="35"/>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pivotFmt>
    </c:pivotFmts>
    <c:plotArea>
      <c:layout>
        <c:manualLayout>
          <c:layoutTarget val="inner"/>
          <c:xMode val="edge"/>
          <c:yMode val="edge"/>
          <c:x val="0.12993063547445671"/>
          <c:y val="0.17938678247412995"/>
          <c:w val="0.46388888888888891"/>
          <c:h val="0.77314814814814814"/>
        </c:manualLayout>
      </c:layout>
      <c:doughnutChart>
        <c:varyColors val="1"/>
        <c:ser>
          <c:idx val="0"/>
          <c:order val="0"/>
          <c:tx>
            <c:strRef>
              <c:f>'Overall Pivot Table'!$B$56</c:f>
              <c:strCache>
                <c:ptCount val="1"/>
                <c:pt idx="0">
                  <c:v>Total</c:v>
                </c:pt>
              </c:strCache>
            </c:strRef>
          </c:tx>
          <c:spPr>
            <a:effectLst>
              <a:outerShdw blurRad="50800" dist="38100" algn="l" rotWithShape="0">
                <a:prstClr val="black">
                  <a:alpha val="40000"/>
                </a:prstClr>
              </a:outerShdw>
            </a:effectLst>
            <a:scene3d>
              <a:camera prst="orthographicFront"/>
              <a:lightRig rig="threePt" dir="t"/>
            </a:scene3d>
            <a:sp3d>
              <a:bevelT/>
              <a:bevelB/>
            </a:sp3d>
          </c:spPr>
          <c:dPt>
            <c:idx val="0"/>
            <c:bubble3D val="0"/>
            <c:spPr>
              <a:solidFill>
                <a:srgbClr val="59412D"/>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1-3B80-45B3-ABD5-E3117C249408}"/>
              </c:ext>
            </c:extLst>
          </c:dPt>
          <c:dPt>
            <c:idx val="1"/>
            <c:bubble3D val="0"/>
            <c:spPr>
              <a:solidFill>
                <a:srgbClr val="8C6646"/>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3-3B80-45B3-ABD5-E3117C249408}"/>
              </c:ext>
            </c:extLst>
          </c:dPt>
          <c:dPt>
            <c:idx val="2"/>
            <c:bubble3D val="0"/>
            <c:spPr>
              <a:solidFill>
                <a:srgbClr val="B9906F"/>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5-3B80-45B3-ABD5-E3117C249408}"/>
              </c:ext>
            </c:extLst>
          </c:dPt>
          <c:dPt>
            <c:idx val="3"/>
            <c:bubble3D val="0"/>
            <c:spPr>
              <a:solidFill>
                <a:srgbClr val="AC7C54"/>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7-3B80-45B3-ABD5-E3117C249408}"/>
              </c:ext>
            </c:extLst>
          </c:dPt>
          <c:dPt>
            <c:idx val="4"/>
            <c:bubble3D val="0"/>
            <c:spPr>
              <a:solidFill>
                <a:srgbClr val="DBC2AD"/>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9-3B80-45B3-ABD5-E3117C249408}"/>
              </c:ext>
            </c:extLst>
          </c:dPt>
          <c:dPt>
            <c:idx val="5"/>
            <c:bubble3D val="0"/>
            <c:spPr>
              <a:solidFill>
                <a:srgbClr val="D5B79F"/>
              </a:solidFill>
              <a:ln>
                <a:noFill/>
              </a:ln>
              <a:effectLst>
                <a:outerShdw blurRad="50800" dist="38100" algn="l" rotWithShape="0">
                  <a:prstClr val="black">
                    <a:alpha val="40000"/>
                  </a:prstClr>
                </a:outerShdw>
              </a:effectLst>
              <a:scene3d>
                <a:camera prst="orthographicFront"/>
                <a:lightRig rig="threePt" dir="t"/>
              </a:scene3d>
              <a:sp3d>
                <a:bevelT/>
                <a:bevelB/>
              </a:sp3d>
            </c:spPr>
            <c:extLst>
              <c:ext xmlns:c16="http://schemas.microsoft.com/office/drawing/2014/chart" uri="{C3380CC4-5D6E-409C-BE32-E72D297353CC}">
                <c16:uniqueId val="{0000000B-3B80-45B3-ABD5-E3117C249408}"/>
              </c:ext>
            </c:extLst>
          </c:dPt>
          <c:dLbls>
            <c:spPr>
              <a:noFill/>
              <a:ln>
                <a:noFill/>
              </a:ln>
              <a:effectLst/>
            </c:spPr>
            <c:txPr>
              <a:bodyPr wrap="square" lIns="38100" tIns="19050" rIns="38100" bIns="19050" anchor="ctr">
                <a:spAutoFit/>
              </a:bodyPr>
              <a:lstStyle/>
              <a:p>
                <a:pPr>
                  <a:defRPr sz="600" b="1">
                    <a:solidFill>
                      <a:schemeClr val="tx1"/>
                    </a:solidFill>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'Overall Pivot Table'!$A$57:$A$63</c:f>
              <c:strCache>
                <c:ptCount val="6"/>
                <c:pt idx="0">
                  <c:v>Australia</c:v>
                </c:pt>
                <c:pt idx="1">
                  <c:v>Canada</c:v>
                </c:pt>
                <c:pt idx="2">
                  <c:v>India</c:v>
                </c:pt>
                <c:pt idx="3">
                  <c:v>New Zealand</c:v>
                </c:pt>
                <c:pt idx="4">
                  <c:v>UK</c:v>
                </c:pt>
                <c:pt idx="5">
                  <c:v>USA</c:v>
                </c:pt>
              </c:strCache>
            </c:strRef>
          </c:cat>
          <c:val>
            <c:numRef>
              <c:f>'Overall Pivot Table'!$B$57:$B$63</c:f>
              <c:numCache>
                <c:formatCode>0%</c:formatCode>
                <c:ptCount val="6"/>
                <c:pt idx="0">
                  <c:v>0.21332129731123864</c:v>
                </c:pt>
                <c:pt idx="1">
                  <c:v>0.15429750467470502</c:v>
                </c:pt>
                <c:pt idx="2">
                  <c:v>0.16335031272164549</c:v>
                </c:pt>
                <c:pt idx="3">
                  <c:v>0.14458701399187568</c:v>
                </c:pt>
                <c:pt idx="4">
                  <c:v>0.16184151138048875</c:v>
                </c:pt>
                <c:pt idx="5">
                  <c:v>0.16260235992004643</c:v>
                </c:pt>
              </c:numCache>
            </c:numRef>
          </c:val>
          <c:extLst>
            <c:ext xmlns:c16="http://schemas.microsoft.com/office/drawing/2014/chart" uri="{C3380CC4-5D6E-409C-BE32-E72D297353CC}">
              <c16:uniqueId val="{0000000C-3B80-45B3-ABD5-E3117C249408}"/>
            </c:ext>
          </c:extLst>
        </c:ser>
        <c:dLbls>
          <c:showLegendKey val="0"/>
          <c:showVal val="0"/>
          <c:showCatName val="0"/>
          <c:showSerName val="0"/>
          <c:showPercent val="1"/>
          <c:showBubbleSize val="0"/>
          <c:showLeaderLines val="1"/>
        </c:dLbls>
        <c:firstSliceAng val="275"/>
        <c:holeSize val="70"/>
      </c:doughnutChart>
      <c:spPr>
        <a:ln>
          <a:noFill/>
        </a:ln>
      </c:spPr>
    </c:plotArea>
    <c:legend>
      <c:legendPos val="r"/>
      <c:layout>
        <c:manualLayout>
          <c:xMode val="edge"/>
          <c:yMode val="edge"/>
          <c:x val="0.64752710089059629"/>
          <c:y val="0.23167494400265409"/>
          <c:w val="0.32459832445273284"/>
          <c:h val="0.66331618723559727"/>
        </c:manualLayout>
      </c:layout>
      <c:overlay val="0"/>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Sales.xlsx]Overall Pivot Table!Sales by Month Pivot Table</c:name>
    <c:fmtId val="34"/>
  </c:pivotSource>
  <c:chart>
    <c:autoTitleDeleted val="1"/>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34832"/>
          </a:solidFill>
          <a:ln w="9525" cap="flat" cmpd="sng" algn="ctr">
            <a:solidFill>
              <a:srgbClr val="8C6646"/>
            </a:solidFill>
            <a:round/>
          </a:ln>
          <a:effectLst/>
          <a:sp3d contourW="9525">
            <a:contourClr>
              <a:srgbClr val="8C6646"/>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34832"/>
          </a:solidFill>
          <a:ln w="9525" cap="flat" cmpd="sng" algn="ctr">
            <a:solidFill>
              <a:srgbClr val="8C6646"/>
            </a:solidFill>
            <a:round/>
          </a:ln>
          <a:effectLst/>
          <a:sp3d contourW="9525">
            <a:contourClr>
              <a:srgbClr val="8C6646"/>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34832"/>
          </a:solidFill>
          <a:ln w="9525" cap="flat" cmpd="sng" algn="ctr">
            <a:solidFill>
              <a:srgbClr val="8C6646"/>
            </a:solidFill>
            <a:round/>
          </a:ln>
          <a:effectLst/>
          <a:sp3d contourW="9525">
            <a:contourClr>
              <a:srgbClr val="8C6646"/>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34832"/>
          </a:solidFill>
          <a:ln w="9525" cap="flat" cmpd="sng" algn="ctr">
            <a:solidFill>
              <a:srgbClr val="8C6646"/>
            </a:solidFill>
            <a:round/>
          </a:ln>
          <a:effectLst/>
          <a:sp3d contourW="9525">
            <a:contourClr>
              <a:srgbClr val="8C6646"/>
            </a:contourClr>
          </a:sp3d>
        </c:spPr>
        <c:dLbl>
          <c:idx val="0"/>
          <c:layout>
            <c:manualLayout>
              <c:x val="2.7072755151657524E-3"/>
              <c:y val="-4.7464382680118637E-17"/>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34832"/>
          </a:solidFill>
          <a:ln w="9525" cap="flat" cmpd="sng" algn="ctr">
            <a:solidFill>
              <a:srgbClr val="8C6646"/>
            </a:solidFill>
            <a:round/>
          </a:ln>
          <a:effectLst/>
          <a:sp3d contourW="9525">
            <a:contourClr>
              <a:srgbClr val="8C6646"/>
            </a:contourClr>
          </a:sp3d>
        </c:spPr>
        <c:dLbl>
          <c:idx val="0"/>
          <c:layout>
            <c:manualLayout>
              <c:x val="8.1218265454972068E-3"/>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rgbClr val="D5B79F"/>
        </a:solidFill>
        <a:ln>
          <a:solidFill>
            <a:srgbClr val="59412D"/>
          </a:solidFill>
        </a:ln>
        <a:effectLst/>
        <a:sp3d>
          <a:contourClr>
            <a:srgbClr val="59412D"/>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80225910417319"/>
          <c:y val="0.25292903133215477"/>
          <c:w val="0.79114630224294591"/>
          <c:h val="0.53774387576552929"/>
        </c:manualLayout>
      </c:layout>
      <c:bar3DChart>
        <c:barDir val="col"/>
        <c:grouping val="clustered"/>
        <c:varyColors val="0"/>
        <c:ser>
          <c:idx val="0"/>
          <c:order val="0"/>
          <c:tx>
            <c:strRef>
              <c:f>'Overall Pivot Table'!$B$2</c:f>
              <c:strCache>
                <c:ptCount val="1"/>
                <c:pt idx="0">
                  <c:v>Total</c:v>
                </c:pt>
              </c:strCache>
            </c:strRef>
          </c:tx>
          <c:spPr>
            <a:solidFill>
              <a:srgbClr val="634832"/>
            </a:solidFill>
            <a:ln w="9525" cap="flat" cmpd="sng" algn="ctr">
              <a:solidFill>
                <a:srgbClr val="8C6646"/>
              </a:solidFill>
              <a:round/>
            </a:ln>
            <a:effectLst/>
            <a:sp3d contourW="9525">
              <a:contourClr>
                <a:srgbClr val="8C6646"/>
              </a:contourClr>
            </a:sp3d>
          </c:spPr>
          <c:invertIfNegative val="0"/>
          <c:dPt>
            <c:idx val="1"/>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0-D5B1-4967-A2B2-5976AE4BE919}"/>
              </c:ext>
            </c:extLst>
          </c:dPt>
          <c:dPt>
            <c:idx val="2"/>
            <c:invertIfNegative val="0"/>
            <c:bubble3D val="0"/>
            <c:spPr>
              <a:solidFill>
                <a:srgbClr val="634832"/>
              </a:solidFill>
              <a:ln w="9525" cap="flat" cmpd="sng" algn="ctr">
                <a:solidFill>
                  <a:srgbClr val="8C6646"/>
                </a:solidFill>
                <a:round/>
              </a:ln>
              <a:effectLst/>
              <a:sp3d contourW="9525">
                <a:contourClr>
                  <a:srgbClr val="8C6646"/>
                </a:contourClr>
              </a:sp3d>
            </c:spPr>
            <c:extLst>
              <c:ext xmlns:c16="http://schemas.microsoft.com/office/drawing/2014/chart" uri="{C3380CC4-5D6E-409C-BE32-E72D297353CC}">
                <c16:uniqueId val="{00000001-D5B1-4967-A2B2-5976AE4BE919}"/>
              </c:ext>
            </c:extLst>
          </c:dPt>
          <c:dLbls>
            <c:dLbl>
              <c:idx val="1"/>
              <c:layout>
                <c:manualLayout>
                  <c:x val="2.7072755151657524E-3"/>
                  <c:y val="-4.746438268011863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B1-4967-A2B2-5976AE4BE919}"/>
                </c:ext>
              </c:extLst>
            </c:dLbl>
            <c:dLbl>
              <c:idx val="2"/>
              <c:layout>
                <c:manualLayout>
                  <c:x val="8.1218265454972068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B1-4967-A2B2-5976AE4BE91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8C664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Pivot Table'!$A$3:$A$11</c:f>
              <c:strCache>
                <c:ptCount val="8"/>
                <c:pt idx="0">
                  <c:v>Jan</c:v>
                </c:pt>
                <c:pt idx="1">
                  <c:v>Feb</c:v>
                </c:pt>
                <c:pt idx="2">
                  <c:v>Mar</c:v>
                </c:pt>
                <c:pt idx="3">
                  <c:v>Apr</c:v>
                </c:pt>
                <c:pt idx="4">
                  <c:v>May</c:v>
                </c:pt>
                <c:pt idx="5">
                  <c:v>Jun</c:v>
                </c:pt>
                <c:pt idx="6">
                  <c:v>Jul</c:v>
                </c:pt>
                <c:pt idx="7">
                  <c:v>Aug</c:v>
                </c:pt>
              </c:strCache>
            </c:strRef>
          </c:cat>
          <c:val>
            <c:numRef>
              <c:f>'Overall Pivot Table'!$B$3:$B$11</c:f>
              <c:numCache>
                <c:formatCode>General</c:formatCode>
                <c:ptCount val="8"/>
                <c:pt idx="0">
                  <c:v>416235</c:v>
                </c:pt>
                <c:pt idx="1">
                  <c:v>281253</c:v>
                </c:pt>
                <c:pt idx="2">
                  <c:v>341958</c:v>
                </c:pt>
                <c:pt idx="3">
                  <c:v>311764</c:v>
                </c:pt>
                <c:pt idx="4">
                  <c:v>346682</c:v>
                </c:pt>
                <c:pt idx="5">
                  <c:v>408882</c:v>
                </c:pt>
                <c:pt idx="6">
                  <c:v>428727</c:v>
                </c:pt>
                <c:pt idx="7">
                  <c:v>301945</c:v>
                </c:pt>
              </c:numCache>
            </c:numRef>
          </c:val>
          <c:shape val="cylinder"/>
          <c:extLst>
            <c:ext xmlns:c16="http://schemas.microsoft.com/office/drawing/2014/chart" uri="{C3380CC4-5D6E-409C-BE32-E72D297353CC}">
              <c16:uniqueId val="{00000002-D5B1-4967-A2B2-5976AE4BE919}"/>
            </c:ext>
          </c:extLst>
        </c:ser>
        <c:dLbls>
          <c:showLegendKey val="0"/>
          <c:showVal val="1"/>
          <c:showCatName val="0"/>
          <c:showSerName val="0"/>
          <c:showPercent val="0"/>
          <c:showBubbleSize val="0"/>
        </c:dLbls>
        <c:gapWidth val="65"/>
        <c:shape val="box"/>
        <c:axId val="676335472"/>
        <c:axId val="681740112"/>
        <c:axId val="0"/>
      </c:bar3DChart>
      <c:catAx>
        <c:axId val="676335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59412D"/>
                </a:solidFill>
                <a:latin typeface="+mn-lt"/>
                <a:ea typeface="+mn-ea"/>
                <a:cs typeface="+mn-cs"/>
              </a:defRPr>
            </a:pPr>
            <a:endParaRPr lang="en-US"/>
          </a:p>
        </c:txPr>
        <c:crossAx val="681740112"/>
        <c:crosses val="autoZero"/>
        <c:auto val="1"/>
        <c:lblAlgn val="ctr"/>
        <c:lblOffset val="100"/>
        <c:noMultiLvlLbl val="0"/>
      </c:catAx>
      <c:valAx>
        <c:axId val="681740112"/>
        <c:scaling>
          <c:orientation val="minMax"/>
        </c:scaling>
        <c:delete val="0"/>
        <c:axPos val="l"/>
        <c:majorGridlines>
          <c:spPr>
            <a:ln w="9525" cap="flat" cmpd="sng" algn="ctr">
              <a:solidFill>
                <a:srgbClr val="DFCBB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20" b="0" i="0" u="none" strike="noStrike" kern="1200" baseline="0">
                <a:solidFill>
                  <a:srgbClr val="663300"/>
                </a:solidFill>
                <a:latin typeface="+mn-lt"/>
                <a:ea typeface="+mn-ea"/>
                <a:cs typeface="+mn-cs"/>
              </a:defRPr>
            </a:pPr>
            <a:endParaRPr lang="en-US"/>
          </a:p>
        </c:txPr>
        <c:crossAx val="6763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hyperlink" Target="#'Shipments Dashboard'!A1"/><Relationship Id="rId26" Type="http://schemas.openxmlformats.org/officeDocument/2006/relationships/image" Target="../media/image22.svg"/><Relationship Id="rId3" Type="http://schemas.openxmlformats.org/officeDocument/2006/relationships/image" Target="../media/image3.png"/><Relationship Id="rId21" Type="http://schemas.openxmlformats.org/officeDocument/2006/relationships/image" Target="../media/image17.png"/><Relationship Id="rId34" Type="http://schemas.openxmlformats.org/officeDocument/2006/relationships/image" Target="../media/image29.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hyperlink" Target="#'Profit Dashboard'!A1"/><Relationship Id="rId25" Type="http://schemas.openxmlformats.org/officeDocument/2006/relationships/image" Target="../media/image21.png"/><Relationship Id="rId33" Type="http://schemas.openxmlformats.org/officeDocument/2006/relationships/image" Target="../media/image28.svg"/><Relationship Id="rId2" Type="http://schemas.openxmlformats.org/officeDocument/2006/relationships/image" Target="../media/image2.svg"/><Relationship Id="rId16" Type="http://schemas.openxmlformats.org/officeDocument/2006/relationships/hyperlink" Target="#'Units Sold Dashboard'!A1"/><Relationship Id="rId20" Type="http://schemas.openxmlformats.org/officeDocument/2006/relationships/image" Target="../media/image16.svg"/><Relationship Id="rId29" Type="http://schemas.openxmlformats.org/officeDocument/2006/relationships/image" Target="../media/image24.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0.svg"/><Relationship Id="rId32" Type="http://schemas.openxmlformats.org/officeDocument/2006/relationships/image" Target="../media/image27.png"/><Relationship Id="rId5" Type="http://schemas.openxmlformats.org/officeDocument/2006/relationships/image" Target="../media/image5.png"/><Relationship Id="rId15" Type="http://schemas.openxmlformats.org/officeDocument/2006/relationships/hyperlink" Target="#'Sales Dashboard'!A1"/><Relationship Id="rId23" Type="http://schemas.openxmlformats.org/officeDocument/2006/relationships/image" Target="../media/image19.png"/><Relationship Id="rId28" Type="http://schemas.openxmlformats.org/officeDocument/2006/relationships/image" Target="../media/image23.png"/><Relationship Id="rId36" Type="http://schemas.openxmlformats.org/officeDocument/2006/relationships/hyperlink" Target="#Dashboard!A1"/><Relationship Id="rId10" Type="http://schemas.openxmlformats.org/officeDocument/2006/relationships/image" Target="../media/image10.svg"/><Relationship Id="rId19" Type="http://schemas.openxmlformats.org/officeDocument/2006/relationships/image" Target="../media/image15.png"/><Relationship Id="rId31" Type="http://schemas.openxmlformats.org/officeDocument/2006/relationships/image" Target="../media/image26.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8.svg"/><Relationship Id="rId27" Type="http://schemas.openxmlformats.org/officeDocument/2006/relationships/chart" Target="../charts/chart1.xml"/><Relationship Id="rId30" Type="http://schemas.openxmlformats.org/officeDocument/2006/relationships/image" Target="../media/image25.png"/><Relationship Id="rId35" Type="http://schemas.openxmlformats.org/officeDocument/2006/relationships/image" Target="../media/image30.svg"/><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hyperlink" Target="#'Shipments Dashboard'!A1"/><Relationship Id="rId26" Type="http://schemas.openxmlformats.org/officeDocument/2006/relationships/image" Target="../media/image22.svg"/><Relationship Id="rId21" Type="http://schemas.openxmlformats.org/officeDocument/2006/relationships/image" Target="../media/image17.png"/><Relationship Id="rId34" Type="http://schemas.openxmlformats.org/officeDocument/2006/relationships/image" Target="../media/image29.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hyperlink" Target="#'Profit Dashboard'!A1"/><Relationship Id="rId25" Type="http://schemas.openxmlformats.org/officeDocument/2006/relationships/image" Target="../media/image21.png"/><Relationship Id="rId33" Type="http://schemas.openxmlformats.org/officeDocument/2006/relationships/image" Target="../media/image28.svg"/><Relationship Id="rId38" Type="http://schemas.openxmlformats.org/officeDocument/2006/relationships/image" Target="../media/image32.svg"/><Relationship Id="rId2" Type="http://schemas.openxmlformats.org/officeDocument/2006/relationships/image" Target="../media/image2.svg"/><Relationship Id="rId16" Type="http://schemas.openxmlformats.org/officeDocument/2006/relationships/hyperlink" Target="#'Units Sold Dashboard'!A1"/><Relationship Id="rId20" Type="http://schemas.openxmlformats.org/officeDocument/2006/relationships/image" Target="../media/image16.svg"/><Relationship Id="rId29" Type="http://schemas.openxmlformats.org/officeDocument/2006/relationships/image" Target="../media/image24.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0.svg"/><Relationship Id="rId32" Type="http://schemas.openxmlformats.org/officeDocument/2006/relationships/image" Target="../media/image27.png"/><Relationship Id="rId37"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hyperlink" Target="#'Sales Dashboard'!A1"/><Relationship Id="rId23" Type="http://schemas.openxmlformats.org/officeDocument/2006/relationships/image" Target="../media/image19.png"/><Relationship Id="rId28" Type="http://schemas.openxmlformats.org/officeDocument/2006/relationships/image" Target="../media/image23.png"/><Relationship Id="rId36" Type="http://schemas.openxmlformats.org/officeDocument/2006/relationships/hyperlink" Target="#Dashboard!A1"/><Relationship Id="rId10" Type="http://schemas.openxmlformats.org/officeDocument/2006/relationships/image" Target="../media/image10.svg"/><Relationship Id="rId19" Type="http://schemas.openxmlformats.org/officeDocument/2006/relationships/image" Target="../media/image15.png"/><Relationship Id="rId31" Type="http://schemas.openxmlformats.org/officeDocument/2006/relationships/image" Target="../media/image26.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8.svg"/><Relationship Id="rId27" Type="http://schemas.openxmlformats.org/officeDocument/2006/relationships/chart" Target="../charts/chart2.xml"/><Relationship Id="rId30" Type="http://schemas.openxmlformats.org/officeDocument/2006/relationships/image" Target="../media/image25.png"/><Relationship Id="rId35" Type="http://schemas.openxmlformats.org/officeDocument/2006/relationships/image" Target="../media/image30.svg"/><Relationship Id="rId8" Type="http://schemas.openxmlformats.org/officeDocument/2006/relationships/image" Target="../media/image8.sv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5.png"/><Relationship Id="rId26" Type="http://schemas.openxmlformats.org/officeDocument/2006/relationships/chart" Target="../charts/chart3.xml"/><Relationship Id="rId21" Type="http://schemas.openxmlformats.org/officeDocument/2006/relationships/image" Target="../media/image18.svg"/><Relationship Id="rId34" Type="http://schemas.openxmlformats.org/officeDocument/2006/relationships/image" Target="../media/image30.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hyperlink" Target="#'Shipments Dashboard'!A1"/><Relationship Id="rId25" Type="http://schemas.openxmlformats.org/officeDocument/2006/relationships/image" Target="../media/image22.svg"/><Relationship Id="rId33" Type="http://schemas.openxmlformats.org/officeDocument/2006/relationships/image" Target="../media/image29.png"/><Relationship Id="rId38" Type="http://schemas.openxmlformats.org/officeDocument/2006/relationships/hyperlink" Target="#'Units Sold Dashboard'!A1"/><Relationship Id="rId2" Type="http://schemas.openxmlformats.org/officeDocument/2006/relationships/image" Target="../media/image2.svg"/><Relationship Id="rId16" Type="http://schemas.openxmlformats.org/officeDocument/2006/relationships/hyperlink" Target="#'Profit Dashboard'!A1"/><Relationship Id="rId20" Type="http://schemas.openxmlformats.org/officeDocument/2006/relationships/image" Target="../media/image17.png"/><Relationship Id="rId29"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1.png"/><Relationship Id="rId32" Type="http://schemas.openxmlformats.org/officeDocument/2006/relationships/image" Target="../media/image28.svg"/><Relationship Id="rId37" Type="http://schemas.openxmlformats.org/officeDocument/2006/relationships/image" Target="../media/image32.svg"/><Relationship Id="rId5" Type="http://schemas.openxmlformats.org/officeDocument/2006/relationships/image" Target="../media/image5.png"/><Relationship Id="rId15" Type="http://schemas.openxmlformats.org/officeDocument/2006/relationships/hyperlink" Target="#'Sales Dashboard'!A1"/><Relationship Id="rId23" Type="http://schemas.openxmlformats.org/officeDocument/2006/relationships/image" Target="../media/image20.svg"/><Relationship Id="rId28" Type="http://schemas.openxmlformats.org/officeDocument/2006/relationships/image" Target="../media/image24.svg"/><Relationship Id="rId36" Type="http://schemas.openxmlformats.org/officeDocument/2006/relationships/image" Target="../media/image31.png"/><Relationship Id="rId10" Type="http://schemas.openxmlformats.org/officeDocument/2006/relationships/image" Target="../media/image10.svg"/><Relationship Id="rId19" Type="http://schemas.openxmlformats.org/officeDocument/2006/relationships/image" Target="../media/image16.svg"/><Relationship Id="rId31" Type="http://schemas.openxmlformats.org/officeDocument/2006/relationships/image" Target="../media/image27.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9.png"/><Relationship Id="rId27" Type="http://schemas.openxmlformats.org/officeDocument/2006/relationships/image" Target="../media/image23.png"/><Relationship Id="rId30" Type="http://schemas.openxmlformats.org/officeDocument/2006/relationships/image" Target="../media/image26.svg"/><Relationship Id="rId35" Type="http://schemas.openxmlformats.org/officeDocument/2006/relationships/hyperlink" Target="#Dashboard!A1"/><Relationship Id="rId8" Type="http://schemas.openxmlformats.org/officeDocument/2006/relationships/image" Target="../media/image8.sv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33.png"/><Relationship Id="rId26" Type="http://schemas.openxmlformats.org/officeDocument/2006/relationships/chart" Target="../charts/chart4.xml"/><Relationship Id="rId21" Type="http://schemas.openxmlformats.org/officeDocument/2006/relationships/image" Target="../media/image18.svg"/><Relationship Id="rId34" Type="http://schemas.openxmlformats.org/officeDocument/2006/relationships/image" Target="../media/image30.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hyperlink" Target="#'Shipments Dashboard'!A1"/><Relationship Id="rId25" Type="http://schemas.openxmlformats.org/officeDocument/2006/relationships/image" Target="../media/image22.svg"/><Relationship Id="rId33" Type="http://schemas.openxmlformats.org/officeDocument/2006/relationships/image" Target="../media/image29.png"/><Relationship Id="rId38" Type="http://schemas.openxmlformats.org/officeDocument/2006/relationships/hyperlink" Target="#'Sales Dashboard'!A1"/><Relationship Id="rId2" Type="http://schemas.openxmlformats.org/officeDocument/2006/relationships/image" Target="../media/image2.svg"/><Relationship Id="rId16" Type="http://schemas.openxmlformats.org/officeDocument/2006/relationships/hyperlink" Target="#'Profit Dashboard'!A1"/><Relationship Id="rId20" Type="http://schemas.openxmlformats.org/officeDocument/2006/relationships/image" Target="../media/image17.png"/><Relationship Id="rId29"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1.png"/><Relationship Id="rId32" Type="http://schemas.openxmlformats.org/officeDocument/2006/relationships/image" Target="../media/image28.svg"/><Relationship Id="rId37" Type="http://schemas.openxmlformats.org/officeDocument/2006/relationships/image" Target="../media/image32.svg"/><Relationship Id="rId5" Type="http://schemas.openxmlformats.org/officeDocument/2006/relationships/image" Target="../media/image5.png"/><Relationship Id="rId15" Type="http://schemas.openxmlformats.org/officeDocument/2006/relationships/hyperlink" Target="#'Units Sold Dashboard'!A1"/><Relationship Id="rId23" Type="http://schemas.openxmlformats.org/officeDocument/2006/relationships/image" Target="../media/image20.svg"/><Relationship Id="rId28" Type="http://schemas.openxmlformats.org/officeDocument/2006/relationships/image" Target="../media/image24.svg"/><Relationship Id="rId36" Type="http://schemas.openxmlformats.org/officeDocument/2006/relationships/image" Target="../media/image31.png"/><Relationship Id="rId10" Type="http://schemas.openxmlformats.org/officeDocument/2006/relationships/image" Target="../media/image10.svg"/><Relationship Id="rId19" Type="http://schemas.openxmlformats.org/officeDocument/2006/relationships/image" Target="../media/image34.svg"/><Relationship Id="rId31" Type="http://schemas.openxmlformats.org/officeDocument/2006/relationships/image" Target="../media/image27.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9.png"/><Relationship Id="rId27" Type="http://schemas.openxmlformats.org/officeDocument/2006/relationships/image" Target="../media/image23.png"/><Relationship Id="rId30" Type="http://schemas.openxmlformats.org/officeDocument/2006/relationships/image" Target="../media/image26.svg"/><Relationship Id="rId35" Type="http://schemas.openxmlformats.org/officeDocument/2006/relationships/hyperlink" Target="#Dashboard!A1"/><Relationship Id="rId8" Type="http://schemas.openxmlformats.org/officeDocument/2006/relationships/image" Target="../media/image8.svg"/><Relationship Id="rId3" Type="http://schemas.openxmlformats.org/officeDocument/2006/relationships/image" Target="../media/image3.png"/></Relationships>
</file>

<file path=xl/drawings/_rels/drawing5.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hyperlink" Target="#'Shipments Dashboard'!A1"/><Relationship Id="rId26" Type="http://schemas.openxmlformats.org/officeDocument/2006/relationships/image" Target="../media/image22.svg"/><Relationship Id="rId39" Type="http://schemas.openxmlformats.org/officeDocument/2006/relationships/hyperlink" Target="#Dashboard!A1"/><Relationship Id="rId21" Type="http://schemas.openxmlformats.org/officeDocument/2006/relationships/image" Target="../media/image17.png"/><Relationship Id="rId34" Type="http://schemas.openxmlformats.org/officeDocument/2006/relationships/image" Target="../media/image26.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hyperlink" Target="#'Units Sold Dashboard'!A1"/><Relationship Id="rId20" Type="http://schemas.openxmlformats.org/officeDocument/2006/relationships/image" Target="../media/image36.svg"/><Relationship Id="rId29" Type="http://schemas.openxmlformats.org/officeDocument/2006/relationships/chart" Target="../charts/chart7.xml"/><Relationship Id="rId41" Type="http://schemas.openxmlformats.org/officeDocument/2006/relationships/image" Target="../media/image3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0.svg"/><Relationship Id="rId32" Type="http://schemas.openxmlformats.org/officeDocument/2006/relationships/image" Target="../media/image24.svg"/><Relationship Id="rId37" Type="http://schemas.openxmlformats.org/officeDocument/2006/relationships/image" Target="../media/image29.png"/><Relationship Id="rId40"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hyperlink" Target="#'Sales Dashboard'!A1"/><Relationship Id="rId23" Type="http://schemas.openxmlformats.org/officeDocument/2006/relationships/image" Target="../media/image19.png"/><Relationship Id="rId28" Type="http://schemas.openxmlformats.org/officeDocument/2006/relationships/chart" Target="../charts/chart6.xml"/><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35.png"/><Relationship Id="rId31" Type="http://schemas.openxmlformats.org/officeDocument/2006/relationships/image" Target="../media/image2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8.svg"/><Relationship Id="rId27" Type="http://schemas.openxmlformats.org/officeDocument/2006/relationships/chart" Target="../charts/chart5.xml"/><Relationship Id="rId30" Type="http://schemas.openxmlformats.org/officeDocument/2006/relationships/chart" Target="../charts/chart8.xml"/><Relationship Id="rId35" Type="http://schemas.openxmlformats.org/officeDocument/2006/relationships/image" Target="../media/image27.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hyperlink" Target="#'Profit Dashboard'!A1"/><Relationship Id="rId25" Type="http://schemas.openxmlformats.org/officeDocument/2006/relationships/image" Target="../media/image21.png"/><Relationship Id="rId33" Type="http://schemas.openxmlformats.org/officeDocument/2006/relationships/image" Target="../media/image25.png"/><Relationship Id="rId38" Type="http://schemas.openxmlformats.org/officeDocument/2006/relationships/image" Target="../media/image30.svg"/></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xdr:rowOff>
    </xdr:from>
    <xdr:to>
      <xdr:col>20</xdr:col>
      <xdr:colOff>523876</xdr:colOff>
      <xdr:row>33</xdr:row>
      <xdr:rowOff>0</xdr:rowOff>
    </xdr:to>
    <xdr:grpSp>
      <xdr:nvGrpSpPr>
        <xdr:cNvPr id="48" name="Group 47">
          <a:extLst>
            <a:ext uri="{FF2B5EF4-FFF2-40B4-BE49-F238E27FC236}">
              <a16:creationId xmlns:a16="http://schemas.microsoft.com/office/drawing/2014/main" id="{801F13B2-1CCC-499E-8F79-4F5DBED51E35}"/>
            </a:ext>
          </a:extLst>
        </xdr:cNvPr>
        <xdr:cNvGrpSpPr/>
      </xdr:nvGrpSpPr>
      <xdr:grpSpPr>
        <a:xfrm>
          <a:off x="0" y="2"/>
          <a:ext cx="12715876" cy="6286498"/>
          <a:chOff x="0" y="2"/>
          <a:chExt cx="12715876" cy="6286498"/>
        </a:xfrm>
      </xdr:grpSpPr>
      <xdr:sp macro="" textlink="">
        <xdr:nvSpPr>
          <xdr:cNvPr id="2" name="Right Triangle 1">
            <a:extLst>
              <a:ext uri="{FF2B5EF4-FFF2-40B4-BE49-F238E27FC236}">
                <a16:creationId xmlns:a16="http://schemas.microsoft.com/office/drawing/2014/main" id="{C7B11AD6-057B-4C74-A7A5-865FA153F19F}"/>
              </a:ext>
            </a:extLst>
          </xdr:cNvPr>
          <xdr:cNvSpPr/>
        </xdr:nvSpPr>
        <xdr:spPr>
          <a:xfrm rot="5400000">
            <a:off x="342900" y="-342898"/>
            <a:ext cx="4467223" cy="5153024"/>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634832"/>
          </a:solidFill>
          <a:ln>
            <a:solidFill>
              <a:srgbClr val="72533A"/>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ight Triangle 1">
            <a:extLst>
              <a:ext uri="{FF2B5EF4-FFF2-40B4-BE49-F238E27FC236}">
                <a16:creationId xmlns:a16="http://schemas.microsoft.com/office/drawing/2014/main" id="{93D57431-33EA-4AE9-A71B-15C56D194AE6}"/>
              </a:ext>
            </a:extLst>
          </xdr:cNvPr>
          <xdr:cNvSpPr/>
        </xdr:nvSpPr>
        <xdr:spPr>
          <a:xfrm rot="5400000">
            <a:off x="290512" y="-233361"/>
            <a:ext cx="3152773" cy="36576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967259"/>
          </a:solidFill>
          <a:ln>
            <a:solidFill>
              <a:srgbClr val="825F42"/>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ight Triangle 1">
            <a:extLst>
              <a:ext uri="{FF2B5EF4-FFF2-40B4-BE49-F238E27FC236}">
                <a16:creationId xmlns:a16="http://schemas.microsoft.com/office/drawing/2014/main" id="{71561162-BDD6-41C5-8A40-429446C6869F}"/>
              </a:ext>
            </a:extLst>
          </xdr:cNvPr>
          <xdr:cNvSpPr/>
        </xdr:nvSpPr>
        <xdr:spPr>
          <a:xfrm rot="5400000">
            <a:off x="85724" y="-38099"/>
            <a:ext cx="2057399" cy="21717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DBC1AC"/>
          </a:solidFill>
          <a:ln>
            <a:solidFill>
              <a:srgbClr val="8C664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BB99EE55-F37F-45C7-9534-20B27736DDCD}"/>
              </a:ext>
            </a:extLst>
          </xdr:cNvPr>
          <xdr:cNvSpPr/>
        </xdr:nvSpPr>
        <xdr:spPr>
          <a:xfrm>
            <a:off x="1600200" y="933449"/>
            <a:ext cx="9572625" cy="5276851"/>
          </a:xfrm>
          <a:prstGeom prst="roundRect">
            <a:avLst>
              <a:gd name="adj" fmla="val 8725"/>
            </a:avLst>
          </a:prstGeom>
          <a:solidFill>
            <a:srgbClr val="EFE5D9"/>
          </a:solidFill>
          <a:ln>
            <a:noFill/>
          </a:ln>
          <a:effectLst>
            <a:outerShdw blurRad="1778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sp macro="" textlink="">
        <xdr:nvSpPr>
          <xdr:cNvPr id="6" name="TextBox 5">
            <a:extLst>
              <a:ext uri="{FF2B5EF4-FFF2-40B4-BE49-F238E27FC236}">
                <a16:creationId xmlns:a16="http://schemas.microsoft.com/office/drawing/2014/main" id="{996E9F3C-6A1B-4C8A-ACFA-BD09447093B4}"/>
              </a:ext>
            </a:extLst>
          </xdr:cNvPr>
          <xdr:cNvSpPr txBox="1"/>
        </xdr:nvSpPr>
        <xdr:spPr>
          <a:xfrm>
            <a:off x="5686424" y="342900"/>
            <a:ext cx="4619626" cy="5334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CH</a:t>
            </a:r>
            <a:r>
              <a:rPr lang="en-IN" sz="2500" b="1">
                <a:ln cap="rnd" cmpd="tri">
                  <a:noFill/>
                  <a:bevel/>
                </a:ln>
                <a:solidFill>
                  <a:srgbClr val="856143"/>
                </a:solidFill>
                <a:effectLst>
                  <a:innerShdw blurRad="63500" dist="50800" dir="10800000">
                    <a:prstClr val="black">
                      <a:alpha val="50000"/>
                    </a:prstClr>
                  </a:innerShdw>
                </a:effectLst>
                <a:latin typeface="Bauhaus 93" panose="04030905020B02020C02" pitchFamily="82" charset="0"/>
              </a:rPr>
              <a:t>O</a:t>
            </a:r>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COLATE</a:t>
            </a:r>
            <a:r>
              <a:rPr lang="en-IN" sz="2500" b="1" baseline="0">
                <a:ln cap="rnd" cmpd="tri">
                  <a:noFill/>
                  <a:bevel/>
                </a:ln>
                <a:solidFill>
                  <a:srgbClr val="DBC1AC"/>
                </a:solidFill>
                <a:effectLst>
                  <a:innerShdw blurRad="63500" dist="50800" dir="10800000">
                    <a:prstClr val="black">
                      <a:alpha val="50000"/>
                    </a:prstClr>
                  </a:innerShdw>
                </a:effectLst>
                <a:latin typeface="Bauhaus 93" panose="04030905020B02020C02" pitchFamily="82" charset="0"/>
              </a:rPr>
              <a:t> SALES </a:t>
            </a:r>
            <a:r>
              <a:rPr lang="en-IN" sz="2500" b="1" baseline="0">
                <a:ln cap="rnd" cmpd="tri">
                  <a:noFill/>
                  <a:bevel/>
                </a:ln>
                <a:solidFill>
                  <a:srgbClr val="BA9474"/>
                </a:solidFill>
                <a:effectLst>
                  <a:innerShdw blurRad="63500" dist="50800" dir="10800000">
                    <a:prstClr val="black">
                      <a:alpha val="50000"/>
                    </a:prstClr>
                  </a:innerShdw>
                </a:effectLst>
                <a:latin typeface="Bauhaus 93" panose="04030905020B02020C02" pitchFamily="82" charset="0"/>
              </a:rPr>
              <a:t>DASHBOARD</a:t>
            </a:r>
            <a:endParaRPr lang="en-IN" sz="2500" b="1">
              <a:ln cap="rnd" cmpd="tri">
                <a:noFill/>
                <a:bevel/>
              </a:ln>
              <a:solidFill>
                <a:srgbClr val="BA9474"/>
              </a:solidFill>
              <a:effectLst>
                <a:innerShdw blurRad="63500" dist="50800" dir="10800000">
                  <a:prstClr val="black">
                    <a:alpha val="50000"/>
                  </a:prstClr>
                </a:innerShdw>
              </a:effectLst>
              <a:latin typeface="Bauhaus 93" panose="04030905020B02020C02" pitchFamily="82" charset="0"/>
            </a:endParaRPr>
          </a:p>
        </xdr:txBody>
      </xdr:sp>
      <xdr:sp macro="" textlink="">
        <xdr:nvSpPr>
          <xdr:cNvPr id="7" name="Diagonal Stripe 20">
            <a:extLst>
              <a:ext uri="{FF2B5EF4-FFF2-40B4-BE49-F238E27FC236}">
                <a16:creationId xmlns:a16="http://schemas.microsoft.com/office/drawing/2014/main" id="{58A7AFBA-067E-4EA5-9FAE-D7E513D0ED32}"/>
              </a:ext>
            </a:extLst>
          </xdr:cNvPr>
          <xdr:cNvSpPr/>
        </xdr:nvSpPr>
        <xdr:spPr>
          <a:xfrm rot="8025574">
            <a:off x="732786" y="2710505"/>
            <a:ext cx="1835034" cy="1768499"/>
          </a:xfrm>
          <a:custGeom>
            <a:avLst/>
            <a:gdLst>
              <a:gd name="connsiteX0" fmla="*/ 0 w 1762125"/>
              <a:gd name="connsiteY0" fmla="*/ 1141203 h 1692000"/>
              <a:gd name="connsiteX1" fmla="*/ 1188500 w 1762125"/>
              <a:gd name="connsiteY1" fmla="*/ 0 h 1692000"/>
              <a:gd name="connsiteX2" fmla="*/ 1762125 w 1762125"/>
              <a:gd name="connsiteY2" fmla="*/ 0 h 1692000"/>
              <a:gd name="connsiteX3" fmla="*/ 0 w 1762125"/>
              <a:gd name="connsiteY3" fmla="*/ 1692000 h 1692000"/>
              <a:gd name="connsiteX4" fmla="*/ 0 w 1762125"/>
              <a:gd name="connsiteY4" fmla="*/ 1141203 h 1692000"/>
              <a:gd name="connsiteX0" fmla="*/ 186125 w 1948250"/>
              <a:gd name="connsiteY0" fmla="*/ 1141203 h 1736841"/>
              <a:gd name="connsiteX1" fmla="*/ 1374625 w 1948250"/>
              <a:gd name="connsiteY1" fmla="*/ 0 h 1736841"/>
              <a:gd name="connsiteX2" fmla="*/ 1948250 w 1948250"/>
              <a:gd name="connsiteY2" fmla="*/ 0 h 1736841"/>
              <a:gd name="connsiteX3" fmla="*/ 186125 w 1948250"/>
              <a:gd name="connsiteY3" fmla="*/ 1692000 h 1736841"/>
              <a:gd name="connsiteX4" fmla="*/ 186125 w 1948250"/>
              <a:gd name="connsiteY4" fmla="*/ 1141203 h 1736841"/>
              <a:gd name="connsiteX0" fmla="*/ 186125 w 1994949"/>
              <a:gd name="connsiteY0" fmla="*/ 1319921 h 1915559"/>
              <a:gd name="connsiteX1" fmla="*/ 1374625 w 1994949"/>
              <a:gd name="connsiteY1" fmla="*/ 178718 h 1915559"/>
              <a:gd name="connsiteX2" fmla="*/ 1948250 w 1994949"/>
              <a:gd name="connsiteY2" fmla="*/ 178718 h 1915559"/>
              <a:gd name="connsiteX3" fmla="*/ 186125 w 1994949"/>
              <a:gd name="connsiteY3" fmla="*/ 1870718 h 1915559"/>
              <a:gd name="connsiteX4" fmla="*/ 186125 w 1994949"/>
              <a:gd name="connsiteY4" fmla="*/ 1319921 h 1915559"/>
              <a:gd name="connsiteX0" fmla="*/ 186125 w 1992600"/>
              <a:gd name="connsiteY0" fmla="*/ 1317247 h 1912885"/>
              <a:gd name="connsiteX1" fmla="*/ 1374625 w 1992600"/>
              <a:gd name="connsiteY1" fmla="*/ 176044 h 1912885"/>
              <a:gd name="connsiteX2" fmla="*/ 1948250 w 1992600"/>
              <a:gd name="connsiteY2" fmla="*/ 176044 h 1912885"/>
              <a:gd name="connsiteX3" fmla="*/ 186125 w 1992600"/>
              <a:gd name="connsiteY3" fmla="*/ 1868044 h 1912885"/>
              <a:gd name="connsiteX4" fmla="*/ 186125 w 1992600"/>
              <a:gd name="connsiteY4" fmla="*/ 1317247 h 1912885"/>
              <a:gd name="connsiteX0" fmla="*/ 186125 w 1948250"/>
              <a:gd name="connsiteY0" fmla="*/ 1217702 h 1813340"/>
              <a:gd name="connsiteX1" fmla="*/ 1374625 w 1948250"/>
              <a:gd name="connsiteY1" fmla="*/ 76499 h 1813340"/>
              <a:gd name="connsiteX2" fmla="*/ 1948250 w 1948250"/>
              <a:gd name="connsiteY2" fmla="*/ 76499 h 1813340"/>
              <a:gd name="connsiteX3" fmla="*/ 186125 w 1948250"/>
              <a:gd name="connsiteY3" fmla="*/ 1768499 h 1813340"/>
              <a:gd name="connsiteX4" fmla="*/ 186125 w 1948250"/>
              <a:gd name="connsiteY4" fmla="*/ 1217702 h 1813340"/>
              <a:gd name="connsiteX0" fmla="*/ 72909 w 1835034"/>
              <a:gd name="connsiteY0" fmla="*/ 1217702 h 1768499"/>
              <a:gd name="connsiteX1" fmla="*/ 1261409 w 1835034"/>
              <a:gd name="connsiteY1" fmla="*/ 76499 h 1768499"/>
              <a:gd name="connsiteX2" fmla="*/ 1835034 w 1835034"/>
              <a:gd name="connsiteY2" fmla="*/ 76499 h 1768499"/>
              <a:gd name="connsiteX3" fmla="*/ 72909 w 1835034"/>
              <a:gd name="connsiteY3" fmla="*/ 1768499 h 1768499"/>
              <a:gd name="connsiteX4" fmla="*/ 72909 w 1835034"/>
              <a:gd name="connsiteY4" fmla="*/ 1217702 h 17684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5034" h="1768499">
                <a:moveTo>
                  <a:pt x="72909" y="1217702"/>
                </a:moveTo>
                <a:lnTo>
                  <a:pt x="1261409" y="76499"/>
                </a:lnTo>
                <a:cubicBezTo>
                  <a:pt x="1555097" y="-113702"/>
                  <a:pt x="1615223" y="115552"/>
                  <a:pt x="1835034" y="76499"/>
                </a:cubicBezTo>
                <a:lnTo>
                  <a:pt x="72909" y="1768499"/>
                </a:lnTo>
                <a:cubicBezTo>
                  <a:pt x="151876" y="1549089"/>
                  <a:pt x="-125174" y="1499702"/>
                  <a:pt x="72909" y="1217702"/>
                </a:cubicBezTo>
                <a:close/>
              </a:path>
            </a:pathLst>
          </a:custGeom>
          <a:solidFill>
            <a:srgbClr val="634832"/>
          </a:solidFill>
          <a:ln w="3175">
            <a:solidFill>
              <a:schemeClr val="tx1">
                <a:lumMod val="65000"/>
                <a:lumOff val="35000"/>
              </a:schemeClr>
            </a:solidFill>
          </a:ln>
          <a:effectLst>
            <a:outerShdw blurRad="114300" sx="97000" sy="97000" algn="ctr" rotWithShape="0">
              <a:prstClr val="black">
                <a:alpha val="6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8" name="Graphic 7" descr="Orange">
            <a:extLst>
              <a:ext uri="{FF2B5EF4-FFF2-40B4-BE49-F238E27FC236}">
                <a16:creationId xmlns:a16="http://schemas.microsoft.com/office/drawing/2014/main" id="{24B566B7-6533-476B-B5C7-D0C681DF3B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32450" y="1371600"/>
            <a:ext cx="542925" cy="542925"/>
          </a:xfrm>
          <a:prstGeom prst="rect">
            <a:avLst/>
          </a:prstGeom>
          <a:effectLst>
            <a:outerShdw blurRad="63500" sx="102000" sy="102000" algn="ctr" rotWithShape="0">
              <a:prstClr val="black">
                <a:alpha val="60000"/>
              </a:prstClr>
            </a:outerShdw>
          </a:effectLst>
        </xdr:spPr>
      </xdr:pic>
      <xdr:pic>
        <xdr:nvPicPr>
          <xdr:cNvPr id="9" name="Graphic 8" descr="Popsicle">
            <a:extLst>
              <a:ext uri="{FF2B5EF4-FFF2-40B4-BE49-F238E27FC236}">
                <a16:creationId xmlns:a16="http://schemas.microsoft.com/office/drawing/2014/main" id="{C4B5CD68-0C9B-4C29-9275-23E3B4EEFBF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870218">
            <a:off x="11200593" y="2504135"/>
            <a:ext cx="604360" cy="604360"/>
          </a:xfrm>
          <a:prstGeom prst="rect">
            <a:avLst/>
          </a:prstGeom>
          <a:effectLst>
            <a:outerShdw blurRad="63500" sx="102000" sy="102000" algn="ctr" rotWithShape="0">
              <a:prstClr val="black">
                <a:alpha val="60000"/>
              </a:prstClr>
            </a:outerShdw>
          </a:effectLst>
        </xdr:spPr>
      </xdr:pic>
      <xdr:pic>
        <xdr:nvPicPr>
          <xdr:cNvPr id="10" name="Graphic 9" descr="Lollipop">
            <a:extLst>
              <a:ext uri="{FF2B5EF4-FFF2-40B4-BE49-F238E27FC236}">
                <a16:creationId xmlns:a16="http://schemas.microsoft.com/office/drawing/2014/main" id="{CF4F3A36-232C-4560-8F8E-A8912009A8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688651">
            <a:off x="754801" y="4555277"/>
            <a:ext cx="626325" cy="626325"/>
          </a:xfrm>
          <a:prstGeom prst="rect">
            <a:avLst/>
          </a:prstGeom>
          <a:effectLst>
            <a:outerShdw blurRad="266700" sx="102000" sy="102000" algn="ctr" rotWithShape="0">
              <a:prstClr val="black">
                <a:alpha val="49000"/>
              </a:prstClr>
            </a:outerShdw>
          </a:effectLst>
        </xdr:spPr>
      </xdr:pic>
      <xdr:pic>
        <xdr:nvPicPr>
          <xdr:cNvPr id="11" name="Graphic 10" descr="Candy">
            <a:extLst>
              <a:ext uri="{FF2B5EF4-FFF2-40B4-BE49-F238E27FC236}">
                <a16:creationId xmlns:a16="http://schemas.microsoft.com/office/drawing/2014/main" id="{55391D8E-B79B-4CDE-8E5E-D7181F792DF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39600" y="3428925"/>
            <a:ext cx="628725" cy="628725"/>
          </a:xfrm>
          <a:prstGeom prst="rect">
            <a:avLst/>
          </a:prstGeom>
          <a:effectLst>
            <a:outerShdw blurRad="63500" sx="102000" sy="102000" algn="ctr" rotWithShape="0">
              <a:prstClr val="black">
                <a:alpha val="60000"/>
              </a:prstClr>
            </a:outerShdw>
          </a:effectLst>
        </xdr:spPr>
      </xdr:pic>
      <xdr:pic>
        <xdr:nvPicPr>
          <xdr:cNvPr id="12" name="Graphic 11" descr="Lollipop">
            <a:extLst>
              <a:ext uri="{FF2B5EF4-FFF2-40B4-BE49-F238E27FC236}">
                <a16:creationId xmlns:a16="http://schemas.microsoft.com/office/drawing/2014/main" id="{FC84A159-CC7E-4E55-B848-3EABCD6127D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9748885">
            <a:off x="6117696" y="399439"/>
            <a:ext cx="398811" cy="398811"/>
          </a:xfrm>
          <a:prstGeom prst="rect">
            <a:avLst/>
          </a:prstGeom>
          <a:effectLst>
            <a:outerShdw blurRad="63500" sx="102000" sy="102000" algn="ctr" rotWithShape="0">
              <a:prstClr val="black">
                <a:alpha val="40000"/>
              </a:prstClr>
            </a:outerShdw>
          </a:effectLst>
        </xdr:spPr>
      </xdr:pic>
      <xdr:pic>
        <xdr:nvPicPr>
          <xdr:cNvPr id="13" name="Graphic 12" descr="Donut">
            <a:extLst>
              <a:ext uri="{FF2B5EF4-FFF2-40B4-BE49-F238E27FC236}">
                <a16:creationId xmlns:a16="http://schemas.microsoft.com/office/drawing/2014/main" id="{3CFD2A83-6DC1-4152-B45C-F262801B2B9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87126" y="4591051"/>
            <a:ext cx="542924" cy="542924"/>
          </a:xfrm>
          <a:prstGeom prst="rect">
            <a:avLst/>
          </a:prstGeom>
          <a:effectLst>
            <a:outerShdw blurRad="63500" sx="102000" sy="102000" algn="ctr" rotWithShape="0">
              <a:prstClr val="black">
                <a:alpha val="60000"/>
              </a:prstClr>
            </a:outerShdw>
          </a:effectLst>
        </xdr:spPr>
      </xdr:pic>
      <xdr:pic>
        <xdr:nvPicPr>
          <xdr:cNvPr id="14" name="Graphic 13" descr="Candy">
            <a:extLst>
              <a:ext uri="{FF2B5EF4-FFF2-40B4-BE49-F238E27FC236}">
                <a16:creationId xmlns:a16="http://schemas.microsoft.com/office/drawing/2014/main" id="{C8CABB52-E5CB-410A-860B-95E9AE64873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371476" y="5743575"/>
            <a:ext cx="514350" cy="514350"/>
          </a:xfrm>
          <a:prstGeom prst="rect">
            <a:avLst/>
          </a:prstGeom>
          <a:effectLst>
            <a:outerShdw blurRad="63500" sx="102000" sy="102000" algn="ctr" rotWithShape="0">
              <a:prstClr val="black">
                <a:alpha val="74000"/>
              </a:prstClr>
            </a:outerShdw>
          </a:effectLst>
        </xdr:spPr>
      </xdr:pic>
      <xdr:pic>
        <xdr:nvPicPr>
          <xdr:cNvPr id="15" name="Graphic 14" descr="Lollipop">
            <a:extLst>
              <a:ext uri="{FF2B5EF4-FFF2-40B4-BE49-F238E27FC236}">
                <a16:creationId xmlns:a16="http://schemas.microsoft.com/office/drawing/2014/main" id="{19F8338E-923D-4A1D-8BD0-465D883B37E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956201" y="5660175"/>
            <a:ext cx="626325" cy="626325"/>
          </a:xfrm>
          <a:prstGeom prst="rect">
            <a:avLst/>
          </a:prstGeom>
          <a:effectLst>
            <a:outerShdw blurRad="63500" sx="102000" sy="102000" algn="ctr" rotWithShape="0">
              <a:prstClr val="black">
                <a:alpha val="60000"/>
              </a:prstClr>
            </a:outerShdw>
          </a:effectLst>
        </xdr:spPr>
      </xdr:pic>
      <xdr:grpSp>
        <xdr:nvGrpSpPr>
          <xdr:cNvPr id="16" name="Group 15">
            <a:extLst>
              <a:ext uri="{FF2B5EF4-FFF2-40B4-BE49-F238E27FC236}">
                <a16:creationId xmlns:a16="http://schemas.microsoft.com/office/drawing/2014/main" id="{735C07B7-F52E-4FE0-8FE8-996A6B7E89BA}"/>
              </a:ext>
            </a:extLst>
          </xdr:cNvPr>
          <xdr:cNvGrpSpPr/>
        </xdr:nvGrpSpPr>
        <xdr:grpSpPr>
          <a:xfrm>
            <a:off x="2190750" y="1209676"/>
            <a:ext cx="8686800" cy="895349"/>
            <a:chOff x="2400299" y="1371601"/>
            <a:chExt cx="8048626" cy="895349"/>
          </a:xfrm>
        </xdr:grpSpPr>
        <xdr:sp macro="" textlink="">
          <xdr:nvSpPr>
            <xdr:cNvPr id="17" name="Rectangle: Rounded Corners 16">
              <a:hlinkClick xmlns:r="http://schemas.openxmlformats.org/officeDocument/2006/relationships" r:id="rId15"/>
              <a:extLst>
                <a:ext uri="{FF2B5EF4-FFF2-40B4-BE49-F238E27FC236}">
                  <a16:creationId xmlns:a16="http://schemas.microsoft.com/office/drawing/2014/main" id="{C16BE33C-E8C4-48E4-9D1F-D284846694C7}"/>
                </a:ext>
              </a:extLst>
            </xdr:cNvPr>
            <xdr:cNvSpPr/>
          </xdr:nvSpPr>
          <xdr:spPr>
            <a:xfrm>
              <a:off x="2400299" y="1371601"/>
              <a:ext cx="1826826"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hlinkClick xmlns:r="http://schemas.openxmlformats.org/officeDocument/2006/relationships" r:id="rId16"/>
              <a:extLst>
                <a:ext uri="{FF2B5EF4-FFF2-40B4-BE49-F238E27FC236}">
                  <a16:creationId xmlns:a16="http://schemas.microsoft.com/office/drawing/2014/main" id="{892F2956-F6D8-4413-83FE-97CD55DC5ED2}"/>
                </a:ext>
              </a:extLst>
            </xdr:cNvPr>
            <xdr:cNvSpPr/>
          </xdr:nvSpPr>
          <xdr:spPr>
            <a:xfrm>
              <a:off x="4429125" y="1371601"/>
              <a:ext cx="1836634"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hlinkClick xmlns:r="http://schemas.openxmlformats.org/officeDocument/2006/relationships" r:id="rId17"/>
              <a:extLst>
                <a:ext uri="{FF2B5EF4-FFF2-40B4-BE49-F238E27FC236}">
                  <a16:creationId xmlns:a16="http://schemas.microsoft.com/office/drawing/2014/main" id="{0514E2A0-997F-4F13-9FCD-B33E26191CAF}"/>
                </a:ext>
              </a:extLst>
            </xdr:cNvPr>
            <xdr:cNvSpPr/>
          </xdr:nvSpPr>
          <xdr:spPr>
            <a:xfrm>
              <a:off x="6457950" y="1371601"/>
              <a:ext cx="1855266"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hlinkClick xmlns:r="http://schemas.openxmlformats.org/officeDocument/2006/relationships" r:id="rId18"/>
              <a:extLst>
                <a:ext uri="{FF2B5EF4-FFF2-40B4-BE49-F238E27FC236}">
                  <a16:creationId xmlns:a16="http://schemas.microsoft.com/office/drawing/2014/main" id="{41FC3A65-0C43-466C-9A12-4E71A79C35AC}"/>
                </a:ext>
              </a:extLst>
            </xdr:cNvPr>
            <xdr:cNvSpPr/>
          </xdr:nvSpPr>
          <xdr:spPr>
            <a:xfrm>
              <a:off x="8496300" y="1371601"/>
              <a:ext cx="1820247" cy="895349"/>
            </a:xfrm>
            <a:prstGeom prst="roundRect">
              <a:avLst/>
            </a:prstGeom>
            <a:solidFill>
              <a:srgbClr val="D5B79F"/>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4F54107D-69B8-4AB3-9860-EE6CC3834933}"/>
                </a:ext>
              </a:extLst>
            </xdr:cNvPr>
            <xdr:cNvSpPr txBox="1"/>
          </xdr:nvSpPr>
          <xdr:spPr>
            <a:xfrm>
              <a:off x="3067049" y="1485901"/>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a:t>
              </a:r>
              <a:r>
                <a:rPr lang="en-IN" sz="1400" b="1" baseline="0">
                  <a:solidFill>
                    <a:srgbClr val="634832"/>
                  </a:solidFill>
                  <a:effectLst/>
                  <a:latin typeface="Arial Black" panose="020B0A04020102020204" pitchFamily="34" charset="0"/>
                </a:rPr>
                <a:t>  </a:t>
              </a:r>
              <a:r>
                <a:rPr lang="en-IN" sz="1400" b="1">
                  <a:solidFill>
                    <a:srgbClr val="634832"/>
                  </a:solidFill>
                  <a:effectLst/>
                  <a:latin typeface="Arial Black" panose="020B0A04020102020204" pitchFamily="34" charset="0"/>
                </a:rPr>
                <a:t>Sales</a:t>
              </a:r>
            </a:p>
          </xdr:txBody>
        </xdr:sp>
        <xdr:sp macro="" textlink="">
          <xdr:nvSpPr>
            <xdr:cNvPr id="22" name="Flowchart: Alternate Process 21">
              <a:extLst>
                <a:ext uri="{FF2B5EF4-FFF2-40B4-BE49-F238E27FC236}">
                  <a16:creationId xmlns:a16="http://schemas.microsoft.com/office/drawing/2014/main" id="{2009DC48-FF98-406E-BC7B-9DB504844969}"/>
                </a:ext>
              </a:extLst>
            </xdr:cNvPr>
            <xdr:cNvSpPr/>
          </xdr:nvSpPr>
          <xdr:spPr>
            <a:xfrm>
              <a:off x="255270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Flowchart: Alternate Process 22">
              <a:extLst>
                <a:ext uri="{FF2B5EF4-FFF2-40B4-BE49-F238E27FC236}">
                  <a16:creationId xmlns:a16="http://schemas.microsoft.com/office/drawing/2014/main" id="{E59BB0BD-919A-439B-885C-D6E50216C4BB}"/>
                </a:ext>
              </a:extLst>
            </xdr:cNvPr>
            <xdr:cNvSpPr/>
          </xdr:nvSpPr>
          <xdr:spPr>
            <a:xfrm>
              <a:off x="4581525"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Flowchart: Alternate Process 23">
              <a:extLst>
                <a:ext uri="{FF2B5EF4-FFF2-40B4-BE49-F238E27FC236}">
                  <a16:creationId xmlns:a16="http://schemas.microsoft.com/office/drawing/2014/main" id="{39EA9E02-2435-43ED-A481-9FA4E2D7A70B}"/>
                </a:ext>
              </a:extLst>
            </xdr:cNvPr>
            <xdr:cNvSpPr/>
          </xdr:nvSpPr>
          <xdr:spPr>
            <a:xfrm>
              <a:off x="66103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Flowchart: Alternate Process 24">
              <a:extLst>
                <a:ext uri="{FF2B5EF4-FFF2-40B4-BE49-F238E27FC236}">
                  <a16:creationId xmlns:a16="http://schemas.microsoft.com/office/drawing/2014/main" id="{1418FC0B-C82E-43A4-BB6A-C466FD236BDD}"/>
                </a:ext>
              </a:extLst>
            </xdr:cNvPr>
            <xdr:cNvSpPr/>
          </xdr:nvSpPr>
          <xdr:spPr>
            <a:xfrm>
              <a:off x="86296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6" name="Graphic 25" descr="Bar graph with upward trend">
              <a:extLst>
                <a:ext uri="{FF2B5EF4-FFF2-40B4-BE49-F238E27FC236}">
                  <a16:creationId xmlns:a16="http://schemas.microsoft.com/office/drawing/2014/main" id="{EC750A8E-E4BF-47C1-9F34-47B475D0A8B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600325" y="1600200"/>
              <a:ext cx="428625" cy="428625"/>
            </a:xfrm>
            <a:prstGeom prst="rect">
              <a:avLst/>
            </a:prstGeom>
            <a:effectLst/>
          </xdr:spPr>
        </xdr:pic>
        <xdr:sp macro="" textlink="">
          <xdr:nvSpPr>
            <xdr:cNvPr id="27" name="TextBox 26">
              <a:extLst>
                <a:ext uri="{FF2B5EF4-FFF2-40B4-BE49-F238E27FC236}">
                  <a16:creationId xmlns:a16="http://schemas.microsoft.com/office/drawing/2014/main" id="{41605A5F-996B-4BE6-AF03-ED22152FA285}"/>
                </a:ext>
              </a:extLst>
            </xdr:cNvPr>
            <xdr:cNvSpPr txBox="1"/>
          </xdr:nvSpPr>
          <xdr:spPr>
            <a:xfrm>
              <a:off x="5057774" y="1514476"/>
              <a:ext cx="13239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Units</a:t>
              </a:r>
              <a:r>
                <a:rPr lang="en-IN" sz="1400" b="1" baseline="0">
                  <a:solidFill>
                    <a:srgbClr val="634832"/>
                  </a:solidFill>
                  <a:effectLst/>
                  <a:latin typeface="Arial Black" panose="020B0A04020102020204" pitchFamily="34" charset="0"/>
                </a:rPr>
                <a:t> Sold</a:t>
              </a:r>
              <a:endParaRPr lang="en-IN" sz="1400" b="1">
                <a:solidFill>
                  <a:srgbClr val="634832"/>
                </a:solidFill>
                <a:effectLst/>
                <a:latin typeface="Arial Black" panose="020B0A04020102020204" pitchFamily="34" charset="0"/>
              </a:endParaRPr>
            </a:p>
          </xdr:txBody>
        </xdr:sp>
        <xdr:sp macro="" textlink="">
          <xdr:nvSpPr>
            <xdr:cNvPr id="28" name="TextBox 27">
              <a:extLst>
                <a:ext uri="{FF2B5EF4-FFF2-40B4-BE49-F238E27FC236}">
                  <a16:creationId xmlns:a16="http://schemas.microsoft.com/office/drawing/2014/main" id="{A639C79D-DF82-40F4-8480-2ABE25FC294F}"/>
                </a:ext>
              </a:extLst>
            </xdr:cNvPr>
            <xdr:cNvSpPr txBox="1"/>
          </xdr:nvSpPr>
          <xdr:spPr>
            <a:xfrm>
              <a:off x="7086599" y="1514476"/>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Profit</a:t>
              </a:r>
            </a:p>
          </xdr:txBody>
        </xdr:sp>
        <xdr:sp macro="" textlink="">
          <xdr:nvSpPr>
            <xdr:cNvPr id="29" name="TextBox 28">
              <a:extLst>
                <a:ext uri="{FF2B5EF4-FFF2-40B4-BE49-F238E27FC236}">
                  <a16:creationId xmlns:a16="http://schemas.microsoft.com/office/drawing/2014/main" id="{ADDEA8C9-A2B6-48AA-9F38-3D4B4E66112F}"/>
                </a:ext>
              </a:extLst>
            </xdr:cNvPr>
            <xdr:cNvSpPr txBox="1"/>
          </xdr:nvSpPr>
          <xdr:spPr>
            <a:xfrm>
              <a:off x="9086849" y="1514476"/>
              <a:ext cx="1362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Shipments</a:t>
              </a:r>
            </a:p>
          </xdr:txBody>
        </xdr:sp>
        <xdr:sp macro="" textlink="'Chocolate Sales Data'!U2">
          <xdr:nvSpPr>
            <xdr:cNvPr id="30" name="TextBox 29">
              <a:extLst>
                <a:ext uri="{FF2B5EF4-FFF2-40B4-BE49-F238E27FC236}">
                  <a16:creationId xmlns:a16="http://schemas.microsoft.com/office/drawing/2014/main" id="{5962B61F-FAFE-40EE-9937-9E719110D52D}"/>
                </a:ext>
              </a:extLst>
            </xdr:cNvPr>
            <xdr:cNvSpPr txBox="1"/>
          </xdr:nvSpPr>
          <xdr:spPr>
            <a:xfrm>
              <a:off x="3086101" y="1714500"/>
              <a:ext cx="10572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FC739F-619D-4DFE-B4F7-207376A7C819}" type="TxLink">
                <a:rPr lang="en-US" sz="1400" b="1" i="0" u="none" strike="noStrike">
                  <a:solidFill>
                    <a:srgbClr val="8C6646"/>
                  </a:solidFill>
                  <a:effectLst/>
                  <a:latin typeface="Calibri"/>
                  <a:cs typeface="Calibri"/>
                </a:rPr>
                <a:pPr/>
                <a:t>₹ 28,37,446</a:t>
              </a:fld>
              <a:endParaRPr lang="en-IN" sz="1600" b="1">
                <a:solidFill>
                  <a:srgbClr val="8C6646"/>
                </a:solidFill>
                <a:effectLst/>
                <a:latin typeface="Arial Black" panose="020B0A04020102020204" pitchFamily="34" charset="0"/>
              </a:endParaRPr>
            </a:p>
          </xdr:txBody>
        </xdr:sp>
        <xdr:pic>
          <xdr:nvPicPr>
            <xdr:cNvPr id="31" name="Graphic 30" descr="Bullseye">
              <a:extLst>
                <a:ext uri="{FF2B5EF4-FFF2-40B4-BE49-F238E27FC236}">
                  <a16:creationId xmlns:a16="http://schemas.microsoft.com/office/drawing/2014/main" id="{0B754DD9-25D2-40CF-A44D-04E1C5009C8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638676" y="1600201"/>
              <a:ext cx="419100" cy="419100"/>
            </a:xfrm>
            <a:prstGeom prst="rect">
              <a:avLst/>
            </a:prstGeom>
          </xdr:spPr>
        </xdr:pic>
        <xdr:sp macro="" textlink="'Chocolate Sales Data'!U4">
          <xdr:nvSpPr>
            <xdr:cNvPr id="32" name="TextBox 31">
              <a:extLst>
                <a:ext uri="{FF2B5EF4-FFF2-40B4-BE49-F238E27FC236}">
                  <a16:creationId xmlns:a16="http://schemas.microsoft.com/office/drawing/2014/main" id="{D2E45155-EE97-4BBD-91F9-2A7ACD5A29AE}"/>
                </a:ext>
              </a:extLst>
            </xdr:cNvPr>
            <xdr:cNvSpPr txBox="1"/>
          </xdr:nvSpPr>
          <xdr:spPr>
            <a:xfrm>
              <a:off x="527685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r>
                <a:rPr lang="en-US" sz="1400" b="1" i="0" u="none" strike="noStrike" baseline="0">
                  <a:solidFill>
                    <a:srgbClr val="8C6646"/>
                  </a:solidFill>
                  <a:effectLst/>
                  <a:latin typeface="Calibri"/>
                  <a:cs typeface="Calibri"/>
                </a:rPr>
                <a:t> </a:t>
              </a:r>
              <a:fld id="{8720D8FD-B4F0-4539-926E-BAA467401652}" type="TxLink">
                <a:rPr lang="en-US" sz="1400" b="1" i="0" u="none" strike="noStrike">
                  <a:solidFill>
                    <a:srgbClr val="8C6646"/>
                  </a:solidFill>
                  <a:effectLst/>
                  <a:latin typeface="Calibri"/>
                  <a:cs typeface="Calibri"/>
                </a:rPr>
                <a:pPr/>
                <a:t>77545</a:t>
              </a:fld>
              <a:endParaRPr lang="en-IN" sz="2000" b="1">
                <a:solidFill>
                  <a:srgbClr val="8C6646"/>
                </a:solidFill>
                <a:effectLst/>
                <a:latin typeface="Arial Black" panose="020B0A04020102020204" pitchFamily="34" charset="0"/>
              </a:endParaRPr>
            </a:p>
          </xdr:txBody>
        </xdr:sp>
        <xdr:pic>
          <xdr:nvPicPr>
            <xdr:cNvPr id="33" name="Graphic 32" descr="Coins">
              <a:extLst>
                <a:ext uri="{FF2B5EF4-FFF2-40B4-BE49-F238E27FC236}">
                  <a16:creationId xmlns:a16="http://schemas.microsoft.com/office/drawing/2014/main" id="{3C255121-DDAD-464D-A4CB-08DB7A896D7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667502" y="1609727"/>
              <a:ext cx="409574" cy="409574"/>
            </a:xfrm>
            <a:prstGeom prst="rect">
              <a:avLst/>
            </a:prstGeom>
          </xdr:spPr>
        </xdr:pic>
        <xdr:sp macro="" textlink="'Chocolate Sales Data'!U6">
          <xdr:nvSpPr>
            <xdr:cNvPr id="34" name="TextBox 33">
              <a:extLst>
                <a:ext uri="{FF2B5EF4-FFF2-40B4-BE49-F238E27FC236}">
                  <a16:creationId xmlns:a16="http://schemas.microsoft.com/office/drawing/2014/main" id="{70F4861D-A63C-45A8-8A3C-507D603B2C36}"/>
                </a:ext>
              </a:extLst>
            </xdr:cNvPr>
            <xdr:cNvSpPr txBox="1"/>
          </xdr:nvSpPr>
          <xdr:spPr>
            <a:xfrm>
              <a:off x="7181849" y="1724025"/>
              <a:ext cx="10477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C2FF2-740E-4472-AD2E-3B782BCF2741}" type="TxLink">
                <a:rPr lang="en-US" sz="1400" b="1" i="0" u="none" strike="noStrike">
                  <a:solidFill>
                    <a:srgbClr val="8C6646"/>
                  </a:solidFill>
                  <a:effectLst/>
                  <a:latin typeface="Calibri"/>
                  <a:cs typeface="Calibri"/>
                </a:rPr>
                <a:pPr/>
                <a:t>₹ 21,28,085</a:t>
              </a:fld>
              <a:endParaRPr lang="en-IN" sz="2800" b="1">
                <a:solidFill>
                  <a:srgbClr val="8C6646"/>
                </a:solidFill>
                <a:effectLst/>
                <a:latin typeface="Arial Black" panose="020B0A04020102020204" pitchFamily="34" charset="0"/>
              </a:endParaRPr>
            </a:p>
          </xdr:txBody>
        </xdr:sp>
        <xdr:pic>
          <xdr:nvPicPr>
            <xdr:cNvPr id="35" name="Graphic 34" descr="Truck">
              <a:extLst>
                <a:ext uri="{FF2B5EF4-FFF2-40B4-BE49-F238E27FC236}">
                  <a16:creationId xmlns:a16="http://schemas.microsoft.com/office/drawing/2014/main" id="{276344C5-56E0-4DF6-A4F6-16C902F5A692}"/>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715375" y="1619250"/>
              <a:ext cx="381000" cy="381000"/>
            </a:xfrm>
            <a:prstGeom prst="rect">
              <a:avLst/>
            </a:prstGeom>
          </xdr:spPr>
        </xdr:pic>
        <xdr:sp macro="" textlink="'Chocolate Sales Data'!U10">
          <xdr:nvSpPr>
            <xdr:cNvPr id="36" name="TextBox 35">
              <a:extLst>
                <a:ext uri="{FF2B5EF4-FFF2-40B4-BE49-F238E27FC236}">
                  <a16:creationId xmlns:a16="http://schemas.microsoft.com/office/drawing/2014/main" id="{30A3F808-FFB4-4C85-B49B-D1807CCBAFF5}"/>
                </a:ext>
              </a:extLst>
            </xdr:cNvPr>
            <xdr:cNvSpPr txBox="1"/>
          </xdr:nvSpPr>
          <xdr:spPr>
            <a:xfrm>
              <a:off x="933450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fld id="{CB2C8D12-FCF8-45B7-98B1-389D70E1B1D6}" type="TxLink">
                <a:rPr lang="en-US" sz="1400" b="1" i="0" u="none" strike="noStrike">
                  <a:solidFill>
                    <a:srgbClr val="8C6646"/>
                  </a:solidFill>
                  <a:effectLst/>
                  <a:latin typeface="Calibri"/>
                  <a:cs typeface="Calibri"/>
                </a:rPr>
                <a:pPr/>
                <a:t>501</a:t>
              </a:fld>
              <a:endParaRPr lang="en-IN" sz="3600" b="1">
                <a:solidFill>
                  <a:srgbClr val="8C6646"/>
                </a:solidFill>
                <a:effectLst/>
                <a:latin typeface="Arial Black" panose="020B0A04020102020204" pitchFamily="34" charset="0"/>
              </a:endParaRPr>
            </a:p>
          </xdr:txBody>
        </xdr:sp>
      </xdr:grpSp>
      <xdr:pic>
        <xdr:nvPicPr>
          <xdr:cNvPr id="37" name="Graphic 36" descr="Lollipop">
            <a:extLst>
              <a:ext uri="{FF2B5EF4-FFF2-40B4-BE49-F238E27FC236}">
                <a16:creationId xmlns:a16="http://schemas.microsoft.com/office/drawing/2014/main" id="{F95734FD-53B6-453F-86D0-70ABCC1CE59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156102" y="430950"/>
            <a:ext cx="626325" cy="626325"/>
          </a:xfrm>
          <a:prstGeom prst="rect">
            <a:avLst/>
          </a:prstGeom>
          <a:effectLst>
            <a:outerShdw blurRad="63500" sx="102000" sy="102000" algn="ctr" rotWithShape="0">
              <a:prstClr val="black">
                <a:alpha val="40000"/>
              </a:prstClr>
            </a:outerShdw>
          </a:effectLst>
        </xdr:spPr>
      </xdr:pic>
      <xdr:pic>
        <xdr:nvPicPr>
          <xdr:cNvPr id="38" name="Graphic 37" descr="Candy">
            <a:extLst>
              <a:ext uri="{FF2B5EF4-FFF2-40B4-BE49-F238E27FC236}">
                <a16:creationId xmlns:a16="http://schemas.microsoft.com/office/drawing/2014/main" id="{A9FFEB39-1654-4254-B394-2CB2AA52CFE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12201526" y="44013"/>
            <a:ext cx="514350" cy="514350"/>
          </a:xfrm>
          <a:prstGeom prst="rect">
            <a:avLst/>
          </a:prstGeom>
          <a:effectLst>
            <a:outerShdw blurRad="63500" sx="102000" sy="102000" algn="ctr" rotWithShape="0">
              <a:prstClr val="black">
                <a:alpha val="40000"/>
              </a:prstClr>
            </a:outerShdw>
          </a:effectLst>
        </xdr:spPr>
      </xdr:pic>
      <mc:AlternateContent xmlns:mc="http://schemas.openxmlformats.org/markup-compatibility/2006">
        <mc:Choice xmlns:a14="http://schemas.microsoft.com/office/drawing/2010/main" Requires="a14">
          <xdr:graphicFrame macro="">
            <xdr:nvGraphicFramePr>
              <xdr:cNvPr id="42" name="Month 7">
                <a:extLst>
                  <a:ext uri="{FF2B5EF4-FFF2-40B4-BE49-F238E27FC236}">
                    <a16:creationId xmlns:a16="http://schemas.microsoft.com/office/drawing/2014/main" id="{392C4E06-5257-4584-B7D7-D1796BDCB044}"/>
                  </a:ext>
                  <a:ext uri="{C183D7F6-B498-43B3-948B-1728B52AA6E4}">
                    <adec:decorative xmlns:adec="http://schemas.microsoft.com/office/drawing/2017/decorative" val="0"/>
                  </a:ext>
                </a:extLst>
              </xdr:cNvPr>
              <xdr:cNvGraphicFramePr/>
            </xdr:nvGraphicFramePr>
            <xdr:xfrm>
              <a:off x="9124950" y="2800349"/>
              <a:ext cx="1514475" cy="762001"/>
            </xdr:xfrm>
            <a:graphic>
              <a:graphicData uri="http://schemas.microsoft.com/office/drawing/2010/slicer">
                <sle:slicer xmlns:sle="http://schemas.microsoft.com/office/drawing/2010/slicer" name="Month 7"/>
              </a:graphicData>
            </a:graphic>
          </xdr:graphicFrame>
        </mc:Choice>
        <mc:Fallback>
          <xdr:sp macro="" textlink="">
            <xdr:nvSpPr>
              <xdr:cNvPr id="0" name=""/>
              <xdr:cNvSpPr>
                <a:spLocks noTextEdit="1"/>
              </xdr:cNvSpPr>
            </xdr:nvSpPr>
            <xdr:spPr>
              <a:xfrm>
                <a:off x="9124950" y="2800349"/>
                <a:ext cx="1514475"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3" name="Chart 42">
            <a:extLst>
              <a:ext uri="{FF2B5EF4-FFF2-40B4-BE49-F238E27FC236}">
                <a16:creationId xmlns:a16="http://schemas.microsoft.com/office/drawing/2014/main" id="{65986D05-DC8D-462F-B182-C7750173092B}"/>
              </a:ext>
            </a:extLst>
          </xdr:cNvPr>
          <xdr:cNvGraphicFramePr>
            <a:graphicFrameLocks/>
          </xdr:cNvGraphicFramePr>
        </xdr:nvGraphicFramePr>
        <xdr:xfrm>
          <a:off x="2562227" y="2838448"/>
          <a:ext cx="5800723" cy="2952752"/>
        </xdr:xfrm>
        <a:graphic>
          <a:graphicData uri="http://schemas.openxmlformats.org/drawingml/2006/chart">
            <c:chart xmlns:c="http://schemas.openxmlformats.org/drawingml/2006/chart" xmlns:r="http://schemas.openxmlformats.org/officeDocument/2006/relationships" r:id="rId27"/>
          </a:graphicData>
        </a:graphic>
      </xdr:graphicFrame>
      <xdr:pic>
        <xdr:nvPicPr>
          <xdr:cNvPr id="44" name="Graphic 43" descr="Bar graph with upward trend">
            <a:hlinkClick xmlns:r="http://schemas.openxmlformats.org/officeDocument/2006/relationships" r:id="rId15"/>
            <a:extLst>
              <a:ext uri="{FF2B5EF4-FFF2-40B4-BE49-F238E27FC236}">
                <a16:creationId xmlns:a16="http://schemas.microsoft.com/office/drawing/2014/main" id="{49C7B4BD-9121-4BB7-B1A9-7EB7216F77A3}"/>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676401" y="2724152"/>
            <a:ext cx="244889" cy="226898"/>
          </a:xfrm>
          <a:prstGeom prst="rect">
            <a:avLst/>
          </a:prstGeom>
          <a:effectLst/>
        </xdr:spPr>
      </xdr:pic>
      <xdr:pic>
        <xdr:nvPicPr>
          <xdr:cNvPr id="45" name="Graphic 44" descr="Bullseye">
            <a:hlinkClick xmlns:r="http://schemas.openxmlformats.org/officeDocument/2006/relationships" r:id="rId16"/>
            <a:extLst>
              <a:ext uri="{FF2B5EF4-FFF2-40B4-BE49-F238E27FC236}">
                <a16:creationId xmlns:a16="http://schemas.microsoft.com/office/drawing/2014/main" id="{92DB6F88-65D2-4F7C-90CD-F8574C6EAA56}"/>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666875" y="3088483"/>
            <a:ext cx="261778" cy="242547"/>
          </a:xfrm>
          <a:prstGeom prst="rect">
            <a:avLst/>
          </a:prstGeom>
        </xdr:spPr>
      </xdr:pic>
      <xdr:pic>
        <xdr:nvPicPr>
          <xdr:cNvPr id="46" name="Graphic 45" descr="Coins">
            <a:hlinkClick xmlns:r="http://schemas.openxmlformats.org/officeDocument/2006/relationships" r:id="rId17"/>
            <a:extLst>
              <a:ext uri="{FF2B5EF4-FFF2-40B4-BE49-F238E27FC236}">
                <a16:creationId xmlns:a16="http://schemas.microsoft.com/office/drawing/2014/main" id="{2D39B935-FE46-4304-B56C-325C792D637A}"/>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695452" y="3471864"/>
            <a:ext cx="244888" cy="226898"/>
          </a:xfrm>
          <a:prstGeom prst="rect">
            <a:avLst/>
          </a:prstGeom>
        </xdr:spPr>
      </xdr:pic>
      <xdr:pic>
        <xdr:nvPicPr>
          <xdr:cNvPr id="47" name="Graphic 46" descr="Truck">
            <a:extLst>
              <a:ext uri="{FF2B5EF4-FFF2-40B4-BE49-F238E27FC236}">
                <a16:creationId xmlns:a16="http://schemas.microsoft.com/office/drawing/2014/main" id="{EF2A90B4-843D-4BCC-986E-6DDFCB17712C}"/>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695451" y="3836196"/>
            <a:ext cx="253333" cy="234722"/>
          </a:xfrm>
          <a:prstGeom prst="rect">
            <a:avLst/>
          </a:prstGeom>
        </xdr:spPr>
      </xdr:pic>
      <xdr:sp macro="" textlink="">
        <xdr:nvSpPr>
          <xdr:cNvPr id="49" name="Flowchart: Connector 48">
            <a:hlinkClick xmlns:r="http://schemas.openxmlformats.org/officeDocument/2006/relationships" r:id="rId18"/>
            <a:extLst>
              <a:ext uri="{FF2B5EF4-FFF2-40B4-BE49-F238E27FC236}">
                <a16:creationId xmlns:a16="http://schemas.microsoft.com/office/drawing/2014/main" id="{0DA1FFF5-C733-4AE0-9C99-81403717437C}"/>
              </a:ext>
            </a:extLst>
          </xdr:cNvPr>
          <xdr:cNvSpPr/>
        </xdr:nvSpPr>
        <xdr:spPr>
          <a:xfrm>
            <a:off x="1628775" y="3781424"/>
            <a:ext cx="333375" cy="323851"/>
          </a:xfrm>
          <a:prstGeom prst="flowChartConnector">
            <a:avLst/>
          </a:prstGeom>
          <a:solidFill>
            <a:srgbClr val="B9906F">
              <a:alpha val="50000"/>
            </a:srgbClr>
          </a:solidFill>
          <a:ln>
            <a:solidFill>
              <a:srgbClr val="59412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0" name="Graphic 47" descr="Repeat">
            <a:hlinkClick xmlns:r="http://schemas.openxmlformats.org/officeDocument/2006/relationships" r:id="rId36"/>
            <a:extLst>
              <a:ext uri="{FF2B5EF4-FFF2-40B4-BE49-F238E27FC236}">
                <a16:creationId xmlns:a16="http://schemas.microsoft.com/office/drawing/2014/main" id="{230F1E4A-A2D7-4E39-B4E3-49FA1294A2A5}"/>
              </a:ext>
            </a:extLst>
          </xdr:cNvPr>
          <xdr:cNvGrpSpPr/>
        </xdr:nvGrpSpPr>
        <xdr:grpSpPr>
          <a:xfrm>
            <a:off x="1704977" y="4210052"/>
            <a:ext cx="219074" cy="219074"/>
            <a:chOff x="1704977" y="4210052"/>
            <a:chExt cx="219074" cy="219074"/>
          </a:xfrm>
        </xdr:grpSpPr>
        <xdr:sp macro="[0]!Refresh" textlink="">
          <xdr:nvSpPr>
            <xdr:cNvPr id="51" name="Freeform: Shape 50">
              <a:extLst>
                <a:ext uri="{FF2B5EF4-FFF2-40B4-BE49-F238E27FC236}">
                  <a16:creationId xmlns:a16="http://schemas.microsoft.com/office/drawing/2014/main" id="{B1975AE2-9D6A-4376-AC41-0317BA6A453F}"/>
                </a:ext>
              </a:extLst>
            </xdr:cNvPr>
            <xdr:cNvSpPr/>
          </xdr:nvSpPr>
          <xdr:spPr>
            <a:xfrm>
              <a:off x="1708464" y="4234762"/>
              <a:ext cx="182562" cy="104973"/>
            </a:xfrm>
            <a:custGeom>
              <a:avLst/>
              <a:gdLst>
                <a:gd name="connsiteX0" fmla="*/ 44207 w 182561"/>
                <a:gd name="connsiteY0" fmla="*/ 106734 h 104972"/>
                <a:gd name="connsiteX1" fmla="*/ 88022 w 182561"/>
                <a:gd name="connsiteY1" fmla="*/ 62920 h 104972"/>
                <a:gd name="connsiteX2" fmla="*/ 63604 w 182561"/>
                <a:gd name="connsiteY2" fmla="*/ 62920 h 104972"/>
                <a:gd name="connsiteX3" fmla="*/ 106506 w 182561"/>
                <a:gd name="connsiteY3" fmla="*/ 36676 h 104972"/>
                <a:gd name="connsiteX4" fmla="*/ 138226 w 182561"/>
                <a:gd name="connsiteY4" fmla="*/ 48771 h 104972"/>
                <a:gd name="connsiteX5" fmla="*/ 182726 w 182561"/>
                <a:gd name="connsiteY5" fmla="*/ 48771 h 104972"/>
                <a:gd name="connsiteX6" fmla="*/ 106506 w 182561"/>
                <a:gd name="connsiteY6" fmla="*/ 392 h 104972"/>
                <a:gd name="connsiteX7" fmla="*/ 25038 w 182561"/>
                <a:gd name="connsiteY7" fmla="*/ 62920 h 104972"/>
                <a:gd name="connsiteX8" fmla="*/ 392 w 182561"/>
                <a:gd name="connsiteY8" fmla="*/ 62920 h 104972"/>
                <a:gd name="connsiteX9" fmla="*/ 44207 w 182561"/>
                <a:gd name="connsiteY9" fmla="*/ 106734 h 1049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82561" h="104972">
                  <a:moveTo>
                    <a:pt x="44207" y="106734"/>
                  </a:moveTo>
                  <a:lnTo>
                    <a:pt x="88022" y="62920"/>
                  </a:lnTo>
                  <a:lnTo>
                    <a:pt x="63604" y="62920"/>
                  </a:lnTo>
                  <a:cubicBezTo>
                    <a:pt x="71591" y="47402"/>
                    <a:pt x="87794" y="36676"/>
                    <a:pt x="106506" y="36676"/>
                  </a:cubicBezTo>
                  <a:cubicBezTo>
                    <a:pt x="118601" y="36676"/>
                    <a:pt x="129783" y="41240"/>
                    <a:pt x="138226" y="48771"/>
                  </a:cubicBezTo>
                  <a:lnTo>
                    <a:pt x="182726" y="48771"/>
                  </a:lnTo>
                  <a:cubicBezTo>
                    <a:pt x="169262" y="20018"/>
                    <a:pt x="140052" y="392"/>
                    <a:pt x="106506" y="392"/>
                  </a:cubicBezTo>
                  <a:cubicBezTo>
                    <a:pt x="67484" y="392"/>
                    <a:pt x="34623" y="26864"/>
                    <a:pt x="25038" y="62920"/>
                  </a:cubicBezTo>
                  <a:lnTo>
                    <a:pt x="392" y="62920"/>
                  </a:lnTo>
                  <a:lnTo>
                    <a:pt x="44207" y="106734"/>
                  </a:lnTo>
                  <a:close/>
                </a:path>
              </a:pathLst>
            </a:custGeom>
            <a:solidFill>
              <a:srgbClr val="E6D7C4"/>
            </a:solidFill>
            <a:ln w="2183" cap="flat">
              <a:noFill/>
              <a:prstDash val="solid"/>
              <a:miter/>
            </a:ln>
          </xdr:spPr>
          <xdr:txBody>
            <a:bodyPr rtlCol="0" anchor="ctr"/>
            <a:lstStyle/>
            <a:p>
              <a:endParaRPr lang="en-IN"/>
            </a:p>
          </xdr:txBody>
        </xdr:sp>
        <xdr:sp macro="" textlink="">
          <xdr:nvSpPr>
            <xdr:cNvPr id="52" name="Freeform: Shape 51">
              <a:extLst>
                <a:ext uri="{FF2B5EF4-FFF2-40B4-BE49-F238E27FC236}">
                  <a16:creationId xmlns:a16="http://schemas.microsoft.com/office/drawing/2014/main" id="{A5EE4BDA-8ADE-4E6F-93BB-65300ED91DAF}"/>
                </a:ext>
              </a:extLst>
            </xdr:cNvPr>
            <xdr:cNvSpPr/>
          </xdr:nvSpPr>
          <xdr:spPr>
            <a:xfrm>
              <a:off x="1738130" y="4297289"/>
              <a:ext cx="182562" cy="104973"/>
            </a:xfrm>
            <a:custGeom>
              <a:avLst/>
              <a:gdLst>
                <a:gd name="connsiteX0" fmla="*/ 182726 w 182561"/>
                <a:gd name="connsiteY0" fmla="*/ 44207 h 104972"/>
                <a:gd name="connsiteX1" fmla="*/ 138911 w 182561"/>
                <a:gd name="connsiteY1" fmla="*/ 392 h 104972"/>
                <a:gd name="connsiteX2" fmla="*/ 95096 w 182561"/>
                <a:gd name="connsiteY2" fmla="*/ 44207 h 104972"/>
                <a:gd name="connsiteX3" fmla="*/ 119742 w 182561"/>
                <a:gd name="connsiteY3" fmla="*/ 44207 h 104972"/>
                <a:gd name="connsiteX4" fmla="*/ 76840 w 182561"/>
                <a:gd name="connsiteY4" fmla="*/ 70450 h 104972"/>
                <a:gd name="connsiteX5" fmla="*/ 45120 w 182561"/>
                <a:gd name="connsiteY5" fmla="*/ 58356 h 104972"/>
                <a:gd name="connsiteX6" fmla="*/ 392 w 182561"/>
                <a:gd name="connsiteY6" fmla="*/ 58356 h 104972"/>
                <a:gd name="connsiteX7" fmla="*/ 76840 w 182561"/>
                <a:gd name="connsiteY7" fmla="*/ 106734 h 104972"/>
                <a:gd name="connsiteX8" fmla="*/ 158308 w 182561"/>
                <a:gd name="connsiteY8" fmla="*/ 44207 h 104972"/>
                <a:gd name="connsiteX9" fmla="*/ 182726 w 182561"/>
                <a:gd name="connsiteY9" fmla="*/ 44207 h 1049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82561" h="104972">
                  <a:moveTo>
                    <a:pt x="182726" y="44207"/>
                  </a:moveTo>
                  <a:lnTo>
                    <a:pt x="138911" y="392"/>
                  </a:lnTo>
                  <a:lnTo>
                    <a:pt x="95096" y="44207"/>
                  </a:lnTo>
                  <a:lnTo>
                    <a:pt x="119742" y="44207"/>
                  </a:lnTo>
                  <a:cubicBezTo>
                    <a:pt x="111755" y="59725"/>
                    <a:pt x="95552" y="70450"/>
                    <a:pt x="76840" y="70450"/>
                  </a:cubicBezTo>
                  <a:cubicBezTo>
                    <a:pt x="64745" y="70450"/>
                    <a:pt x="53563" y="65886"/>
                    <a:pt x="45120" y="58356"/>
                  </a:cubicBezTo>
                  <a:lnTo>
                    <a:pt x="392" y="58356"/>
                  </a:lnTo>
                  <a:cubicBezTo>
                    <a:pt x="14084" y="87109"/>
                    <a:pt x="43066" y="106734"/>
                    <a:pt x="76840" y="106734"/>
                  </a:cubicBezTo>
                  <a:cubicBezTo>
                    <a:pt x="115862" y="106734"/>
                    <a:pt x="148724" y="80263"/>
                    <a:pt x="158308" y="44207"/>
                  </a:cubicBezTo>
                  <a:lnTo>
                    <a:pt x="182726" y="44207"/>
                  </a:lnTo>
                  <a:close/>
                </a:path>
              </a:pathLst>
            </a:custGeom>
            <a:solidFill>
              <a:srgbClr val="E6D7C4"/>
            </a:solidFill>
            <a:ln w="2183" cap="flat">
              <a:noFill/>
              <a:prstDash val="solid"/>
              <a:miter/>
            </a:ln>
          </xdr:spPr>
          <xdr:txBody>
            <a:bodyPr rtlCol="0" anchor="ctr"/>
            <a:lstStyle/>
            <a:p>
              <a:endParaRPr lang="en-IN"/>
            </a:p>
          </xdr:txBody>
        </xdr:sp>
      </xdr:grpSp>
      <mc:AlternateContent xmlns:mc="http://schemas.openxmlformats.org/markup-compatibility/2006">
        <mc:Choice xmlns:a14="http://schemas.microsoft.com/office/drawing/2010/main" Requires="a14">
          <xdr:graphicFrame macro="">
            <xdr:nvGraphicFramePr>
              <xdr:cNvPr id="53" name="Country 38">
                <a:extLst>
                  <a:ext uri="{FF2B5EF4-FFF2-40B4-BE49-F238E27FC236}">
                    <a16:creationId xmlns:a16="http://schemas.microsoft.com/office/drawing/2014/main" id="{DF5A9B91-1EC5-434B-8442-49095BCB9768}"/>
                  </a:ext>
                </a:extLst>
              </xdr:cNvPr>
              <xdr:cNvGraphicFramePr/>
            </xdr:nvGraphicFramePr>
            <xdr:xfrm>
              <a:off x="9124950" y="4000500"/>
              <a:ext cx="1619251" cy="1762125"/>
            </xdr:xfrm>
            <a:graphic>
              <a:graphicData uri="http://schemas.microsoft.com/office/drawing/2010/slicer">
                <sle:slicer xmlns:sle="http://schemas.microsoft.com/office/drawing/2010/slicer" name="Country 38"/>
              </a:graphicData>
            </a:graphic>
          </xdr:graphicFrame>
        </mc:Choice>
        <mc:Fallback>
          <xdr:sp macro="" textlink="">
            <xdr:nvSpPr>
              <xdr:cNvPr id="0" name=""/>
              <xdr:cNvSpPr>
                <a:spLocks noTextEdit="1"/>
              </xdr:cNvSpPr>
            </xdr:nvSpPr>
            <xdr:spPr>
              <a:xfrm>
                <a:off x="9124950" y="4000500"/>
                <a:ext cx="1619251"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4" name="TextBox 53">
            <a:extLst>
              <a:ext uri="{FF2B5EF4-FFF2-40B4-BE49-F238E27FC236}">
                <a16:creationId xmlns:a16="http://schemas.microsoft.com/office/drawing/2014/main" id="{786F2876-8F30-43C5-AFCA-0552511B810A}"/>
              </a:ext>
            </a:extLst>
          </xdr:cNvPr>
          <xdr:cNvSpPr txBox="1"/>
        </xdr:nvSpPr>
        <xdr:spPr>
          <a:xfrm>
            <a:off x="4276725" y="2476500"/>
            <a:ext cx="2428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634832"/>
                </a:solidFill>
                <a:effectLst/>
                <a:latin typeface="Arial" panose="020B0604020202020204" pitchFamily="34" charset="0"/>
                <a:cs typeface="Arial" panose="020B0604020202020204" pitchFamily="34" charset="0"/>
              </a:rPr>
              <a:t>Total</a:t>
            </a:r>
            <a:r>
              <a:rPr lang="en-IN" sz="1200" b="1" baseline="0">
                <a:solidFill>
                  <a:srgbClr val="634832"/>
                </a:solidFill>
                <a:effectLst/>
                <a:latin typeface="Arial" panose="020B0604020202020204" pitchFamily="34" charset="0"/>
                <a:cs typeface="Arial" panose="020B0604020202020204" pitchFamily="34" charset="0"/>
              </a:rPr>
              <a:t> Shipments by Country</a:t>
            </a:r>
            <a:endParaRPr lang="en-IN" sz="1200" b="1">
              <a:solidFill>
                <a:srgbClr val="634832"/>
              </a:solidFill>
              <a:effectLst/>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xdr:rowOff>
    </xdr:from>
    <xdr:to>
      <xdr:col>20</xdr:col>
      <xdr:colOff>523876</xdr:colOff>
      <xdr:row>33</xdr:row>
      <xdr:rowOff>0</xdr:rowOff>
    </xdr:to>
    <xdr:grpSp>
      <xdr:nvGrpSpPr>
        <xdr:cNvPr id="65" name="Group 64">
          <a:extLst>
            <a:ext uri="{FF2B5EF4-FFF2-40B4-BE49-F238E27FC236}">
              <a16:creationId xmlns:a16="http://schemas.microsoft.com/office/drawing/2014/main" id="{2192FE00-6F2C-486E-8B81-50CB16224502}"/>
            </a:ext>
          </a:extLst>
        </xdr:cNvPr>
        <xdr:cNvGrpSpPr/>
      </xdr:nvGrpSpPr>
      <xdr:grpSpPr>
        <a:xfrm>
          <a:off x="0" y="2"/>
          <a:ext cx="12715876" cy="6286498"/>
          <a:chOff x="0" y="2"/>
          <a:chExt cx="12715876" cy="6286498"/>
        </a:xfrm>
      </xdr:grpSpPr>
      <xdr:sp macro="" textlink="">
        <xdr:nvSpPr>
          <xdr:cNvPr id="2" name="Right Triangle 1">
            <a:extLst>
              <a:ext uri="{FF2B5EF4-FFF2-40B4-BE49-F238E27FC236}">
                <a16:creationId xmlns:a16="http://schemas.microsoft.com/office/drawing/2014/main" id="{0C2EDD15-6100-49AA-86AC-69D9B9FECAE4}"/>
              </a:ext>
            </a:extLst>
          </xdr:cNvPr>
          <xdr:cNvSpPr/>
        </xdr:nvSpPr>
        <xdr:spPr>
          <a:xfrm rot="5400000">
            <a:off x="342900" y="-342898"/>
            <a:ext cx="4467223" cy="5153024"/>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634832"/>
          </a:solidFill>
          <a:ln>
            <a:solidFill>
              <a:srgbClr val="72533A"/>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ight Triangle 1">
            <a:extLst>
              <a:ext uri="{FF2B5EF4-FFF2-40B4-BE49-F238E27FC236}">
                <a16:creationId xmlns:a16="http://schemas.microsoft.com/office/drawing/2014/main" id="{CD23790A-E81D-4494-8A70-CACBBACA673C}"/>
              </a:ext>
            </a:extLst>
          </xdr:cNvPr>
          <xdr:cNvSpPr/>
        </xdr:nvSpPr>
        <xdr:spPr>
          <a:xfrm rot="5400000">
            <a:off x="290512" y="-233361"/>
            <a:ext cx="3152773" cy="36576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967259"/>
          </a:solidFill>
          <a:ln>
            <a:solidFill>
              <a:srgbClr val="825F42"/>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ight Triangle 1">
            <a:extLst>
              <a:ext uri="{FF2B5EF4-FFF2-40B4-BE49-F238E27FC236}">
                <a16:creationId xmlns:a16="http://schemas.microsoft.com/office/drawing/2014/main" id="{B2716754-3699-4FF7-BFD5-67A70016D610}"/>
              </a:ext>
            </a:extLst>
          </xdr:cNvPr>
          <xdr:cNvSpPr/>
        </xdr:nvSpPr>
        <xdr:spPr>
          <a:xfrm rot="5400000">
            <a:off x="85724" y="-38099"/>
            <a:ext cx="2057399" cy="21717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DBC1AC"/>
          </a:solidFill>
          <a:ln>
            <a:solidFill>
              <a:srgbClr val="8C664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1992E64E-E58E-4D34-B43C-DB53054E2EAC}"/>
              </a:ext>
            </a:extLst>
          </xdr:cNvPr>
          <xdr:cNvSpPr/>
        </xdr:nvSpPr>
        <xdr:spPr>
          <a:xfrm>
            <a:off x="1600200" y="933449"/>
            <a:ext cx="9572625" cy="5276851"/>
          </a:xfrm>
          <a:prstGeom prst="roundRect">
            <a:avLst>
              <a:gd name="adj" fmla="val 8725"/>
            </a:avLst>
          </a:prstGeom>
          <a:solidFill>
            <a:srgbClr val="EFE5D9">
              <a:alpha val="99000"/>
            </a:srgbClr>
          </a:solidFill>
          <a:ln>
            <a:noFill/>
          </a:ln>
          <a:effectLst>
            <a:outerShdw blurRad="1778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6" name="TextBox 5">
            <a:extLst>
              <a:ext uri="{FF2B5EF4-FFF2-40B4-BE49-F238E27FC236}">
                <a16:creationId xmlns:a16="http://schemas.microsoft.com/office/drawing/2014/main" id="{04CAD174-8B24-4C5A-B0F7-017A2ECCFF64}"/>
              </a:ext>
            </a:extLst>
          </xdr:cNvPr>
          <xdr:cNvSpPr txBox="1"/>
        </xdr:nvSpPr>
        <xdr:spPr>
          <a:xfrm>
            <a:off x="5686424" y="342900"/>
            <a:ext cx="4619626" cy="5334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CH</a:t>
            </a:r>
            <a:r>
              <a:rPr lang="en-IN" sz="2500" b="1">
                <a:ln cap="rnd" cmpd="tri">
                  <a:noFill/>
                  <a:bevel/>
                </a:ln>
                <a:solidFill>
                  <a:srgbClr val="856143"/>
                </a:solidFill>
                <a:effectLst>
                  <a:innerShdw blurRad="63500" dist="50800" dir="10800000">
                    <a:prstClr val="black">
                      <a:alpha val="50000"/>
                    </a:prstClr>
                  </a:innerShdw>
                </a:effectLst>
                <a:latin typeface="Bauhaus 93" panose="04030905020B02020C02" pitchFamily="82" charset="0"/>
              </a:rPr>
              <a:t>O</a:t>
            </a:r>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COLATE</a:t>
            </a:r>
            <a:r>
              <a:rPr lang="en-IN" sz="2500" b="1" baseline="0">
                <a:ln cap="rnd" cmpd="tri">
                  <a:noFill/>
                  <a:bevel/>
                </a:ln>
                <a:solidFill>
                  <a:srgbClr val="DBC1AC"/>
                </a:solidFill>
                <a:effectLst>
                  <a:innerShdw blurRad="63500" dist="50800" dir="10800000">
                    <a:prstClr val="black">
                      <a:alpha val="50000"/>
                    </a:prstClr>
                  </a:innerShdw>
                </a:effectLst>
                <a:latin typeface="Bauhaus 93" panose="04030905020B02020C02" pitchFamily="82" charset="0"/>
              </a:rPr>
              <a:t> SALES </a:t>
            </a:r>
            <a:r>
              <a:rPr lang="en-IN" sz="2500" b="1" baseline="0">
                <a:ln cap="rnd" cmpd="tri">
                  <a:noFill/>
                  <a:bevel/>
                </a:ln>
                <a:solidFill>
                  <a:srgbClr val="BA9474"/>
                </a:solidFill>
                <a:effectLst>
                  <a:innerShdw blurRad="63500" dist="50800" dir="10800000">
                    <a:prstClr val="black">
                      <a:alpha val="50000"/>
                    </a:prstClr>
                  </a:innerShdw>
                </a:effectLst>
                <a:latin typeface="Bauhaus 93" panose="04030905020B02020C02" pitchFamily="82" charset="0"/>
              </a:rPr>
              <a:t>DASHBOARD</a:t>
            </a:r>
            <a:endParaRPr lang="en-IN" sz="2500" b="1">
              <a:ln cap="rnd" cmpd="tri">
                <a:noFill/>
                <a:bevel/>
              </a:ln>
              <a:solidFill>
                <a:srgbClr val="BA9474"/>
              </a:solidFill>
              <a:effectLst>
                <a:innerShdw blurRad="63500" dist="50800" dir="10800000">
                  <a:prstClr val="black">
                    <a:alpha val="50000"/>
                  </a:prstClr>
                </a:innerShdw>
              </a:effectLst>
              <a:latin typeface="Bauhaus 93" panose="04030905020B02020C02" pitchFamily="82" charset="0"/>
            </a:endParaRPr>
          </a:p>
        </xdr:txBody>
      </xdr:sp>
      <xdr:sp macro="" textlink="">
        <xdr:nvSpPr>
          <xdr:cNvPr id="7" name="Diagonal Stripe 20">
            <a:extLst>
              <a:ext uri="{FF2B5EF4-FFF2-40B4-BE49-F238E27FC236}">
                <a16:creationId xmlns:a16="http://schemas.microsoft.com/office/drawing/2014/main" id="{4F419A7D-16DB-4C42-B6D7-4F25875B1471}"/>
              </a:ext>
            </a:extLst>
          </xdr:cNvPr>
          <xdr:cNvSpPr/>
        </xdr:nvSpPr>
        <xdr:spPr>
          <a:xfrm rot="8025574">
            <a:off x="732786" y="2710505"/>
            <a:ext cx="1835034" cy="1768499"/>
          </a:xfrm>
          <a:custGeom>
            <a:avLst/>
            <a:gdLst>
              <a:gd name="connsiteX0" fmla="*/ 0 w 1762125"/>
              <a:gd name="connsiteY0" fmla="*/ 1141203 h 1692000"/>
              <a:gd name="connsiteX1" fmla="*/ 1188500 w 1762125"/>
              <a:gd name="connsiteY1" fmla="*/ 0 h 1692000"/>
              <a:gd name="connsiteX2" fmla="*/ 1762125 w 1762125"/>
              <a:gd name="connsiteY2" fmla="*/ 0 h 1692000"/>
              <a:gd name="connsiteX3" fmla="*/ 0 w 1762125"/>
              <a:gd name="connsiteY3" fmla="*/ 1692000 h 1692000"/>
              <a:gd name="connsiteX4" fmla="*/ 0 w 1762125"/>
              <a:gd name="connsiteY4" fmla="*/ 1141203 h 1692000"/>
              <a:gd name="connsiteX0" fmla="*/ 186125 w 1948250"/>
              <a:gd name="connsiteY0" fmla="*/ 1141203 h 1736841"/>
              <a:gd name="connsiteX1" fmla="*/ 1374625 w 1948250"/>
              <a:gd name="connsiteY1" fmla="*/ 0 h 1736841"/>
              <a:gd name="connsiteX2" fmla="*/ 1948250 w 1948250"/>
              <a:gd name="connsiteY2" fmla="*/ 0 h 1736841"/>
              <a:gd name="connsiteX3" fmla="*/ 186125 w 1948250"/>
              <a:gd name="connsiteY3" fmla="*/ 1692000 h 1736841"/>
              <a:gd name="connsiteX4" fmla="*/ 186125 w 1948250"/>
              <a:gd name="connsiteY4" fmla="*/ 1141203 h 1736841"/>
              <a:gd name="connsiteX0" fmla="*/ 186125 w 1994949"/>
              <a:gd name="connsiteY0" fmla="*/ 1319921 h 1915559"/>
              <a:gd name="connsiteX1" fmla="*/ 1374625 w 1994949"/>
              <a:gd name="connsiteY1" fmla="*/ 178718 h 1915559"/>
              <a:gd name="connsiteX2" fmla="*/ 1948250 w 1994949"/>
              <a:gd name="connsiteY2" fmla="*/ 178718 h 1915559"/>
              <a:gd name="connsiteX3" fmla="*/ 186125 w 1994949"/>
              <a:gd name="connsiteY3" fmla="*/ 1870718 h 1915559"/>
              <a:gd name="connsiteX4" fmla="*/ 186125 w 1994949"/>
              <a:gd name="connsiteY4" fmla="*/ 1319921 h 1915559"/>
              <a:gd name="connsiteX0" fmla="*/ 186125 w 1992600"/>
              <a:gd name="connsiteY0" fmla="*/ 1317247 h 1912885"/>
              <a:gd name="connsiteX1" fmla="*/ 1374625 w 1992600"/>
              <a:gd name="connsiteY1" fmla="*/ 176044 h 1912885"/>
              <a:gd name="connsiteX2" fmla="*/ 1948250 w 1992600"/>
              <a:gd name="connsiteY2" fmla="*/ 176044 h 1912885"/>
              <a:gd name="connsiteX3" fmla="*/ 186125 w 1992600"/>
              <a:gd name="connsiteY3" fmla="*/ 1868044 h 1912885"/>
              <a:gd name="connsiteX4" fmla="*/ 186125 w 1992600"/>
              <a:gd name="connsiteY4" fmla="*/ 1317247 h 1912885"/>
              <a:gd name="connsiteX0" fmla="*/ 186125 w 1948250"/>
              <a:gd name="connsiteY0" fmla="*/ 1217702 h 1813340"/>
              <a:gd name="connsiteX1" fmla="*/ 1374625 w 1948250"/>
              <a:gd name="connsiteY1" fmla="*/ 76499 h 1813340"/>
              <a:gd name="connsiteX2" fmla="*/ 1948250 w 1948250"/>
              <a:gd name="connsiteY2" fmla="*/ 76499 h 1813340"/>
              <a:gd name="connsiteX3" fmla="*/ 186125 w 1948250"/>
              <a:gd name="connsiteY3" fmla="*/ 1768499 h 1813340"/>
              <a:gd name="connsiteX4" fmla="*/ 186125 w 1948250"/>
              <a:gd name="connsiteY4" fmla="*/ 1217702 h 1813340"/>
              <a:gd name="connsiteX0" fmla="*/ 72909 w 1835034"/>
              <a:gd name="connsiteY0" fmla="*/ 1217702 h 1768499"/>
              <a:gd name="connsiteX1" fmla="*/ 1261409 w 1835034"/>
              <a:gd name="connsiteY1" fmla="*/ 76499 h 1768499"/>
              <a:gd name="connsiteX2" fmla="*/ 1835034 w 1835034"/>
              <a:gd name="connsiteY2" fmla="*/ 76499 h 1768499"/>
              <a:gd name="connsiteX3" fmla="*/ 72909 w 1835034"/>
              <a:gd name="connsiteY3" fmla="*/ 1768499 h 1768499"/>
              <a:gd name="connsiteX4" fmla="*/ 72909 w 1835034"/>
              <a:gd name="connsiteY4" fmla="*/ 1217702 h 17684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5034" h="1768499">
                <a:moveTo>
                  <a:pt x="72909" y="1217702"/>
                </a:moveTo>
                <a:lnTo>
                  <a:pt x="1261409" y="76499"/>
                </a:lnTo>
                <a:cubicBezTo>
                  <a:pt x="1555097" y="-113702"/>
                  <a:pt x="1615223" y="115552"/>
                  <a:pt x="1835034" y="76499"/>
                </a:cubicBezTo>
                <a:lnTo>
                  <a:pt x="72909" y="1768499"/>
                </a:lnTo>
                <a:cubicBezTo>
                  <a:pt x="151876" y="1549089"/>
                  <a:pt x="-125174" y="1499702"/>
                  <a:pt x="72909" y="1217702"/>
                </a:cubicBezTo>
                <a:close/>
              </a:path>
            </a:pathLst>
          </a:custGeom>
          <a:solidFill>
            <a:srgbClr val="634832"/>
          </a:solidFill>
          <a:ln w="3175">
            <a:solidFill>
              <a:schemeClr val="tx1">
                <a:lumMod val="65000"/>
                <a:lumOff val="35000"/>
              </a:schemeClr>
            </a:solidFill>
          </a:ln>
          <a:effectLst>
            <a:outerShdw blurRad="114300" sx="97000" sy="97000" algn="ctr" rotWithShape="0">
              <a:prstClr val="black">
                <a:alpha val="6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8" name="Graphic 7" descr="Orange">
            <a:extLst>
              <a:ext uri="{FF2B5EF4-FFF2-40B4-BE49-F238E27FC236}">
                <a16:creationId xmlns:a16="http://schemas.microsoft.com/office/drawing/2014/main" id="{F9EE30DA-208A-4788-980D-E3EA00488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32450" y="1371600"/>
            <a:ext cx="542925" cy="542925"/>
          </a:xfrm>
          <a:prstGeom prst="rect">
            <a:avLst/>
          </a:prstGeom>
          <a:effectLst>
            <a:outerShdw blurRad="63500" sx="102000" sy="102000" algn="ctr" rotWithShape="0">
              <a:prstClr val="black">
                <a:alpha val="60000"/>
              </a:prstClr>
            </a:outerShdw>
          </a:effectLst>
        </xdr:spPr>
      </xdr:pic>
      <xdr:pic>
        <xdr:nvPicPr>
          <xdr:cNvPr id="9" name="Graphic 8" descr="Popsicle">
            <a:extLst>
              <a:ext uri="{FF2B5EF4-FFF2-40B4-BE49-F238E27FC236}">
                <a16:creationId xmlns:a16="http://schemas.microsoft.com/office/drawing/2014/main" id="{A4B19AFB-AA92-4B58-AE0D-E0BAB49C16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870218">
            <a:off x="11200593" y="2504135"/>
            <a:ext cx="604360" cy="604360"/>
          </a:xfrm>
          <a:prstGeom prst="rect">
            <a:avLst/>
          </a:prstGeom>
          <a:effectLst>
            <a:outerShdw blurRad="63500" sx="102000" sy="102000" algn="ctr" rotWithShape="0">
              <a:prstClr val="black">
                <a:alpha val="60000"/>
              </a:prstClr>
            </a:outerShdw>
          </a:effectLst>
        </xdr:spPr>
      </xdr:pic>
      <xdr:pic>
        <xdr:nvPicPr>
          <xdr:cNvPr id="10" name="Graphic 9" descr="Lollipop">
            <a:extLst>
              <a:ext uri="{FF2B5EF4-FFF2-40B4-BE49-F238E27FC236}">
                <a16:creationId xmlns:a16="http://schemas.microsoft.com/office/drawing/2014/main" id="{F5A548C1-6FAA-482E-8635-59AC5840E1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688651">
            <a:off x="754801" y="4555277"/>
            <a:ext cx="626325" cy="626325"/>
          </a:xfrm>
          <a:prstGeom prst="rect">
            <a:avLst/>
          </a:prstGeom>
          <a:effectLst>
            <a:outerShdw blurRad="266700" sx="102000" sy="102000" algn="ctr" rotWithShape="0">
              <a:prstClr val="black">
                <a:alpha val="49000"/>
              </a:prstClr>
            </a:outerShdw>
          </a:effectLst>
        </xdr:spPr>
      </xdr:pic>
      <xdr:pic>
        <xdr:nvPicPr>
          <xdr:cNvPr id="11" name="Graphic 10" descr="Candy">
            <a:extLst>
              <a:ext uri="{FF2B5EF4-FFF2-40B4-BE49-F238E27FC236}">
                <a16:creationId xmlns:a16="http://schemas.microsoft.com/office/drawing/2014/main" id="{957E6BAF-C698-4D91-8290-72CA2E8900B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39600" y="3428925"/>
            <a:ext cx="628725" cy="628725"/>
          </a:xfrm>
          <a:prstGeom prst="rect">
            <a:avLst/>
          </a:prstGeom>
          <a:effectLst>
            <a:outerShdw blurRad="63500" sx="102000" sy="102000" algn="ctr" rotWithShape="0">
              <a:prstClr val="black">
                <a:alpha val="60000"/>
              </a:prstClr>
            </a:outerShdw>
          </a:effectLst>
        </xdr:spPr>
      </xdr:pic>
      <xdr:pic>
        <xdr:nvPicPr>
          <xdr:cNvPr id="12" name="Graphic 11" descr="Lollipop">
            <a:extLst>
              <a:ext uri="{FF2B5EF4-FFF2-40B4-BE49-F238E27FC236}">
                <a16:creationId xmlns:a16="http://schemas.microsoft.com/office/drawing/2014/main" id="{0E715D3A-EDC3-4963-9BEA-2A9167410E6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9748885">
            <a:off x="6117696" y="399439"/>
            <a:ext cx="398811" cy="398811"/>
          </a:xfrm>
          <a:prstGeom prst="rect">
            <a:avLst/>
          </a:prstGeom>
          <a:effectLst>
            <a:outerShdw blurRad="63500" sx="102000" sy="102000" algn="ctr" rotWithShape="0">
              <a:prstClr val="black">
                <a:alpha val="40000"/>
              </a:prstClr>
            </a:outerShdw>
          </a:effectLst>
        </xdr:spPr>
      </xdr:pic>
      <xdr:pic>
        <xdr:nvPicPr>
          <xdr:cNvPr id="13" name="Graphic 12" descr="Donut">
            <a:extLst>
              <a:ext uri="{FF2B5EF4-FFF2-40B4-BE49-F238E27FC236}">
                <a16:creationId xmlns:a16="http://schemas.microsoft.com/office/drawing/2014/main" id="{1C416BFE-88DA-4FAF-AE55-42D82322E73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87126" y="4591051"/>
            <a:ext cx="542924" cy="542924"/>
          </a:xfrm>
          <a:prstGeom prst="rect">
            <a:avLst/>
          </a:prstGeom>
          <a:effectLst>
            <a:outerShdw blurRad="63500" sx="102000" sy="102000" algn="ctr" rotWithShape="0">
              <a:prstClr val="black">
                <a:alpha val="60000"/>
              </a:prstClr>
            </a:outerShdw>
          </a:effectLst>
        </xdr:spPr>
      </xdr:pic>
      <xdr:pic>
        <xdr:nvPicPr>
          <xdr:cNvPr id="14" name="Graphic 13" descr="Candy">
            <a:extLst>
              <a:ext uri="{FF2B5EF4-FFF2-40B4-BE49-F238E27FC236}">
                <a16:creationId xmlns:a16="http://schemas.microsoft.com/office/drawing/2014/main" id="{CC94428D-F33C-46ED-8829-794C3A1A00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371476" y="5743575"/>
            <a:ext cx="514350" cy="514350"/>
          </a:xfrm>
          <a:prstGeom prst="rect">
            <a:avLst/>
          </a:prstGeom>
          <a:effectLst>
            <a:outerShdw blurRad="63500" sx="102000" sy="102000" algn="ctr" rotWithShape="0">
              <a:prstClr val="black">
                <a:alpha val="74000"/>
              </a:prstClr>
            </a:outerShdw>
          </a:effectLst>
        </xdr:spPr>
      </xdr:pic>
      <xdr:pic>
        <xdr:nvPicPr>
          <xdr:cNvPr id="15" name="Graphic 14" descr="Lollipop">
            <a:extLst>
              <a:ext uri="{FF2B5EF4-FFF2-40B4-BE49-F238E27FC236}">
                <a16:creationId xmlns:a16="http://schemas.microsoft.com/office/drawing/2014/main" id="{65F69B81-8097-40EA-8A45-31A314EE114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956201" y="5660175"/>
            <a:ext cx="626325" cy="626325"/>
          </a:xfrm>
          <a:prstGeom prst="rect">
            <a:avLst/>
          </a:prstGeom>
          <a:effectLst>
            <a:outerShdw blurRad="63500" sx="102000" sy="102000" algn="ctr" rotWithShape="0">
              <a:prstClr val="black">
                <a:alpha val="60000"/>
              </a:prstClr>
            </a:outerShdw>
          </a:effectLst>
        </xdr:spPr>
      </xdr:pic>
      <xdr:grpSp>
        <xdr:nvGrpSpPr>
          <xdr:cNvPr id="16" name="Group 15">
            <a:extLst>
              <a:ext uri="{FF2B5EF4-FFF2-40B4-BE49-F238E27FC236}">
                <a16:creationId xmlns:a16="http://schemas.microsoft.com/office/drawing/2014/main" id="{631433DF-2A4A-4323-A0CB-97317F861E65}"/>
              </a:ext>
            </a:extLst>
          </xdr:cNvPr>
          <xdr:cNvGrpSpPr/>
        </xdr:nvGrpSpPr>
        <xdr:grpSpPr>
          <a:xfrm>
            <a:off x="2190750" y="1209676"/>
            <a:ext cx="8686800" cy="895349"/>
            <a:chOff x="2400299" y="1371601"/>
            <a:chExt cx="8048626" cy="895349"/>
          </a:xfrm>
        </xdr:grpSpPr>
        <xdr:sp macro="" textlink="">
          <xdr:nvSpPr>
            <xdr:cNvPr id="17" name="Rectangle: Rounded Corners 16">
              <a:hlinkClick xmlns:r="http://schemas.openxmlformats.org/officeDocument/2006/relationships" r:id="rId15"/>
              <a:extLst>
                <a:ext uri="{FF2B5EF4-FFF2-40B4-BE49-F238E27FC236}">
                  <a16:creationId xmlns:a16="http://schemas.microsoft.com/office/drawing/2014/main" id="{397B8927-8940-4680-BE9E-6EBF316EFE6C}"/>
                </a:ext>
              </a:extLst>
            </xdr:cNvPr>
            <xdr:cNvSpPr/>
          </xdr:nvSpPr>
          <xdr:spPr>
            <a:xfrm>
              <a:off x="2400299" y="1371601"/>
              <a:ext cx="1826826"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hlinkClick xmlns:r="http://schemas.openxmlformats.org/officeDocument/2006/relationships" r:id="rId16"/>
              <a:extLst>
                <a:ext uri="{FF2B5EF4-FFF2-40B4-BE49-F238E27FC236}">
                  <a16:creationId xmlns:a16="http://schemas.microsoft.com/office/drawing/2014/main" id="{A7A20161-1656-404A-A140-A0210BC8C30A}"/>
                </a:ext>
              </a:extLst>
            </xdr:cNvPr>
            <xdr:cNvSpPr/>
          </xdr:nvSpPr>
          <xdr:spPr>
            <a:xfrm>
              <a:off x="4429125" y="1371601"/>
              <a:ext cx="1836634"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hlinkClick xmlns:r="http://schemas.openxmlformats.org/officeDocument/2006/relationships" r:id="rId17"/>
              <a:extLst>
                <a:ext uri="{FF2B5EF4-FFF2-40B4-BE49-F238E27FC236}">
                  <a16:creationId xmlns:a16="http://schemas.microsoft.com/office/drawing/2014/main" id="{3B0BB773-91B1-4B3F-AA34-885DE5463ADC}"/>
                </a:ext>
              </a:extLst>
            </xdr:cNvPr>
            <xdr:cNvSpPr/>
          </xdr:nvSpPr>
          <xdr:spPr>
            <a:xfrm>
              <a:off x="6457950" y="1371601"/>
              <a:ext cx="1855266" cy="895349"/>
            </a:xfrm>
            <a:prstGeom prst="roundRect">
              <a:avLst/>
            </a:prstGeom>
            <a:solidFill>
              <a:srgbClr val="D5B79F"/>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hlinkClick xmlns:r="http://schemas.openxmlformats.org/officeDocument/2006/relationships" r:id="rId18"/>
              <a:extLst>
                <a:ext uri="{FF2B5EF4-FFF2-40B4-BE49-F238E27FC236}">
                  <a16:creationId xmlns:a16="http://schemas.microsoft.com/office/drawing/2014/main" id="{9E7E4A66-D5C2-4D84-B979-36FBDC603BCA}"/>
                </a:ext>
              </a:extLst>
            </xdr:cNvPr>
            <xdr:cNvSpPr/>
          </xdr:nvSpPr>
          <xdr:spPr>
            <a:xfrm>
              <a:off x="8496300" y="1371601"/>
              <a:ext cx="1820247"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418CFE94-8369-43DF-8BE0-AF64F249DCC5}"/>
                </a:ext>
              </a:extLst>
            </xdr:cNvPr>
            <xdr:cNvSpPr txBox="1"/>
          </xdr:nvSpPr>
          <xdr:spPr>
            <a:xfrm>
              <a:off x="3067049" y="1485901"/>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a:t>
              </a:r>
              <a:r>
                <a:rPr lang="en-IN" sz="1400" b="1" baseline="0">
                  <a:solidFill>
                    <a:srgbClr val="634832"/>
                  </a:solidFill>
                  <a:effectLst/>
                  <a:latin typeface="Arial Black" panose="020B0A04020102020204" pitchFamily="34" charset="0"/>
                </a:rPr>
                <a:t>  </a:t>
              </a:r>
              <a:r>
                <a:rPr lang="en-IN" sz="1400" b="1">
                  <a:solidFill>
                    <a:srgbClr val="634832"/>
                  </a:solidFill>
                  <a:effectLst/>
                  <a:latin typeface="Arial Black" panose="020B0A04020102020204" pitchFamily="34" charset="0"/>
                </a:rPr>
                <a:t>Sales</a:t>
              </a:r>
            </a:p>
          </xdr:txBody>
        </xdr:sp>
        <xdr:sp macro="" textlink="">
          <xdr:nvSpPr>
            <xdr:cNvPr id="22" name="Flowchart: Alternate Process 21">
              <a:extLst>
                <a:ext uri="{FF2B5EF4-FFF2-40B4-BE49-F238E27FC236}">
                  <a16:creationId xmlns:a16="http://schemas.microsoft.com/office/drawing/2014/main" id="{350C7447-46DE-41F9-AE17-BF304C03DC1D}"/>
                </a:ext>
              </a:extLst>
            </xdr:cNvPr>
            <xdr:cNvSpPr/>
          </xdr:nvSpPr>
          <xdr:spPr>
            <a:xfrm>
              <a:off x="255270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Flowchart: Alternate Process 22">
              <a:extLst>
                <a:ext uri="{FF2B5EF4-FFF2-40B4-BE49-F238E27FC236}">
                  <a16:creationId xmlns:a16="http://schemas.microsoft.com/office/drawing/2014/main" id="{360390FA-9E11-4DA4-89D6-094A1067E827}"/>
                </a:ext>
              </a:extLst>
            </xdr:cNvPr>
            <xdr:cNvSpPr/>
          </xdr:nvSpPr>
          <xdr:spPr>
            <a:xfrm>
              <a:off x="4581525"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Flowchart: Alternate Process 23">
              <a:extLst>
                <a:ext uri="{FF2B5EF4-FFF2-40B4-BE49-F238E27FC236}">
                  <a16:creationId xmlns:a16="http://schemas.microsoft.com/office/drawing/2014/main" id="{0B53BF23-3244-47C9-8546-C53F792E4017}"/>
                </a:ext>
              </a:extLst>
            </xdr:cNvPr>
            <xdr:cNvSpPr/>
          </xdr:nvSpPr>
          <xdr:spPr>
            <a:xfrm>
              <a:off x="66103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Flowchart: Alternate Process 24">
              <a:extLst>
                <a:ext uri="{FF2B5EF4-FFF2-40B4-BE49-F238E27FC236}">
                  <a16:creationId xmlns:a16="http://schemas.microsoft.com/office/drawing/2014/main" id="{F5EFF342-DBDF-4843-BB16-D7E806219CAB}"/>
                </a:ext>
              </a:extLst>
            </xdr:cNvPr>
            <xdr:cNvSpPr/>
          </xdr:nvSpPr>
          <xdr:spPr>
            <a:xfrm>
              <a:off x="86296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6" name="Graphic 25" descr="Bar graph with upward trend">
              <a:extLst>
                <a:ext uri="{FF2B5EF4-FFF2-40B4-BE49-F238E27FC236}">
                  <a16:creationId xmlns:a16="http://schemas.microsoft.com/office/drawing/2014/main" id="{D1936D6E-4783-4491-9040-26C48BD80E1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600325" y="1600200"/>
              <a:ext cx="428625" cy="428625"/>
            </a:xfrm>
            <a:prstGeom prst="rect">
              <a:avLst/>
            </a:prstGeom>
            <a:effectLst/>
          </xdr:spPr>
        </xdr:pic>
        <xdr:sp macro="" textlink="">
          <xdr:nvSpPr>
            <xdr:cNvPr id="27" name="TextBox 26">
              <a:extLst>
                <a:ext uri="{FF2B5EF4-FFF2-40B4-BE49-F238E27FC236}">
                  <a16:creationId xmlns:a16="http://schemas.microsoft.com/office/drawing/2014/main" id="{1FEE562B-5FE0-40EE-8FD5-555C9B891577}"/>
                </a:ext>
              </a:extLst>
            </xdr:cNvPr>
            <xdr:cNvSpPr txBox="1"/>
          </xdr:nvSpPr>
          <xdr:spPr>
            <a:xfrm>
              <a:off x="5057774" y="1514476"/>
              <a:ext cx="13239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Units</a:t>
              </a:r>
              <a:r>
                <a:rPr lang="en-IN" sz="1400" b="1" baseline="0">
                  <a:solidFill>
                    <a:srgbClr val="634832"/>
                  </a:solidFill>
                  <a:effectLst/>
                  <a:latin typeface="Arial Black" panose="020B0A04020102020204" pitchFamily="34" charset="0"/>
                </a:rPr>
                <a:t> Sold</a:t>
              </a:r>
              <a:endParaRPr lang="en-IN" sz="1400" b="1">
                <a:solidFill>
                  <a:srgbClr val="634832"/>
                </a:solidFill>
                <a:effectLst/>
                <a:latin typeface="Arial Black" panose="020B0A04020102020204" pitchFamily="34" charset="0"/>
              </a:endParaRPr>
            </a:p>
          </xdr:txBody>
        </xdr:sp>
        <xdr:sp macro="" textlink="">
          <xdr:nvSpPr>
            <xdr:cNvPr id="28" name="TextBox 27">
              <a:extLst>
                <a:ext uri="{FF2B5EF4-FFF2-40B4-BE49-F238E27FC236}">
                  <a16:creationId xmlns:a16="http://schemas.microsoft.com/office/drawing/2014/main" id="{AFEB0DE7-37EA-4356-AB5B-6BE6F65AD927}"/>
                </a:ext>
              </a:extLst>
            </xdr:cNvPr>
            <xdr:cNvSpPr txBox="1"/>
          </xdr:nvSpPr>
          <xdr:spPr>
            <a:xfrm>
              <a:off x="7086599" y="1514476"/>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Profit</a:t>
              </a:r>
            </a:p>
          </xdr:txBody>
        </xdr:sp>
        <xdr:sp macro="" textlink="">
          <xdr:nvSpPr>
            <xdr:cNvPr id="29" name="TextBox 28">
              <a:extLst>
                <a:ext uri="{FF2B5EF4-FFF2-40B4-BE49-F238E27FC236}">
                  <a16:creationId xmlns:a16="http://schemas.microsoft.com/office/drawing/2014/main" id="{A32563D1-3811-4B5F-A3DA-E68789E1211E}"/>
                </a:ext>
              </a:extLst>
            </xdr:cNvPr>
            <xdr:cNvSpPr txBox="1"/>
          </xdr:nvSpPr>
          <xdr:spPr>
            <a:xfrm>
              <a:off x="9086849" y="1514476"/>
              <a:ext cx="1362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Shipments</a:t>
              </a:r>
            </a:p>
          </xdr:txBody>
        </xdr:sp>
        <xdr:sp macro="" textlink="'Chocolate Sales Data'!U2">
          <xdr:nvSpPr>
            <xdr:cNvPr id="30" name="TextBox 29">
              <a:extLst>
                <a:ext uri="{FF2B5EF4-FFF2-40B4-BE49-F238E27FC236}">
                  <a16:creationId xmlns:a16="http://schemas.microsoft.com/office/drawing/2014/main" id="{7E12B748-24F3-4040-8EC1-82C660378DAB}"/>
                </a:ext>
              </a:extLst>
            </xdr:cNvPr>
            <xdr:cNvSpPr txBox="1"/>
          </xdr:nvSpPr>
          <xdr:spPr>
            <a:xfrm>
              <a:off x="3086101" y="1714500"/>
              <a:ext cx="10572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FC739F-619D-4DFE-B4F7-207376A7C819}" type="TxLink">
                <a:rPr lang="en-US" sz="1400" b="1" i="0" u="none" strike="noStrike">
                  <a:solidFill>
                    <a:srgbClr val="8C6646"/>
                  </a:solidFill>
                  <a:effectLst/>
                  <a:latin typeface="Calibri"/>
                  <a:cs typeface="Calibri"/>
                </a:rPr>
                <a:pPr/>
                <a:t>₹ 28,37,446</a:t>
              </a:fld>
              <a:endParaRPr lang="en-IN" sz="1600" b="1">
                <a:solidFill>
                  <a:srgbClr val="8C6646"/>
                </a:solidFill>
                <a:effectLst/>
                <a:latin typeface="Arial Black" panose="020B0A04020102020204" pitchFamily="34" charset="0"/>
              </a:endParaRPr>
            </a:p>
          </xdr:txBody>
        </xdr:sp>
        <xdr:pic>
          <xdr:nvPicPr>
            <xdr:cNvPr id="31" name="Graphic 30" descr="Bullseye">
              <a:extLst>
                <a:ext uri="{FF2B5EF4-FFF2-40B4-BE49-F238E27FC236}">
                  <a16:creationId xmlns:a16="http://schemas.microsoft.com/office/drawing/2014/main" id="{C8279E4B-208B-4311-A1FA-B8A96F8EC22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638676" y="1600201"/>
              <a:ext cx="419100" cy="419100"/>
            </a:xfrm>
            <a:prstGeom prst="rect">
              <a:avLst/>
            </a:prstGeom>
          </xdr:spPr>
        </xdr:pic>
        <xdr:sp macro="" textlink="'Chocolate Sales Data'!U4">
          <xdr:nvSpPr>
            <xdr:cNvPr id="32" name="TextBox 31">
              <a:extLst>
                <a:ext uri="{FF2B5EF4-FFF2-40B4-BE49-F238E27FC236}">
                  <a16:creationId xmlns:a16="http://schemas.microsoft.com/office/drawing/2014/main" id="{75C99063-3B6E-43B7-8A7B-C08B8CF3C792}"/>
                </a:ext>
              </a:extLst>
            </xdr:cNvPr>
            <xdr:cNvSpPr txBox="1"/>
          </xdr:nvSpPr>
          <xdr:spPr>
            <a:xfrm>
              <a:off x="527685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r>
                <a:rPr lang="en-US" sz="1400" b="1" i="0" u="none" strike="noStrike" baseline="0">
                  <a:solidFill>
                    <a:srgbClr val="8C6646"/>
                  </a:solidFill>
                  <a:effectLst/>
                  <a:latin typeface="Calibri"/>
                  <a:cs typeface="Calibri"/>
                </a:rPr>
                <a:t> </a:t>
              </a:r>
              <a:fld id="{8720D8FD-B4F0-4539-926E-BAA467401652}" type="TxLink">
                <a:rPr lang="en-US" sz="1400" b="1" i="0" u="none" strike="noStrike">
                  <a:solidFill>
                    <a:srgbClr val="8C6646"/>
                  </a:solidFill>
                  <a:effectLst/>
                  <a:latin typeface="Calibri"/>
                  <a:cs typeface="Calibri"/>
                </a:rPr>
                <a:pPr/>
                <a:t>77545</a:t>
              </a:fld>
              <a:endParaRPr lang="en-IN" sz="2000" b="1">
                <a:solidFill>
                  <a:srgbClr val="8C6646"/>
                </a:solidFill>
                <a:effectLst/>
                <a:latin typeface="Arial Black" panose="020B0A04020102020204" pitchFamily="34" charset="0"/>
              </a:endParaRPr>
            </a:p>
          </xdr:txBody>
        </xdr:sp>
        <xdr:pic>
          <xdr:nvPicPr>
            <xdr:cNvPr id="33" name="Graphic 32" descr="Coins">
              <a:extLst>
                <a:ext uri="{FF2B5EF4-FFF2-40B4-BE49-F238E27FC236}">
                  <a16:creationId xmlns:a16="http://schemas.microsoft.com/office/drawing/2014/main" id="{26369176-84E5-4223-9287-0F9B3E2C516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667502" y="1609727"/>
              <a:ext cx="409574" cy="409574"/>
            </a:xfrm>
            <a:prstGeom prst="rect">
              <a:avLst/>
            </a:prstGeom>
          </xdr:spPr>
        </xdr:pic>
        <xdr:sp macro="" textlink="'Chocolate Sales Data'!U6">
          <xdr:nvSpPr>
            <xdr:cNvPr id="34" name="TextBox 33">
              <a:extLst>
                <a:ext uri="{FF2B5EF4-FFF2-40B4-BE49-F238E27FC236}">
                  <a16:creationId xmlns:a16="http://schemas.microsoft.com/office/drawing/2014/main" id="{9478DF4C-362F-4E65-A929-325994BF570B}"/>
                </a:ext>
              </a:extLst>
            </xdr:cNvPr>
            <xdr:cNvSpPr txBox="1"/>
          </xdr:nvSpPr>
          <xdr:spPr>
            <a:xfrm>
              <a:off x="7181849" y="1724025"/>
              <a:ext cx="10477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C2FF2-740E-4472-AD2E-3B782BCF2741}" type="TxLink">
                <a:rPr lang="en-US" sz="1400" b="1" i="0" u="none" strike="noStrike">
                  <a:solidFill>
                    <a:srgbClr val="8C6646"/>
                  </a:solidFill>
                  <a:effectLst/>
                  <a:latin typeface="Calibri"/>
                  <a:cs typeface="Calibri"/>
                </a:rPr>
                <a:pPr/>
                <a:t>₹ 21,28,085</a:t>
              </a:fld>
              <a:endParaRPr lang="en-IN" sz="2800" b="1">
                <a:solidFill>
                  <a:srgbClr val="8C6646"/>
                </a:solidFill>
                <a:effectLst/>
                <a:latin typeface="Arial Black" panose="020B0A04020102020204" pitchFamily="34" charset="0"/>
              </a:endParaRPr>
            </a:p>
          </xdr:txBody>
        </xdr:sp>
        <xdr:pic>
          <xdr:nvPicPr>
            <xdr:cNvPr id="35" name="Graphic 34" descr="Truck">
              <a:extLst>
                <a:ext uri="{FF2B5EF4-FFF2-40B4-BE49-F238E27FC236}">
                  <a16:creationId xmlns:a16="http://schemas.microsoft.com/office/drawing/2014/main" id="{0B69165C-4CE8-466D-A6C2-9981DB39203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715375" y="1619250"/>
              <a:ext cx="381000" cy="381000"/>
            </a:xfrm>
            <a:prstGeom prst="rect">
              <a:avLst/>
            </a:prstGeom>
          </xdr:spPr>
        </xdr:pic>
        <xdr:sp macro="" textlink="'Chocolate Sales Data'!U10">
          <xdr:nvSpPr>
            <xdr:cNvPr id="36" name="TextBox 35">
              <a:extLst>
                <a:ext uri="{FF2B5EF4-FFF2-40B4-BE49-F238E27FC236}">
                  <a16:creationId xmlns:a16="http://schemas.microsoft.com/office/drawing/2014/main" id="{2306AC52-81D3-44A8-9696-1FDE7D93293F}"/>
                </a:ext>
              </a:extLst>
            </xdr:cNvPr>
            <xdr:cNvSpPr txBox="1"/>
          </xdr:nvSpPr>
          <xdr:spPr>
            <a:xfrm>
              <a:off x="933450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fld id="{CB2C8D12-FCF8-45B7-98B1-389D70E1B1D6}" type="TxLink">
                <a:rPr lang="en-US" sz="1400" b="1" i="0" u="none" strike="noStrike">
                  <a:solidFill>
                    <a:srgbClr val="8C6646"/>
                  </a:solidFill>
                  <a:effectLst/>
                  <a:latin typeface="Calibri"/>
                  <a:cs typeface="Calibri"/>
                </a:rPr>
                <a:pPr/>
                <a:t>501</a:t>
              </a:fld>
              <a:endParaRPr lang="en-IN" sz="3600" b="1">
                <a:solidFill>
                  <a:srgbClr val="8C6646"/>
                </a:solidFill>
                <a:effectLst/>
                <a:latin typeface="Arial Black" panose="020B0A04020102020204" pitchFamily="34" charset="0"/>
              </a:endParaRPr>
            </a:p>
          </xdr:txBody>
        </xdr:sp>
      </xdr:grpSp>
      <xdr:pic>
        <xdr:nvPicPr>
          <xdr:cNvPr id="37" name="Graphic 36" descr="Lollipop">
            <a:extLst>
              <a:ext uri="{FF2B5EF4-FFF2-40B4-BE49-F238E27FC236}">
                <a16:creationId xmlns:a16="http://schemas.microsoft.com/office/drawing/2014/main" id="{D8A17897-F29D-4779-A985-61850A3BD29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156102" y="430950"/>
            <a:ext cx="626325" cy="626325"/>
          </a:xfrm>
          <a:prstGeom prst="rect">
            <a:avLst/>
          </a:prstGeom>
          <a:effectLst>
            <a:outerShdw blurRad="63500" sx="102000" sy="102000" algn="ctr" rotWithShape="0">
              <a:prstClr val="black">
                <a:alpha val="40000"/>
              </a:prstClr>
            </a:outerShdw>
          </a:effectLst>
        </xdr:spPr>
      </xdr:pic>
      <xdr:pic>
        <xdr:nvPicPr>
          <xdr:cNvPr id="38" name="Graphic 37" descr="Candy">
            <a:extLst>
              <a:ext uri="{FF2B5EF4-FFF2-40B4-BE49-F238E27FC236}">
                <a16:creationId xmlns:a16="http://schemas.microsoft.com/office/drawing/2014/main" id="{D3FB1D69-2C16-49B1-A623-96D35862B87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12201526" y="44013"/>
            <a:ext cx="514350" cy="514350"/>
          </a:xfrm>
          <a:prstGeom prst="rect">
            <a:avLst/>
          </a:prstGeom>
          <a:effectLst>
            <a:outerShdw blurRad="63500" sx="102000" sy="102000" algn="ctr" rotWithShape="0">
              <a:prstClr val="black">
                <a:alpha val="40000"/>
              </a:prstClr>
            </a:outerShdw>
          </a:effectLst>
        </xdr:spPr>
      </xdr:pic>
      <xdr:graphicFrame macro="">
        <xdr:nvGraphicFramePr>
          <xdr:cNvPr id="41" name="Chart 40">
            <a:extLst>
              <a:ext uri="{FF2B5EF4-FFF2-40B4-BE49-F238E27FC236}">
                <a16:creationId xmlns:a16="http://schemas.microsoft.com/office/drawing/2014/main" id="{A9D6D778-815C-4C11-A7C3-22210DB22E22}"/>
              </a:ext>
            </a:extLst>
          </xdr:cNvPr>
          <xdr:cNvGraphicFramePr>
            <a:graphicFrameLocks/>
          </xdr:cNvGraphicFramePr>
        </xdr:nvGraphicFramePr>
        <xdr:xfrm>
          <a:off x="2324099" y="2466975"/>
          <a:ext cx="6505576" cy="3409949"/>
        </xdr:xfrm>
        <a:graphic>
          <a:graphicData uri="http://schemas.openxmlformats.org/drawingml/2006/chart">
            <c:chart xmlns:c="http://schemas.openxmlformats.org/drawingml/2006/chart" xmlns:r="http://schemas.openxmlformats.org/officeDocument/2006/relationships" r:id="rId27"/>
          </a:graphicData>
        </a:graphic>
      </xdr:graphicFrame>
      <mc:AlternateContent xmlns:mc="http://schemas.openxmlformats.org/markup-compatibility/2006">
        <mc:Choice xmlns:a14="http://schemas.microsoft.com/office/drawing/2010/main" Requires="a14">
          <xdr:graphicFrame macro="">
            <xdr:nvGraphicFramePr>
              <xdr:cNvPr id="42" name="Month 6">
                <a:extLst>
                  <a:ext uri="{FF2B5EF4-FFF2-40B4-BE49-F238E27FC236}">
                    <a16:creationId xmlns:a16="http://schemas.microsoft.com/office/drawing/2014/main" id="{2A110738-649A-4C79-8B8A-CBFC893F091F}"/>
                  </a:ext>
                  <a:ext uri="{C183D7F6-B498-43B3-948B-1728B52AA6E4}">
                    <adec:decorative xmlns:adec="http://schemas.microsoft.com/office/drawing/2017/decorative" val="0"/>
                  </a:ext>
                </a:extLst>
              </xdr:cNvPr>
              <xdr:cNvGraphicFramePr/>
            </xdr:nvGraphicFramePr>
            <xdr:xfrm>
              <a:off x="9163050" y="3381374"/>
              <a:ext cx="1514475" cy="762001"/>
            </xdr:xfrm>
            <a:graphic>
              <a:graphicData uri="http://schemas.microsoft.com/office/drawing/2010/slicer">
                <sle:slicer xmlns:sle="http://schemas.microsoft.com/office/drawing/2010/slicer" name="Month 6"/>
              </a:graphicData>
            </a:graphic>
          </xdr:graphicFrame>
        </mc:Choice>
        <mc:Fallback>
          <xdr:sp macro="" textlink="">
            <xdr:nvSpPr>
              <xdr:cNvPr id="0" name=""/>
              <xdr:cNvSpPr>
                <a:spLocks noTextEdit="1"/>
              </xdr:cNvSpPr>
            </xdr:nvSpPr>
            <xdr:spPr>
              <a:xfrm>
                <a:off x="9163050" y="3381374"/>
                <a:ext cx="1514475"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44" name="Graphic 43" descr="Bar graph with upward trend">
            <a:hlinkClick xmlns:r="http://schemas.openxmlformats.org/officeDocument/2006/relationships" r:id="rId15"/>
            <a:extLst>
              <a:ext uri="{FF2B5EF4-FFF2-40B4-BE49-F238E27FC236}">
                <a16:creationId xmlns:a16="http://schemas.microsoft.com/office/drawing/2014/main" id="{C824FDFC-A4F8-4D04-A536-5251135EED28}"/>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676401" y="2724152"/>
            <a:ext cx="244889" cy="226898"/>
          </a:xfrm>
          <a:prstGeom prst="rect">
            <a:avLst/>
          </a:prstGeom>
          <a:effectLst/>
        </xdr:spPr>
      </xdr:pic>
      <xdr:pic>
        <xdr:nvPicPr>
          <xdr:cNvPr id="45" name="Graphic 44" descr="Bullseye">
            <a:hlinkClick xmlns:r="http://schemas.openxmlformats.org/officeDocument/2006/relationships" r:id="rId16"/>
            <a:extLst>
              <a:ext uri="{FF2B5EF4-FFF2-40B4-BE49-F238E27FC236}">
                <a16:creationId xmlns:a16="http://schemas.microsoft.com/office/drawing/2014/main" id="{4F414A09-7AC7-4E96-9015-EB09B111EB3A}"/>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666875" y="3088483"/>
            <a:ext cx="261778" cy="242547"/>
          </a:xfrm>
          <a:prstGeom prst="rect">
            <a:avLst/>
          </a:prstGeom>
        </xdr:spPr>
      </xdr:pic>
      <xdr:pic>
        <xdr:nvPicPr>
          <xdr:cNvPr id="46" name="Graphic 45" descr="Coins">
            <a:extLst>
              <a:ext uri="{FF2B5EF4-FFF2-40B4-BE49-F238E27FC236}">
                <a16:creationId xmlns:a16="http://schemas.microsoft.com/office/drawing/2014/main" id="{4AF9D040-ACC1-4C75-AD31-320ECC0DAD6F}"/>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695452" y="3471864"/>
            <a:ext cx="244888" cy="226898"/>
          </a:xfrm>
          <a:prstGeom prst="rect">
            <a:avLst/>
          </a:prstGeom>
        </xdr:spPr>
      </xdr:pic>
      <xdr:pic>
        <xdr:nvPicPr>
          <xdr:cNvPr id="47" name="Graphic 46" descr="Truck">
            <a:hlinkClick xmlns:r="http://schemas.openxmlformats.org/officeDocument/2006/relationships" r:id="rId18"/>
            <a:extLst>
              <a:ext uri="{FF2B5EF4-FFF2-40B4-BE49-F238E27FC236}">
                <a16:creationId xmlns:a16="http://schemas.microsoft.com/office/drawing/2014/main" id="{693AEA4D-1844-4784-B94F-AB58279A3763}"/>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695451" y="3836196"/>
            <a:ext cx="253333" cy="234722"/>
          </a:xfrm>
          <a:prstGeom prst="rect">
            <a:avLst/>
          </a:prstGeom>
        </xdr:spPr>
      </xdr:pic>
      <xdr:pic>
        <xdr:nvPicPr>
          <xdr:cNvPr id="48" name="Graphic 47" descr="Repeat">
            <a:hlinkClick xmlns:r="http://schemas.openxmlformats.org/officeDocument/2006/relationships" r:id="rId36"/>
            <a:extLst>
              <a:ext uri="{FF2B5EF4-FFF2-40B4-BE49-F238E27FC236}">
                <a16:creationId xmlns:a16="http://schemas.microsoft.com/office/drawing/2014/main" id="{D6C5BBA3-5722-4ED5-B7C7-E353AE31C27D}"/>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704977" y="4210052"/>
            <a:ext cx="219074" cy="219074"/>
          </a:xfrm>
          <a:prstGeom prst="rect">
            <a:avLst/>
          </a:prstGeom>
        </xdr:spPr>
      </xdr:pic>
      <xdr:sp macro="" textlink="">
        <xdr:nvSpPr>
          <xdr:cNvPr id="49" name="Flowchart: Connector 48">
            <a:hlinkClick xmlns:r="http://schemas.openxmlformats.org/officeDocument/2006/relationships" r:id="rId17"/>
            <a:extLst>
              <a:ext uri="{FF2B5EF4-FFF2-40B4-BE49-F238E27FC236}">
                <a16:creationId xmlns:a16="http://schemas.microsoft.com/office/drawing/2014/main" id="{F21B3308-325B-4CE2-B606-98E3338D6BA4}"/>
              </a:ext>
            </a:extLst>
          </xdr:cNvPr>
          <xdr:cNvSpPr/>
        </xdr:nvSpPr>
        <xdr:spPr>
          <a:xfrm>
            <a:off x="1628775" y="3419474"/>
            <a:ext cx="333375" cy="323851"/>
          </a:xfrm>
          <a:prstGeom prst="flowChartConnector">
            <a:avLst/>
          </a:prstGeom>
          <a:solidFill>
            <a:srgbClr val="B9906F">
              <a:alpha val="50000"/>
            </a:srgbClr>
          </a:solidFill>
          <a:ln>
            <a:solidFill>
              <a:srgbClr val="59412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1" name="Country 37">
                <a:extLst>
                  <a:ext uri="{FF2B5EF4-FFF2-40B4-BE49-F238E27FC236}">
                    <a16:creationId xmlns:a16="http://schemas.microsoft.com/office/drawing/2014/main" id="{82203827-A602-49D4-A72D-261EAAABAECE}"/>
                  </a:ext>
                </a:extLst>
              </xdr:cNvPr>
              <xdr:cNvGraphicFramePr/>
            </xdr:nvGraphicFramePr>
            <xdr:xfrm>
              <a:off x="9163050" y="4143375"/>
              <a:ext cx="1619251" cy="1762125"/>
            </xdr:xfrm>
            <a:graphic>
              <a:graphicData uri="http://schemas.microsoft.com/office/drawing/2010/slicer">
                <sle:slicer xmlns:sle="http://schemas.microsoft.com/office/drawing/2010/slicer" name="Country 37"/>
              </a:graphicData>
            </a:graphic>
          </xdr:graphicFrame>
        </mc:Choice>
        <mc:Fallback>
          <xdr:sp macro="" textlink="">
            <xdr:nvSpPr>
              <xdr:cNvPr id="0" name=""/>
              <xdr:cNvSpPr>
                <a:spLocks noTextEdit="1"/>
              </xdr:cNvSpPr>
            </xdr:nvSpPr>
            <xdr:spPr>
              <a:xfrm>
                <a:off x="9163050" y="4143375"/>
                <a:ext cx="1619251"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3" name="Flowchart: Off-page Connector 52">
            <a:extLst>
              <a:ext uri="{FF2B5EF4-FFF2-40B4-BE49-F238E27FC236}">
                <a16:creationId xmlns:a16="http://schemas.microsoft.com/office/drawing/2014/main" id="{1D7546C2-C422-47B4-938B-B10216E10A58}"/>
              </a:ext>
            </a:extLst>
          </xdr:cNvPr>
          <xdr:cNvSpPr/>
        </xdr:nvSpPr>
        <xdr:spPr>
          <a:xfrm rot="5400000">
            <a:off x="9294599" y="1960354"/>
            <a:ext cx="956100" cy="1676399"/>
          </a:xfrm>
          <a:prstGeom prst="flowChartOffpageConnector">
            <a:avLst/>
          </a:prstGeom>
          <a:solidFill>
            <a:srgbClr val="59412D"/>
          </a:solidFill>
          <a:ln>
            <a:solidFill>
              <a:schemeClr val="lt1">
                <a:shade val="50000"/>
              </a:schemeClr>
            </a:solidFill>
          </a:ln>
          <a:effectLst>
            <a:innerShdw blurRad="114300">
              <a:prstClr val="black"/>
            </a:innerShdw>
            <a:softEdge rad="12700"/>
          </a:effectLst>
          <a:scene3d>
            <a:camera prst="orthographicFront"/>
            <a:lightRig rig="twoPt" dir="t"/>
          </a:scene3d>
          <a:sp3d extrusionH="317500" prstMaterial="metal">
            <a:bevelT prst="angle"/>
            <a:bevelB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TextBox 53">
            <a:extLst>
              <a:ext uri="{FF2B5EF4-FFF2-40B4-BE49-F238E27FC236}">
                <a16:creationId xmlns:a16="http://schemas.microsoft.com/office/drawing/2014/main" id="{6E5A5E0B-3CCC-4D9F-95AA-D8770C52DFCB}"/>
              </a:ext>
            </a:extLst>
          </xdr:cNvPr>
          <xdr:cNvSpPr txBox="1"/>
        </xdr:nvSpPr>
        <xdr:spPr>
          <a:xfrm>
            <a:off x="9163048" y="2350972"/>
            <a:ext cx="1543051" cy="247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57150" h="38100" prst="artDeco"/>
            </a:sp3d>
          </a:bodyPr>
          <a:lstStyle/>
          <a:p>
            <a:r>
              <a:rPr lang="en-IN" sz="1400" b="1">
                <a:solidFill>
                  <a:srgbClr val="B9906F"/>
                </a:solidFill>
              </a:rPr>
              <a:t>Best Sales Person</a:t>
            </a:r>
          </a:p>
        </xdr:txBody>
      </xdr:sp>
      <xdr:sp macro="" textlink="'Chocolate Sales Data'!U12">
        <xdr:nvSpPr>
          <xdr:cNvPr id="62" name="TextBox 61">
            <a:extLst>
              <a:ext uri="{FF2B5EF4-FFF2-40B4-BE49-F238E27FC236}">
                <a16:creationId xmlns:a16="http://schemas.microsoft.com/office/drawing/2014/main" id="{462D15E3-7D46-47D0-9E96-A47F8771CBCC}"/>
              </a:ext>
            </a:extLst>
          </xdr:cNvPr>
          <xdr:cNvSpPr txBox="1"/>
        </xdr:nvSpPr>
        <xdr:spPr>
          <a:xfrm>
            <a:off x="9401176" y="2514600"/>
            <a:ext cx="14382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6350" h="12700" prst="artDeco"/>
            </a:sp3d>
          </a:bodyPr>
          <a:lstStyle/>
          <a:p>
            <a:fld id="{78EF2BAF-990C-4C61-8CB6-BECF5E381DF4}" type="TxLink">
              <a:rPr lang="en-US" sz="1200" b="1" i="0" u="none" strike="noStrike">
                <a:solidFill>
                  <a:srgbClr val="DBC2AD"/>
                </a:solidFill>
                <a:effectLst/>
                <a:latin typeface="Calibri"/>
                <a:cs typeface="Calibri"/>
              </a:rPr>
              <a:t>Van Tuxwell</a:t>
            </a:fld>
            <a:endParaRPr lang="en-IN" sz="1200" b="1">
              <a:solidFill>
                <a:srgbClr val="DBC2AD"/>
              </a:solidFill>
              <a:effectLst/>
              <a:latin typeface="Arial Black" panose="020B0A04020102020204" pitchFamily="34" charset="0"/>
            </a:endParaRPr>
          </a:p>
        </xdr:txBody>
      </xdr:sp>
      <xdr:sp macro="" textlink="">
        <xdr:nvSpPr>
          <xdr:cNvPr id="63" name="TextBox 62">
            <a:extLst>
              <a:ext uri="{FF2B5EF4-FFF2-40B4-BE49-F238E27FC236}">
                <a16:creationId xmlns:a16="http://schemas.microsoft.com/office/drawing/2014/main" id="{C0BFEEC2-99F9-4CEF-B0CD-F32D3937E0CF}"/>
              </a:ext>
            </a:extLst>
          </xdr:cNvPr>
          <xdr:cNvSpPr txBox="1"/>
        </xdr:nvSpPr>
        <xdr:spPr>
          <a:xfrm>
            <a:off x="4305299" y="2438400"/>
            <a:ext cx="2428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634832"/>
                </a:solidFill>
                <a:effectLst/>
                <a:latin typeface="Arial" panose="020B0604020202020204" pitchFamily="34" charset="0"/>
                <a:cs typeface="Arial" panose="020B0604020202020204" pitchFamily="34" charset="0"/>
              </a:rPr>
              <a:t>Top 10 Profitable</a:t>
            </a:r>
            <a:r>
              <a:rPr lang="en-IN" sz="1200" b="1" baseline="0">
                <a:solidFill>
                  <a:srgbClr val="634832"/>
                </a:solidFill>
                <a:effectLst/>
                <a:latin typeface="Arial" panose="020B0604020202020204" pitchFamily="34" charset="0"/>
                <a:cs typeface="Arial" panose="020B0604020202020204" pitchFamily="34" charset="0"/>
              </a:rPr>
              <a:t> Product</a:t>
            </a:r>
            <a:endParaRPr lang="en-IN" sz="1200" b="1">
              <a:solidFill>
                <a:srgbClr val="634832"/>
              </a:solidFill>
              <a:effectLst/>
              <a:latin typeface="Arial" panose="020B0604020202020204" pitchFamily="34" charset="0"/>
              <a:cs typeface="Arial" panose="020B0604020202020204" pitchFamily="34" charset="0"/>
            </a:endParaRPr>
          </a:p>
        </xdr:txBody>
      </xdr:sp>
    </xdr:grpSp>
    <xdr:clientData/>
  </xdr:twoCellAnchor>
  <xdr:twoCellAnchor>
    <xdr:from>
      <xdr:col>15</xdr:col>
      <xdr:colOff>0</xdr:colOff>
      <xdr:row>15</xdr:row>
      <xdr:rowOff>40820</xdr:rowOff>
    </xdr:from>
    <xdr:to>
      <xdr:col>17</xdr:col>
      <xdr:colOff>219075</xdr:colOff>
      <xdr:row>16</xdr:row>
      <xdr:rowOff>136071</xdr:rowOff>
    </xdr:to>
    <xdr:sp macro="" textlink="'Chocolate Sales Data'!U14">
      <xdr:nvSpPr>
        <xdr:cNvPr id="66" name="TextBox 65">
          <a:extLst>
            <a:ext uri="{FF2B5EF4-FFF2-40B4-BE49-F238E27FC236}">
              <a16:creationId xmlns:a16="http://schemas.microsoft.com/office/drawing/2014/main" id="{026F1876-1704-4A1D-88E3-A46825C22939}"/>
            </a:ext>
          </a:extLst>
        </xdr:cNvPr>
        <xdr:cNvSpPr txBox="1"/>
      </xdr:nvSpPr>
      <xdr:spPr>
        <a:xfrm>
          <a:off x="9144000" y="2898320"/>
          <a:ext cx="14382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6350" h="12700" prst="artDeco"/>
          </a:sp3d>
        </a:bodyPr>
        <a:lstStyle/>
        <a:p>
          <a:pPr algn="ctr"/>
          <a:fld id="{8B7B3950-0E12-4C83-8C84-C3D6F2144845}" type="TxLink">
            <a:rPr lang="en-US" sz="1400" b="0" i="0" u="none" strike="noStrike">
              <a:solidFill>
                <a:srgbClr val="EFE5D9"/>
              </a:solidFill>
              <a:effectLst/>
              <a:latin typeface="Calibri"/>
              <a:cs typeface="Calibri"/>
            </a:rPr>
            <a:pPr algn="ctr"/>
            <a:t>India</a:t>
          </a:fld>
          <a:endParaRPr lang="en-IN" sz="1600" b="1">
            <a:solidFill>
              <a:srgbClr val="EFE5D9"/>
            </a:solidFill>
            <a:effectLst/>
            <a:latin typeface="Arial Black" panose="020B0A04020102020204" pitchFamily="34" charset="0"/>
          </a:endParaRPr>
        </a:p>
      </xdr:txBody>
    </xdr:sp>
    <xdr:clientData/>
  </xdr:twoCellAnchor>
  <xdr:twoCellAnchor>
    <xdr:from>
      <xdr:col>14</xdr:col>
      <xdr:colOff>546148</xdr:colOff>
      <xdr:row>14</xdr:row>
      <xdr:rowOff>57150</xdr:rowOff>
    </xdr:from>
    <xdr:to>
      <xdr:col>17</xdr:col>
      <xdr:colOff>371476</xdr:colOff>
      <xdr:row>15</xdr:row>
      <xdr:rowOff>114302</xdr:rowOff>
    </xdr:to>
    <xdr:sp macro="" textlink="">
      <xdr:nvSpPr>
        <xdr:cNvPr id="67" name="TextBox 66">
          <a:extLst>
            <a:ext uri="{FF2B5EF4-FFF2-40B4-BE49-F238E27FC236}">
              <a16:creationId xmlns:a16="http://schemas.microsoft.com/office/drawing/2014/main" id="{BA92F578-A445-4CC2-829C-BC4AA00B37AE}"/>
            </a:ext>
          </a:extLst>
        </xdr:cNvPr>
        <xdr:cNvSpPr txBox="1"/>
      </xdr:nvSpPr>
      <xdr:spPr>
        <a:xfrm>
          <a:off x="9080548" y="2724150"/>
          <a:ext cx="1654128" cy="247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57150" h="38100" prst="artDeco"/>
          </a:sp3d>
        </a:bodyPr>
        <a:lstStyle/>
        <a:p>
          <a:r>
            <a:rPr lang="en-IN" sz="1400" b="1">
              <a:solidFill>
                <a:srgbClr val="B9906F"/>
              </a:solidFill>
            </a:rPr>
            <a:t>Top</a:t>
          </a:r>
          <a:r>
            <a:rPr lang="en-IN" sz="1400" b="1" baseline="0">
              <a:solidFill>
                <a:srgbClr val="B9906F"/>
              </a:solidFill>
            </a:rPr>
            <a:t> Profit Country</a:t>
          </a:r>
          <a:endParaRPr lang="en-IN" sz="1400" b="1">
            <a:solidFill>
              <a:srgbClr val="B9906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xdr:rowOff>
    </xdr:from>
    <xdr:to>
      <xdr:col>20</xdr:col>
      <xdr:colOff>523876</xdr:colOff>
      <xdr:row>33</xdr:row>
      <xdr:rowOff>0</xdr:rowOff>
    </xdr:to>
    <xdr:grpSp>
      <xdr:nvGrpSpPr>
        <xdr:cNvPr id="51" name="Group 50">
          <a:extLst>
            <a:ext uri="{FF2B5EF4-FFF2-40B4-BE49-F238E27FC236}">
              <a16:creationId xmlns:a16="http://schemas.microsoft.com/office/drawing/2014/main" id="{148F9510-839B-462A-AF9E-9DEDF5178879}"/>
            </a:ext>
          </a:extLst>
        </xdr:cNvPr>
        <xdr:cNvGrpSpPr/>
      </xdr:nvGrpSpPr>
      <xdr:grpSpPr>
        <a:xfrm>
          <a:off x="0" y="2"/>
          <a:ext cx="12715876" cy="6286498"/>
          <a:chOff x="0" y="2"/>
          <a:chExt cx="12715876" cy="6286498"/>
        </a:xfrm>
      </xdr:grpSpPr>
      <xdr:sp macro="" textlink="">
        <xdr:nvSpPr>
          <xdr:cNvPr id="2" name="Right Triangle 1">
            <a:extLst>
              <a:ext uri="{FF2B5EF4-FFF2-40B4-BE49-F238E27FC236}">
                <a16:creationId xmlns:a16="http://schemas.microsoft.com/office/drawing/2014/main" id="{B64F38A8-CEBE-4876-B394-5C7385FA4F0D}"/>
              </a:ext>
            </a:extLst>
          </xdr:cNvPr>
          <xdr:cNvSpPr/>
        </xdr:nvSpPr>
        <xdr:spPr>
          <a:xfrm rot="5400000">
            <a:off x="342900" y="-342898"/>
            <a:ext cx="4467223" cy="5153024"/>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634832"/>
          </a:solidFill>
          <a:ln>
            <a:solidFill>
              <a:srgbClr val="72533A"/>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ight Triangle 1">
            <a:extLst>
              <a:ext uri="{FF2B5EF4-FFF2-40B4-BE49-F238E27FC236}">
                <a16:creationId xmlns:a16="http://schemas.microsoft.com/office/drawing/2014/main" id="{7E7DBBA9-607E-4A2A-9984-4EEA7E94F8D7}"/>
              </a:ext>
            </a:extLst>
          </xdr:cNvPr>
          <xdr:cNvSpPr/>
        </xdr:nvSpPr>
        <xdr:spPr>
          <a:xfrm rot="5400000">
            <a:off x="290512" y="-233361"/>
            <a:ext cx="3152773" cy="36576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967259"/>
          </a:solidFill>
          <a:ln>
            <a:solidFill>
              <a:srgbClr val="825F42"/>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ight Triangle 1">
            <a:extLst>
              <a:ext uri="{FF2B5EF4-FFF2-40B4-BE49-F238E27FC236}">
                <a16:creationId xmlns:a16="http://schemas.microsoft.com/office/drawing/2014/main" id="{01AD155A-93B4-4F43-A6BA-95B6EFAB0E0D}"/>
              </a:ext>
            </a:extLst>
          </xdr:cNvPr>
          <xdr:cNvSpPr/>
        </xdr:nvSpPr>
        <xdr:spPr>
          <a:xfrm rot="5400000">
            <a:off x="85724" y="-38099"/>
            <a:ext cx="2057399" cy="21717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DBC1AC"/>
          </a:solidFill>
          <a:ln>
            <a:solidFill>
              <a:srgbClr val="8C664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BA42085D-63CE-4DBA-B0E3-1F67C0DA7ACF}"/>
              </a:ext>
            </a:extLst>
          </xdr:cNvPr>
          <xdr:cNvSpPr/>
        </xdr:nvSpPr>
        <xdr:spPr>
          <a:xfrm>
            <a:off x="1600200" y="933449"/>
            <a:ext cx="9572625" cy="5276851"/>
          </a:xfrm>
          <a:prstGeom prst="roundRect">
            <a:avLst>
              <a:gd name="adj" fmla="val 8725"/>
            </a:avLst>
          </a:prstGeom>
          <a:solidFill>
            <a:srgbClr val="EFE5D9"/>
          </a:solidFill>
          <a:ln>
            <a:noFill/>
          </a:ln>
          <a:effectLst>
            <a:outerShdw blurRad="1778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sp macro="" textlink="">
        <xdr:nvSpPr>
          <xdr:cNvPr id="6" name="TextBox 5">
            <a:extLst>
              <a:ext uri="{FF2B5EF4-FFF2-40B4-BE49-F238E27FC236}">
                <a16:creationId xmlns:a16="http://schemas.microsoft.com/office/drawing/2014/main" id="{82CACFDA-EACB-49D7-9402-185A774A6595}"/>
              </a:ext>
            </a:extLst>
          </xdr:cNvPr>
          <xdr:cNvSpPr txBox="1"/>
        </xdr:nvSpPr>
        <xdr:spPr>
          <a:xfrm>
            <a:off x="5686424" y="342900"/>
            <a:ext cx="4619626" cy="5334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CH</a:t>
            </a:r>
            <a:r>
              <a:rPr lang="en-IN" sz="2500" b="1">
                <a:ln cap="rnd" cmpd="tri">
                  <a:noFill/>
                  <a:bevel/>
                </a:ln>
                <a:solidFill>
                  <a:srgbClr val="856143"/>
                </a:solidFill>
                <a:effectLst>
                  <a:innerShdw blurRad="63500" dist="50800" dir="10800000">
                    <a:prstClr val="black">
                      <a:alpha val="50000"/>
                    </a:prstClr>
                  </a:innerShdw>
                </a:effectLst>
                <a:latin typeface="Bauhaus 93" panose="04030905020B02020C02" pitchFamily="82" charset="0"/>
              </a:rPr>
              <a:t>O</a:t>
            </a:r>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COLATE</a:t>
            </a:r>
            <a:r>
              <a:rPr lang="en-IN" sz="2500" b="1" baseline="0">
                <a:ln cap="rnd" cmpd="tri">
                  <a:noFill/>
                  <a:bevel/>
                </a:ln>
                <a:solidFill>
                  <a:srgbClr val="DBC1AC"/>
                </a:solidFill>
                <a:effectLst>
                  <a:innerShdw blurRad="63500" dist="50800" dir="10800000">
                    <a:prstClr val="black">
                      <a:alpha val="50000"/>
                    </a:prstClr>
                  </a:innerShdw>
                </a:effectLst>
                <a:latin typeface="Bauhaus 93" panose="04030905020B02020C02" pitchFamily="82" charset="0"/>
              </a:rPr>
              <a:t> SALES </a:t>
            </a:r>
            <a:r>
              <a:rPr lang="en-IN" sz="2500" b="1" baseline="0">
                <a:ln cap="rnd" cmpd="tri">
                  <a:noFill/>
                  <a:bevel/>
                </a:ln>
                <a:solidFill>
                  <a:srgbClr val="BA9474"/>
                </a:solidFill>
                <a:effectLst>
                  <a:innerShdw blurRad="63500" dist="50800" dir="10800000">
                    <a:prstClr val="black">
                      <a:alpha val="50000"/>
                    </a:prstClr>
                  </a:innerShdw>
                </a:effectLst>
                <a:latin typeface="Bauhaus 93" panose="04030905020B02020C02" pitchFamily="82" charset="0"/>
              </a:rPr>
              <a:t>DASHBOARD</a:t>
            </a:r>
            <a:endParaRPr lang="en-IN" sz="2500" b="1">
              <a:ln cap="rnd" cmpd="tri">
                <a:noFill/>
                <a:bevel/>
              </a:ln>
              <a:solidFill>
                <a:srgbClr val="BA9474"/>
              </a:solidFill>
              <a:effectLst>
                <a:innerShdw blurRad="63500" dist="50800" dir="10800000">
                  <a:prstClr val="black">
                    <a:alpha val="50000"/>
                  </a:prstClr>
                </a:innerShdw>
              </a:effectLst>
              <a:latin typeface="Bauhaus 93" panose="04030905020B02020C02" pitchFamily="82" charset="0"/>
            </a:endParaRPr>
          </a:p>
        </xdr:txBody>
      </xdr:sp>
      <xdr:sp macro="" textlink="">
        <xdr:nvSpPr>
          <xdr:cNvPr id="7" name="Diagonal Stripe 20">
            <a:extLst>
              <a:ext uri="{FF2B5EF4-FFF2-40B4-BE49-F238E27FC236}">
                <a16:creationId xmlns:a16="http://schemas.microsoft.com/office/drawing/2014/main" id="{20410033-593E-4C3D-81F2-2D5B28CF429E}"/>
              </a:ext>
            </a:extLst>
          </xdr:cNvPr>
          <xdr:cNvSpPr/>
        </xdr:nvSpPr>
        <xdr:spPr>
          <a:xfrm rot="8025574">
            <a:off x="732786" y="2710505"/>
            <a:ext cx="1835034" cy="1768499"/>
          </a:xfrm>
          <a:custGeom>
            <a:avLst/>
            <a:gdLst>
              <a:gd name="connsiteX0" fmla="*/ 0 w 1762125"/>
              <a:gd name="connsiteY0" fmla="*/ 1141203 h 1692000"/>
              <a:gd name="connsiteX1" fmla="*/ 1188500 w 1762125"/>
              <a:gd name="connsiteY1" fmla="*/ 0 h 1692000"/>
              <a:gd name="connsiteX2" fmla="*/ 1762125 w 1762125"/>
              <a:gd name="connsiteY2" fmla="*/ 0 h 1692000"/>
              <a:gd name="connsiteX3" fmla="*/ 0 w 1762125"/>
              <a:gd name="connsiteY3" fmla="*/ 1692000 h 1692000"/>
              <a:gd name="connsiteX4" fmla="*/ 0 w 1762125"/>
              <a:gd name="connsiteY4" fmla="*/ 1141203 h 1692000"/>
              <a:gd name="connsiteX0" fmla="*/ 186125 w 1948250"/>
              <a:gd name="connsiteY0" fmla="*/ 1141203 h 1736841"/>
              <a:gd name="connsiteX1" fmla="*/ 1374625 w 1948250"/>
              <a:gd name="connsiteY1" fmla="*/ 0 h 1736841"/>
              <a:gd name="connsiteX2" fmla="*/ 1948250 w 1948250"/>
              <a:gd name="connsiteY2" fmla="*/ 0 h 1736841"/>
              <a:gd name="connsiteX3" fmla="*/ 186125 w 1948250"/>
              <a:gd name="connsiteY3" fmla="*/ 1692000 h 1736841"/>
              <a:gd name="connsiteX4" fmla="*/ 186125 w 1948250"/>
              <a:gd name="connsiteY4" fmla="*/ 1141203 h 1736841"/>
              <a:gd name="connsiteX0" fmla="*/ 186125 w 1994949"/>
              <a:gd name="connsiteY0" fmla="*/ 1319921 h 1915559"/>
              <a:gd name="connsiteX1" fmla="*/ 1374625 w 1994949"/>
              <a:gd name="connsiteY1" fmla="*/ 178718 h 1915559"/>
              <a:gd name="connsiteX2" fmla="*/ 1948250 w 1994949"/>
              <a:gd name="connsiteY2" fmla="*/ 178718 h 1915559"/>
              <a:gd name="connsiteX3" fmla="*/ 186125 w 1994949"/>
              <a:gd name="connsiteY3" fmla="*/ 1870718 h 1915559"/>
              <a:gd name="connsiteX4" fmla="*/ 186125 w 1994949"/>
              <a:gd name="connsiteY4" fmla="*/ 1319921 h 1915559"/>
              <a:gd name="connsiteX0" fmla="*/ 186125 w 1992600"/>
              <a:gd name="connsiteY0" fmla="*/ 1317247 h 1912885"/>
              <a:gd name="connsiteX1" fmla="*/ 1374625 w 1992600"/>
              <a:gd name="connsiteY1" fmla="*/ 176044 h 1912885"/>
              <a:gd name="connsiteX2" fmla="*/ 1948250 w 1992600"/>
              <a:gd name="connsiteY2" fmla="*/ 176044 h 1912885"/>
              <a:gd name="connsiteX3" fmla="*/ 186125 w 1992600"/>
              <a:gd name="connsiteY3" fmla="*/ 1868044 h 1912885"/>
              <a:gd name="connsiteX4" fmla="*/ 186125 w 1992600"/>
              <a:gd name="connsiteY4" fmla="*/ 1317247 h 1912885"/>
              <a:gd name="connsiteX0" fmla="*/ 186125 w 1948250"/>
              <a:gd name="connsiteY0" fmla="*/ 1217702 h 1813340"/>
              <a:gd name="connsiteX1" fmla="*/ 1374625 w 1948250"/>
              <a:gd name="connsiteY1" fmla="*/ 76499 h 1813340"/>
              <a:gd name="connsiteX2" fmla="*/ 1948250 w 1948250"/>
              <a:gd name="connsiteY2" fmla="*/ 76499 h 1813340"/>
              <a:gd name="connsiteX3" fmla="*/ 186125 w 1948250"/>
              <a:gd name="connsiteY3" fmla="*/ 1768499 h 1813340"/>
              <a:gd name="connsiteX4" fmla="*/ 186125 w 1948250"/>
              <a:gd name="connsiteY4" fmla="*/ 1217702 h 1813340"/>
              <a:gd name="connsiteX0" fmla="*/ 72909 w 1835034"/>
              <a:gd name="connsiteY0" fmla="*/ 1217702 h 1768499"/>
              <a:gd name="connsiteX1" fmla="*/ 1261409 w 1835034"/>
              <a:gd name="connsiteY1" fmla="*/ 76499 h 1768499"/>
              <a:gd name="connsiteX2" fmla="*/ 1835034 w 1835034"/>
              <a:gd name="connsiteY2" fmla="*/ 76499 h 1768499"/>
              <a:gd name="connsiteX3" fmla="*/ 72909 w 1835034"/>
              <a:gd name="connsiteY3" fmla="*/ 1768499 h 1768499"/>
              <a:gd name="connsiteX4" fmla="*/ 72909 w 1835034"/>
              <a:gd name="connsiteY4" fmla="*/ 1217702 h 17684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5034" h="1768499">
                <a:moveTo>
                  <a:pt x="72909" y="1217702"/>
                </a:moveTo>
                <a:lnTo>
                  <a:pt x="1261409" y="76499"/>
                </a:lnTo>
                <a:cubicBezTo>
                  <a:pt x="1555097" y="-113702"/>
                  <a:pt x="1615223" y="115552"/>
                  <a:pt x="1835034" y="76499"/>
                </a:cubicBezTo>
                <a:lnTo>
                  <a:pt x="72909" y="1768499"/>
                </a:lnTo>
                <a:cubicBezTo>
                  <a:pt x="151876" y="1549089"/>
                  <a:pt x="-125174" y="1499702"/>
                  <a:pt x="72909" y="1217702"/>
                </a:cubicBezTo>
                <a:close/>
              </a:path>
            </a:pathLst>
          </a:custGeom>
          <a:solidFill>
            <a:srgbClr val="634832"/>
          </a:solidFill>
          <a:ln w="3175">
            <a:solidFill>
              <a:schemeClr val="tx1">
                <a:lumMod val="65000"/>
                <a:lumOff val="35000"/>
              </a:schemeClr>
            </a:solidFill>
          </a:ln>
          <a:effectLst>
            <a:outerShdw blurRad="114300" sx="97000" sy="97000" algn="ctr" rotWithShape="0">
              <a:prstClr val="black">
                <a:alpha val="6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8" name="Graphic 7" descr="Orange">
            <a:extLst>
              <a:ext uri="{FF2B5EF4-FFF2-40B4-BE49-F238E27FC236}">
                <a16:creationId xmlns:a16="http://schemas.microsoft.com/office/drawing/2014/main" id="{3FBB661A-3654-4D35-B22A-B92EAE0F1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32450" y="1371600"/>
            <a:ext cx="542925" cy="542925"/>
          </a:xfrm>
          <a:prstGeom prst="rect">
            <a:avLst/>
          </a:prstGeom>
          <a:effectLst>
            <a:outerShdw blurRad="63500" sx="102000" sy="102000" algn="ctr" rotWithShape="0">
              <a:prstClr val="black">
                <a:alpha val="60000"/>
              </a:prstClr>
            </a:outerShdw>
          </a:effectLst>
        </xdr:spPr>
      </xdr:pic>
      <xdr:pic>
        <xdr:nvPicPr>
          <xdr:cNvPr id="9" name="Graphic 8" descr="Popsicle">
            <a:extLst>
              <a:ext uri="{FF2B5EF4-FFF2-40B4-BE49-F238E27FC236}">
                <a16:creationId xmlns:a16="http://schemas.microsoft.com/office/drawing/2014/main" id="{A5EDEEBB-FD58-4F4D-8C1D-4F0628CD5D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870218">
            <a:off x="11200593" y="2504135"/>
            <a:ext cx="604360" cy="604360"/>
          </a:xfrm>
          <a:prstGeom prst="rect">
            <a:avLst/>
          </a:prstGeom>
          <a:effectLst>
            <a:outerShdw blurRad="63500" sx="102000" sy="102000" algn="ctr" rotWithShape="0">
              <a:prstClr val="black">
                <a:alpha val="60000"/>
              </a:prstClr>
            </a:outerShdw>
          </a:effectLst>
        </xdr:spPr>
      </xdr:pic>
      <xdr:pic>
        <xdr:nvPicPr>
          <xdr:cNvPr id="10" name="Graphic 9" descr="Lollipop">
            <a:extLst>
              <a:ext uri="{FF2B5EF4-FFF2-40B4-BE49-F238E27FC236}">
                <a16:creationId xmlns:a16="http://schemas.microsoft.com/office/drawing/2014/main" id="{627524C8-964A-4595-A4F9-CC593F6AF75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688651">
            <a:off x="754801" y="4555277"/>
            <a:ext cx="626325" cy="626325"/>
          </a:xfrm>
          <a:prstGeom prst="rect">
            <a:avLst/>
          </a:prstGeom>
          <a:effectLst>
            <a:outerShdw blurRad="266700" sx="102000" sy="102000" algn="ctr" rotWithShape="0">
              <a:prstClr val="black">
                <a:alpha val="49000"/>
              </a:prstClr>
            </a:outerShdw>
          </a:effectLst>
        </xdr:spPr>
      </xdr:pic>
      <xdr:pic>
        <xdr:nvPicPr>
          <xdr:cNvPr id="11" name="Graphic 10" descr="Candy">
            <a:extLst>
              <a:ext uri="{FF2B5EF4-FFF2-40B4-BE49-F238E27FC236}">
                <a16:creationId xmlns:a16="http://schemas.microsoft.com/office/drawing/2014/main" id="{9B8404FB-CC86-4A13-8014-DF538387A95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39600" y="3428925"/>
            <a:ext cx="628725" cy="628725"/>
          </a:xfrm>
          <a:prstGeom prst="rect">
            <a:avLst/>
          </a:prstGeom>
          <a:effectLst>
            <a:outerShdw blurRad="63500" sx="102000" sy="102000" algn="ctr" rotWithShape="0">
              <a:prstClr val="black">
                <a:alpha val="60000"/>
              </a:prstClr>
            </a:outerShdw>
          </a:effectLst>
        </xdr:spPr>
      </xdr:pic>
      <xdr:pic>
        <xdr:nvPicPr>
          <xdr:cNvPr id="12" name="Graphic 11" descr="Lollipop">
            <a:extLst>
              <a:ext uri="{FF2B5EF4-FFF2-40B4-BE49-F238E27FC236}">
                <a16:creationId xmlns:a16="http://schemas.microsoft.com/office/drawing/2014/main" id="{F859977B-6AD9-4E9B-BFE3-36C4F81BFF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9748885">
            <a:off x="6117696" y="399439"/>
            <a:ext cx="398811" cy="398811"/>
          </a:xfrm>
          <a:prstGeom prst="rect">
            <a:avLst/>
          </a:prstGeom>
          <a:effectLst>
            <a:outerShdw blurRad="63500" sx="102000" sy="102000" algn="ctr" rotWithShape="0">
              <a:prstClr val="black">
                <a:alpha val="40000"/>
              </a:prstClr>
            </a:outerShdw>
          </a:effectLst>
        </xdr:spPr>
      </xdr:pic>
      <xdr:pic>
        <xdr:nvPicPr>
          <xdr:cNvPr id="13" name="Graphic 12" descr="Donut">
            <a:extLst>
              <a:ext uri="{FF2B5EF4-FFF2-40B4-BE49-F238E27FC236}">
                <a16:creationId xmlns:a16="http://schemas.microsoft.com/office/drawing/2014/main" id="{473ECE48-D41D-4491-9BED-AB4CCD73FD8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87126" y="4591051"/>
            <a:ext cx="542924" cy="542924"/>
          </a:xfrm>
          <a:prstGeom prst="rect">
            <a:avLst/>
          </a:prstGeom>
          <a:effectLst>
            <a:outerShdw blurRad="63500" sx="102000" sy="102000" algn="ctr" rotWithShape="0">
              <a:prstClr val="black">
                <a:alpha val="60000"/>
              </a:prstClr>
            </a:outerShdw>
          </a:effectLst>
        </xdr:spPr>
      </xdr:pic>
      <xdr:pic>
        <xdr:nvPicPr>
          <xdr:cNvPr id="14" name="Graphic 13" descr="Candy">
            <a:extLst>
              <a:ext uri="{FF2B5EF4-FFF2-40B4-BE49-F238E27FC236}">
                <a16:creationId xmlns:a16="http://schemas.microsoft.com/office/drawing/2014/main" id="{377E1229-BDC0-4AA8-87D1-5EE9BDDEC6C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371476" y="5743575"/>
            <a:ext cx="514350" cy="514350"/>
          </a:xfrm>
          <a:prstGeom prst="rect">
            <a:avLst/>
          </a:prstGeom>
          <a:effectLst>
            <a:outerShdw blurRad="63500" sx="102000" sy="102000" algn="ctr" rotWithShape="0">
              <a:prstClr val="black">
                <a:alpha val="74000"/>
              </a:prstClr>
            </a:outerShdw>
          </a:effectLst>
        </xdr:spPr>
      </xdr:pic>
      <xdr:pic>
        <xdr:nvPicPr>
          <xdr:cNvPr id="15" name="Graphic 14" descr="Lollipop">
            <a:extLst>
              <a:ext uri="{FF2B5EF4-FFF2-40B4-BE49-F238E27FC236}">
                <a16:creationId xmlns:a16="http://schemas.microsoft.com/office/drawing/2014/main" id="{C3D31204-8BCA-4DD1-B8CF-A84241D28E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956201" y="5660175"/>
            <a:ext cx="626325" cy="626325"/>
          </a:xfrm>
          <a:prstGeom prst="rect">
            <a:avLst/>
          </a:prstGeom>
          <a:effectLst>
            <a:outerShdw blurRad="63500" sx="102000" sy="102000" algn="ctr" rotWithShape="0">
              <a:prstClr val="black">
                <a:alpha val="60000"/>
              </a:prstClr>
            </a:outerShdw>
          </a:effectLst>
        </xdr:spPr>
      </xdr:pic>
      <xdr:grpSp>
        <xdr:nvGrpSpPr>
          <xdr:cNvPr id="16" name="Group 15">
            <a:extLst>
              <a:ext uri="{FF2B5EF4-FFF2-40B4-BE49-F238E27FC236}">
                <a16:creationId xmlns:a16="http://schemas.microsoft.com/office/drawing/2014/main" id="{D990EFE4-4DF8-4364-AF59-0FE3C4BCE01A}"/>
              </a:ext>
            </a:extLst>
          </xdr:cNvPr>
          <xdr:cNvGrpSpPr/>
        </xdr:nvGrpSpPr>
        <xdr:grpSpPr>
          <a:xfrm>
            <a:off x="2190750" y="1209676"/>
            <a:ext cx="8686800" cy="895349"/>
            <a:chOff x="2400299" y="1371601"/>
            <a:chExt cx="8048626" cy="895349"/>
          </a:xfrm>
        </xdr:grpSpPr>
        <xdr:sp macro="" textlink="">
          <xdr:nvSpPr>
            <xdr:cNvPr id="17" name="Rectangle: Rounded Corners 16">
              <a:hlinkClick xmlns:r="http://schemas.openxmlformats.org/officeDocument/2006/relationships" r:id="rId15"/>
              <a:extLst>
                <a:ext uri="{FF2B5EF4-FFF2-40B4-BE49-F238E27FC236}">
                  <a16:creationId xmlns:a16="http://schemas.microsoft.com/office/drawing/2014/main" id="{774EB7EF-748C-486F-9E5F-C18A96A36315}"/>
                </a:ext>
              </a:extLst>
            </xdr:cNvPr>
            <xdr:cNvSpPr/>
          </xdr:nvSpPr>
          <xdr:spPr>
            <a:xfrm>
              <a:off x="2400299" y="1371601"/>
              <a:ext cx="1826826" cy="895349"/>
            </a:xfrm>
            <a:prstGeom prst="roundRect">
              <a:avLst/>
            </a:prstGeom>
            <a:solidFill>
              <a:srgbClr val="EB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D6E0B348-C5DC-4FC1-AB57-F0792B1269BC}"/>
                </a:ext>
              </a:extLst>
            </xdr:cNvPr>
            <xdr:cNvSpPr/>
          </xdr:nvSpPr>
          <xdr:spPr>
            <a:xfrm>
              <a:off x="4429125" y="1371601"/>
              <a:ext cx="1836634" cy="895349"/>
            </a:xfrm>
            <a:prstGeom prst="roundRect">
              <a:avLst/>
            </a:prstGeom>
            <a:solidFill>
              <a:srgbClr val="D5B79F"/>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hlinkClick xmlns:r="http://schemas.openxmlformats.org/officeDocument/2006/relationships" r:id="rId16"/>
              <a:extLst>
                <a:ext uri="{FF2B5EF4-FFF2-40B4-BE49-F238E27FC236}">
                  <a16:creationId xmlns:a16="http://schemas.microsoft.com/office/drawing/2014/main" id="{CFC7C006-9EE5-4AF8-AE67-B690DB16B3D2}"/>
                </a:ext>
              </a:extLst>
            </xdr:cNvPr>
            <xdr:cNvSpPr/>
          </xdr:nvSpPr>
          <xdr:spPr>
            <a:xfrm>
              <a:off x="6457950" y="1371601"/>
              <a:ext cx="1855266"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hlinkClick xmlns:r="http://schemas.openxmlformats.org/officeDocument/2006/relationships" r:id="rId17"/>
              <a:extLst>
                <a:ext uri="{FF2B5EF4-FFF2-40B4-BE49-F238E27FC236}">
                  <a16:creationId xmlns:a16="http://schemas.microsoft.com/office/drawing/2014/main" id="{6CB44C26-BE44-46DF-8F3C-DDD8F55E93DC}"/>
                </a:ext>
              </a:extLst>
            </xdr:cNvPr>
            <xdr:cNvSpPr/>
          </xdr:nvSpPr>
          <xdr:spPr>
            <a:xfrm>
              <a:off x="8496300" y="1371601"/>
              <a:ext cx="1820247"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00366886-A704-4743-86EA-6DB509EB9645}"/>
                </a:ext>
              </a:extLst>
            </xdr:cNvPr>
            <xdr:cNvSpPr txBox="1"/>
          </xdr:nvSpPr>
          <xdr:spPr>
            <a:xfrm>
              <a:off x="3067049" y="1485901"/>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a:t>
              </a:r>
              <a:r>
                <a:rPr lang="en-IN" sz="1400" b="1" baseline="0">
                  <a:solidFill>
                    <a:srgbClr val="634832"/>
                  </a:solidFill>
                  <a:effectLst/>
                  <a:latin typeface="Arial Black" panose="020B0A04020102020204" pitchFamily="34" charset="0"/>
                </a:rPr>
                <a:t>  </a:t>
              </a:r>
              <a:r>
                <a:rPr lang="en-IN" sz="1400" b="1">
                  <a:solidFill>
                    <a:srgbClr val="634832"/>
                  </a:solidFill>
                  <a:effectLst/>
                  <a:latin typeface="Arial Black" panose="020B0A04020102020204" pitchFamily="34" charset="0"/>
                </a:rPr>
                <a:t>Sales</a:t>
              </a:r>
            </a:p>
          </xdr:txBody>
        </xdr:sp>
        <xdr:sp macro="" textlink="">
          <xdr:nvSpPr>
            <xdr:cNvPr id="22" name="Flowchart: Alternate Process 21">
              <a:extLst>
                <a:ext uri="{FF2B5EF4-FFF2-40B4-BE49-F238E27FC236}">
                  <a16:creationId xmlns:a16="http://schemas.microsoft.com/office/drawing/2014/main" id="{9974E81E-05C6-47EA-A865-979E8CF6393C}"/>
                </a:ext>
              </a:extLst>
            </xdr:cNvPr>
            <xdr:cNvSpPr/>
          </xdr:nvSpPr>
          <xdr:spPr>
            <a:xfrm>
              <a:off x="255270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Flowchart: Alternate Process 22">
              <a:extLst>
                <a:ext uri="{FF2B5EF4-FFF2-40B4-BE49-F238E27FC236}">
                  <a16:creationId xmlns:a16="http://schemas.microsoft.com/office/drawing/2014/main" id="{47EA61F0-299D-4D67-9BFB-EFB00DC3264A}"/>
                </a:ext>
              </a:extLst>
            </xdr:cNvPr>
            <xdr:cNvSpPr/>
          </xdr:nvSpPr>
          <xdr:spPr>
            <a:xfrm>
              <a:off x="4581525"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Flowchart: Alternate Process 23">
              <a:extLst>
                <a:ext uri="{FF2B5EF4-FFF2-40B4-BE49-F238E27FC236}">
                  <a16:creationId xmlns:a16="http://schemas.microsoft.com/office/drawing/2014/main" id="{88483C8F-0B3A-46EE-923F-937B1B9E7464}"/>
                </a:ext>
              </a:extLst>
            </xdr:cNvPr>
            <xdr:cNvSpPr/>
          </xdr:nvSpPr>
          <xdr:spPr>
            <a:xfrm>
              <a:off x="66103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Flowchart: Alternate Process 24">
              <a:extLst>
                <a:ext uri="{FF2B5EF4-FFF2-40B4-BE49-F238E27FC236}">
                  <a16:creationId xmlns:a16="http://schemas.microsoft.com/office/drawing/2014/main" id="{FD765E17-9DBE-45F1-961E-F75C11F92D5F}"/>
                </a:ext>
              </a:extLst>
            </xdr:cNvPr>
            <xdr:cNvSpPr/>
          </xdr:nvSpPr>
          <xdr:spPr>
            <a:xfrm>
              <a:off x="86296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6" name="Graphic 25" descr="Bar graph with upward trend">
              <a:extLst>
                <a:ext uri="{FF2B5EF4-FFF2-40B4-BE49-F238E27FC236}">
                  <a16:creationId xmlns:a16="http://schemas.microsoft.com/office/drawing/2014/main" id="{E2342FD6-9A57-4CD9-830F-51AB0B0A5BC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00325" y="1600200"/>
              <a:ext cx="428625" cy="428625"/>
            </a:xfrm>
            <a:prstGeom prst="rect">
              <a:avLst/>
            </a:prstGeom>
            <a:effectLst/>
          </xdr:spPr>
        </xdr:pic>
        <xdr:sp macro="" textlink="">
          <xdr:nvSpPr>
            <xdr:cNvPr id="27" name="TextBox 26">
              <a:extLst>
                <a:ext uri="{FF2B5EF4-FFF2-40B4-BE49-F238E27FC236}">
                  <a16:creationId xmlns:a16="http://schemas.microsoft.com/office/drawing/2014/main" id="{ADBBCB31-EC12-421E-94B0-FAAFC24EAD55}"/>
                </a:ext>
              </a:extLst>
            </xdr:cNvPr>
            <xdr:cNvSpPr txBox="1"/>
          </xdr:nvSpPr>
          <xdr:spPr>
            <a:xfrm>
              <a:off x="5057774" y="1514476"/>
              <a:ext cx="13239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Units</a:t>
              </a:r>
              <a:r>
                <a:rPr lang="en-IN" sz="1400" b="1" baseline="0">
                  <a:solidFill>
                    <a:srgbClr val="634832"/>
                  </a:solidFill>
                  <a:effectLst/>
                  <a:latin typeface="Arial Black" panose="020B0A04020102020204" pitchFamily="34" charset="0"/>
                </a:rPr>
                <a:t> Sold</a:t>
              </a:r>
              <a:endParaRPr lang="en-IN" sz="1400" b="1">
                <a:solidFill>
                  <a:srgbClr val="634832"/>
                </a:solidFill>
                <a:effectLst/>
                <a:latin typeface="Arial Black" panose="020B0A04020102020204" pitchFamily="34" charset="0"/>
              </a:endParaRPr>
            </a:p>
          </xdr:txBody>
        </xdr:sp>
        <xdr:sp macro="" textlink="">
          <xdr:nvSpPr>
            <xdr:cNvPr id="28" name="TextBox 27">
              <a:extLst>
                <a:ext uri="{FF2B5EF4-FFF2-40B4-BE49-F238E27FC236}">
                  <a16:creationId xmlns:a16="http://schemas.microsoft.com/office/drawing/2014/main" id="{2D0B9208-3E07-4ABA-8D50-DC3A12C923FF}"/>
                </a:ext>
              </a:extLst>
            </xdr:cNvPr>
            <xdr:cNvSpPr txBox="1"/>
          </xdr:nvSpPr>
          <xdr:spPr>
            <a:xfrm>
              <a:off x="7086599" y="1514476"/>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Profit</a:t>
              </a:r>
            </a:p>
          </xdr:txBody>
        </xdr:sp>
        <xdr:sp macro="" textlink="">
          <xdr:nvSpPr>
            <xdr:cNvPr id="29" name="TextBox 28">
              <a:extLst>
                <a:ext uri="{FF2B5EF4-FFF2-40B4-BE49-F238E27FC236}">
                  <a16:creationId xmlns:a16="http://schemas.microsoft.com/office/drawing/2014/main" id="{CD361E56-DCD7-48A0-A344-2B4D58E747B8}"/>
                </a:ext>
              </a:extLst>
            </xdr:cNvPr>
            <xdr:cNvSpPr txBox="1"/>
          </xdr:nvSpPr>
          <xdr:spPr>
            <a:xfrm>
              <a:off x="9086849" y="1514476"/>
              <a:ext cx="1362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Shipments</a:t>
              </a:r>
            </a:p>
          </xdr:txBody>
        </xdr:sp>
        <xdr:sp macro="" textlink="'Chocolate Sales Data'!U2">
          <xdr:nvSpPr>
            <xdr:cNvPr id="30" name="TextBox 29">
              <a:extLst>
                <a:ext uri="{FF2B5EF4-FFF2-40B4-BE49-F238E27FC236}">
                  <a16:creationId xmlns:a16="http://schemas.microsoft.com/office/drawing/2014/main" id="{76EC64C4-DFC2-4D47-BB97-365D14A17198}"/>
                </a:ext>
              </a:extLst>
            </xdr:cNvPr>
            <xdr:cNvSpPr txBox="1"/>
          </xdr:nvSpPr>
          <xdr:spPr>
            <a:xfrm>
              <a:off x="3086101" y="1714500"/>
              <a:ext cx="10572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FC739F-619D-4DFE-B4F7-207376A7C819}" type="TxLink">
                <a:rPr lang="en-US" sz="1400" b="1" i="0" u="none" strike="noStrike">
                  <a:solidFill>
                    <a:srgbClr val="8C6646"/>
                  </a:solidFill>
                  <a:effectLst/>
                  <a:latin typeface="Calibri"/>
                  <a:cs typeface="Calibri"/>
                </a:rPr>
                <a:pPr/>
                <a:t>₹ 28,37,446</a:t>
              </a:fld>
              <a:endParaRPr lang="en-IN" sz="1600" b="1">
                <a:solidFill>
                  <a:srgbClr val="8C6646"/>
                </a:solidFill>
                <a:effectLst/>
                <a:latin typeface="Arial Black" panose="020B0A04020102020204" pitchFamily="34" charset="0"/>
              </a:endParaRPr>
            </a:p>
          </xdr:txBody>
        </xdr:sp>
        <xdr:pic>
          <xdr:nvPicPr>
            <xdr:cNvPr id="31" name="Graphic 30" descr="Bullseye">
              <a:extLst>
                <a:ext uri="{FF2B5EF4-FFF2-40B4-BE49-F238E27FC236}">
                  <a16:creationId xmlns:a16="http://schemas.microsoft.com/office/drawing/2014/main" id="{2A57BCFD-1639-4691-9456-00C75A8E9B5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638676" y="1600201"/>
              <a:ext cx="419100" cy="419100"/>
            </a:xfrm>
            <a:prstGeom prst="rect">
              <a:avLst/>
            </a:prstGeom>
          </xdr:spPr>
        </xdr:pic>
        <xdr:sp macro="" textlink="'Chocolate Sales Data'!U4">
          <xdr:nvSpPr>
            <xdr:cNvPr id="32" name="TextBox 31">
              <a:extLst>
                <a:ext uri="{FF2B5EF4-FFF2-40B4-BE49-F238E27FC236}">
                  <a16:creationId xmlns:a16="http://schemas.microsoft.com/office/drawing/2014/main" id="{A046DC38-B41F-4574-8518-5D8B31170EC6}"/>
                </a:ext>
              </a:extLst>
            </xdr:cNvPr>
            <xdr:cNvSpPr txBox="1"/>
          </xdr:nvSpPr>
          <xdr:spPr>
            <a:xfrm>
              <a:off x="527685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r>
                <a:rPr lang="en-US" sz="1400" b="1" i="0" u="none" strike="noStrike" baseline="0">
                  <a:solidFill>
                    <a:srgbClr val="8C6646"/>
                  </a:solidFill>
                  <a:effectLst/>
                  <a:latin typeface="Calibri"/>
                  <a:cs typeface="Calibri"/>
                </a:rPr>
                <a:t> </a:t>
              </a:r>
              <a:fld id="{8720D8FD-B4F0-4539-926E-BAA467401652}" type="TxLink">
                <a:rPr lang="en-US" sz="1400" b="1" i="0" u="none" strike="noStrike">
                  <a:solidFill>
                    <a:srgbClr val="8C6646"/>
                  </a:solidFill>
                  <a:effectLst/>
                  <a:latin typeface="Calibri"/>
                  <a:cs typeface="Calibri"/>
                </a:rPr>
                <a:pPr/>
                <a:t>77545</a:t>
              </a:fld>
              <a:endParaRPr lang="en-IN" sz="2000" b="1">
                <a:solidFill>
                  <a:srgbClr val="8C6646"/>
                </a:solidFill>
                <a:effectLst/>
                <a:latin typeface="Arial Black" panose="020B0A04020102020204" pitchFamily="34" charset="0"/>
              </a:endParaRPr>
            </a:p>
          </xdr:txBody>
        </xdr:sp>
        <xdr:pic>
          <xdr:nvPicPr>
            <xdr:cNvPr id="33" name="Graphic 32" descr="Coins">
              <a:extLst>
                <a:ext uri="{FF2B5EF4-FFF2-40B4-BE49-F238E27FC236}">
                  <a16:creationId xmlns:a16="http://schemas.microsoft.com/office/drawing/2014/main" id="{9ECA434F-B943-451E-859F-41209E5F6BC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667502" y="1609727"/>
              <a:ext cx="409574" cy="409574"/>
            </a:xfrm>
            <a:prstGeom prst="rect">
              <a:avLst/>
            </a:prstGeom>
          </xdr:spPr>
        </xdr:pic>
        <xdr:sp macro="" textlink="'Chocolate Sales Data'!U6">
          <xdr:nvSpPr>
            <xdr:cNvPr id="34" name="TextBox 33">
              <a:extLst>
                <a:ext uri="{FF2B5EF4-FFF2-40B4-BE49-F238E27FC236}">
                  <a16:creationId xmlns:a16="http://schemas.microsoft.com/office/drawing/2014/main" id="{B77CC2EA-05BB-4A89-B8D5-C5FC6158B23D}"/>
                </a:ext>
              </a:extLst>
            </xdr:cNvPr>
            <xdr:cNvSpPr txBox="1"/>
          </xdr:nvSpPr>
          <xdr:spPr>
            <a:xfrm>
              <a:off x="7181849" y="1724025"/>
              <a:ext cx="10477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C2FF2-740E-4472-AD2E-3B782BCF2741}" type="TxLink">
                <a:rPr lang="en-US" sz="1400" b="1" i="0" u="none" strike="noStrike">
                  <a:solidFill>
                    <a:srgbClr val="8C6646"/>
                  </a:solidFill>
                  <a:effectLst/>
                  <a:latin typeface="Calibri"/>
                  <a:cs typeface="Calibri"/>
                </a:rPr>
                <a:pPr/>
                <a:t>₹ 21,28,085</a:t>
              </a:fld>
              <a:endParaRPr lang="en-IN" sz="2800" b="1">
                <a:solidFill>
                  <a:srgbClr val="8C6646"/>
                </a:solidFill>
                <a:effectLst/>
                <a:latin typeface="Arial Black" panose="020B0A04020102020204" pitchFamily="34" charset="0"/>
              </a:endParaRPr>
            </a:p>
          </xdr:txBody>
        </xdr:sp>
        <xdr:pic>
          <xdr:nvPicPr>
            <xdr:cNvPr id="35" name="Graphic 34" descr="Truck">
              <a:extLst>
                <a:ext uri="{FF2B5EF4-FFF2-40B4-BE49-F238E27FC236}">
                  <a16:creationId xmlns:a16="http://schemas.microsoft.com/office/drawing/2014/main" id="{0B35F1D7-D53C-4433-9DC3-A98353D9F90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8715375" y="1619250"/>
              <a:ext cx="381000" cy="381000"/>
            </a:xfrm>
            <a:prstGeom prst="rect">
              <a:avLst/>
            </a:prstGeom>
          </xdr:spPr>
        </xdr:pic>
        <xdr:sp macro="" textlink="'Chocolate Sales Data'!U10">
          <xdr:nvSpPr>
            <xdr:cNvPr id="36" name="TextBox 35">
              <a:extLst>
                <a:ext uri="{FF2B5EF4-FFF2-40B4-BE49-F238E27FC236}">
                  <a16:creationId xmlns:a16="http://schemas.microsoft.com/office/drawing/2014/main" id="{077E8950-60E3-4566-8F33-88F0B1F9BEFC}"/>
                </a:ext>
              </a:extLst>
            </xdr:cNvPr>
            <xdr:cNvSpPr txBox="1"/>
          </xdr:nvSpPr>
          <xdr:spPr>
            <a:xfrm>
              <a:off x="933450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fld id="{CB2C8D12-FCF8-45B7-98B1-389D70E1B1D6}" type="TxLink">
                <a:rPr lang="en-US" sz="1400" b="1" i="0" u="none" strike="noStrike">
                  <a:solidFill>
                    <a:srgbClr val="8C6646"/>
                  </a:solidFill>
                  <a:effectLst/>
                  <a:latin typeface="Calibri"/>
                  <a:cs typeface="Calibri"/>
                </a:rPr>
                <a:pPr/>
                <a:t>501</a:t>
              </a:fld>
              <a:endParaRPr lang="en-IN" sz="3600" b="1">
                <a:solidFill>
                  <a:srgbClr val="8C6646"/>
                </a:solidFill>
                <a:effectLst/>
                <a:latin typeface="Arial Black" panose="020B0A04020102020204" pitchFamily="34" charset="0"/>
              </a:endParaRPr>
            </a:p>
          </xdr:txBody>
        </xdr:sp>
      </xdr:grpSp>
      <xdr:pic>
        <xdr:nvPicPr>
          <xdr:cNvPr id="37" name="Graphic 36" descr="Lollipop">
            <a:extLst>
              <a:ext uri="{FF2B5EF4-FFF2-40B4-BE49-F238E27FC236}">
                <a16:creationId xmlns:a16="http://schemas.microsoft.com/office/drawing/2014/main" id="{E3B8727E-9836-4599-A3FB-4286F49AB6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156102" y="430950"/>
            <a:ext cx="626325" cy="626325"/>
          </a:xfrm>
          <a:prstGeom prst="rect">
            <a:avLst/>
          </a:prstGeom>
          <a:effectLst>
            <a:outerShdw blurRad="63500" sx="102000" sy="102000" algn="ctr" rotWithShape="0">
              <a:prstClr val="black">
                <a:alpha val="40000"/>
              </a:prstClr>
            </a:outerShdw>
          </a:effectLst>
        </xdr:spPr>
      </xdr:pic>
      <xdr:pic>
        <xdr:nvPicPr>
          <xdr:cNvPr id="38" name="Graphic 37" descr="Candy">
            <a:extLst>
              <a:ext uri="{FF2B5EF4-FFF2-40B4-BE49-F238E27FC236}">
                <a16:creationId xmlns:a16="http://schemas.microsoft.com/office/drawing/2014/main" id="{24E3FD1F-AA73-42FB-8D54-106D672495B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12201526" y="44013"/>
            <a:ext cx="514350" cy="514350"/>
          </a:xfrm>
          <a:prstGeom prst="rect">
            <a:avLst/>
          </a:prstGeom>
          <a:effectLst>
            <a:outerShdw blurRad="63500" sx="102000" sy="102000" algn="ctr" rotWithShape="0">
              <a:prstClr val="black">
                <a:alpha val="40000"/>
              </a:prstClr>
            </a:outerShdw>
          </a:effectLst>
        </xdr:spPr>
      </xdr:pic>
      <xdr:graphicFrame macro="">
        <xdr:nvGraphicFramePr>
          <xdr:cNvPr id="40" name="Chart 39">
            <a:extLst>
              <a:ext uri="{FF2B5EF4-FFF2-40B4-BE49-F238E27FC236}">
                <a16:creationId xmlns:a16="http://schemas.microsoft.com/office/drawing/2014/main" id="{262EDCC8-E40A-4604-A865-2C47A696F61B}"/>
              </a:ext>
            </a:extLst>
          </xdr:cNvPr>
          <xdr:cNvGraphicFramePr>
            <a:graphicFrameLocks/>
          </xdr:cNvGraphicFramePr>
        </xdr:nvGraphicFramePr>
        <xdr:xfrm>
          <a:off x="2190749" y="2400300"/>
          <a:ext cx="6724651" cy="3324225"/>
        </xdr:xfrm>
        <a:graphic>
          <a:graphicData uri="http://schemas.openxmlformats.org/drawingml/2006/chart">
            <c:chart xmlns:c="http://schemas.openxmlformats.org/drawingml/2006/chart" xmlns:r="http://schemas.openxmlformats.org/officeDocument/2006/relationships" r:id="rId26"/>
          </a:graphicData>
        </a:graphic>
      </xdr:graphicFrame>
      <mc:AlternateContent xmlns:mc="http://schemas.openxmlformats.org/markup-compatibility/2006">
        <mc:Choice xmlns:a14="http://schemas.microsoft.com/office/drawing/2010/main" Requires="a14">
          <xdr:graphicFrame macro="">
            <xdr:nvGraphicFramePr>
              <xdr:cNvPr id="42" name="Month 5">
                <a:extLst>
                  <a:ext uri="{FF2B5EF4-FFF2-40B4-BE49-F238E27FC236}">
                    <a16:creationId xmlns:a16="http://schemas.microsoft.com/office/drawing/2014/main" id="{0004EC93-BCA6-4947-B5D9-65AC77B5E4B1}"/>
                  </a:ext>
                  <a:ext uri="{C183D7F6-B498-43B3-948B-1728B52AA6E4}">
                    <adec:decorative xmlns:adec="http://schemas.microsoft.com/office/drawing/2017/decorative" val="0"/>
                  </a:ext>
                </a:extLst>
              </xdr:cNvPr>
              <xdr:cNvGraphicFramePr/>
            </xdr:nvGraphicFramePr>
            <xdr:xfrm>
              <a:off x="9229725" y="2647949"/>
              <a:ext cx="1514475" cy="762001"/>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9229725" y="2647949"/>
                <a:ext cx="1514475"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44" name="Graphic 43" descr="Bar graph with upward trend">
            <a:hlinkClick xmlns:r="http://schemas.openxmlformats.org/officeDocument/2006/relationships" r:id="rId15" tooltip="Sales"/>
            <a:extLst>
              <a:ext uri="{FF2B5EF4-FFF2-40B4-BE49-F238E27FC236}">
                <a16:creationId xmlns:a16="http://schemas.microsoft.com/office/drawing/2014/main" id="{AFC39760-5F8A-49B8-B51F-5C747E6460B9}"/>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676401" y="2724152"/>
            <a:ext cx="244889" cy="226898"/>
          </a:xfrm>
          <a:prstGeom prst="rect">
            <a:avLst/>
          </a:prstGeom>
          <a:effectLst/>
        </xdr:spPr>
      </xdr:pic>
      <xdr:pic>
        <xdr:nvPicPr>
          <xdr:cNvPr id="45" name="Graphic 44" descr="Bullseye">
            <a:extLst>
              <a:ext uri="{FF2B5EF4-FFF2-40B4-BE49-F238E27FC236}">
                <a16:creationId xmlns:a16="http://schemas.microsoft.com/office/drawing/2014/main" id="{FB017E7C-630E-4B25-A02F-A48870EDA52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666875" y="3088483"/>
            <a:ext cx="261778" cy="242547"/>
          </a:xfrm>
          <a:prstGeom prst="rect">
            <a:avLst/>
          </a:prstGeom>
        </xdr:spPr>
      </xdr:pic>
      <xdr:pic>
        <xdr:nvPicPr>
          <xdr:cNvPr id="46" name="Graphic 45" descr="Coins">
            <a:hlinkClick xmlns:r="http://schemas.openxmlformats.org/officeDocument/2006/relationships" r:id="rId16"/>
            <a:extLst>
              <a:ext uri="{FF2B5EF4-FFF2-40B4-BE49-F238E27FC236}">
                <a16:creationId xmlns:a16="http://schemas.microsoft.com/office/drawing/2014/main" id="{EE92AE67-745C-4F7D-9387-6B86AF31167C}"/>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695452" y="3471864"/>
            <a:ext cx="244888" cy="226898"/>
          </a:xfrm>
          <a:prstGeom prst="rect">
            <a:avLst/>
          </a:prstGeom>
        </xdr:spPr>
      </xdr:pic>
      <xdr:pic>
        <xdr:nvPicPr>
          <xdr:cNvPr id="47" name="Graphic 46" descr="Truck">
            <a:hlinkClick xmlns:r="http://schemas.openxmlformats.org/officeDocument/2006/relationships" r:id="rId17"/>
            <a:extLst>
              <a:ext uri="{FF2B5EF4-FFF2-40B4-BE49-F238E27FC236}">
                <a16:creationId xmlns:a16="http://schemas.microsoft.com/office/drawing/2014/main" id="{40F987F3-4309-456D-8E36-1B61BCEE37C5}"/>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695451" y="3836196"/>
            <a:ext cx="253333" cy="234722"/>
          </a:xfrm>
          <a:prstGeom prst="rect">
            <a:avLst/>
          </a:prstGeom>
        </xdr:spPr>
      </xdr:pic>
      <xdr:pic>
        <xdr:nvPicPr>
          <xdr:cNvPr id="48" name="Graphic 47" descr="Repeat">
            <a:hlinkClick xmlns:r="http://schemas.openxmlformats.org/officeDocument/2006/relationships" r:id="rId35"/>
            <a:extLst>
              <a:ext uri="{FF2B5EF4-FFF2-40B4-BE49-F238E27FC236}">
                <a16:creationId xmlns:a16="http://schemas.microsoft.com/office/drawing/2014/main" id="{9C7955C9-4577-4B5F-A536-331554C3350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1704977" y="4210052"/>
            <a:ext cx="219074" cy="219074"/>
          </a:xfrm>
          <a:prstGeom prst="rect">
            <a:avLst/>
          </a:prstGeom>
        </xdr:spPr>
      </xdr:pic>
      <xdr:sp macro="" textlink="">
        <xdr:nvSpPr>
          <xdr:cNvPr id="49" name="Flowchart: Connector 48">
            <a:hlinkClick xmlns:r="http://schemas.openxmlformats.org/officeDocument/2006/relationships" r:id="rId38"/>
            <a:extLst>
              <a:ext uri="{FF2B5EF4-FFF2-40B4-BE49-F238E27FC236}">
                <a16:creationId xmlns:a16="http://schemas.microsoft.com/office/drawing/2014/main" id="{983B9E93-6FC8-4401-926D-A279600AB45B}"/>
              </a:ext>
            </a:extLst>
          </xdr:cNvPr>
          <xdr:cNvSpPr/>
        </xdr:nvSpPr>
        <xdr:spPr>
          <a:xfrm>
            <a:off x="1628775" y="3047999"/>
            <a:ext cx="333375" cy="323851"/>
          </a:xfrm>
          <a:prstGeom prst="flowChartConnector">
            <a:avLst/>
          </a:prstGeom>
          <a:solidFill>
            <a:srgbClr val="B9906F">
              <a:alpha val="50000"/>
            </a:srgbClr>
          </a:solidFill>
          <a:ln>
            <a:solidFill>
              <a:srgbClr val="59412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0" name="Country 36">
                <a:extLst>
                  <a:ext uri="{FF2B5EF4-FFF2-40B4-BE49-F238E27FC236}">
                    <a16:creationId xmlns:a16="http://schemas.microsoft.com/office/drawing/2014/main" id="{78032D91-531F-4F80-903A-F821A17067CD}"/>
                  </a:ext>
                </a:extLst>
              </xdr:cNvPr>
              <xdr:cNvGraphicFramePr/>
            </xdr:nvGraphicFramePr>
            <xdr:xfrm>
              <a:off x="9182100" y="4038600"/>
              <a:ext cx="1619251" cy="1762125"/>
            </xdr:xfrm>
            <a:graphic>
              <a:graphicData uri="http://schemas.microsoft.com/office/drawing/2010/slicer">
                <sle:slicer xmlns:sle="http://schemas.microsoft.com/office/drawing/2010/slicer" name="Country 36"/>
              </a:graphicData>
            </a:graphic>
          </xdr:graphicFrame>
        </mc:Choice>
        <mc:Fallback>
          <xdr:sp macro="" textlink="">
            <xdr:nvSpPr>
              <xdr:cNvPr id="0" name=""/>
              <xdr:cNvSpPr>
                <a:spLocks noTextEdit="1"/>
              </xdr:cNvSpPr>
            </xdr:nvSpPr>
            <xdr:spPr>
              <a:xfrm>
                <a:off x="9182100" y="4038600"/>
                <a:ext cx="1619251"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3" name="TextBox 52">
            <a:extLst>
              <a:ext uri="{FF2B5EF4-FFF2-40B4-BE49-F238E27FC236}">
                <a16:creationId xmlns:a16="http://schemas.microsoft.com/office/drawing/2014/main" id="{007F8D76-F551-4F0D-9401-370E90726D70}"/>
              </a:ext>
            </a:extLst>
          </xdr:cNvPr>
          <xdr:cNvSpPr txBox="1"/>
        </xdr:nvSpPr>
        <xdr:spPr>
          <a:xfrm>
            <a:off x="5038725" y="2362199"/>
            <a:ext cx="1819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634832"/>
                </a:solidFill>
                <a:effectLst/>
                <a:latin typeface="Arial" panose="020B0604020202020204" pitchFamily="34" charset="0"/>
                <a:cs typeface="Arial" panose="020B0604020202020204" pitchFamily="34" charset="0"/>
              </a:rPr>
              <a:t>Units</a:t>
            </a:r>
            <a:r>
              <a:rPr lang="en-IN" sz="1200" b="1" baseline="0">
                <a:solidFill>
                  <a:srgbClr val="634832"/>
                </a:solidFill>
                <a:effectLst/>
                <a:latin typeface="Arial" panose="020B0604020202020204" pitchFamily="34" charset="0"/>
                <a:cs typeface="Arial" panose="020B0604020202020204" pitchFamily="34" charset="0"/>
              </a:rPr>
              <a:t> Sold By Product</a:t>
            </a:r>
            <a:endParaRPr lang="en-IN" sz="1200" b="1">
              <a:solidFill>
                <a:srgbClr val="634832"/>
              </a:solidFill>
              <a:effectLst/>
              <a:latin typeface="Arial" panose="020B0604020202020204" pitchFamily="34" charset="0"/>
              <a:cs typeface="Arial" panose="020B060402020202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xdr:rowOff>
    </xdr:from>
    <xdr:to>
      <xdr:col>8</xdr:col>
      <xdr:colOff>276224</xdr:colOff>
      <xdr:row>23</xdr:row>
      <xdr:rowOff>85725</xdr:rowOff>
    </xdr:to>
    <xdr:sp macro="" textlink="">
      <xdr:nvSpPr>
        <xdr:cNvPr id="2" name="Right Triangle 1">
          <a:extLst>
            <a:ext uri="{FF2B5EF4-FFF2-40B4-BE49-F238E27FC236}">
              <a16:creationId xmlns:a16="http://schemas.microsoft.com/office/drawing/2014/main" id="{07FA76DA-0913-450B-9F4F-77961AE526B9}"/>
            </a:ext>
          </a:extLst>
        </xdr:cNvPr>
        <xdr:cNvSpPr/>
      </xdr:nvSpPr>
      <xdr:spPr>
        <a:xfrm rot="5400000">
          <a:off x="342900" y="-342898"/>
          <a:ext cx="4467223" cy="5153024"/>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634832"/>
        </a:solidFill>
        <a:ln>
          <a:solidFill>
            <a:srgbClr val="72533A"/>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38099</xdr:colOff>
      <xdr:row>0</xdr:row>
      <xdr:rowOff>19052</xdr:rowOff>
    </xdr:from>
    <xdr:to>
      <xdr:col>6</xdr:col>
      <xdr:colOff>38099</xdr:colOff>
      <xdr:row>16</xdr:row>
      <xdr:rowOff>123825</xdr:rowOff>
    </xdr:to>
    <xdr:sp macro="" textlink="">
      <xdr:nvSpPr>
        <xdr:cNvPr id="3" name="Right Triangle 1">
          <a:extLst>
            <a:ext uri="{FF2B5EF4-FFF2-40B4-BE49-F238E27FC236}">
              <a16:creationId xmlns:a16="http://schemas.microsoft.com/office/drawing/2014/main" id="{FD3F0901-EB49-44DF-BD73-1885DE4ED1C2}"/>
            </a:ext>
          </a:extLst>
        </xdr:cNvPr>
        <xdr:cNvSpPr/>
      </xdr:nvSpPr>
      <xdr:spPr>
        <a:xfrm rot="5400000">
          <a:off x="290512" y="-233361"/>
          <a:ext cx="3152773" cy="36576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967259"/>
        </a:solidFill>
        <a:ln>
          <a:solidFill>
            <a:srgbClr val="825F42"/>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28574</xdr:colOff>
      <xdr:row>0</xdr:row>
      <xdr:rowOff>19051</xdr:rowOff>
    </xdr:from>
    <xdr:to>
      <xdr:col>3</xdr:col>
      <xdr:colOff>371474</xdr:colOff>
      <xdr:row>10</xdr:row>
      <xdr:rowOff>171450</xdr:rowOff>
    </xdr:to>
    <xdr:sp macro="" textlink="">
      <xdr:nvSpPr>
        <xdr:cNvPr id="4" name="Right Triangle 1">
          <a:extLst>
            <a:ext uri="{FF2B5EF4-FFF2-40B4-BE49-F238E27FC236}">
              <a16:creationId xmlns:a16="http://schemas.microsoft.com/office/drawing/2014/main" id="{BC03CE2F-7D27-4D0D-B836-C12E248CC1D3}"/>
            </a:ext>
          </a:extLst>
        </xdr:cNvPr>
        <xdr:cNvSpPr/>
      </xdr:nvSpPr>
      <xdr:spPr>
        <a:xfrm rot="5400000">
          <a:off x="85724" y="-38099"/>
          <a:ext cx="2057399" cy="21717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DBC1AC"/>
        </a:solidFill>
        <a:ln>
          <a:solidFill>
            <a:srgbClr val="8C664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4</xdr:row>
      <xdr:rowOff>171449</xdr:rowOff>
    </xdr:from>
    <xdr:to>
      <xdr:col>18</xdr:col>
      <xdr:colOff>200025</xdr:colOff>
      <xdr:row>32</xdr:row>
      <xdr:rowOff>114300</xdr:rowOff>
    </xdr:to>
    <xdr:sp macro="" textlink="">
      <xdr:nvSpPr>
        <xdr:cNvPr id="5" name="Rectangle: Rounded Corners 4">
          <a:extLst>
            <a:ext uri="{FF2B5EF4-FFF2-40B4-BE49-F238E27FC236}">
              <a16:creationId xmlns:a16="http://schemas.microsoft.com/office/drawing/2014/main" id="{82BBFF4C-B18C-4437-8236-77852D3D864B}"/>
            </a:ext>
          </a:extLst>
        </xdr:cNvPr>
        <xdr:cNvSpPr/>
      </xdr:nvSpPr>
      <xdr:spPr>
        <a:xfrm>
          <a:off x="1600200" y="933449"/>
          <a:ext cx="9572625" cy="5276851"/>
        </a:xfrm>
        <a:prstGeom prst="roundRect">
          <a:avLst>
            <a:gd name="adj" fmla="val 8725"/>
          </a:avLst>
        </a:prstGeom>
        <a:solidFill>
          <a:srgbClr val="EFE5D9"/>
        </a:solidFill>
        <a:ln>
          <a:noFill/>
        </a:ln>
        <a:effectLst>
          <a:outerShdw blurRad="1778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a:t>
          </a:r>
        </a:p>
      </xdr:txBody>
    </xdr:sp>
    <xdr:clientData/>
  </xdr:twoCellAnchor>
  <xdr:twoCellAnchor>
    <xdr:from>
      <xdr:col>9</xdr:col>
      <xdr:colOff>200024</xdr:colOff>
      <xdr:row>1</xdr:row>
      <xdr:rowOff>152400</xdr:rowOff>
    </xdr:from>
    <xdr:to>
      <xdr:col>16</xdr:col>
      <xdr:colOff>552450</xdr:colOff>
      <xdr:row>4</xdr:row>
      <xdr:rowOff>114300</xdr:rowOff>
    </xdr:to>
    <xdr:sp macro="" textlink="">
      <xdr:nvSpPr>
        <xdr:cNvPr id="6" name="TextBox 5">
          <a:extLst>
            <a:ext uri="{FF2B5EF4-FFF2-40B4-BE49-F238E27FC236}">
              <a16:creationId xmlns:a16="http://schemas.microsoft.com/office/drawing/2014/main" id="{60C06D3A-3511-4F3C-B7D0-97F42C7A39C6}"/>
            </a:ext>
          </a:extLst>
        </xdr:cNvPr>
        <xdr:cNvSpPr txBox="1"/>
      </xdr:nvSpPr>
      <xdr:spPr>
        <a:xfrm>
          <a:off x="5686424" y="342900"/>
          <a:ext cx="4619626" cy="5334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CH</a:t>
          </a:r>
          <a:r>
            <a:rPr lang="en-IN" sz="2500" b="1">
              <a:ln cap="rnd" cmpd="tri">
                <a:noFill/>
                <a:bevel/>
              </a:ln>
              <a:solidFill>
                <a:srgbClr val="856143"/>
              </a:solidFill>
              <a:effectLst>
                <a:innerShdw blurRad="63500" dist="50800" dir="10800000">
                  <a:prstClr val="black">
                    <a:alpha val="50000"/>
                  </a:prstClr>
                </a:innerShdw>
              </a:effectLst>
              <a:latin typeface="Bauhaus 93" panose="04030905020B02020C02" pitchFamily="82" charset="0"/>
            </a:rPr>
            <a:t>O</a:t>
          </a:r>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COLATE</a:t>
          </a:r>
          <a:r>
            <a:rPr lang="en-IN" sz="2500" b="1" baseline="0">
              <a:ln cap="rnd" cmpd="tri">
                <a:noFill/>
                <a:bevel/>
              </a:ln>
              <a:solidFill>
                <a:srgbClr val="DBC1AC"/>
              </a:solidFill>
              <a:effectLst>
                <a:innerShdw blurRad="63500" dist="50800" dir="10800000">
                  <a:prstClr val="black">
                    <a:alpha val="50000"/>
                  </a:prstClr>
                </a:innerShdw>
              </a:effectLst>
              <a:latin typeface="Bauhaus 93" panose="04030905020B02020C02" pitchFamily="82" charset="0"/>
            </a:rPr>
            <a:t> SALES </a:t>
          </a:r>
          <a:r>
            <a:rPr lang="en-IN" sz="2500" b="1" baseline="0">
              <a:ln cap="rnd" cmpd="tri">
                <a:noFill/>
                <a:bevel/>
              </a:ln>
              <a:solidFill>
                <a:srgbClr val="BA9474"/>
              </a:solidFill>
              <a:effectLst>
                <a:innerShdw blurRad="63500" dist="50800" dir="10800000">
                  <a:prstClr val="black">
                    <a:alpha val="50000"/>
                  </a:prstClr>
                </a:innerShdw>
              </a:effectLst>
              <a:latin typeface="Bauhaus 93" panose="04030905020B02020C02" pitchFamily="82" charset="0"/>
            </a:rPr>
            <a:t>DASHBOARD</a:t>
          </a:r>
          <a:endParaRPr lang="en-IN" sz="2500" b="1">
            <a:ln cap="rnd" cmpd="tri">
              <a:noFill/>
              <a:bevel/>
            </a:ln>
            <a:solidFill>
              <a:srgbClr val="BA9474"/>
            </a:solidFill>
            <a:effectLst>
              <a:innerShdw blurRad="63500" dist="50800" dir="10800000">
                <a:prstClr val="black">
                  <a:alpha val="50000"/>
                </a:prstClr>
              </a:innerShdw>
            </a:effectLst>
            <a:latin typeface="Bauhaus 93" panose="04030905020B02020C02" pitchFamily="82" charset="0"/>
          </a:endParaRPr>
        </a:p>
      </xdr:txBody>
    </xdr:sp>
    <xdr:clientData/>
  </xdr:twoCellAnchor>
  <xdr:twoCellAnchor>
    <xdr:from>
      <xdr:col>1</xdr:col>
      <xdr:colOff>156453</xdr:colOff>
      <xdr:row>14</xdr:row>
      <xdr:rowOff>10238</xdr:rowOff>
    </xdr:from>
    <xdr:to>
      <xdr:col>4</xdr:col>
      <xdr:colOff>96152</xdr:colOff>
      <xdr:row>23</xdr:row>
      <xdr:rowOff>130772</xdr:rowOff>
    </xdr:to>
    <xdr:sp macro="" textlink="">
      <xdr:nvSpPr>
        <xdr:cNvPr id="7" name="Diagonal Stripe 20">
          <a:extLst>
            <a:ext uri="{FF2B5EF4-FFF2-40B4-BE49-F238E27FC236}">
              <a16:creationId xmlns:a16="http://schemas.microsoft.com/office/drawing/2014/main" id="{771B4D14-3145-4869-A3A5-58D09200F0C8}"/>
            </a:ext>
          </a:extLst>
        </xdr:cNvPr>
        <xdr:cNvSpPr/>
      </xdr:nvSpPr>
      <xdr:spPr>
        <a:xfrm rot="8025574">
          <a:off x="732786" y="2710505"/>
          <a:ext cx="1835034" cy="1768499"/>
        </a:xfrm>
        <a:custGeom>
          <a:avLst/>
          <a:gdLst>
            <a:gd name="connsiteX0" fmla="*/ 0 w 1762125"/>
            <a:gd name="connsiteY0" fmla="*/ 1141203 h 1692000"/>
            <a:gd name="connsiteX1" fmla="*/ 1188500 w 1762125"/>
            <a:gd name="connsiteY1" fmla="*/ 0 h 1692000"/>
            <a:gd name="connsiteX2" fmla="*/ 1762125 w 1762125"/>
            <a:gd name="connsiteY2" fmla="*/ 0 h 1692000"/>
            <a:gd name="connsiteX3" fmla="*/ 0 w 1762125"/>
            <a:gd name="connsiteY3" fmla="*/ 1692000 h 1692000"/>
            <a:gd name="connsiteX4" fmla="*/ 0 w 1762125"/>
            <a:gd name="connsiteY4" fmla="*/ 1141203 h 1692000"/>
            <a:gd name="connsiteX0" fmla="*/ 186125 w 1948250"/>
            <a:gd name="connsiteY0" fmla="*/ 1141203 h 1736841"/>
            <a:gd name="connsiteX1" fmla="*/ 1374625 w 1948250"/>
            <a:gd name="connsiteY1" fmla="*/ 0 h 1736841"/>
            <a:gd name="connsiteX2" fmla="*/ 1948250 w 1948250"/>
            <a:gd name="connsiteY2" fmla="*/ 0 h 1736841"/>
            <a:gd name="connsiteX3" fmla="*/ 186125 w 1948250"/>
            <a:gd name="connsiteY3" fmla="*/ 1692000 h 1736841"/>
            <a:gd name="connsiteX4" fmla="*/ 186125 w 1948250"/>
            <a:gd name="connsiteY4" fmla="*/ 1141203 h 1736841"/>
            <a:gd name="connsiteX0" fmla="*/ 186125 w 1994949"/>
            <a:gd name="connsiteY0" fmla="*/ 1319921 h 1915559"/>
            <a:gd name="connsiteX1" fmla="*/ 1374625 w 1994949"/>
            <a:gd name="connsiteY1" fmla="*/ 178718 h 1915559"/>
            <a:gd name="connsiteX2" fmla="*/ 1948250 w 1994949"/>
            <a:gd name="connsiteY2" fmla="*/ 178718 h 1915559"/>
            <a:gd name="connsiteX3" fmla="*/ 186125 w 1994949"/>
            <a:gd name="connsiteY3" fmla="*/ 1870718 h 1915559"/>
            <a:gd name="connsiteX4" fmla="*/ 186125 w 1994949"/>
            <a:gd name="connsiteY4" fmla="*/ 1319921 h 1915559"/>
            <a:gd name="connsiteX0" fmla="*/ 186125 w 1992600"/>
            <a:gd name="connsiteY0" fmla="*/ 1317247 h 1912885"/>
            <a:gd name="connsiteX1" fmla="*/ 1374625 w 1992600"/>
            <a:gd name="connsiteY1" fmla="*/ 176044 h 1912885"/>
            <a:gd name="connsiteX2" fmla="*/ 1948250 w 1992600"/>
            <a:gd name="connsiteY2" fmla="*/ 176044 h 1912885"/>
            <a:gd name="connsiteX3" fmla="*/ 186125 w 1992600"/>
            <a:gd name="connsiteY3" fmla="*/ 1868044 h 1912885"/>
            <a:gd name="connsiteX4" fmla="*/ 186125 w 1992600"/>
            <a:gd name="connsiteY4" fmla="*/ 1317247 h 1912885"/>
            <a:gd name="connsiteX0" fmla="*/ 186125 w 1948250"/>
            <a:gd name="connsiteY0" fmla="*/ 1217702 h 1813340"/>
            <a:gd name="connsiteX1" fmla="*/ 1374625 w 1948250"/>
            <a:gd name="connsiteY1" fmla="*/ 76499 h 1813340"/>
            <a:gd name="connsiteX2" fmla="*/ 1948250 w 1948250"/>
            <a:gd name="connsiteY2" fmla="*/ 76499 h 1813340"/>
            <a:gd name="connsiteX3" fmla="*/ 186125 w 1948250"/>
            <a:gd name="connsiteY3" fmla="*/ 1768499 h 1813340"/>
            <a:gd name="connsiteX4" fmla="*/ 186125 w 1948250"/>
            <a:gd name="connsiteY4" fmla="*/ 1217702 h 1813340"/>
            <a:gd name="connsiteX0" fmla="*/ 72909 w 1835034"/>
            <a:gd name="connsiteY0" fmla="*/ 1217702 h 1768499"/>
            <a:gd name="connsiteX1" fmla="*/ 1261409 w 1835034"/>
            <a:gd name="connsiteY1" fmla="*/ 76499 h 1768499"/>
            <a:gd name="connsiteX2" fmla="*/ 1835034 w 1835034"/>
            <a:gd name="connsiteY2" fmla="*/ 76499 h 1768499"/>
            <a:gd name="connsiteX3" fmla="*/ 72909 w 1835034"/>
            <a:gd name="connsiteY3" fmla="*/ 1768499 h 1768499"/>
            <a:gd name="connsiteX4" fmla="*/ 72909 w 1835034"/>
            <a:gd name="connsiteY4" fmla="*/ 1217702 h 17684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5034" h="1768499">
              <a:moveTo>
                <a:pt x="72909" y="1217702"/>
              </a:moveTo>
              <a:lnTo>
                <a:pt x="1261409" y="76499"/>
              </a:lnTo>
              <a:cubicBezTo>
                <a:pt x="1555097" y="-113702"/>
                <a:pt x="1615223" y="115552"/>
                <a:pt x="1835034" y="76499"/>
              </a:cubicBezTo>
              <a:lnTo>
                <a:pt x="72909" y="1768499"/>
              </a:lnTo>
              <a:cubicBezTo>
                <a:pt x="151876" y="1549089"/>
                <a:pt x="-125174" y="1499702"/>
                <a:pt x="72909" y="1217702"/>
              </a:cubicBezTo>
              <a:close/>
            </a:path>
          </a:pathLst>
        </a:custGeom>
        <a:solidFill>
          <a:srgbClr val="634832"/>
        </a:solidFill>
        <a:ln w="3175">
          <a:solidFill>
            <a:schemeClr val="tx1">
              <a:lumMod val="65000"/>
              <a:lumOff val="35000"/>
            </a:schemeClr>
          </a:solidFill>
        </a:ln>
        <a:effectLst>
          <a:outerShdw blurRad="114300" sx="97000" sy="97000" algn="ctr" rotWithShape="0">
            <a:prstClr val="black">
              <a:alpha val="6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19</xdr:col>
      <xdr:colOff>550050</xdr:colOff>
      <xdr:row>7</xdr:row>
      <xdr:rowOff>38100</xdr:rowOff>
    </xdr:from>
    <xdr:to>
      <xdr:col>20</xdr:col>
      <xdr:colOff>483375</xdr:colOff>
      <xdr:row>10</xdr:row>
      <xdr:rowOff>9525</xdr:rowOff>
    </xdr:to>
    <xdr:pic>
      <xdr:nvPicPr>
        <xdr:cNvPr id="8" name="Graphic 7" descr="Orange">
          <a:extLst>
            <a:ext uri="{FF2B5EF4-FFF2-40B4-BE49-F238E27FC236}">
              <a16:creationId xmlns:a16="http://schemas.microsoft.com/office/drawing/2014/main" id="{72BE3002-C5AF-4A75-AA68-F8B6072B11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32450" y="1371600"/>
          <a:ext cx="542925" cy="542925"/>
        </a:xfrm>
        <a:prstGeom prst="rect">
          <a:avLst/>
        </a:prstGeom>
        <a:effectLst>
          <a:outerShdw blurRad="63500" sx="102000" sy="102000" algn="ctr" rotWithShape="0">
            <a:prstClr val="black">
              <a:alpha val="60000"/>
            </a:prstClr>
          </a:outerShdw>
        </a:effectLst>
      </xdr:spPr>
    </xdr:pic>
    <xdr:clientData/>
  </xdr:twoCellAnchor>
  <xdr:twoCellAnchor editAs="oneCell">
    <xdr:from>
      <xdr:col>18</xdr:col>
      <xdr:colOff>227793</xdr:colOff>
      <xdr:row>13</xdr:row>
      <xdr:rowOff>27635</xdr:rowOff>
    </xdr:from>
    <xdr:to>
      <xdr:col>19</xdr:col>
      <xdr:colOff>222553</xdr:colOff>
      <xdr:row>16</xdr:row>
      <xdr:rowOff>60495</xdr:rowOff>
    </xdr:to>
    <xdr:pic>
      <xdr:nvPicPr>
        <xdr:cNvPr id="9" name="Graphic 8" descr="Popsicle">
          <a:extLst>
            <a:ext uri="{FF2B5EF4-FFF2-40B4-BE49-F238E27FC236}">
              <a16:creationId xmlns:a16="http://schemas.microsoft.com/office/drawing/2014/main" id="{7B3A7A24-9CCE-41DE-A49D-033AF3093F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870218">
          <a:off x="11200593" y="2504135"/>
          <a:ext cx="604360" cy="604360"/>
        </a:xfrm>
        <a:prstGeom prst="rect">
          <a:avLst/>
        </a:prstGeom>
        <a:effectLst>
          <a:outerShdw blurRad="63500" sx="102000" sy="102000" algn="ctr" rotWithShape="0">
            <a:prstClr val="black">
              <a:alpha val="60000"/>
            </a:prstClr>
          </a:outerShdw>
        </a:effectLst>
      </xdr:spPr>
    </xdr:pic>
    <xdr:clientData/>
  </xdr:twoCellAnchor>
  <xdr:twoCellAnchor editAs="oneCell">
    <xdr:from>
      <xdr:col>1</xdr:col>
      <xdr:colOff>145201</xdr:colOff>
      <xdr:row>23</xdr:row>
      <xdr:rowOff>173777</xdr:rowOff>
    </xdr:from>
    <xdr:to>
      <xdr:col>2</xdr:col>
      <xdr:colOff>161926</xdr:colOff>
      <xdr:row>27</xdr:row>
      <xdr:rowOff>38102</xdr:rowOff>
    </xdr:to>
    <xdr:pic>
      <xdr:nvPicPr>
        <xdr:cNvPr id="10" name="Graphic 9" descr="Lollipop">
          <a:extLst>
            <a:ext uri="{FF2B5EF4-FFF2-40B4-BE49-F238E27FC236}">
              <a16:creationId xmlns:a16="http://schemas.microsoft.com/office/drawing/2014/main" id="{859F5903-5DD6-4B02-9CFA-8F041FB200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688651">
          <a:off x="754801" y="4555277"/>
          <a:ext cx="626325" cy="626325"/>
        </a:xfrm>
        <a:prstGeom prst="rect">
          <a:avLst/>
        </a:prstGeom>
        <a:effectLst>
          <a:outerShdw blurRad="266700" sx="102000" sy="102000" algn="ctr" rotWithShape="0">
            <a:prstClr val="black">
              <a:alpha val="49000"/>
            </a:prstClr>
          </a:outerShdw>
        </a:effectLst>
      </xdr:spPr>
    </xdr:pic>
    <xdr:clientData/>
  </xdr:twoCellAnchor>
  <xdr:twoCellAnchor editAs="oneCell">
    <xdr:from>
      <xdr:col>19</xdr:col>
      <xdr:colOff>457200</xdr:colOff>
      <xdr:row>17</xdr:row>
      <xdr:rowOff>190425</xdr:rowOff>
    </xdr:from>
    <xdr:to>
      <xdr:col>20</xdr:col>
      <xdr:colOff>476325</xdr:colOff>
      <xdr:row>21</xdr:row>
      <xdr:rowOff>57150</xdr:rowOff>
    </xdr:to>
    <xdr:pic>
      <xdr:nvPicPr>
        <xdr:cNvPr id="11" name="Graphic 10" descr="Candy">
          <a:extLst>
            <a:ext uri="{FF2B5EF4-FFF2-40B4-BE49-F238E27FC236}">
              <a16:creationId xmlns:a16="http://schemas.microsoft.com/office/drawing/2014/main" id="{190D887F-C6CF-4196-9391-8940D02974C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39600" y="3428925"/>
          <a:ext cx="628725" cy="628725"/>
        </a:xfrm>
        <a:prstGeom prst="rect">
          <a:avLst/>
        </a:prstGeom>
        <a:effectLst>
          <a:outerShdw blurRad="63500" sx="102000" sy="102000" algn="ctr" rotWithShape="0">
            <a:prstClr val="black">
              <a:alpha val="60000"/>
            </a:prstClr>
          </a:outerShdw>
        </a:effectLst>
      </xdr:spPr>
    </xdr:pic>
    <xdr:clientData/>
  </xdr:twoCellAnchor>
  <xdr:twoCellAnchor editAs="oneCell">
    <xdr:from>
      <xdr:col>10</xdr:col>
      <xdr:colOff>21696</xdr:colOff>
      <xdr:row>2</xdr:row>
      <xdr:rowOff>18439</xdr:rowOff>
    </xdr:from>
    <xdr:to>
      <xdr:col>10</xdr:col>
      <xdr:colOff>420507</xdr:colOff>
      <xdr:row>4</xdr:row>
      <xdr:rowOff>36250</xdr:rowOff>
    </xdr:to>
    <xdr:pic>
      <xdr:nvPicPr>
        <xdr:cNvPr id="12" name="Graphic 11" descr="Lollipop">
          <a:extLst>
            <a:ext uri="{FF2B5EF4-FFF2-40B4-BE49-F238E27FC236}">
              <a16:creationId xmlns:a16="http://schemas.microsoft.com/office/drawing/2014/main" id="{E110A310-AA28-4BDA-AEF1-10420DED186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9748885">
          <a:off x="6117696" y="399439"/>
          <a:ext cx="398811" cy="398811"/>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314326</xdr:colOff>
      <xdr:row>24</xdr:row>
      <xdr:rowOff>19051</xdr:rowOff>
    </xdr:from>
    <xdr:to>
      <xdr:col>19</xdr:col>
      <xdr:colOff>247650</xdr:colOff>
      <xdr:row>26</xdr:row>
      <xdr:rowOff>180975</xdr:rowOff>
    </xdr:to>
    <xdr:pic>
      <xdr:nvPicPr>
        <xdr:cNvPr id="13" name="Graphic 12" descr="Donut">
          <a:extLst>
            <a:ext uri="{FF2B5EF4-FFF2-40B4-BE49-F238E27FC236}">
              <a16:creationId xmlns:a16="http://schemas.microsoft.com/office/drawing/2014/main" id="{3128E7D3-EC62-4CDF-9356-909B3012956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87126" y="4591051"/>
          <a:ext cx="542924" cy="542924"/>
        </a:xfrm>
        <a:prstGeom prst="rect">
          <a:avLst/>
        </a:prstGeom>
        <a:effectLst>
          <a:outerShdw blurRad="63500" sx="102000" sy="102000" algn="ctr" rotWithShape="0">
            <a:prstClr val="black">
              <a:alpha val="60000"/>
            </a:prstClr>
          </a:outerShdw>
        </a:effectLst>
      </xdr:spPr>
    </xdr:pic>
    <xdr:clientData/>
  </xdr:twoCellAnchor>
  <xdr:twoCellAnchor editAs="oneCell">
    <xdr:from>
      <xdr:col>0</xdr:col>
      <xdr:colOff>371476</xdr:colOff>
      <xdr:row>30</xdr:row>
      <xdr:rowOff>28575</xdr:rowOff>
    </xdr:from>
    <xdr:to>
      <xdr:col>1</xdr:col>
      <xdr:colOff>276226</xdr:colOff>
      <xdr:row>32</xdr:row>
      <xdr:rowOff>161925</xdr:rowOff>
    </xdr:to>
    <xdr:pic>
      <xdr:nvPicPr>
        <xdr:cNvPr id="14" name="Graphic 13" descr="Candy">
          <a:extLst>
            <a:ext uri="{FF2B5EF4-FFF2-40B4-BE49-F238E27FC236}">
              <a16:creationId xmlns:a16="http://schemas.microsoft.com/office/drawing/2014/main" id="{F02C8E79-7C31-4111-8E57-740C2542DFD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371476" y="5743575"/>
          <a:ext cx="514350" cy="514350"/>
        </a:xfrm>
        <a:prstGeom prst="rect">
          <a:avLst/>
        </a:prstGeom>
        <a:effectLst>
          <a:outerShdw blurRad="63500" sx="102000" sy="102000" algn="ctr" rotWithShape="0">
            <a:prstClr val="black">
              <a:alpha val="74000"/>
            </a:prstClr>
          </a:outerShdw>
        </a:effectLst>
      </xdr:spPr>
    </xdr:pic>
    <xdr:clientData/>
  </xdr:twoCellAnchor>
  <xdr:twoCellAnchor editAs="oneCell">
    <xdr:from>
      <xdr:col>19</xdr:col>
      <xdr:colOff>373801</xdr:colOff>
      <xdr:row>29</xdr:row>
      <xdr:rowOff>135675</xdr:rowOff>
    </xdr:from>
    <xdr:to>
      <xdr:col>20</xdr:col>
      <xdr:colOff>390526</xdr:colOff>
      <xdr:row>33</xdr:row>
      <xdr:rowOff>0</xdr:rowOff>
    </xdr:to>
    <xdr:pic>
      <xdr:nvPicPr>
        <xdr:cNvPr id="15" name="Graphic 14" descr="Lollipop">
          <a:extLst>
            <a:ext uri="{FF2B5EF4-FFF2-40B4-BE49-F238E27FC236}">
              <a16:creationId xmlns:a16="http://schemas.microsoft.com/office/drawing/2014/main" id="{9C1E32AB-1D66-4675-84D2-44B5D51311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956201" y="5660175"/>
          <a:ext cx="626325" cy="626325"/>
        </a:xfrm>
        <a:prstGeom prst="rect">
          <a:avLst/>
        </a:prstGeom>
        <a:effectLst>
          <a:outerShdw blurRad="63500" sx="102000" sy="102000" algn="ctr" rotWithShape="0">
            <a:prstClr val="black">
              <a:alpha val="60000"/>
            </a:prstClr>
          </a:outerShdw>
        </a:effectLst>
      </xdr:spPr>
    </xdr:pic>
    <xdr:clientData/>
  </xdr:twoCellAnchor>
  <xdr:twoCellAnchor>
    <xdr:from>
      <xdr:col>3</xdr:col>
      <xdr:colOff>361950</xdr:colOff>
      <xdr:row>6</xdr:row>
      <xdr:rowOff>66676</xdr:rowOff>
    </xdr:from>
    <xdr:to>
      <xdr:col>17</xdr:col>
      <xdr:colOff>514350</xdr:colOff>
      <xdr:row>11</xdr:row>
      <xdr:rowOff>9525</xdr:rowOff>
    </xdr:to>
    <xdr:grpSp>
      <xdr:nvGrpSpPr>
        <xdr:cNvPr id="16" name="Group 15">
          <a:extLst>
            <a:ext uri="{FF2B5EF4-FFF2-40B4-BE49-F238E27FC236}">
              <a16:creationId xmlns:a16="http://schemas.microsoft.com/office/drawing/2014/main" id="{B5DDA35C-0C64-4000-ADF7-3DC9420F3B48}"/>
            </a:ext>
          </a:extLst>
        </xdr:cNvPr>
        <xdr:cNvGrpSpPr/>
      </xdr:nvGrpSpPr>
      <xdr:grpSpPr>
        <a:xfrm>
          <a:off x="2190750" y="1209676"/>
          <a:ext cx="8686800" cy="895349"/>
          <a:chOff x="2400299" y="1371601"/>
          <a:chExt cx="8048626" cy="895349"/>
        </a:xfrm>
      </xdr:grpSpPr>
      <xdr:sp macro="" textlink="">
        <xdr:nvSpPr>
          <xdr:cNvPr id="17" name="Rectangle: Rounded Corners 16">
            <a:extLst>
              <a:ext uri="{FF2B5EF4-FFF2-40B4-BE49-F238E27FC236}">
                <a16:creationId xmlns:a16="http://schemas.microsoft.com/office/drawing/2014/main" id="{8351C091-68FB-458F-976C-A8D2EC9B01BA}"/>
              </a:ext>
            </a:extLst>
          </xdr:cNvPr>
          <xdr:cNvSpPr/>
        </xdr:nvSpPr>
        <xdr:spPr>
          <a:xfrm>
            <a:off x="2400299" y="1371601"/>
            <a:ext cx="1826826" cy="895349"/>
          </a:xfrm>
          <a:prstGeom prst="roundRect">
            <a:avLst/>
          </a:prstGeom>
          <a:solidFill>
            <a:srgbClr val="D5B79F"/>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hlinkClick xmlns:r="http://schemas.openxmlformats.org/officeDocument/2006/relationships" r:id="rId15"/>
            <a:extLst>
              <a:ext uri="{FF2B5EF4-FFF2-40B4-BE49-F238E27FC236}">
                <a16:creationId xmlns:a16="http://schemas.microsoft.com/office/drawing/2014/main" id="{D4320A76-7C37-44FB-8857-DF9EB1CFF69C}"/>
              </a:ext>
            </a:extLst>
          </xdr:cNvPr>
          <xdr:cNvSpPr/>
        </xdr:nvSpPr>
        <xdr:spPr>
          <a:xfrm>
            <a:off x="4429125" y="1371601"/>
            <a:ext cx="1836634"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hlinkClick xmlns:r="http://schemas.openxmlformats.org/officeDocument/2006/relationships" r:id="rId16"/>
            <a:extLst>
              <a:ext uri="{FF2B5EF4-FFF2-40B4-BE49-F238E27FC236}">
                <a16:creationId xmlns:a16="http://schemas.microsoft.com/office/drawing/2014/main" id="{8DEBD8AE-9B32-4E24-8115-3BF1A6A610B9}"/>
              </a:ext>
            </a:extLst>
          </xdr:cNvPr>
          <xdr:cNvSpPr/>
        </xdr:nvSpPr>
        <xdr:spPr>
          <a:xfrm>
            <a:off x="6457950" y="1371601"/>
            <a:ext cx="1855266"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hlinkClick xmlns:r="http://schemas.openxmlformats.org/officeDocument/2006/relationships" r:id="rId17"/>
            <a:extLst>
              <a:ext uri="{FF2B5EF4-FFF2-40B4-BE49-F238E27FC236}">
                <a16:creationId xmlns:a16="http://schemas.microsoft.com/office/drawing/2014/main" id="{1320CEBB-43DC-41F2-B7B0-5AE83E9060B7}"/>
              </a:ext>
            </a:extLst>
          </xdr:cNvPr>
          <xdr:cNvSpPr/>
        </xdr:nvSpPr>
        <xdr:spPr>
          <a:xfrm>
            <a:off x="8496300" y="1371601"/>
            <a:ext cx="1820247"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B8F408DE-33F5-4F5B-814F-78044BD70BED}"/>
              </a:ext>
            </a:extLst>
          </xdr:cNvPr>
          <xdr:cNvSpPr txBox="1"/>
        </xdr:nvSpPr>
        <xdr:spPr>
          <a:xfrm>
            <a:off x="3067049" y="1485901"/>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a:t>
            </a:r>
            <a:r>
              <a:rPr lang="en-IN" sz="1400" b="1" baseline="0">
                <a:solidFill>
                  <a:srgbClr val="634832"/>
                </a:solidFill>
                <a:effectLst/>
                <a:latin typeface="Arial Black" panose="020B0A04020102020204" pitchFamily="34" charset="0"/>
              </a:rPr>
              <a:t>  </a:t>
            </a:r>
            <a:r>
              <a:rPr lang="en-IN" sz="1400" b="1">
                <a:solidFill>
                  <a:srgbClr val="634832"/>
                </a:solidFill>
                <a:effectLst/>
                <a:latin typeface="Arial Black" panose="020B0A04020102020204" pitchFamily="34" charset="0"/>
              </a:rPr>
              <a:t>Sales</a:t>
            </a:r>
          </a:p>
        </xdr:txBody>
      </xdr:sp>
      <xdr:sp macro="" textlink="">
        <xdr:nvSpPr>
          <xdr:cNvPr id="22" name="Flowchart: Alternate Process 21">
            <a:extLst>
              <a:ext uri="{FF2B5EF4-FFF2-40B4-BE49-F238E27FC236}">
                <a16:creationId xmlns:a16="http://schemas.microsoft.com/office/drawing/2014/main" id="{E4F52A48-129D-4409-8E85-6F2AF4CA46AB}"/>
              </a:ext>
            </a:extLst>
          </xdr:cNvPr>
          <xdr:cNvSpPr/>
        </xdr:nvSpPr>
        <xdr:spPr>
          <a:xfrm>
            <a:off x="2552700" y="1552575"/>
            <a:ext cx="523875" cy="514350"/>
          </a:xfrm>
          <a:prstGeom prst="flowChartAlternateProcess">
            <a:avLst/>
          </a:prstGeom>
          <a:solidFill>
            <a:srgbClr val="59412D"/>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Flowchart: Alternate Process 22">
            <a:extLst>
              <a:ext uri="{FF2B5EF4-FFF2-40B4-BE49-F238E27FC236}">
                <a16:creationId xmlns:a16="http://schemas.microsoft.com/office/drawing/2014/main" id="{3F507BEA-157C-4F67-BAA8-2CCA3C44ABBD}"/>
              </a:ext>
            </a:extLst>
          </xdr:cNvPr>
          <xdr:cNvSpPr/>
        </xdr:nvSpPr>
        <xdr:spPr>
          <a:xfrm>
            <a:off x="4581525"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Flowchart: Alternate Process 23">
            <a:extLst>
              <a:ext uri="{FF2B5EF4-FFF2-40B4-BE49-F238E27FC236}">
                <a16:creationId xmlns:a16="http://schemas.microsoft.com/office/drawing/2014/main" id="{6750012C-6F63-44FC-863D-45B5A7449715}"/>
              </a:ext>
            </a:extLst>
          </xdr:cNvPr>
          <xdr:cNvSpPr/>
        </xdr:nvSpPr>
        <xdr:spPr>
          <a:xfrm>
            <a:off x="66103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Flowchart: Alternate Process 24">
            <a:extLst>
              <a:ext uri="{FF2B5EF4-FFF2-40B4-BE49-F238E27FC236}">
                <a16:creationId xmlns:a16="http://schemas.microsoft.com/office/drawing/2014/main" id="{D5CC697F-935F-4EDF-A5B9-A9E629337446}"/>
              </a:ext>
            </a:extLst>
          </xdr:cNvPr>
          <xdr:cNvSpPr/>
        </xdr:nvSpPr>
        <xdr:spPr>
          <a:xfrm>
            <a:off x="86296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6" name="Graphic 25" descr="Bar graph with upward trend">
            <a:extLst>
              <a:ext uri="{FF2B5EF4-FFF2-40B4-BE49-F238E27FC236}">
                <a16:creationId xmlns:a16="http://schemas.microsoft.com/office/drawing/2014/main" id="{143C152E-32A2-4ED2-927E-92406749EF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00325" y="1600200"/>
            <a:ext cx="428625" cy="428625"/>
          </a:xfrm>
          <a:prstGeom prst="rect">
            <a:avLst/>
          </a:prstGeom>
          <a:effectLst/>
        </xdr:spPr>
      </xdr:pic>
      <xdr:sp macro="" textlink="">
        <xdr:nvSpPr>
          <xdr:cNvPr id="27" name="TextBox 26">
            <a:extLst>
              <a:ext uri="{FF2B5EF4-FFF2-40B4-BE49-F238E27FC236}">
                <a16:creationId xmlns:a16="http://schemas.microsoft.com/office/drawing/2014/main" id="{80355154-0B29-49B2-8D07-6B912AD9D839}"/>
              </a:ext>
            </a:extLst>
          </xdr:cNvPr>
          <xdr:cNvSpPr txBox="1"/>
        </xdr:nvSpPr>
        <xdr:spPr>
          <a:xfrm>
            <a:off x="5057774" y="1514476"/>
            <a:ext cx="13239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Units</a:t>
            </a:r>
            <a:r>
              <a:rPr lang="en-IN" sz="1400" b="1" baseline="0">
                <a:solidFill>
                  <a:srgbClr val="634832"/>
                </a:solidFill>
                <a:effectLst/>
                <a:latin typeface="Arial Black" panose="020B0A04020102020204" pitchFamily="34" charset="0"/>
              </a:rPr>
              <a:t> Sold</a:t>
            </a:r>
            <a:endParaRPr lang="en-IN" sz="1400" b="1">
              <a:solidFill>
                <a:srgbClr val="634832"/>
              </a:solidFill>
              <a:effectLst/>
              <a:latin typeface="Arial Black" panose="020B0A04020102020204" pitchFamily="34" charset="0"/>
            </a:endParaRPr>
          </a:p>
        </xdr:txBody>
      </xdr:sp>
      <xdr:sp macro="" textlink="">
        <xdr:nvSpPr>
          <xdr:cNvPr id="28" name="TextBox 27">
            <a:extLst>
              <a:ext uri="{FF2B5EF4-FFF2-40B4-BE49-F238E27FC236}">
                <a16:creationId xmlns:a16="http://schemas.microsoft.com/office/drawing/2014/main" id="{6827857D-EBAE-4D9E-BDC9-3764081BA0ED}"/>
              </a:ext>
            </a:extLst>
          </xdr:cNvPr>
          <xdr:cNvSpPr txBox="1"/>
        </xdr:nvSpPr>
        <xdr:spPr>
          <a:xfrm>
            <a:off x="7086599" y="1514476"/>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Profit</a:t>
            </a:r>
          </a:p>
        </xdr:txBody>
      </xdr:sp>
      <xdr:sp macro="" textlink="">
        <xdr:nvSpPr>
          <xdr:cNvPr id="29" name="TextBox 28">
            <a:extLst>
              <a:ext uri="{FF2B5EF4-FFF2-40B4-BE49-F238E27FC236}">
                <a16:creationId xmlns:a16="http://schemas.microsoft.com/office/drawing/2014/main" id="{F08B4FA8-BA3B-42F9-BF10-4340042165C2}"/>
              </a:ext>
            </a:extLst>
          </xdr:cNvPr>
          <xdr:cNvSpPr txBox="1"/>
        </xdr:nvSpPr>
        <xdr:spPr>
          <a:xfrm>
            <a:off x="9086849" y="1514476"/>
            <a:ext cx="1362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Shipments</a:t>
            </a:r>
          </a:p>
        </xdr:txBody>
      </xdr:sp>
      <xdr:sp macro="" textlink="'Chocolate Sales Data'!U2">
        <xdr:nvSpPr>
          <xdr:cNvPr id="30" name="TextBox 29">
            <a:extLst>
              <a:ext uri="{FF2B5EF4-FFF2-40B4-BE49-F238E27FC236}">
                <a16:creationId xmlns:a16="http://schemas.microsoft.com/office/drawing/2014/main" id="{0B8E46B6-C582-499A-8E92-4539C9F87647}"/>
              </a:ext>
            </a:extLst>
          </xdr:cNvPr>
          <xdr:cNvSpPr txBox="1"/>
        </xdr:nvSpPr>
        <xdr:spPr>
          <a:xfrm>
            <a:off x="3086101" y="1714500"/>
            <a:ext cx="10572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FC739F-619D-4DFE-B4F7-207376A7C819}" type="TxLink">
              <a:rPr lang="en-US" sz="1400" b="1" i="0" u="none" strike="noStrike">
                <a:solidFill>
                  <a:srgbClr val="8C6646"/>
                </a:solidFill>
                <a:effectLst/>
                <a:latin typeface="Calibri"/>
                <a:cs typeface="Calibri"/>
              </a:rPr>
              <a:pPr/>
              <a:t>₹ 28,37,446</a:t>
            </a:fld>
            <a:endParaRPr lang="en-IN" sz="1600" b="1">
              <a:solidFill>
                <a:srgbClr val="8C6646"/>
              </a:solidFill>
              <a:effectLst/>
              <a:latin typeface="Arial Black" panose="020B0A04020102020204" pitchFamily="34" charset="0"/>
            </a:endParaRPr>
          </a:p>
        </xdr:txBody>
      </xdr:sp>
      <xdr:pic>
        <xdr:nvPicPr>
          <xdr:cNvPr id="31" name="Graphic 30" descr="Bullseye">
            <a:extLst>
              <a:ext uri="{FF2B5EF4-FFF2-40B4-BE49-F238E27FC236}">
                <a16:creationId xmlns:a16="http://schemas.microsoft.com/office/drawing/2014/main" id="{F207C968-3E3B-4EA1-9619-466A27D5828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638676" y="1600201"/>
            <a:ext cx="419100" cy="419100"/>
          </a:xfrm>
          <a:prstGeom prst="rect">
            <a:avLst/>
          </a:prstGeom>
        </xdr:spPr>
      </xdr:pic>
      <xdr:sp macro="" textlink="'Chocolate Sales Data'!U4">
        <xdr:nvSpPr>
          <xdr:cNvPr id="32" name="TextBox 31">
            <a:extLst>
              <a:ext uri="{FF2B5EF4-FFF2-40B4-BE49-F238E27FC236}">
                <a16:creationId xmlns:a16="http://schemas.microsoft.com/office/drawing/2014/main" id="{65F10BC3-080F-43D1-951C-A09400946CC2}"/>
              </a:ext>
            </a:extLst>
          </xdr:cNvPr>
          <xdr:cNvSpPr txBox="1"/>
        </xdr:nvSpPr>
        <xdr:spPr>
          <a:xfrm>
            <a:off x="527685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r>
              <a:rPr lang="en-US" sz="1400" b="1" i="0" u="none" strike="noStrike" baseline="0">
                <a:solidFill>
                  <a:srgbClr val="8C6646"/>
                </a:solidFill>
                <a:effectLst/>
                <a:latin typeface="Calibri"/>
                <a:cs typeface="Calibri"/>
              </a:rPr>
              <a:t> </a:t>
            </a:r>
            <a:fld id="{8720D8FD-B4F0-4539-926E-BAA467401652}" type="TxLink">
              <a:rPr lang="en-US" sz="1400" b="1" i="0" u="none" strike="noStrike">
                <a:solidFill>
                  <a:srgbClr val="8C6646"/>
                </a:solidFill>
                <a:effectLst/>
                <a:latin typeface="Calibri"/>
                <a:cs typeface="Calibri"/>
              </a:rPr>
              <a:pPr/>
              <a:t>77545</a:t>
            </a:fld>
            <a:endParaRPr lang="en-IN" sz="2000" b="1">
              <a:solidFill>
                <a:srgbClr val="8C6646"/>
              </a:solidFill>
              <a:effectLst/>
              <a:latin typeface="Arial Black" panose="020B0A04020102020204" pitchFamily="34" charset="0"/>
            </a:endParaRPr>
          </a:p>
        </xdr:txBody>
      </xdr:sp>
      <xdr:pic>
        <xdr:nvPicPr>
          <xdr:cNvPr id="33" name="Graphic 32" descr="Coins">
            <a:extLst>
              <a:ext uri="{FF2B5EF4-FFF2-40B4-BE49-F238E27FC236}">
                <a16:creationId xmlns:a16="http://schemas.microsoft.com/office/drawing/2014/main" id="{482C0658-D421-4D5C-AD84-0E0B4DFB8FA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667502" y="1609727"/>
            <a:ext cx="409574" cy="409574"/>
          </a:xfrm>
          <a:prstGeom prst="rect">
            <a:avLst/>
          </a:prstGeom>
        </xdr:spPr>
      </xdr:pic>
      <xdr:sp macro="" textlink="'Chocolate Sales Data'!U6">
        <xdr:nvSpPr>
          <xdr:cNvPr id="34" name="TextBox 33">
            <a:extLst>
              <a:ext uri="{FF2B5EF4-FFF2-40B4-BE49-F238E27FC236}">
                <a16:creationId xmlns:a16="http://schemas.microsoft.com/office/drawing/2014/main" id="{01D0940D-3A04-46B3-AC46-A2C9784374A8}"/>
              </a:ext>
            </a:extLst>
          </xdr:cNvPr>
          <xdr:cNvSpPr txBox="1"/>
        </xdr:nvSpPr>
        <xdr:spPr>
          <a:xfrm>
            <a:off x="7181849" y="1724025"/>
            <a:ext cx="10477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C2FF2-740E-4472-AD2E-3B782BCF2741}" type="TxLink">
              <a:rPr lang="en-US" sz="1400" b="1" i="0" u="none" strike="noStrike">
                <a:solidFill>
                  <a:srgbClr val="8C6646"/>
                </a:solidFill>
                <a:effectLst/>
                <a:latin typeface="Calibri"/>
                <a:cs typeface="Calibri"/>
              </a:rPr>
              <a:pPr/>
              <a:t>₹ 21,28,085</a:t>
            </a:fld>
            <a:endParaRPr lang="en-IN" sz="2800" b="1">
              <a:solidFill>
                <a:srgbClr val="8C6646"/>
              </a:solidFill>
              <a:effectLst/>
              <a:latin typeface="Arial Black" panose="020B0A04020102020204" pitchFamily="34" charset="0"/>
            </a:endParaRPr>
          </a:p>
        </xdr:txBody>
      </xdr:sp>
      <xdr:pic>
        <xdr:nvPicPr>
          <xdr:cNvPr id="35" name="Graphic 34" descr="Truck">
            <a:extLst>
              <a:ext uri="{FF2B5EF4-FFF2-40B4-BE49-F238E27FC236}">
                <a16:creationId xmlns:a16="http://schemas.microsoft.com/office/drawing/2014/main" id="{1418DA59-8EE1-48F5-BA35-5B932B35D4A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8715375" y="1619250"/>
            <a:ext cx="381000" cy="381000"/>
          </a:xfrm>
          <a:prstGeom prst="rect">
            <a:avLst/>
          </a:prstGeom>
        </xdr:spPr>
      </xdr:pic>
      <xdr:sp macro="" textlink="'Chocolate Sales Data'!U10">
        <xdr:nvSpPr>
          <xdr:cNvPr id="36" name="TextBox 35">
            <a:extLst>
              <a:ext uri="{FF2B5EF4-FFF2-40B4-BE49-F238E27FC236}">
                <a16:creationId xmlns:a16="http://schemas.microsoft.com/office/drawing/2014/main" id="{3B256436-4779-4532-A659-31F1C89A1095}"/>
              </a:ext>
            </a:extLst>
          </xdr:cNvPr>
          <xdr:cNvSpPr txBox="1"/>
        </xdr:nvSpPr>
        <xdr:spPr>
          <a:xfrm>
            <a:off x="933450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fld id="{CB2C8D12-FCF8-45B7-98B1-389D70E1B1D6}" type="TxLink">
              <a:rPr lang="en-US" sz="1400" b="1" i="0" u="none" strike="noStrike">
                <a:solidFill>
                  <a:srgbClr val="8C6646"/>
                </a:solidFill>
                <a:effectLst/>
                <a:latin typeface="Calibri"/>
                <a:cs typeface="Calibri"/>
              </a:rPr>
              <a:pPr/>
              <a:t>501</a:t>
            </a:fld>
            <a:endParaRPr lang="en-IN" sz="3600" b="1">
              <a:solidFill>
                <a:srgbClr val="8C6646"/>
              </a:solidFill>
              <a:effectLst/>
              <a:latin typeface="Arial Black" panose="020B0A04020102020204" pitchFamily="34" charset="0"/>
            </a:endParaRPr>
          </a:p>
        </xdr:txBody>
      </xdr:sp>
    </xdr:grpSp>
    <xdr:clientData/>
  </xdr:twoCellAnchor>
  <xdr:twoCellAnchor editAs="oneCell">
    <xdr:from>
      <xdr:col>18</xdr:col>
      <xdr:colOff>183302</xdr:colOff>
      <xdr:row>2</xdr:row>
      <xdr:rowOff>49950</xdr:rowOff>
    </xdr:from>
    <xdr:to>
      <xdr:col>19</xdr:col>
      <xdr:colOff>200027</xdr:colOff>
      <xdr:row>5</xdr:row>
      <xdr:rowOff>104775</xdr:rowOff>
    </xdr:to>
    <xdr:pic>
      <xdr:nvPicPr>
        <xdr:cNvPr id="37" name="Graphic 36" descr="Lollipop">
          <a:extLst>
            <a:ext uri="{FF2B5EF4-FFF2-40B4-BE49-F238E27FC236}">
              <a16:creationId xmlns:a16="http://schemas.microsoft.com/office/drawing/2014/main" id="{501E48E1-B72B-473F-B362-13631AE5FD9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156102" y="430950"/>
          <a:ext cx="626325" cy="626325"/>
        </a:xfrm>
        <a:prstGeom prst="rect">
          <a:avLst/>
        </a:prstGeom>
        <a:effectLst>
          <a:outerShdw blurRad="63500" sx="102000" sy="102000" algn="ctr" rotWithShape="0">
            <a:prstClr val="black">
              <a:alpha val="40000"/>
            </a:prstClr>
          </a:outerShdw>
        </a:effectLst>
      </xdr:spPr>
    </xdr:pic>
    <xdr:clientData/>
  </xdr:twoCellAnchor>
  <xdr:twoCellAnchor editAs="oneCell">
    <xdr:from>
      <xdr:col>20</xdr:col>
      <xdr:colOff>9526</xdr:colOff>
      <xdr:row>0</xdr:row>
      <xdr:rowOff>44013</xdr:rowOff>
    </xdr:from>
    <xdr:to>
      <xdr:col>20</xdr:col>
      <xdr:colOff>523876</xdr:colOff>
      <xdr:row>2</xdr:row>
      <xdr:rowOff>177363</xdr:rowOff>
    </xdr:to>
    <xdr:pic>
      <xdr:nvPicPr>
        <xdr:cNvPr id="38" name="Graphic 37" descr="Candy">
          <a:extLst>
            <a:ext uri="{FF2B5EF4-FFF2-40B4-BE49-F238E27FC236}">
              <a16:creationId xmlns:a16="http://schemas.microsoft.com/office/drawing/2014/main" id="{998E31CF-C0A6-4E2D-B288-72F92062F41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12201526" y="44013"/>
          <a:ext cx="514350" cy="514350"/>
        </a:xfrm>
        <a:prstGeom prst="rect">
          <a:avLst/>
        </a:prstGeom>
        <a:effectLst>
          <a:outerShdw blurRad="63500" sx="102000" sy="102000" algn="ctr" rotWithShape="0">
            <a:prstClr val="black">
              <a:alpha val="40000"/>
            </a:prstClr>
          </a:outerShdw>
        </a:effectLst>
      </xdr:spPr>
    </xdr:pic>
    <xdr:clientData/>
  </xdr:twoCellAnchor>
  <xdr:twoCellAnchor>
    <xdr:from>
      <xdr:col>3</xdr:col>
      <xdr:colOff>409575</xdr:colOff>
      <xdr:row>13</xdr:row>
      <xdr:rowOff>66674</xdr:rowOff>
    </xdr:from>
    <xdr:to>
      <xdr:col>14</xdr:col>
      <xdr:colOff>514350</xdr:colOff>
      <xdr:row>31</xdr:row>
      <xdr:rowOff>142875</xdr:rowOff>
    </xdr:to>
    <xdr:graphicFrame macro="">
      <xdr:nvGraphicFramePr>
        <xdr:cNvPr id="39" name="Chart 38">
          <a:extLst>
            <a:ext uri="{FF2B5EF4-FFF2-40B4-BE49-F238E27FC236}">
              <a16:creationId xmlns:a16="http://schemas.microsoft.com/office/drawing/2014/main" id="{450AD5B7-5607-4431-A5C6-17F67129B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15</xdr:col>
      <xdr:colOff>57150</xdr:colOff>
      <xdr:row>14</xdr:row>
      <xdr:rowOff>9524</xdr:rowOff>
    </xdr:from>
    <xdr:to>
      <xdr:col>17</xdr:col>
      <xdr:colOff>352425</xdr:colOff>
      <xdr:row>18</xdr:row>
      <xdr:rowOff>9525</xdr:rowOff>
    </xdr:to>
    <mc:AlternateContent xmlns:mc="http://schemas.openxmlformats.org/markup-compatibility/2006" xmlns:a14="http://schemas.microsoft.com/office/drawing/2010/main">
      <mc:Choice Requires="a14">
        <xdr:graphicFrame macro="">
          <xdr:nvGraphicFramePr>
            <xdr:cNvPr id="42" name="Month 4">
              <a:extLst>
                <a:ext uri="{FF2B5EF4-FFF2-40B4-BE49-F238E27FC236}">
                  <a16:creationId xmlns:a16="http://schemas.microsoft.com/office/drawing/2014/main" id="{80151854-D081-45A8-8714-297323D545B9}"/>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9201150" y="2676524"/>
              <a:ext cx="1514475"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457201</xdr:colOff>
      <xdr:row>14</xdr:row>
      <xdr:rowOff>57152</xdr:rowOff>
    </xdr:from>
    <xdr:to>
      <xdr:col>3</xdr:col>
      <xdr:colOff>92490</xdr:colOff>
      <xdr:row>15</xdr:row>
      <xdr:rowOff>93550</xdr:rowOff>
    </xdr:to>
    <xdr:pic>
      <xdr:nvPicPr>
        <xdr:cNvPr id="44" name="Graphic 43" descr="Bar graph with upward trend">
          <a:extLst>
            <a:ext uri="{FF2B5EF4-FFF2-40B4-BE49-F238E27FC236}">
              <a16:creationId xmlns:a16="http://schemas.microsoft.com/office/drawing/2014/main" id="{FD900DD3-2C43-49A2-9D43-37B2B301F6D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676401" y="2724152"/>
          <a:ext cx="244889" cy="226898"/>
        </a:xfrm>
        <a:prstGeom prst="rect">
          <a:avLst/>
        </a:prstGeom>
        <a:effectLst/>
      </xdr:spPr>
    </xdr:pic>
    <xdr:clientData/>
  </xdr:twoCellAnchor>
  <xdr:twoCellAnchor>
    <xdr:from>
      <xdr:col>2</xdr:col>
      <xdr:colOff>447675</xdr:colOff>
      <xdr:row>16</xdr:row>
      <xdr:rowOff>40483</xdr:rowOff>
    </xdr:from>
    <xdr:to>
      <xdr:col>3</xdr:col>
      <xdr:colOff>99853</xdr:colOff>
      <xdr:row>17</xdr:row>
      <xdr:rowOff>92530</xdr:rowOff>
    </xdr:to>
    <xdr:pic>
      <xdr:nvPicPr>
        <xdr:cNvPr id="45" name="Graphic 44" descr="Bullseye">
          <a:hlinkClick xmlns:r="http://schemas.openxmlformats.org/officeDocument/2006/relationships" r:id="rId15"/>
          <a:extLst>
            <a:ext uri="{FF2B5EF4-FFF2-40B4-BE49-F238E27FC236}">
              <a16:creationId xmlns:a16="http://schemas.microsoft.com/office/drawing/2014/main" id="{D1EADA59-5344-49A2-BE9C-2477A6A33425}"/>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666875" y="3088483"/>
          <a:ext cx="261778" cy="242547"/>
        </a:xfrm>
        <a:prstGeom prst="rect">
          <a:avLst/>
        </a:prstGeom>
      </xdr:spPr>
    </xdr:pic>
    <xdr:clientData/>
  </xdr:twoCellAnchor>
  <xdr:twoCellAnchor>
    <xdr:from>
      <xdr:col>2</xdr:col>
      <xdr:colOff>476252</xdr:colOff>
      <xdr:row>18</xdr:row>
      <xdr:rowOff>42864</xdr:rowOff>
    </xdr:from>
    <xdr:to>
      <xdr:col>3</xdr:col>
      <xdr:colOff>111540</xdr:colOff>
      <xdr:row>19</xdr:row>
      <xdr:rowOff>79262</xdr:rowOff>
    </xdr:to>
    <xdr:pic>
      <xdr:nvPicPr>
        <xdr:cNvPr id="46" name="Graphic 45" descr="Coins">
          <a:hlinkClick xmlns:r="http://schemas.openxmlformats.org/officeDocument/2006/relationships" r:id="rId16"/>
          <a:extLst>
            <a:ext uri="{FF2B5EF4-FFF2-40B4-BE49-F238E27FC236}">
              <a16:creationId xmlns:a16="http://schemas.microsoft.com/office/drawing/2014/main" id="{562D4A32-46CA-4A39-9B20-BB5B57E8F94E}"/>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695452" y="3471864"/>
          <a:ext cx="244888" cy="226898"/>
        </a:xfrm>
        <a:prstGeom prst="rect">
          <a:avLst/>
        </a:prstGeom>
      </xdr:spPr>
    </xdr:pic>
    <xdr:clientData/>
  </xdr:twoCellAnchor>
  <xdr:twoCellAnchor>
    <xdr:from>
      <xdr:col>2</xdr:col>
      <xdr:colOff>476251</xdr:colOff>
      <xdr:row>20</xdr:row>
      <xdr:rowOff>26196</xdr:rowOff>
    </xdr:from>
    <xdr:to>
      <xdr:col>3</xdr:col>
      <xdr:colOff>119984</xdr:colOff>
      <xdr:row>21</xdr:row>
      <xdr:rowOff>70418</xdr:rowOff>
    </xdr:to>
    <xdr:pic>
      <xdr:nvPicPr>
        <xdr:cNvPr id="47" name="Graphic 46" descr="Truck">
          <a:extLst>
            <a:ext uri="{FF2B5EF4-FFF2-40B4-BE49-F238E27FC236}">
              <a16:creationId xmlns:a16="http://schemas.microsoft.com/office/drawing/2014/main" id="{1467ED1E-7AC6-4C8A-A57D-E894AA50AA3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695451" y="3836196"/>
          <a:ext cx="253333" cy="234722"/>
        </a:xfrm>
        <a:prstGeom prst="rect">
          <a:avLst/>
        </a:prstGeom>
      </xdr:spPr>
    </xdr:pic>
    <xdr:clientData/>
  </xdr:twoCellAnchor>
  <xdr:twoCellAnchor editAs="oneCell">
    <xdr:from>
      <xdr:col>2</xdr:col>
      <xdr:colOff>485777</xdr:colOff>
      <xdr:row>22</xdr:row>
      <xdr:rowOff>19052</xdr:rowOff>
    </xdr:from>
    <xdr:to>
      <xdr:col>3</xdr:col>
      <xdr:colOff>95251</xdr:colOff>
      <xdr:row>23</xdr:row>
      <xdr:rowOff>47626</xdr:rowOff>
    </xdr:to>
    <xdr:pic>
      <xdr:nvPicPr>
        <xdr:cNvPr id="48" name="Graphic 47" descr="Repeat">
          <a:hlinkClick xmlns:r="http://schemas.openxmlformats.org/officeDocument/2006/relationships" r:id="rId35"/>
          <a:extLst>
            <a:ext uri="{FF2B5EF4-FFF2-40B4-BE49-F238E27FC236}">
              <a16:creationId xmlns:a16="http://schemas.microsoft.com/office/drawing/2014/main" id="{9B0E9FD3-4823-4E3D-9395-18F08BED6A6D}"/>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1704977" y="4210052"/>
          <a:ext cx="219074" cy="219074"/>
        </a:xfrm>
        <a:prstGeom prst="rect">
          <a:avLst/>
        </a:prstGeom>
      </xdr:spPr>
    </xdr:pic>
    <xdr:clientData/>
  </xdr:twoCellAnchor>
  <xdr:twoCellAnchor>
    <xdr:from>
      <xdr:col>2</xdr:col>
      <xdr:colOff>409575</xdr:colOff>
      <xdr:row>14</xdr:row>
      <xdr:rowOff>9524</xdr:rowOff>
    </xdr:from>
    <xdr:to>
      <xdr:col>3</xdr:col>
      <xdr:colOff>133350</xdr:colOff>
      <xdr:row>15</xdr:row>
      <xdr:rowOff>142875</xdr:rowOff>
    </xdr:to>
    <xdr:sp macro="" textlink="">
      <xdr:nvSpPr>
        <xdr:cNvPr id="49" name="Flowchart: Connector 48">
          <a:hlinkClick xmlns:r="http://schemas.openxmlformats.org/officeDocument/2006/relationships" r:id="rId38"/>
          <a:extLst>
            <a:ext uri="{FF2B5EF4-FFF2-40B4-BE49-F238E27FC236}">
              <a16:creationId xmlns:a16="http://schemas.microsoft.com/office/drawing/2014/main" id="{D41C1DA6-E9F3-409D-917D-83F931509359}"/>
            </a:ext>
          </a:extLst>
        </xdr:cNvPr>
        <xdr:cNvSpPr/>
      </xdr:nvSpPr>
      <xdr:spPr>
        <a:xfrm>
          <a:off x="1628775" y="2676524"/>
          <a:ext cx="333375" cy="323851"/>
        </a:xfrm>
        <a:prstGeom prst="flowChartConnector">
          <a:avLst/>
        </a:prstGeom>
        <a:solidFill>
          <a:srgbClr val="B9906F">
            <a:alpha val="50000"/>
          </a:srgbClr>
        </a:solidFill>
        <a:ln>
          <a:solidFill>
            <a:srgbClr val="59412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38100</xdr:colOff>
      <xdr:row>21</xdr:row>
      <xdr:rowOff>104774</xdr:rowOff>
    </xdr:from>
    <xdr:to>
      <xdr:col>17</xdr:col>
      <xdr:colOff>438151</xdr:colOff>
      <xdr:row>30</xdr:row>
      <xdr:rowOff>152399</xdr:rowOff>
    </xdr:to>
    <mc:AlternateContent xmlns:mc="http://schemas.openxmlformats.org/markup-compatibility/2006" xmlns:a14="http://schemas.microsoft.com/office/drawing/2010/main">
      <mc:Choice Requires="a14">
        <xdr:graphicFrame macro="">
          <xdr:nvGraphicFramePr>
            <xdr:cNvPr id="51" name="Country 35">
              <a:extLst>
                <a:ext uri="{FF2B5EF4-FFF2-40B4-BE49-F238E27FC236}">
                  <a16:creationId xmlns:a16="http://schemas.microsoft.com/office/drawing/2014/main" id="{9A30A33C-734A-40FD-9A3B-4F6D8C4F8CB6}"/>
                </a:ext>
              </a:extLst>
            </xdr:cNvPr>
            <xdr:cNvGraphicFramePr/>
          </xdr:nvGraphicFramePr>
          <xdr:xfrm>
            <a:off x="0" y="0"/>
            <a:ext cx="0" cy="0"/>
          </xdr:xfrm>
          <a:graphic>
            <a:graphicData uri="http://schemas.microsoft.com/office/drawing/2010/slicer">
              <sle:slicer xmlns:sle="http://schemas.microsoft.com/office/drawing/2010/slicer" name="Country 35"/>
            </a:graphicData>
          </a:graphic>
        </xdr:graphicFrame>
      </mc:Choice>
      <mc:Fallback xmlns="">
        <xdr:sp macro="" textlink="">
          <xdr:nvSpPr>
            <xdr:cNvPr id="0" name=""/>
            <xdr:cNvSpPr>
              <a:spLocks noTextEdit="1"/>
            </xdr:cNvSpPr>
          </xdr:nvSpPr>
          <xdr:spPr>
            <a:xfrm>
              <a:off x="9182100" y="4105274"/>
              <a:ext cx="1619251"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133350</xdr:colOff>
      <xdr:row>14</xdr:row>
      <xdr:rowOff>123826</xdr:rowOff>
    </xdr:from>
    <xdr:to>
      <xdr:col>10</xdr:col>
      <xdr:colOff>384225</xdr:colOff>
      <xdr:row>16</xdr:row>
      <xdr:rowOff>28576</xdr:rowOff>
    </xdr:to>
    <xdr:sp macro="" textlink="">
      <xdr:nvSpPr>
        <xdr:cNvPr id="50" name="TextBox 49">
          <a:extLst>
            <a:ext uri="{FF2B5EF4-FFF2-40B4-BE49-F238E27FC236}">
              <a16:creationId xmlns:a16="http://schemas.microsoft.com/office/drawing/2014/main" id="{97FA3CF6-3754-47E6-AA96-550A74BA4F3B}"/>
            </a:ext>
          </a:extLst>
        </xdr:cNvPr>
        <xdr:cNvSpPr txBox="1"/>
      </xdr:nvSpPr>
      <xdr:spPr>
        <a:xfrm>
          <a:off x="5010150" y="2790826"/>
          <a:ext cx="1470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634832"/>
              </a:solidFill>
              <a:effectLst/>
              <a:latin typeface="Arial" panose="020B0604020202020204" pitchFamily="34" charset="0"/>
              <a:cs typeface="Arial" panose="020B0604020202020204" pitchFamily="34" charset="0"/>
            </a:rPr>
            <a:t>Sales</a:t>
          </a:r>
          <a:r>
            <a:rPr lang="en-IN" sz="1200" b="1" baseline="0">
              <a:solidFill>
                <a:srgbClr val="634832"/>
              </a:solidFill>
              <a:effectLst/>
              <a:latin typeface="Arial" panose="020B0604020202020204" pitchFamily="34" charset="0"/>
              <a:cs typeface="Arial" panose="020B0604020202020204" pitchFamily="34" charset="0"/>
            </a:rPr>
            <a:t> By Month</a:t>
          </a:r>
          <a:endParaRPr lang="en-IN" sz="1200" b="1">
            <a:solidFill>
              <a:srgbClr val="634832"/>
            </a:solidFill>
            <a:effectLst/>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xdr:rowOff>
    </xdr:from>
    <xdr:to>
      <xdr:col>20</xdr:col>
      <xdr:colOff>523876</xdr:colOff>
      <xdr:row>34</xdr:row>
      <xdr:rowOff>19050</xdr:rowOff>
    </xdr:to>
    <xdr:grpSp>
      <xdr:nvGrpSpPr>
        <xdr:cNvPr id="8" name="Group 7">
          <a:extLst>
            <a:ext uri="{FF2B5EF4-FFF2-40B4-BE49-F238E27FC236}">
              <a16:creationId xmlns:a16="http://schemas.microsoft.com/office/drawing/2014/main" id="{1750BA65-E548-4C6C-A3D7-D47293C050AA}"/>
            </a:ext>
          </a:extLst>
        </xdr:cNvPr>
        <xdr:cNvGrpSpPr/>
      </xdr:nvGrpSpPr>
      <xdr:grpSpPr>
        <a:xfrm>
          <a:off x="0" y="2"/>
          <a:ext cx="12715876" cy="6496048"/>
          <a:chOff x="0" y="2"/>
          <a:chExt cx="12715876" cy="6496048"/>
        </a:xfrm>
      </xdr:grpSpPr>
      <xdr:sp macro="" textlink="">
        <xdr:nvSpPr>
          <xdr:cNvPr id="2" name="Right Triangle 1">
            <a:extLst>
              <a:ext uri="{FF2B5EF4-FFF2-40B4-BE49-F238E27FC236}">
                <a16:creationId xmlns:a16="http://schemas.microsoft.com/office/drawing/2014/main" id="{070A323B-B382-4BD5-8CC3-683A42613845}"/>
              </a:ext>
            </a:extLst>
          </xdr:cNvPr>
          <xdr:cNvSpPr/>
        </xdr:nvSpPr>
        <xdr:spPr>
          <a:xfrm rot="5400000">
            <a:off x="342900" y="-342898"/>
            <a:ext cx="4467223" cy="5153024"/>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634832"/>
          </a:solidFill>
          <a:ln>
            <a:solidFill>
              <a:srgbClr val="72533A"/>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ight Triangle 1">
            <a:extLst>
              <a:ext uri="{FF2B5EF4-FFF2-40B4-BE49-F238E27FC236}">
                <a16:creationId xmlns:a16="http://schemas.microsoft.com/office/drawing/2014/main" id="{5341AEFA-1E5A-4FFC-B897-10317ED66E1B}"/>
              </a:ext>
            </a:extLst>
          </xdr:cNvPr>
          <xdr:cNvSpPr/>
        </xdr:nvSpPr>
        <xdr:spPr>
          <a:xfrm rot="5400000">
            <a:off x="290512" y="-233361"/>
            <a:ext cx="3152773" cy="36576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967259"/>
          </a:solidFill>
          <a:ln>
            <a:solidFill>
              <a:srgbClr val="825F42"/>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ight Triangle 1">
            <a:extLst>
              <a:ext uri="{FF2B5EF4-FFF2-40B4-BE49-F238E27FC236}">
                <a16:creationId xmlns:a16="http://schemas.microsoft.com/office/drawing/2014/main" id="{607518BB-7417-4060-9BED-83549CB056D8}"/>
              </a:ext>
            </a:extLst>
          </xdr:cNvPr>
          <xdr:cNvSpPr/>
        </xdr:nvSpPr>
        <xdr:spPr>
          <a:xfrm rot="5400000">
            <a:off x="85724" y="-38099"/>
            <a:ext cx="2057399" cy="2171700"/>
          </a:xfrm>
          <a:custGeom>
            <a:avLst/>
            <a:gdLst>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48000"/>
              <a:gd name="connsiteY0" fmla="*/ 2981325 h 2981325"/>
              <a:gd name="connsiteX1" fmla="*/ 0 w 3048000"/>
              <a:gd name="connsiteY1" fmla="*/ 0 h 2981325"/>
              <a:gd name="connsiteX2" fmla="*/ 3048000 w 3048000"/>
              <a:gd name="connsiteY2" fmla="*/ 2981325 h 2981325"/>
              <a:gd name="connsiteX3" fmla="*/ 0 w 3048000"/>
              <a:gd name="connsiteY3" fmla="*/ 2981325 h 2981325"/>
              <a:gd name="connsiteX0" fmla="*/ 0 w 3096922"/>
              <a:gd name="connsiteY0" fmla="*/ 3021895 h 3021895"/>
              <a:gd name="connsiteX1" fmla="*/ 0 w 3096922"/>
              <a:gd name="connsiteY1" fmla="*/ 40570 h 3021895"/>
              <a:gd name="connsiteX2" fmla="*/ 1747837 w 3096922"/>
              <a:gd name="connsiteY2" fmla="*/ 1407408 h 3021895"/>
              <a:gd name="connsiteX3" fmla="*/ 3048000 w 3096922"/>
              <a:gd name="connsiteY3" fmla="*/ 3021895 h 3021895"/>
              <a:gd name="connsiteX4" fmla="*/ 0 w 3096922"/>
              <a:gd name="connsiteY4" fmla="*/ 3021895 h 3021895"/>
              <a:gd name="connsiteX0" fmla="*/ 0 w 3090233"/>
              <a:gd name="connsiteY0" fmla="*/ 3016471 h 3016471"/>
              <a:gd name="connsiteX1" fmla="*/ 0 w 3090233"/>
              <a:gd name="connsiteY1" fmla="*/ 35146 h 3016471"/>
              <a:gd name="connsiteX2" fmla="*/ 1538290 w 3090233"/>
              <a:gd name="connsiteY2" fmla="*/ 1611534 h 3016471"/>
              <a:gd name="connsiteX3" fmla="*/ 3048000 w 3090233"/>
              <a:gd name="connsiteY3" fmla="*/ 3016471 h 3016471"/>
              <a:gd name="connsiteX4" fmla="*/ 0 w 3090233"/>
              <a:gd name="connsiteY4" fmla="*/ 3016471 h 3016471"/>
              <a:gd name="connsiteX0" fmla="*/ 0 w 3048000"/>
              <a:gd name="connsiteY0" fmla="*/ 3016471 h 3016471"/>
              <a:gd name="connsiteX1" fmla="*/ 0 w 3048000"/>
              <a:gd name="connsiteY1" fmla="*/ 35146 h 3016471"/>
              <a:gd name="connsiteX2" fmla="*/ 1538290 w 3048000"/>
              <a:gd name="connsiteY2" fmla="*/ 1611534 h 3016471"/>
              <a:gd name="connsiteX3" fmla="*/ 3048000 w 3048000"/>
              <a:gd name="connsiteY3" fmla="*/ 3016471 h 3016471"/>
              <a:gd name="connsiteX4" fmla="*/ 0 w 3048000"/>
              <a:gd name="connsiteY4" fmla="*/ 3016471 h 3016471"/>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 name="connsiteX0" fmla="*/ 0 w 3048000"/>
              <a:gd name="connsiteY0" fmla="*/ 2981325 h 2981325"/>
              <a:gd name="connsiteX1" fmla="*/ 0 w 3048000"/>
              <a:gd name="connsiteY1" fmla="*/ 0 h 2981325"/>
              <a:gd name="connsiteX2" fmla="*/ 1538290 w 3048000"/>
              <a:gd name="connsiteY2" fmla="*/ 1576388 h 2981325"/>
              <a:gd name="connsiteX3" fmla="*/ 3048000 w 3048000"/>
              <a:gd name="connsiteY3" fmla="*/ 2981325 h 2981325"/>
              <a:gd name="connsiteX4" fmla="*/ 0 w 3048000"/>
              <a:gd name="connsiteY4" fmla="*/ 2981325 h 29813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2981325">
                <a:moveTo>
                  <a:pt x="0" y="2981325"/>
                </a:moveTo>
                <a:lnTo>
                  <a:pt x="0" y="0"/>
                </a:lnTo>
                <a:cubicBezTo>
                  <a:pt x="1084983" y="43075"/>
                  <a:pt x="1030290" y="1079501"/>
                  <a:pt x="1538290" y="1576388"/>
                </a:cubicBezTo>
                <a:cubicBezTo>
                  <a:pt x="2046290" y="2073276"/>
                  <a:pt x="2760517" y="1744094"/>
                  <a:pt x="3048000" y="2981325"/>
                </a:cubicBezTo>
                <a:lnTo>
                  <a:pt x="0" y="2981325"/>
                </a:lnTo>
                <a:close/>
              </a:path>
            </a:pathLst>
          </a:custGeom>
          <a:solidFill>
            <a:srgbClr val="DBC1AC"/>
          </a:solidFill>
          <a:ln>
            <a:solidFill>
              <a:srgbClr val="8C664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6EB09595-F7E4-4B49-9A93-B70DB210EC41}"/>
              </a:ext>
            </a:extLst>
          </xdr:cNvPr>
          <xdr:cNvSpPr/>
        </xdr:nvSpPr>
        <xdr:spPr>
          <a:xfrm>
            <a:off x="1600200" y="933449"/>
            <a:ext cx="9572625" cy="5276851"/>
          </a:xfrm>
          <a:prstGeom prst="roundRect">
            <a:avLst>
              <a:gd name="adj" fmla="val 8725"/>
            </a:avLst>
          </a:prstGeom>
          <a:solidFill>
            <a:srgbClr val="EFE5D9"/>
          </a:solidFill>
          <a:ln>
            <a:noFill/>
          </a:ln>
          <a:effectLst>
            <a:outerShdw blurRad="1778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sp macro="" textlink="">
        <xdr:nvSpPr>
          <xdr:cNvPr id="7" name="TextBox 6">
            <a:extLst>
              <a:ext uri="{FF2B5EF4-FFF2-40B4-BE49-F238E27FC236}">
                <a16:creationId xmlns:a16="http://schemas.microsoft.com/office/drawing/2014/main" id="{4351FDE5-C9C4-496B-9966-772D376E415B}"/>
              </a:ext>
            </a:extLst>
          </xdr:cNvPr>
          <xdr:cNvSpPr txBox="1"/>
        </xdr:nvSpPr>
        <xdr:spPr>
          <a:xfrm>
            <a:off x="5686424" y="342900"/>
            <a:ext cx="4619626" cy="5334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CH</a:t>
            </a:r>
            <a:r>
              <a:rPr lang="en-IN" sz="2500" b="1">
                <a:ln cap="rnd" cmpd="tri">
                  <a:noFill/>
                  <a:bevel/>
                </a:ln>
                <a:solidFill>
                  <a:srgbClr val="856143"/>
                </a:solidFill>
                <a:effectLst>
                  <a:innerShdw blurRad="63500" dist="50800" dir="10800000">
                    <a:prstClr val="black">
                      <a:alpha val="50000"/>
                    </a:prstClr>
                  </a:innerShdw>
                </a:effectLst>
                <a:latin typeface="Bauhaus 93" panose="04030905020B02020C02" pitchFamily="82" charset="0"/>
              </a:rPr>
              <a:t>O</a:t>
            </a:r>
            <a:r>
              <a:rPr lang="en-IN" sz="2500" b="1">
                <a:ln cap="rnd" cmpd="tri">
                  <a:noFill/>
                  <a:bevel/>
                </a:ln>
                <a:solidFill>
                  <a:srgbClr val="ECE0D1"/>
                </a:solidFill>
                <a:effectLst>
                  <a:innerShdw blurRad="63500" dist="50800" dir="10800000">
                    <a:prstClr val="black">
                      <a:alpha val="50000"/>
                    </a:prstClr>
                  </a:innerShdw>
                </a:effectLst>
                <a:latin typeface="Bauhaus 93" panose="04030905020B02020C02" pitchFamily="82" charset="0"/>
              </a:rPr>
              <a:t>COLATE</a:t>
            </a:r>
            <a:r>
              <a:rPr lang="en-IN" sz="2500" b="1" baseline="0">
                <a:ln cap="rnd" cmpd="tri">
                  <a:noFill/>
                  <a:bevel/>
                </a:ln>
                <a:solidFill>
                  <a:srgbClr val="DBC1AC"/>
                </a:solidFill>
                <a:effectLst>
                  <a:innerShdw blurRad="63500" dist="50800" dir="10800000">
                    <a:prstClr val="black">
                      <a:alpha val="50000"/>
                    </a:prstClr>
                  </a:innerShdw>
                </a:effectLst>
                <a:latin typeface="Bauhaus 93" panose="04030905020B02020C02" pitchFamily="82" charset="0"/>
              </a:rPr>
              <a:t> SALES </a:t>
            </a:r>
            <a:r>
              <a:rPr lang="en-IN" sz="2500" b="1" baseline="0">
                <a:ln cap="rnd" cmpd="tri">
                  <a:noFill/>
                  <a:bevel/>
                </a:ln>
                <a:solidFill>
                  <a:srgbClr val="BA9474"/>
                </a:solidFill>
                <a:effectLst>
                  <a:innerShdw blurRad="63500" dist="50800" dir="10800000">
                    <a:prstClr val="black">
                      <a:alpha val="50000"/>
                    </a:prstClr>
                  </a:innerShdw>
                </a:effectLst>
                <a:latin typeface="Bauhaus 93" panose="04030905020B02020C02" pitchFamily="82" charset="0"/>
              </a:rPr>
              <a:t>DASHBOARD</a:t>
            </a:r>
            <a:endParaRPr lang="en-IN" sz="2500" b="1">
              <a:ln cap="rnd" cmpd="tri">
                <a:noFill/>
                <a:bevel/>
              </a:ln>
              <a:solidFill>
                <a:srgbClr val="BA9474"/>
              </a:solidFill>
              <a:effectLst>
                <a:innerShdw blurRad="63500" dist="50800" dir="10800000">
                  <a:prstClr val="black">
                    <a:alpha val="50000"/>
                  </a:prstClr>
                </a:innerShdw>
              </a:effectLst>
              <a:latin typeface="Bauhaus 93" panose="04030905020B02020C02" pitchFamily="82" charset="0"/>
            </a:endParaRPr>
          </a:p>
        </xdr:txBody>
      </xdr:sp>
      <xdr:sp macro="" textlink="">
        <xdr:nvSpPr>
          <xdr:cNvPr id="21" name="Diagonal Stripe 20">
            <a:extLst>
              <a:ext uri="{FF2B5EF4-FFF2-40B4-BE49-F238E27FC236}">
                <a16:creationId xmlns:a16="http://schemas.microsoft.com/office/drawing/2014/main" id="{8BACEF0F-02FE-494D-8BF5-3045D1272B2F}"/>
              </a:ext>
            </a:extLst>
          </xdr:cNvPr>
          <xdr:cNvSpPr/>
        </xdr:nvSpPr>
        <xdr:spPr>
          <a:xfrm rot="8025574">
            <a:off x="732786" y="2710505"/>
            <a:ext cx="1835034" cy="1768499"/>
          </a:xfrm>
          <a:custGeom>
            <a:avLst/>
            <a:gdLst>
              <a:gd name="connsiteX0" fmla="*/ 0 w 1762125"/>
              <a:gd name="connsiteY0" fmla="*/ 1141203 h 1692000"/>
              <a:gd name="connsiteX1" fmla="*/ 1188500 w 1762125"/>
              <a:gd name="connsiteY1" fmla="*/ 0 h 1692000"/>
              <a:gd name="connsiteX2" fmla="*/ 1762125 w 1762125"/>
              <a:gd name="connsiteY2" fmla="*/ 0 h 1692000"/>
              <a:gd name="connsiteX3" fmla="*/ 0 w 1762125"/>
              <a:gd name="connsiteY3" fmla="*/ 1692000 h 1692000"/>
              <a:gd name="connsiteX4" fmla="*/ 0 w 1762125"/>
              <a:gd name="connsiteY4" fmla="*/ 1141203 h 1692000"/>
              <a:gd name="connsiteX0" fmla="*/ 186125 w 1948250"/>
              <a:gd name="connsiteY0" fmla="*/ 1141203 h 1736841"/>
              <a:gd name="connsiteX1" fmla="*/ 1374625 w 1948250"/>
              <a:gd name="connsiteY1" fmla="*/ 0 h 1736841"/>
              <a:gd name="connsiteX2" fmla="*/ 1948250 w 1948250"/>
              <a:gd name="connsiteY2" fmla="*/ 0 h 1736841"/>
              <a:gd name="connsiteX3" fmla="*/ 186125 w 1948250"/>
              <a:gd name="connsiteY3" fmla="*/ 1692000 h 1736841"/>
              <a:gd name="connsiteX4" fmla="*/ 186125 w 1948250"/>
              <a:gd name="connsiteY4" fmla="*/ 1141203 h 1736841"/>
              <a:gd name="connsiteX0" fmla="*/ 186125 w 1994949"/>
              <a:gd name="connsiteY0" fmla="*/ 1319921 h 1915559"/>
              <a:gd name="connsiteX1" fmla="*/ 1374625 w 1994949"/>
              <a:gd name="connsiteY1" fmla="*/ 178718 h 1915559"/>
              <a:gd name="connsiteX2" fmla="*/ 1948250 w 1994949"/>
              <a:gd name="connsiteY2" fmla="*/ 178718 h 1915559"/>
              <a:gd name="connsiteX3" fmla="*/ 186125 w 1994949"/>
              <a:gd name="connsiteY3" fmla="*/ 1870718 h 1915559"/>
              <a:gd name="connsiteX4" fmla="*/ 186125 w 1994949"/>
              <a:gd name="connsiteY4" fmla="*/ 1319921 h 1915559"/>
              <a:gd name="connsiteX0" fmla="*/ 186125 w 1992600"/>
              <a:gd name="connsiteY0" fmla="*/ 1317247 h 1912885"/>
              <a:gd name="connsiteX1" fmla="*/ 1374625 w 1992600"/>
              <a:gd name="connsiteY1" fmla="*/ 176044 h 1912885"/>
              <a:gd name="connsiteX2" fmla="*/ 1948250 w 1992600"/>
              <a:gd name="connsiteY2" fmla="*/ 176044 h 1912885"/>
              <a:gd name="connsiteX3" fmla="*/ 186125 w 1992600"/>
              <a:gd name="connsiteY3" fmla="*/ 1868044 h 1912885"/>
              <a:gd name="connsiteX4" fmla="*/ 186125 w 1992600"/>
              <a:gd name="connsiteY4" fmla="*/ 1317247 h 1912885"/>
              <a:gd name="connsiteX0" fmla="*/ 186125 w 1948250"/>
              <a:gd name="connsiteY0" fmla="*/ 1217702 h 1813340"/>
              <a:gd name="connsiteX1" fmla="*/ 1374625 w 1948250"/>
              <a:gd name="connsiteY1" fmla="*/ 76499 h 1813340"/>
              <a:gd name="connsiteX2" fmla="*/ 1948250 w 1948250"/>
              <a:gd name="connsiteY2" fmla="*/ 76499 h 1813340"/>
              <a:gd name="connsiteX3" fmla="*/ 186125 w 1948250"/>
              <a:gd name="connsiteY3" fmla="*/ 1768499 h 1813340"/>
              <a:gd name="connsiteX4" fmla="*/ 186125 w 1948250"/>
              <a:gd name="connsiteY4" fmla="*/ 1217702 h 1813340"/>
              <a:gd name="connsiteX0" fmla="*/ 72909 w 1835034"/>
              <a:gd name="connsiteY0" fmla="*/ 1217702 h 1768499"/>
              <a:gd name="connsiteX1" fmla="*/ 1261409 w 1835034"/>
              <a:gd name="connsiteY1" fmla="*/ 76499 h 1768499"/>
              <a:gd name="connsiteX2" fmla="*/ 1835034 w 1835034"/>
              <a:gd name="connsiteY2" fmla="*/ 76499 h 1768499"/>
              <a:gd name="connsiteX3" fmla="*/ 72909 w 1835034"/>
              <a:gd name="connsiteY3" fmla="*/ 1768499 h 1768499"/>
              <a:gd name="connsiteX4" fmla="*/ 72909 w 1835034"/>
              <a:gd name="connsiteY4" fmla="*/ 1217702 h 17684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5034" h="1768499">
                <a:moveTo>
                  <a:pt x="72909" y="1217702"/>
                </a:moveTo>
                <a:lnTo>
                  <a:pt x="1261409" y="76499"/>
                </a:lnTo>
                <a:cubicBezTo>
                  <a:pt x="1555097" y="-113702"/>
                  <a:pt x="1615223" y="115552"/>
                  <a:pt x="1835034" y="76499"/>
                </a:cubicBezTo>
                <a:lnTo>
                  <a:pt x="72909" y="1768499"/>
                </a:lnTo>
                <a:cubicBezTo>
                  <a:pt x="151876" y="1549089"/>
                  <a:pt x="-125174" y="1499702"/>
                  <a:pt x="72909" y="1217702"/>
                </a:cubicBezTo>
                <a:close/>
              </a:path>
            </a:pathLst>
          </a:custGeom>
          <a:solidFill>
            <a:srgbClr val="634832"/>
          </a:solidFill>
          <a:ln w="3175">
            <a:solidFill>
              <a:schemeClr val="tx1">
                <a:lumMod val="65000"/>
                <a:lumOff val="35000"/>
              </a:schemeClr>
            </a:solidFill>
          </a:ln>
          <a:effectLst>
            <a:outerShdw blurRad="114300" sx="97000" sy="97000" algn="ctr" rotWithShape="0">
              <a:prstClr val="black">
                <a:alpha val="6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10" name="Graphic 9" descr="Orange">
            <a:extLst>
              <a:ext uri="{FF2B5EF4-FFF2-40B4-BE49-F238E27FC236}">
                <a16:creationId xmlns:a16="http://schemas.microsoft.com/office/drawing/2014/main" id="{D1C4CF53-AA16-48AA-8E1A-68C9A689CC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32450" y="1371600"/>
            <a:ext cx="542925" cy="542925"/>
          </a:xfrm>
          <a:prstGeom prst="rect">
            <a:avLst/>
          </a:prstGeom>
          <a:effectLst>
            <a:outerShdw blurRad="63500" sx="102000" sy="102000" algn="ctr" rotWithShape="0">
              <a:prstClr val="black">
                <a:alpha val="60000"/>
              </a:prstClr>
            </a:outerShdw>
          </a:effectLst>
        </xdr:spPr>
      </xdr:pic>
      <xdr:pic>
        <xdr:nvPicPr>
          <xdr:cNvPr id="12" name="Graphic 11" descr="Popsicle">
            <a:extLst>
              <a:ext uri="{FF2B5EF4-FFF2-40B4-BE49-F238E27FC236}">
                <a16:creationId xmlns:a16="http://schemas.microsoft.com/office/drawing/2014/main" id="{979366F5-4957-4312-9E0C-2C228B80F2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870218">
            <a:off x="11200593" y="2504135"/>
            <a:ext cx="604360" cy="604360"/>
          </a:xfrm>
          <a:prstGeom prst="rect">
            <a:avLst/>
          </a:prstGeom>
          <a:effectLst>
            <a:outerShdw blurRad="63500" sx="102000" sy="102000" algn="ctr" rotWithShape="0">
              <a:prstClr val="black">
                <a:alpha val="60000"/>
              </a:prstClr>
            </a:outerShdw>
          </a:effectLst>
        </xdr:spPr>
      </xdr:pic>
      <xdr:pic>
        <xdr:nvPicPr>
          <xdr:cNvPr id="14" name="Graphic 13" descr="Lollipop">
            <a:extLst>
              <a:ext uri="{FF2B5EF4-FFF2-40B4-BE49-F238E27FC236}">
                <a16:creationId xmlns:a16="http://schemas.microsoft.com/office/drawing/2014/main" id="{60B28783-69F2-4932-9DE2-C1321563B0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688651">
            <a:off x="754801" y="4555277"/>
            <a:ext cx="626325" cy="626325"/>
          </a:xfrm>
          <a:prstGeom prst="rect">
            <a:avLst/>
          </a:prstGeom>
          <a:effectLst>
            <a:outerShdw blurRad="266700" sx="102000" sy="102000" algn="ctr" rotWithShape="0">
              <a:prstClr val="black">
                <a:alpha val="49000"/>
              </a:prstClr>
            </a:outerShdw>
          </a:effectLst>
        </xdr:spPr>
      </xdr:pic>
      <xdr:pic>
        <xdr:nvPicPr>
          <xdr:cNvPr id="17" name="Graphic 16" descr="Candy">
            <a:extLst>
              <a:ext uri="{FF2B5EF4-FFF2-40B4-BE49-F238E27FC236}">
                <a16:creationId xmlns:a16="http://schemas.microsoft.com/office/drawing/2014/main" id="{1BC30176-E5F2-449B-A9E7-6C993F1CA0B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39600" y="3428925"/>
            <a:ext cx="628725" cy="628725"/>
          </a:xfrm>
          <a:prstGeom prst="rect">
            <a:avLst/>
          </a:prstGeom>
          <a:effectLst>
            <a:outerShdw blurRad="63500" sx="102000" sy="102000" algn="ctr" rotWithShape="0">
              <a:prstClr val="black">
                <a:alpha val="60000"/>
              </a:prstClr>
            </a:outerShdw>
          </a:effectLst>
        </xdr:spPr>
      </xdr:pic>
      <xdr:pic>
        <xdr:nvPicPr>
          <xdr:cNvPr id="26" name="Graphic 25" descr="Lollipop">
            <a:extLst>
              <a:ext uri="{FF2B5EF4-FFF2-40B4-BE49-F238E27FC236}">
                <a16:creationId xmlns:a16="http://schemas.microsoft.com/office/drawing/2014/main" id="{3659ABDE-4479-4CCC-ACCA-F1085BB6B1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9748885">
            <a:off x="6117696" y="399439"/>
            <a:ext cx="398811" cy="398811"/>
          </a:xfrm>
          <a:prstGeom prst="rect">
            <a:avLst/>
          </a:prstGeom>
          <a:effectLst>
            <a:outerShdw blurRad="63500" sx="102000" sy="102000" algn="ctr" rotWithShape="0">
              <a:prstClr val="black">
                <a:alpha val="40000"/>
              </a:prstClr>
            </a:outerShdw>
          </a:effectLst>
        </xdr:spPr>
      </xdr:pic>
      <xdr:pic>
        <xdr:nvPicPr>
          <xdr:cNvPr id="27" name="Graphic 26" descr="Donut">
            <a:extLst>
              <a:ext uri="{FF2B5EF4-FFF2-40B4-BE49-F238E27FC236}">
                <a16:creationId xmlns:a16="http://schemas.microsoft.com/office/drawing/2014/main" id="{D2E84071-40FD-451A-ACEC-16EC9162B61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87126" y="4591051"/>
            <a:ext cx="542924" cy="542924"/>
          </a:xfrm>
          <a:prstGeom prst="rect">
            <a:avLst/>
          </a:prstGeom>
          <a:effectLst>
            <a:outerShdw blurRad="63500" sx="102000" sy="102000" algn="ctr" rotWithShape="0">
              <a:prstClr val="black">
                <a:alpha val="60000"/>
              </a:prstClr>
            </a:outerShdw>
          </a:effectLst>
        </xdr:spPr>
      </xdr:pic>
      <xdr:pic>
        <xdr:nvPicPr>
          <xdr:cNvPr id="29" name="Graphic 28" descr="Candy">
            <a:extLst>
              <a:ext uri="{FF2B5EF4-FFF2-40B4-BE49-F238E27FC236}">
                <a16:creationId xmlns:a16="http://schemas.microsoft.com/office/drawing/2014/main" id="{1A12E98D-5A19-4008-B594-3EE3DF6F580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371476" y="5743575"/>
            <a:ext cx="514350" cy="514350"/>
          </a:xfrm>
          <a:prstGeom prst="rect">
            <a:avLst/>
          </a:prstGeom>
          <a:effectLst>
            <a:outerShdw blurRad="63500" sx="102000" sy="102000" algn="ctr" rotWithShape="0">
              <a:prstClr val="black">
                <a:alpha val="74000"/>
              </a:prstClr>
            </a:outerShdw>
          </a:effectLst>
        </xdr:spPr>
      </xdr:pic>
      <xdr:pic>
        <xdr:nvPicPr>
          <xdr:cNvPr id="30" name="Graphic 29" descr="Lollipop">
            <a:extLst>
              <a:ext uri="{FF2B5EF4-FFF2-40B4-BE49-F238E27FC236}">
                <a16:creationId xmlns:a16="http://schemas.microsoft.com/office/drawing/2014/main" id="{0CC384AE-FFF7-489D-A641-DAB51189C95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956201" y="5660175"/>
            <a:ext cx="626325" cy="626325"/>
          </a:xfrm>
          <a:prstGeom prst="rect">
            <a:avLst/>
          </a:prstGeom>
          <a:effectLst>
            <a:outerShdw blurRad="63500" sx="102000" sy="102000" algn="ctr" rotWithShape="0">
              <a:prstClr val="black">
                <a:alpha val="60000"/>
              </a:prstClr>
            </a:outerShdw>
          </a:effectLst>
        </xdr:spPr>
      </xdr:pic>
      <xdr:grpSp>
        <xdr:nvGrpSpPr>
          <xdr:cNvPr id="6" name="Group 5">
            <a:extLst>
              <a:ext uri="{FF2B5EF4-FFF2-40B4-BE49-F238E27FC236}">
                <a16:creationId xmlns:a16="http://schemas.microsoft.com/office/drawing/2014/main" id="{0EF7FCDE-9E5F-45EC-8D93-28A6D8D47CE0}"/>
              </a:ext>
            </a:extLst>
          </xdr:cNvPr>
          <xdr:cNvGrpSpPr/>
        </xdr:nvGrpSpPr>
        <xdr:grpSpPr>
          <a:xfrm>
            <a:off x="2190750" y="1209676"/>
            <a:ext cx="8686800" cy="895349"/>
            <a:chOff x="2400299" y="1371601"/>
            <a:chExt cx="8048626" cy="895349"/>
          </a:xfrm>
        </xdr:grpSpPr>
        <xdr:sp macro="" textlink="">
          <xdr:nvSpPr>
            <xdr:cNvPr id="16" name="Rectangle: Rounded Corners 15">
              <a:hlinkClick xmlns:r="http://schemas.openxmlformats.org/officeDocument/2006/relationships" r:id="rId15"/>
              <a:extLst>
                <a:ext uri="{FF2B5EF4-FFF2-40B4-BE49-F238E27FC236}">
                  <a16:creationId xmlns:a16="http://schemas.microsoft.com/office/drawing/2014/main" id="{8A0A7906-282E-47F9-884D-B1C3FD2B0EFE}"/>
                </a:ext>
              </a:extLst>
            </xdr:cNvPr>
            <xdr:cNvSpPr/>
          </xdr:nvSpPr>
          <xdr:spPr>
            <a:xfrm>
              <a:off x="2400299" y="1371601"/>
              <a:ext cx="1826826"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hlinkClick xmlns:r="http://schemas.openxmlformats.org/officeDocument/2006/relationships" r:id="rId16"/>
              <a:extLst>
                <a:ext uri="{FF2B5EF4-FFF2-40B4-BE49-F238E27FC236}">
                  <a16:creationId xmlns:a16="http://schemas.microsoft.com/office/drawing/2014/main" id="{E62A973D-B377-4B9D-9FF8-B0AD5124560A}"/>
                </a:ext>
              </a:extLst>
            </xdr:cNvPr>
            <xdr:cNvSpPr/>
          </xdr:nvSpPr>
          <xdr:spPr>
            <a:xfrm>
              <a:off x="4429125" y="1371601"/>
              <a:ext cx="1836634"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hlinkClick xmlns:r="http://schemas.openxmlformats.org/officeDocument/2006/relationships" r:id="rId17"/>
              <a:extLst>
                <a:ext uri="{FF2B5EF4-FFF2-40B4-BE49-F238E27FC236}">
                  <a16:creationId xmlns:a16="http://schemas.microsoft.com/office/drawing/2014/main" id="{ABFC8882-2496-427E-89DD-E443B3737CA5}"/>
                </a:ext>
              </a:extLst>
            </xdr:cNvPr>
            <xdr:cNvSpPr/>
          </xdr:nvSpPr>
          <xdr:spPr>
            <a:xfrm>
              <a:off x="6457950" y="1371601"/>
              <a:ext cx="1855266"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hlinkClick xmlns:r="http://schemas.openxmlformats.org/officeDocument/2006/relationships" r:id="rId18"/>
              <a:extLst>
                <a:ext uri="{FF2B5EF4-FFF2-40B4-BE49-F238E27FC236}">
                  <a16:creationId xmlns:a16="http://schemas.microsoft.com/office/drawing/2014/main" id="{91DA2C6C-4387-44B8-8BC5-22BE3A429979}"/>
                </a:ext>
              </a:extLst>
            </xdr:cNvPr>
            <xdr:cNvSpPr/>
          </xdr:nvSpPr>
          <xdr:spPr>
            <a:xfrm>
              <a:off x="8496300" y="1371601"/>
              <a:ext cx="1820247" cy="895349"/>
            </a:xfrm>
            <a:prstGeom prst="roundRect">
              <a:avLst/>
            </a:prstGeom>
            <a:solidFill>
              <a:srgbClr val="ECE0D1"/>
            </a:solidFill>
            <a:ln>
              <a:noFill/>
            </a:ln>
            <a:effectLst>
              <a:outerShdw blurRad="152400" dist="38100" sx="102000" sy="102000" algn="ctr" rotWithShape="0">
                <a:srgbClr val="8C6646">
                  <a:alpha val="36000"/>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1376406E-6D91-4401-9A8E-CE5D069F0D31}"/>
                </a:ext>
              </a:extLst>
            </xdr:cNvPr>
            <xdr:cNvSpPr txBox="1"/>
          </xdr:nvSpPr>
          <xdr:spPr>
            <a:xfrm>
              <a:off x="3067049" y="1485901"/>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a:t>
              </a:r>
              <a:r>
                <a:rPr lang="en-IN" sz="1400" b="1" baseline="0">
                  <a:solidFill>
                    <a:srgbClr val="634832"/>
                  </a:solidFill>
                  <a:effectLst/>
                  <a:latin typeface="Arial Black" panose="020B0A04020102020204" pitchFamily="34" charset="0"/>
                </a:rPr>
                <a:t>  </a:t>
              </a:r>
              <a:r>
                <a:rPr lang="en-IN" sz="1400" b="1">
                  <a:solidFill>
                    <a:srgbClr val="634832"/>
                  </a:solidFill>
                  <a:effectLst/>
                  <a:latin typeface="Arial Black" panose="020B0A04020102020204" pitchFamily="34" charset="0"/>
                </a:rPr>
                <a:t>Sales</a:t>
              </a:r>
            </a:p>
          </xdr:txBody>
        </xdr:sp>
        <xdr:sp macro="" textlink="">
          <xdr:nvSpPr>
            <xdr:cNvPr id="33" name="Flowchart: Alternate Process 32">
              <a:extLst>
                <a:ext uri="{FF2B5EF4-FFF2-40B4-BE49-F238E27FC236}">
                  <a16:creationId xmlns:a16="http://schemas.microsoft.com/office/drawing/2014/main" id="{0F75EE02-BA6E-4AB0-8DD4-F2F8F5243F07}"/>
                </a:ext>
              </a:extLst>
            </xdr:cNvPr>
            <xdr:cNvSpPr/>
          </xdr:nvSpPr>
          <xdr:spPr>
            <a:xfrm>
              <a:off x="255270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Flowchart: Alternate Process 34">
              <a:extLst>
                <a:ext uri="{FF2B5EF4-FFF2-40B4-BE49-F238E27FC236}">
                  <a16:creationId xmlns:a16="http://schemas.microsoft.com/office/drawing/2014/main" id="{CDE045B5-63E6-48FE-8AB4-5363A13A5401}"/>
                </a:ext>
              </a:extLst>
            </xdr:cNvPr>
            <xdr:cNvSpPr/>
          </xdr:nvSpPr>
          <xdr:spPr>
            <a:xfrm>
              <a:off x="4581525"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Flowchart: Alternate Process 35">
              <a:extLst>
                <a:ext uri="{FF2B5EF4-FFF2-40B4-BE49-F238E27FC236}">
                  <a16:creationId xmlns:a16="http://schemas.microsoft.com/office/drawing/2014/main" id="{0B631A2E-8050-4574-AF6D-B9C65FCE4EB3}"/>
                </a:ext>
              </a:extLst>
            </xdr:cNvPr>
            <xdr:cNvSpPr/>
          </xdr:nvSpPr>
          <xdr:spPr>
            <a:xfrm>
              <a:off x="66103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Flowchart: Alternate Process 36">
              <a:extLst>
                <a:ext uri="{FF2B5EF4-FFF2-40B4-BE49-F238E27FC236}">
                  <a16:creationId xmlns:a16="http://schemas.microsoft.com/office/drawing/2014/main" id="{228A9016-F894-4C44-BC26-E6C5324AE1AB}"/>
                </a:ext>
              </a:extLst>
            </xdr:cNvPr>
            <xdr:cNvSpPr/>
          </xdr:nvSpPr>
          <xdr:spPr>
            <a:xfrm>
              <a:off x="8629650" y="1552575"/>
              <a:ext cx="523875" cy="514350"/>
            </a:xfrm>
            <a:prstGeom prst="flowChartAlternateProcess">
              <a:avLst/>
            </a:prstGeom>
            <a:solidFill>
              <a:srgbClr val="EFE5D9"/>
            </a:solidFill>
            <a:ln>
              <a:noFill/>
            </a:ln>
            <a:effectLst>
              <a:outerShdw blurRad="177800" dist="12700" sx="101000" sy="101000" algn="ctr" rotWithShape="0">
                <a:srgbClr val="D5B79F">
                  <a:alpha val="6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8" name="Graphic 37" descr="Bar graph with upward trend">
              <a:extLst>
                <a:ext uri="{FF2B5EF4-FFF2-40B4-BE49-F238E27FC236}">
                  <a16:creationId xmlns:a16="http://schemas.microsoft.com/office/drawing/2014/main" id="{E7B2147C-75D6-4770-8038-3941829D510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600325" y="1600200"/>
              <a:ext cx="428625" cy="428625"/>
            </a:xfrm>
            <a:prstGeom prst="rect">
              <a:avLst/>
            </a:prstGeom>
            <a:effectLst/>
          </xdr:spPr>
        </xdr:pic>
        <xdr:sp macro="" textlink="">
          <xdr:nvSpPr>
            <xdr:cNvPr id="39" name="TextBox 38">
              <a:extLst>
                <a:ext uri="{FF2B5EF4-FFF2-40B4-BE49-F238E27FC236}">
                  <a16:creationId xmlns:a16="http://schemas.microsoft.com/office/drawing/2014/main" id="{442F2C2F-663C-4233-ADE0-E03143346D53}"/>
                </a:ext>
              </a:extLst>
            </xdr:cNvPr>
            <xdr:cNvSpPr txBox="1"/>
          </xdr:nvSpPr>
          <xdr:spPr>
            <a:xfrm>
              <a:off x="5057774" y="1514476"/>
              <a:ext cx="13239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Units</a:t>
              </a:r>
              <a:r>
                <a:rPr lang="en-IN" sz="1400" b="1" baseline="0">
                  <a:solidFill>
                    <a:srgbClr val="634832"/>
                  </a:solidFill>
                  <a:effectLst/>
                  <a:latin typeface="Arial Black" panose="020B0A04020102020204" pitchFamily="34" charset="0"/>
                </a:rPr>
                <a:t> Sold</a:t>
              </a:r>
              <a:endParaRPr lang="en-IN" sz="1400" b="1">
                <a:solidFill>
                  <a:srgbClr val="634832"/>
                </a:solidFill>
                <a:effectLst/>
                <a:latin typeface="Arial Black" panose="020B0A04020102020204" pitchFamily="34" charset="0"/>
              </a:endParaRPr>
            </a:p>
          </xdr:txBody>
        </xdr:sp>
        <xdr:sp macro="" textlink="">
          <xdr:nvSpPr>
            <xdr:cNvPr id="40" name="TextBox 39">
              <a:extLst>
                <a:ext uri="{FF2B5EF4-FFF2-40B4-BE49-F238E27FC236}">
                  <a16:creationId xmlns:a16="http://schemas.microsoft.com/office/drawing/2014/main" id="{21B387A1-E978-4410-978B-28DDE005ADA9}"/>
                </a:ext>
              </a:extLst>
            </xdr:cNvPr>
            <xdr:cNvSpPr txBox="1"/>
          </xdr:nvSpPr>
          <xdr:spPr>
            <a:xfrm>
              <a:off x="7086599" y="1514476"/>
              <a:ext cx="12192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Profit</a:t>
              </a:r>
            </a:p>
          </xdr:txBody>
        </xdr:sp>
        <xdr:sp macro="" textlink="">
          <xdr:nvSpPr>
            <xdr:cNvPr id="41" name="TextBox 40">
              <a:extLst>
                <a:ext uri="{FF2B5EF4-FFF2-40B4-BE49-F238E27FC236}">
                  <a16:creationId xmlns:a16="http://schemas.microsoft.com/office/drawing/2014/main" id="{BDBEBC56-5208-4A30-8B7D-9E000C742E63}"/>
                </a:ext>
              </a:extLst>
            </xdr:cNvPr>
            <xdr:cNvSpPr txBox="1"/>
          </xdr:nvSpPr>
          <xdr:spPr>
            <a:xfrm>
              <a:off x="9086849" y="1514476"/>
              <a:ext cx="1362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634832"/>
                  </a:solidFill>
                  <a:effectLst/>
                  <a:latin typeface="Arial Black" panose="020B0A04020102020204" pitchFamily="34" charset="0"/>
                </a:rPr>
                <a:t> Shipments</a:t>
              </a:r>
            </a:p>
          </xdr:txBody>
        </xdr:sp>
        <xdr:sp macro="" textlink="'Chocolate Sales Data'!U2">
          <xdr:nvSpPr>
            <xdr:cNvPr id="42" name="TextBox 41">
              <a:extLst>
                <a:ext uri="{FF2B5EF4-FFF2-40B4-BE49-F238E27FC236}">
                  <a16:creationId xmlns:a16="http://schemas.microsoft.com/office/drawing/2014/main" id="{BA0E1228-D522-455E-8EED-26C32A4D5FBC}"/>
                </a:ext>
              </a:extLst>
            </xdr:cNvPr>
            <xdr:cNvSpPr txBox="1"/>
          </xdr:nvSpPr>
          <xdr:spPr>
            <a:xfrm>
              <a:off x="3086101" y="1714500"/>
              <a:ext cx="10572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FC739F-619D-4DFE-B4F7-207376A7C819}" type="TxLink">
                <a:rPr lang="en-US" sz="1400" b="1" i="0" u="none" strike="noStrike">
                  <a:solidFill>
                    <a:srgbClr val="8C6646"/>
                  </a:solidFill>
                  <a:effectLst/>
                  <a:latin typeface="Calibri"/>
                  <a:cs typeface="Calibri"/>
                </a:rPr>
                <a:pPr/>
                <a:t>₹ 28,37,446</a:t>
              </a:fld>
              <a:endParaRPr lang="en-IN" sz="1600" b="1">
                <a:solidFill>
                  <a:srgbClr val="8C6646"/>
                </a:solidFill>
                <a:effectLst/>
                <a:latin typeface="Arial Black" panose="020B0A04020102020204" pitchFamily="34" charset="0"/>
              </a:endParaRPr>
            </a:p>
          </xdr:txBody>
        </xdr:sp>
        <xdr:pic>
          <xdr:nvPicPr>
            <xdr:cNvPr id="43" name="Graphic 42" descr="Bullseye">
              <a:extLst>
                <a:ext uri="{FF2B5EF4-FFF2-40B4-BE49-F238E27FC236}">
                  <a16:creationId xmlns:a16="http://schemas.microsoft.com/office/drawing/2014/main" id="{965A9410-EF40-48A5-A233-8B3156FE6AFE}"/>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638676" y="1600201"/>
              <a:ext cx="419100" cy="419100"/>
            </a:xfrm>
            <a:prstGeom prst="rect">
              <a:avLst/>
            </a:prstGeom>
          </xdr:spPr>
        </xdr:pic>
        <xdr:sp macro="" textlink="'Chocolate Sales Data'!U4">
          <xdr:nvSpPr>
            <xdr:cNvPr id="45" name="TextBox 44">
              <a:extLst>
                <a:ext uri="{FF2B5EF4-FFF2-40B4-BE49-F238E27FC236}">
                  <a16:creationId xmlns:a16="http://schemas.microsoft.com/office/drawing/2014/main" id="{DC8C1695-C6D7-4683-9FEF-55C9CBE13A0D}"/>
                </a:ext>
              </a:extLst>
            </xdr:cNvPr>
            <xdr:cNvSpPr txBox="1"/>
          </xdr:nvSpPr>
          <xdr:spPr>
            <a:xfrm>
              <a:off x="527685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r>
                <a:rPr lang="en-US" sz="1400" b="1" i="0" u="none" strike="noStrike" baseline="0">
                  <a:solidFill>
                    <a:srgbClr val="8C6646"/>
                  </a:solidFill>
                  <a:effectLst/>
                  <a:latin typeface="Calibri"/>
                  <a:cs typeface="Calibri"/>
                </a:rPr>
                <a:t> </a:t>
              </a:r>
              <a:fld id="{8720D8FD-B4F0-4539-926E-BAA467401652}" type="TxLink">
                <a:rPr lang="en-US" sz="1400" b="1" i="0" u="none" strike="noStrike">
                  <a:solidFill>
                    <a:srgbClr val="8C6646"/>
                  </a:solidFill>
                  <a:effectLst/>
                  <a:latin typeface="Calibri"/>
                  <a:cs typeface="Calibri"/>
                </a:rPr>
                <a:pPr/>
                <a:t>77545</a:t>
              </a:fld>
              <a:endParaRPr lang="en-IN" sz="2000" b="1">
                <a:solidFill>
                  <a:srgbClr val="8C6646"/>
                </a:solidFill>
                <a:effectLst/>
                <a:latin typeface="Arial Black" panose="020B0A04020102020204" pitchFamily="34" charset="0"/>
              </a:endParaRPr>
            </a:p>
          </xdr:txBody>
        </xdr:sp>
        <xdr:pic>
          <xdr:nvPicPr>
            <xdr:cNvPr id="46" name="Graphic 45" descr="Coins">
              <a:extLst>
                <a:ext uri="{FF2B5EF4-FFF2-40B4-BE49-F238E27FC236}">
                  <a16:creationId xmlns:a16="http://schemas.microsoft.com/office/drawing/2014/main" id="{52917BF7-9F81-4705-BF85-D36D7F29B4D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667502" y="1609727"/>
              <a:ext cx="409574" cy="409574"/>
            </a:xfrm>
            <a:prstGeom prst="rect">
              <a:avLst/>
            </a:prstGeom>
          </xdr:spPr>
        </xdr:pic>
        <xdr:sp macro="" textlink="'Chocolate Sales Data'!U6">
          <xdr:nvSpPr>
            <xdr:cNvPr id="48" name="TextBox 47">
              <a:extLst>
                <a:ext uri="{FF2B5EF4-FFF2-40B4-BE49-F238E27FC236}">
                  <a16:creationId xmlns:a16="http://schemas.microsoft.com/office/drawing/2014/main" id="{1F8CF440-E61D-441A-B198-F1E6542CE0E2}"/>
                </a:ext>
              </a:extLst>
            </xdr:cNvPr>
            <xdr:cNvSpPr txBox="1"/>
          </xdr:nvSpPr>
          <xdr:spPr>
            <a:xfrm>
              <a:off x="7181849" y="1724025"/>
              <a:ext cx="10477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C2FF2-740E-4472-AD2E-3B782BCF2741}" type="TxLink">
                <a:rPr lang="en-US" sz="1400" b="1" i="0" u="none" strike="noStrike">
                  <a:solidFill>
                    <a:srgbClr val="8C6646"/>
                  </a:solidFill>
                  <a:effectLst/>
                  <a:latin typeface="Calibri"/>
                  <a:cs typeface="Calibri"/>
                </a:rPr>
                <a:pPr/>
                <a:t>₹ 21,28,085</a:t>
              </a:fld>
              <a:endParaRPr lang="en-IN" sz="2800" b="1">
                <a:solidFill>
                  <a:srgbClr val="8C6646"/>
                </a:solidFill>
                <a:effectLst/>
                <a:latin typeface="Arial Black" panose="020B0A04020102020204" pitchFamily="34" charset="0"/>
              </a:endParaRPr>
            </a:p>
          </xdr:txBody>
        </xdr:sp>
        <xdr:pic>
          <xdr:nvPicPr>
            <xdr:cNvPr id="49" name="Graphic 48" descr="Truck">
              <a:extLst>
                <a:ext uri="{FF2B5EF4-FFF2-40B4-BE49-F238E27FC236}">
                  <a16:creationId xmlns:a16="http://schemas.microsoft.com/office/drawing/2014/main" id="{B0BC1BE5-B505-4EDD-B761-D2FF7AED666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715375" y="1619250"/>
              <a:ext cx="381000" cy="381000"/>
            </a:xfrm>
            <a:prstGeom prst="rect">
              <a:avLst/>
            </a:prstGeom>
          </xdr:spPr>
        </xdr:pic>
        <xdr:sp macro="" textlink="'Chocolate Sales Data'!U10">
          <xdr:nvSpPr>
            <xdr:cNvPr id="51" name="TextBox 50">
              <a:extLst>
                <a:ext uri="{FF2B5EF4-FFF2-40B4-BE49-F238E27FC236}">
                  <a16:creationId xmlns:a16="http://schemas.microsoft.com/office/drawing/2014/main" id="{BAC7E5F1-6E77-4D8B-B11B-D83AE5CA1186}"/>
                </a:ext>
              </a:extLst>
            </xdr:cNvPr>
            <xdr:cNvSpPr txBox="1"/>
          </xdr:nvSpPr>
          <xdr:spPr>
            <a:xfrm>
              <a:off x="9334500" y="1724025"/>
              <a:ext cx="8191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8C6646"/>
                  </a:solidFill>
                  <a:effectLst/>
                  <a:latin typeface="Calibri"/>
                  <a:cs typeface="Calibri"/>
                </a:rPr>
                <a:t>     </a:t>
              </a:r>
              <a:fld id="{CB2C8D12-FCF8-45B7-98B1-389D70E1B1D6}" type="TxLink">
                <a:rPr lang="en-US" sz="1400" b="1" i="0" u="none" strike="noStrike">
                  <a:solidFill>
                    <a:srgbClr val="8C6646"/>
                  </a:solidFill>
                  <a:effectLst/>
                  <a:latin typeface="Calibri"/>
                  <a:cs typeface="Calibri"/>
                </a:rPr>
                <a:pPr/>
                <a:t>501</a:t>
              </a:fld>
              <a:endParaRPr lang="en-IN" sz="3600" b="1">
                <a:solidFill>
                  <a:srgbClr val="8C6646"/>
                </a:solidFill>
                <a:effectLst/>
                <a:latin typeface="Arial Black" panose="020B0A04020102020204" pitchFamily="34" charset="0"/>
              </a:endParaRPr>
            </a:p>
          </xdr:txBody>
        </xdr:sp>
      </xdr:grpSp>
      <xdr:pic>
        <xdr:nvPicPr>
          <xdr:cNvPr id="44" name="Graphic 43" descr="Lollipop">
            <a:extLst>
              <a:ext uri="{FF2B5EF4-FFF2-40B4-BE49-F238E27FC236}">
                <a16:creationId xmlns:a16="http://schemas.microsoft.com/office/drawing/2014/main" id="{B3720316-BE48-4CB1-AA3F-80AE35624F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186354">
            <a:off x="11156102" y="430950"/>
            <a:ext cx="626325" cy="626325"/>
          </a:xfrm>
          <a:prstGeom prst="rect">
            <a:avLst/>
          </a:prstGeom>
          <a:effectLst>
            <a:outerShdw blurRad="63500" sx="102000" sy="102000" algn="ctr" rotWithShape="0">
              <a:prstClr val="black">
                <a:alpha val="40000"/>
              </a:prstClr>
            </a:outerShdw>
          </a:effectLst>
        </xdr:spPr>
      </xdr:pic>
      <xdr:pic>
        <xdr:nvPicPr>
          <xdr:cNvPr id="50" name="Graphic 49" descr="Candy">
            <a:extLst>
              <a:ext uri="{FF2B5EF4-FFF2-40B4-BE49-F238E27FC236}">
                <a16:creationId xmlns:a16="http://schemas.microsoft.com/office/drawing/2014/main" id="{05636A86-FF3B-4695-B6B0-5EE7504C7EA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4745619">
            <a:off x="12201526" y="44013"/>
            <a:ext cx="514350" cy="514350"/>
          </a:xfrm>
          <a:prstGeom prst="rect">
            <a:avLst/>
          </a:prstGeom>
          <a:effectLst>
            <a:outerShdw blurRad="63500" sx="102000" sy="102000" algn="ctr" rotWithShape="0">
              <a:prstClr val="black">
                <a:alpha val="40000"/>
              </a:prstClr>
            </a:outerShdw>
          </a:effectLst>
        </xdr:spPr>
      </xdr:pic>
      <xdr:graphicFrame macro="">
        <xdr:nvGraphicFramePr>
          <xdr:cNvPr id="52" name="Chart 51">
            <a:extLst>
              <a:ext uri="{FF2B5EF4-FFF2-40B4-BE49-F238E27FC236}">
                <a16:creationId xmlns:a16="http://schemas.microsoft.com/office/drawing/2014/main" id="{B2C5538A-3607-4F3D-93E4-BEC0C3424ABB}"/>
              </a:ext>
            </a:extLst>
          </xdr:cNvPr>
          <xdr:cNvGraphicFramePr>
            <a:graphicFrameLocks/>
          </xdr:cNvGraphicFramePr>
        </xdr:nvGraphicFramePr>
        <xdr:xfrm>
          <a:off x="2314576" y="2219325"/>
          <a:ext cx="3638550" cy="1762126"/>
        </xdr:xfrm>
        <a:graphic>
          <a:graphicData uri="http://schemas.openxmlformats.org/drawingml/2006/chart">
            <c:chart xmlns:c="http://schemas.openxmlformats.org/drawingml/2006/chart" xmlns:r="http://schemas.openxmlformats.org/officeDocument/2006/relationships" r:id="rId27"/>
          </a:graphicData>
        </a:graphic>
      </xdr:graphicFrame>
      <xdr:graphicFrame macro="">
        <xdr:nvGraphicFramePr>
          <xdr:cNvPr id="53" name="Chart 52">
            <a:extLst>
              <a:ext uri="{FF2B5EF4-FFF2-40B4-BE49-F238E27FC236}">
                <a16:creationId xmlns:a16="http://schemas.microsoft.com/office/drawing/2014/main" id="{F1721127-6764-41A7-B920-F2955515D52C}"/>
              </a:ext>
            </a:extLst>
          </xdr:cNvPr>
          <xdr:cNvGraphicFramePr>
            <a:graphicFrameLocks/>
          </xdr:cNvGraphicFramePr>
        </xdr:nvGraphicFramePr>
        <xdr:xfrm>
          <a:off x="5715000" y="4467224"/>
          <a:ext cx="3257549" cy="1485901"/>
        </xdr:xfrm>
        <a:graphic>
          <a:graphicData uri="http://schemas.openxmlformats.org/drawingml/2006/chart">
            <c:chart xmlns:c="http://schemas.openxmlformats.org/drawingml/2006/chart" xmlns:r="http://schemas.openxmlformats.org/officeDocument/2006/relationships" r:id="rId28"/>
          </a:graphicData>
        </a:graphic>
      </xdr:graphicFrame>
      <xdr:graphicFrame macro="">
        <xdr:nvGraphicFramePr>
          <xdr:cNvPr id="54" name="Chart 53">
            <a:extLst>
              <a:ext uri="{FF2B5EF4-FFF2-40B4-BE49-F238E27FC236}">
                <a16:creationId xmlns:a16="http://schemas.microsoft.com/office/drawing/2014/main" id="{0F816562-1B8D-4AE7-953D-9CA381D33EC4}"/>
              </a:ext>
            </a:extLst>
          </xdr:cNvPr>
          <xdr:cNvGraphicFramePr>
            <a:graphicFrameLocks/>
          </xdr:cNvGraphicFramePr>
        </xdr:nvGraphicFramePr>
        <xdr:xfrm>
          <a:off x="1905000" y="4076700"/>
          <a:ext cx="5200649" cy="2419350"/>
        </xdr:xfrm>
        <a:graphic>
          <a:graphicData uri="http://schemas.openxmlformats.org/drawingml/2006/chart">
            <c:chart xmlns:c="http://schemas.openxmlformats.org/drawingml/2006/chart" xmlns:r="http://schemas.openxmlformats.org/officeDocument/2006/relationships" r:id="rId29"/>
          </a:graphicData>
        </a:graphic>
      </xdr:graphicFrame>
      <mc:AlternateContent xmlns:mc="http://schemas.openxmlformats.org/markup-compatibility/2006">
        <mc:Choice xmlns:a14="http://schemas.microsoft.com/office/drawing/2010/main" Requires="a14">
          <xdr:graphicFrame macro="">
            <xdr:nvGraphicFramePr>
              <xdr:cNvPr id="56" name="Month 3">
                <a:extLst>
                  <a:ext uri="{FF2B5EF4-FFF2-40B4-BE49-F238E27FC236}">
                    <a16:creationId xmlns:a16="http://schemas.microsoft.com/office/drawing/2014/main" id="{FF5883F5-51D2-47EA-B153-0B0542AB1E2E}"/>
                  </a:ext>
                  <a:ext uri="{C183D7F6-B498-43B3-948B-1728B52AA6E4}">
                    <adec:decorative xmlns:adec="http://schemas.microsoft.com/office/drawing/2017/decorative" val="0"/>
                  </a:ext>
                </a:extLst>
              </xdr:cNvPr>
              <xdr:cNvGraphicFramePr/>
            </xdr:nvGraphicFramePr>
            <xdr:xfrm>
              <a:off x="9220200" y="2676524"/>
              <a:ext cx="1514475" cy="762001"/>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9220200" y="2676524"/>
                <a:ext cx="1514475"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7" name="Chart 56">
            <a:extLst>
              <a:ext uri="{FF2B5EF4-FFF2-40B4-BE49-F238E27FC236}">
                <a16:creationId xmlns:a16="http://schemas.microsoft.com/office/drawing/2014/main" id="{B8421298-AB54-4025-8579-83B5B798C5B4}"/>
              </a:ext>
            </a:extLst>
          </xdr:cNvPr>
          <xdr:cNvGraphicFramePr>
            <a:graphicFrameLocks/>
          </xdr:cNvGraphicFramePr>
        </xdr:nvGraphicFramePr>
        <xdr:xfrm>
          <a:off x="5981701" y="2247899"/>
          <a:ext cx="2733674" cy="1905001"/>
        </xdr:xfrm>
        <a:graphic>
          <a:graphicData uri="http://schemas.openxmlformats.org/drawingml/2006/chart">
            <c:chart xmlns:c="http://schemas.openxmlformats.org/drawingml/2006/chart" xmlns:r="http://schemas.openxmlformats.org/officeDocument/2006/relationships" r:id="rId30"/>
          </a:graphicData>
        </a:graphic>
      </xdr:graphicFrame>
      <xdr:pic>
        <xdr:nvPicPr>
          <xdr:cNvPr id="58" name="Graphic 57" descr="Bar graph with upward trend">
            <a:hlinkClick xmlns:r="http://schemas.openxmlformats.org/officeDocument/2006/relationships" r:id="rId15"/>
            <a:extLst>
              <a:ext uri="{FF2B5EF4-FFF2-40B4-BE49-F238E27FC236}">
                <a16:creationId xmlns:a16="http://schemas.microsoft.com/office/drawing/2014/main" id="{13CADEA4-D325-4D54-B551-92A1B1D45B66}"/>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676401" y="2724152"/>
            <a:ext cx="244889" cy="226898"/>
          </a:xfrm>
          <a:prstGeom prst="rect">
            <a:avLst/>
          </a:prstGeom>
          <a:effectLst/>
        </xdr:spPr>
      </xdr:pic>
      <xdr:pic>
        <xdr:nvPicPr>
          <xdr:cNvPr id="59" name="Graphic 58" descr="Bullseye">
            <a:hlinkClick xmlns:r="http://schemas.openxmlformats.org/officeDocument/2006/relationships" r:id="rId16"/>
            <a:extLst>
              <a:ext uri="{FF2B5EF4-FFF2-40B4-BE49-F238E27FC236}">
                <a16:creationId xmlns:a16="http://schemas.microsoft.com/office/drawing/2014/main" id="{669FB923-F2E8-4AC2-8D3E-F97E174A006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666875" y="3088483"/>
            <a:ext cx="261778" cy="242547"/>
          </a:xfrm>
          <a:prstGeom prst="rect">
            <a:avLst/>
          </a:prstGeom>
        </xdr:spPr>
      </xdr:pic>
      <xdr:pic>
        <xdr:nvPicPr>
          <xdr:cNvPr id="60" name="Graphic 59" descr="Coins">
            <a:hlinkClick xmlns:r="http://schemas.openxmlformats.org/officeDocument/2006/relationships" r:id="rId17"/>
            <a:extLst>
              <a:ext uri="{FF2B5EF4-FFF2-40B4-BE49-F238E27FC236}">
                <a16:creationId xmlns:a16="http://schemas.microsoft.com/office/drawing/2014/main" id="{C6B9D6C4-5BC9-4727-B1BB-AD3BA240DCCE}"/>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695452" y="3471864"/>
            <a:ext cx="244888" cy="226898"/>
          </a:xfrm>
          <a:prstGeom prst="rect">
            <a:avLst/>
          </a:prstGeom>
        </xdr:spPr>
      </xdr:pic>
      <xdr:pic>
        <xdr:nvPicPr>
          <xdr:cNvPr id="61" name="Graphic 60" descr="Truck">
            <a:hlinkClick xmlns:r="http://schemas.openxmlformats.org/officeDocument/2006/relationships" r:id="rId18"/>
            <a:extLst>
              <a:ext uri="{FF2B5EF4-FFF2-40B4-BE49-F238E27FC236}">
                <a16:creationId xmlns:a16="http://schemas.microsoft.com/office/drawing/2014/main" id="{28A0A127-83DE-4E9A-83AA-E19F663F859E}"/>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695451" y="3836196"/>
            <a:ext cx="253333" cy="234722"/>
          </a:xfrm>
          <a:prstGeom prst="rect">
            <a:avLst/>
          </a:prstGeom>
        </xdr:spPr>
      </xdr:pic>
      <xdr:pic>
        <xdr:nvPicPr>
          <xdr:cNvPr id="9" name="Graphic 8" descr="Repeat">
            <a:hlinkClick xmlns:r="http://schemas.openxmlformats.org/officeDocument/2006/relationships" r:id="rId39"/>
            <a:extLst>
              <a:ext uri="{FF2B5EF4-FFF2-40B4-BE49-F238E27FC236}">
                <a16:creationId xmlns:a16="http://schemas.microsoft.com/office/drawing/2014/main" id="{D4BD4C8B-EC52-4A5D-A9C4-8F84091F89EB}"/>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96DAC541-7B7A-43D3-8B79-37D633B846F1}">
                <asvg:svgBlip xmlns:asvg="http://schemas.microsoft.com/office/drawing/2016/SVG/main" r:embed="rId41"/>
              </a:ext>
            </a:extLst>
          </a:blip>
          <a:stretch>
            <a:fillRect/>
          </a:stretch>
        </xdr:blipFill>
        <xdr:spPr>
          <a:xfrm>
            <a:off x="1704977" y="4210052"/>
            <a:ext cx="219074" cy="219074"/>
          </a:xfrm>
          <a:prstGeom prst="rect">
            <a:avLst/>
          </a:prstGeom>
        </xdr:spPr>
      </xdr:pic>
      <mc:AlternateContent xmlns:mc="http://schemas.openxmlformats.org/markup-compatibility/2006">
        <mc:Choice xmlns:a14="http://schemas.microsoft.com/office/drawing/2010/main" Requires="a14">
          <xdr:graphicFrame macro="">
            <xdr:nvGraphicFramePr>
              <xdr:cNvPr id="55" name="Country 34">
                <a:extLst>
                  <a:ext uri="{FF2B5EF4-FFF2-40B4-BE49-F238E27FC236}">
                    <a16:creationId xmlns:a16="http://schemas.microsoft.com/office/drawing/2014/main" id="{C3A714FA-1BBD-4603-B754-20BB1A23AC91}"/>
                  </a:ext>
                </a:extLst>
              </xdr:cNvPr>
              <xdr:cNvGraphicFramePr/>
            </xdr:nvGraphicFramePr>
            <xdr:xfrm>
              <a:off x="9239249" y="4190999"/>
              <a:ext cx="1619251" cy="1762125"/>
            </xdr:xfrm>
            <a:graphic>
              <a:graphicData uri="http://schemas.microsoft.com/office/drawing/2010/slicer">
                <sle:slicer xmlns:sle="http://schemas.microsoft.com/office/drawing/2010/slicer" name="Country 34"/>
              </a:graphicData>
            </a:graphic>
          </xdr:graphicFrame>
        </mc:Choice>
        <mc:Fallback>
          <xdr:sp macro="" textlink="">
            <xdr:nvSpPr>
              <xdr:cNvPr id="0" name=""/>
              <xdr:cNvSpPr>
                <a:spLocks noTextEdit="1"/>
              </xdr:cNvSpPr>
            </xdr:nvSpPr>
            <xdr:spPr>
              <a:xfrm>
                <a:off x="9239249" y="4190999"/>
                <a:ext cx="1619251"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2" name="TextBox 61">
            <a:extLst>
              <a:ext uri="{FF2B5EF4-FFF2-40B4-BE49-F238E27FC236}">
                <a16:creationId xmlns:a16="http://schemas.microsoft.com/office/drawing/2014/main" id="{A97179C2-4414-401B-AE62-48013BD655F5}"/>
              </a:ext>
            </a:extLst>
          </xdr:cNvPr>
          <xdr:cNvSpPr txBox="1"/>
        </xdr:nvSpPr>
        <xdr:spPr>
          <a:xfrm>
            <a:off x="3295650" y="2390774"/>
            <a:ext cx="1470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rgbClr val="59412D"/>
                </a:solidFill>
                <a:effectLst/>
                <a:latin typeface="Arial" panose="020B0604020202020204" pitchFamily="34" charset="0"/>
                <a:cs typeface="Arial" panose="020B0604020202020204" pitchFamily="34" charset="0"/>
              </a:rPr>
              <a:t>Sales</a:t>
            </a:r>
            <a:r>
              <a:rPr lang="en-IN" sz="800" b="1" baseline="0">
                <a:solidFill>
                  <a:srgbClr val="59412D"/>
                </a:solidFill>
                <a:effectLst/>
                <a:latin typeface="Arial" panose="020B0604020202020204" pitchFamily="34" charset="0"/>
                <a:cs typeface="Arial" panose="020B0604020202020204" pitchFamily="34" charset="0"/>
              </a:rPr>
              <a:t> By Month</a:t>
            </a:r>
            <a:endParaRPr lang="en-IN" sz="800" b="1">
              <a:solidFill>
                <a:srgbClr val="59412D"/>
              </a:solidFill>
              <a:effectLst/>
              <a:latin typeface="Arial" panose="020B0604020202020204" pitchFamily="34" charset="0"/>
              <a:cs typeface="Arial" panose="020B0604020202020204" pitchFamily="34" charset="0"/>
            </a:endParaRPr>
          </a:p>
        </xdr:txBody>
      </xdr:sp>
      <xdr:sp macro="" textlink="">
        <xdr:nvSpPr>
          <xdr:cNvPr id="63" name="TextBox 62">
            <a:extLst>
              <a:ext uri="{FF2B5EF4-FFF2-40B4-BE49-F238E27FC236}">
                <a16:creationId xmlns:a16="http://schemas.microsoft.com/office/drawing/2014/main" id="{5C3F16EF-B497-441B-BAEC-DFDDC23573C3}"/>
              </a:ext>
            </a:extLst>
          </xdr:cNvPr>
          <xdr:cNvSpPr txBox="1"/>
        </xdr:nvSpPr>
        <xdr:spPr>
          <a:xfrm>
            <a:off x="6419850" y="2371724"/>
            <a:ext cx="1905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rgbClr val="59412D"/>
                </a:solidFill>
                <a:effectLst/>
                <a:latin typeface="Arial" panose="020B0604020202020204" pitchFamily="34" charset="0"/>
                <a:cs typeface="Arial" panose="020B0604020202020204" pitchFamily="34" charset="0"/>
              </a:rPr>
              <a:t>Total Shipments</a:t>
            </a:r>
            <a:r>
              <a:rPr lang="en-IN" sz="800" b="1" baseline="0">
                <a:solidFill>
                  <a:srgbClr val="59412D"/>
                </a:solidFill>
                <a:effectLst/>
                <a:latin typeface="Arial" panose="020B0604020202020204" pitchFamily="34" charset="0"/>
                <a:cs typeface="Arial" panose="020B0604020202020204" pitchFamily="34" charset="0"/>
              </a:rPr>
              <a:t> By Country</a:t>
            </a:r>
            <a:endParaRPr lang="en-IN" sz="800" b="1">
              <a:solidFill>
                <a:srgbClr val="59412D"/>
              </a:solidFill>
              <a:effectLst/>
              <a:latin typeface="Arial" panose="020B0604020202020204" pitchFamily="34" charset="0"/>
              <a:cs typeface="Arial" panose="020B0604020202020204" pitchFamily="34" charset="0"/>
            </a:endParaRPr>
          </a:p>
        </xdr:txBody>
      </xdr:sp>
      <xdr:sp macro="" textlink="">
        <xdr:nvSpPr>
          <xdr:cNvPr id="64" name="TextBox 63">
            <a:extLst>
              <a:ext uri="{FF2B5EF4-FFF2-40B4-BE49-F238E27FC236}">
                <a16:creationId xmlns:a16="http://schemas.microsoft.com/office/drawing/2014/main" id="{A1F89BA2-BCCD-41F5-919F-B986361EEC8D}"/>
              </a:ext>
            </a:extLst>
          </xdr:cNvPr>
          <xdr:cNvSpPr txBox="1"/>
        </xdr:nvSpPr>
        <xdr:spPr>
          <a:xfrm>
            <a:off x="3219449" y="4143374"/>
            <a:ext cx="1704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rgbClr val="59412D"/>
                </a:solidFill>
                <a:effectLst/>
                <a:latin typeface="Arial" panose="020B0604020202020204" pitchFamily="34" charset="0"/>
                <a:cs typeface="Arial" panose="020B0604020202020204" pitchFamily="34" charset="0"/>
              </a:rPr>
              <a:t>Top 10 Profitable</a:t>
            </a:r>
            <a:r>
              <a:rPr lang="en-IN" sz="800" b="1" baseline="0">
                <a:solidFill>
                  <a:srgbClr val="59412D"/>
                </a:solidFill>
                <a:effectLst/>
                <a:latin typeface="Arial" panose="020B0604020202020204" pitchFamily="34" charset="0"/>
                <a:cs typeface="Arial" panose="020B0604020202020204" pitchFamily="34" charset="0"/>
              </a:rPr>
              <a:t> Product</a:t>
            </a:r>
            <a:endParaRPr lang="en-IN" sz="800" b="1">
              <a:solidFill>
                <a:srgbClr val="59412D"/>
              </a:solidFill>
              <a:effectLst/>
              <a:latin typeface="Arial" panose="020B0604020202020204" pitchFamily="34" charset="0"/>
              <a:cs typeface="Arial" panose="020B0604020202020204" pitchFamily="34" charset="0"/>
            </a:endParaRPr>
          </a:p>
        </xdr:txBody>
      </xdr:sp>
      <xdr:sp macro="" textlink="">
        <xdr:nvSpPr>
          <xdr:cNvPr id="65" name="TextBox 64">
            <a:extLst>
              <a:ext uri="{FF2B5EF4-FFF2-40B4-BE49-F238E27FC236}">
                <a16:creationId xmlns:a16="http://schemas.microsoft.com/office/drawing/2014/main" id="{288E0F70-05E2-48CC-BF90-AB9FFEBC75A7}"/>
              </a:ext>
            </a:extLst>
          </xdr:cNvPr>
          <xdr:cNvSpPr txBox="1"/>
        </xdr:nvSpPr>
        <xdr:spPr>
          <a:xfrm>
            <a:off x="6553200" y="4124324"/>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900" b="1">
              <a:solidFill>
                <a:srgbClr val="59412D"/>
              </a:solidFill>
              <a:effectLst/>
              <a:latin typeface="Arial" panose="020B0604020202020204" pitchFamily="34" charset="0"/>
              <a:cs typeface="Arial" panose="020B0604020202020204" pitchFamily="34" charset="0"/>
            </a:endParaRPr>
          </a:p>
        </xdr:txBody>
      </xdr:sp>
      <xdr:sp macro="" textlink="">
        <xdr:nvSpPr>
          <xdr:cNvPr id="66" name="TextBox 65">
            <a:extLst>
              <a:ext uri="{FF2B5EF4-FFF2-40B4-BE49-F238E27FC236}">
                <a16:creationId xmlns:a16="http://schemas.microsoft.com/office/drawing/2014/main" id="{094A748C-3B0B-4F48-B169-4DB805F579E5}"/>
              </a:ext>
            </a:extLst>
          </xdr:cNvPr>
          <xdr:cNvSpPr txBox="1"/>
        </xdr:nvSpPr>
        <xdr:spPr>
          <a:xfrm>
            <a:off x="6648450" y="4143374"/>
            <a:ext cx="1470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rgbClr val="59412D"/>
                </a:solidFill>
                <a:effectLst/>
                <a:latin typeface="Arial" panose="020B0604020202020204" pitchFamily="34" charset="0"/>
                <a:cs typeface="Arial" panose="020B0604020202020204" pitchFamily="34" charset="0"/>
              </a:rPr>
              <a:t>Units</a:t>
            </a:r>
            <a:r>
              <a:rPr lang="en-IN" sz="800" b="1" baseline="0">
                <a:solidFill>
                  <a:srgbClr val="59412D"/>
                </a:solidFill>
                <a:effectLst/>
                <a:latin typeface="Arial" panose="020B0604020202020204" pitchFamily="34" charset="0"/>
                <a:cs typeface="Arial" panose="020B0604020202020204" pitchFamily="34" charset="0"/>
              </a:rPr>
              <a:t> Sold By Product</a:t>
            </a:r>
            <a:endParaRPr lang="en-IN" sz="800" b="1">
              <a:solidFill>
                <a:srgbClr val="59412D"/>
              </a:solidFill>
              <a:effectLst/>
              <a:latin typeface="Arial" panose="020B0604020202020204" pitchFamily="34" charset="0"/>
              <a:cs typeface="Arial" panose="020B0604020202020204"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790575</xdr:colOff>
      <xdr:row>448</xdr:row>
      <xdr:rowOff>66676</xdr:rowOff>
    </xdr:from>
    <xdr:to>
      <xdr:col>16</xdr:col>
      <xdr:colOff>361950</xdr:colOff>
      <xdr:row>453</xdr:row>
      <xdr:rowOff>47626</xdr:rowOff>
    </xdr:to>
    <mc:AlternateContent xmlns:mc="http://schemas.openxmlformats.org/markup-compatibility/2006" xmlns:sle15="http://schemas.microsoft.com/office/drawing/2012/slicer">
      <mc:Choice Requires="sle15">
        <xdr:graphicFrame macro="">
          <xdr:nvGraphicFramePr>
            <xdr:cNvPr id="2" name="Year">
              <a:extLst>
                <a:ext uri="{FF2B5EF4-FFF2-40B4-BE49-F238E27FC236}">
                  <a16:creationId xmlns:a16="http://schemas.microsoft.com/office/drawing/2014/main" id="{A1544BC9-4A26-44F7-B851-1C47AAD6884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812375" y="85410676"/>
              <a:ext cx="2047875" cy="9334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790576</xdr:colOff>
      <xdr:row>442</xdr:row>
      <xdr:rowOff>133350</xdr:rowOff>
    </xdr:from>
    <xdr:to>
      <xdr:col>16</xdr:col>
      <xdr:colOff>352426</xdr:colOff>
      <xdr:row>447</xdr:row>
      <xdr:rowOff>123826</xdr:rowOff>
    </xdr:to>
    <mc:AlternateContent xmlns:mc="http://schemas.openxmlformats.org/markup-compatibility/2006" xmlns:sle15="http://schemas.microsoft.com/office/drawing/2012/slicer">
      <mc:Choice Requires="sle15">
        <xdr:graphicFrame macro="">
          <xdr:nvGraphicFramePr>
            <xdr:cNvPr id="3" name="Month">
              <a:extLst>
                <a:ext uri="{FF2B5EF4-FFF2-40B4-BE49-F238E27FC236}">
                  <a16:creationId xmlns:a16="http://schemas.microsoft.com/office/drawing/2014/main" id="{61F5F0B8-6F2D-4872-8788-B396C9273A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812376" y="84334350"/>
              <a:ext cx="2038350" cy="94297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247650</xdr:colOff>
      <xdr:row>1</xdr:row>
      <xdr:rowOff>0</xdr:rowOff>
    </xdr:from>
    <xdr:to>
      <xdr:col>7</xdr:col>
      <xdr:colOff>295275</xdr:colOff>
      <xdr:row>10</xdr:row>
      <xdr:rowOff>47626</xdr:rowOff>
    </xdr:to>
    <xdr:graphicFrame macro="">
      <xdr:nvGraphicFramePr>
        <xdr:cNvPr id="5" name="Chart 4">
          <a:extLst>
            <a:ext uri="{FF2B5EF4-FFF2-40B4-BE49-F238E27FC236}">
              <a16:creationId xmlns:a16="http://schemas.microsoft.com/office/drawing/2014/main" id="{EAD3CEE0-48E2-44B2-BA42-D3470DCA9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19</xdr:row>
      <xdr:rowOff>180975</xdr:rowOff>
    </xdr:from>
    <xdr:to>
      <xdr:col>6</xdr:col>
      <xdr:colOff>485774</xdr:colOff>
      <xdr:row>30</xdr:row>
      <xdr:rowOff>28576</xdr:rowOff>
    </xdr:to>
    <xdr:graphicFrame macro="">
      <xdr:nvGraphicFramePr>
        <xdr:cNvPr id="7" name="Chart 6">
          <a:extLst>
            <a:ext uri="{FF2B5EF4-FFF2-40B4-BE49-F238E27FC236}">
              <a16:creationId xmlns:a16="http://schemas.microsoft.com/office/drawing/2014/main" id="{493ACBC2-2B2F-447A-A274-4F131BE1E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542924</xdr:colOff>
      <xdr:row>40</xdr:row>
      <xdr:rowOff>176213</xdr:rowOff>
    </xdr:from>
    <xdr:to>
      <xdr:col>7</xdr:col>
      <xdr:colOff>57150</xdr:colOff>
      <xdr:row>52</xdr:row>
      <xdr:rowOff>171451</xdr:rowOff>
    </xdr:to>
    <xdr:graphicFrame macro="">
      <xdr:nvGraphicFramePr>
        <xdr:cNvPr id="12" name="Chart 11">
          <a:extLst>
            <a:ext uri="{FF2B5EF4-FFF2-40B4-BE49-F238E27FC236}">
              <a16:creationId xmlns:a16="http://schemas.microsoft.com/office/drawing/2014/main" id="{65B65851-A0A1-4168-AC35-708BB8EEE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14</xdr:row>
      <xdr:rowOff>38100</xdr:rowOff>
    </xdr:from>
    <xdr:to>
      <xdr:col>10</xdr:col>
      <xdr:colOff>142875</xdr:colOff>
      <xdr:row>27</xdr:row>
      <xdr:rowOff>85725</xdr:rowOff>
    </xdr:to>
    <mc:AlternateContent xmlns:mc="http://schemas.openxmlformats.org/markup-compatibility/2006">
      <mc:Choice xmlns:a14="http://schemas.microsoft.com/office/drawing/2010/main" Requires="a14">
        <xdr:graphicFrame macro="">
          <xdr:nvGraphicFramePr>
            <xdr:cNvPr id="17" name="Month 2">
              <a:extLst>
                <a:ext uri="{FF2B5EF4-FFF2-40B4-BE49-F238E27FC236}">
                  <a16:creationId xmlns:a16="http://schemas.microsoft.com/office/drawing/2014/main" id="{D3DC65FE-BBBF-4B9D-B27D-8482D719EFF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8972550" y="2714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54</xdr:row>
      <xdr:rowOff>114300</xdr:rowOff>
    </xdr:from>
    <xdr:to>
      <xdr:col>6</xdr:col>
      <xdr:colOff>209550</xdr:colOff>
      <xdr:row>63</xdr:row>
      <xdr:rowOff>119063</xdr:rowOff>
    </xdr:to>
    <xdr:graphicFrame macro="">
      <xdr:nvGraphicFramePr>
        <xdr:cNvPr id="20" name="Chart 19">
          <a:extLst>
            <a:ext uri="{FF2B5EF4-FFF2-40B4-BE49-F238E27FC236}">
              <a16:creationId xmlns:a16="http://schemas.microsoft.com/office/drawing/2014/main" id="{E9B31486-7CDF-4304-8F06-A4DA391B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30</xdr:row>
      <xdr:rowOff>66676</xdr:rowOff>
    </xdr:from>
    <xdr:to>
      <xdr:col>10</xdr:col>
      <xdr:colOff>57150</xdr:colOff>
      <xdr:row>43</xdr:row>
      <xdr:rowOff>76201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F957AAB-FC11-4FCF-B3C5-B8DD43690BE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972550" y="5791201"/>
              <a:ext cx="1743075"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n Apzal" refreshedDate="45945.47621724537" createdVersion="6" refreshedVersion="6" minRefreshableVersion="3" recordCount="501" xr:uid="{A0B3B099-E103-4CC1-B8CF-E9635791DFC5}">
  <cacheSource type="worksheet">
    <worksheetSource name="Table1"/>
  </cacheSource>
  <cacheFields count="20">
    <cacheField name="Sales Person" numFmtId="0">
      <sharedItems count="25">
        <s v="Jehu Rudeforth"/>
        <s v="Van Tuxwell"/>
        <s v="Gigi Bohling"/>
        <s v="Jan Morforth"/>
        <s v="Oby Sorrel"/>
        <s v="Gunar Cockshoot"/>
        <s v="Brien Boise"/>
        <s v="Rafaelita Blaksland"/>
        <s v="Barr Faughny"/>
        <s v="Karlen McCaffrey"/>
        <s v="Marney O'Breen"/>
        <s v="Beverie Moffet"/>
        <s v="Roddy Speechley"/>
        <s v="Curtice Advani"/>
        <s v="Husein Augar"/>
        <s v="Kaine Padly"/>
        <s v="Dennison Crosswaite"/>
        <s v="Wilone O'Kielt"/>
        <s v="Andria Kimpton"/>
        <s v="Camilla Castle"/>
        <s v="Kelci Walkden"/>
        <s v="Mallorie Waber"/>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Drinking Coco"/>
        <s v="Organic Choco Syrup"/>
        <s v="Milk Bars"/>
        <s v="Eclairs"/>
        <s v="Spicy Special Slims"/>
        <s v="White Choc"/>
        <s v="Manuka Honey Choco"/>
        <s v="Almond Choco"/>
        <s v="Raspberry Choco"/>
        <s v="Choco Coated Almonds"/>
        <s v="Baker's Choco Chips"/>
        <s v="Caramel Stuffed Bars"/>
        <s v="Fruit &amp; Nut Bars"/>
        <s v="70% Dark Bites"/>
      </sharedItems>
    </cacheField>
    <cacheField name="Month" numFmtId="164">
      <sharedItems containsSemiMixedTypes="0" containsNonDate="0" containsDate="1" containsString="0" minDate="2021-01-03T00:00:00" maxDate="2024-08-31T00:00:00" count="281">
        <d v="2024-01-04T00:00:00"/>
        <d v="2024-08-01T00:00:00"/>
        <d v="2024-07-07T00:00:00"/>
        <d v="2024-04-27T00:00:00"/>
        <d v="2024-02-24T00:00:00"/>
        <d v="2024-06-06T00:00:00"/>
        <d v="2024-01-25T00:00:00"/>
        <d v="2024-03-24T00:00:00"/>
        <d v="2024-04-20T00:00:00"/>
        <d v="2024-07-04T00:00:00"/>
        <d v="2024-01-13T00:00:00"/>
        <d v="2024-03-10T00:00:00"/>
        <d v="2024-07-28T00:00:00"/>
        <d v="2024-08-03T00:00:00"/>
        <d v="2024-01-26T00:00:00"/>
        <d v="2024-02-14T00:00:00"/>
        <d v="2024-04-05T00:00:00"/>
        <d v="2024-02-16T00:00:00"/>
        <d v="2024-06-08T00:00:00"/>
        <d v="2024-06-27T00:00:00"/>
        <d v="2024-02-17T00:00:00"/>
        <d v="2024-05-30T00:00:00"/>
        <d v="2024-03-14T00:00:00"/>
        <d v="2024-02-28T00:00:00"/>
        <d v="2024-02-09T00:00:00"/>
        <d v="2024-07-05T00:00:00"/>
        <d v="2024-06-15T00:00:00"/>
        <d v="2024-05-24T00:00:00"/>
        <d v="2024-06-29T00:00:00"/>
        <d v="2024-05-11T00:00:00"/>
        <d v="2024-06-30T00:00:00"/>
        <d v="2024-07-22T00:00:00"/>
        <d v="2024-08-24T00:00:00"/>
        <d v="2024-05-19T00:00:00"/>
        <d v="2024-06-02T00:00:00"/>
        <d v="2024-04-15T00:00:00"/>
        <d v="2024-07-11T00:00:00"/>
        <d v="2024-02-23T00:00:00"/>
        <d v="2024-08-22T00:00:00"/>
        <d v="2024-06-10T00:00:00"/>
        <d v="2024-07-19T00:00:00"/>
        <d v="2024-04-19T00:00:00"/>
        <d v="2024-07-15T00:00:00"/>
        <d v="2024-05-18T00:00:00"/>
        <d v="2024-06-28T00:00:00"/>
        <d v="2024-05-16T00:00:00"/>
        <d v="2024-05-26T00:00:00"/>
        <d v="2024-07-06T00:00:00"/>
        <d v="2024-05-27T00:00:00"/>
        <d v="2024-04-14T00:00:00"/>
        <d v="2024-08-10T00:00:00"/>
        <d v="2024-07-08T00:00:00"/>
        <d v="2024-03-02T00:00:00"/>
        <d v="2024-01-10T00:00:00"/>
        <d v="2024-03-11T00:00:00"/>
        <d v="2024-06-20T00:00:00"/>
        <d v="2024-08-26T00:00:00"/>
        <d v="2024-07-13T00:00:00"/>
        <d v="2024-02-11T00:00:00"/>
        <d v="2024-01-27T00:00:00"/>
        <d v="2024-01-31T00:00:00"/>
        <d v="2024-08-18T00:00:00"/>
        <d v="2024-08-23T00:00:00"/>
        <d v="2024-05-25T00:00:00"/>
        <d v="2024-02-07T00:00:00"/>
        <d v="2024-05-12T00:00:00"/>
        <d v="2024-03-07T00:00:00"/>
        <d v="2024-01-03T00:00:00"/>
        <d v="2024-07-26T00:00:00"/>
        <d v="2024-04-01T00:00:00"/>
        <d v="2024-04-08T00:00:00"/>
        <d v="2024-03-28T00:00:00"/>
        <d v="2024-03-04T00:00:00"/>
        <d v="2024-08-02T00:00:00"/>
        <d v="2024-08-25T00:00:00"/>
        <d v="2024-02-25T00:00:00"/>
        <d v="2024-06-07T00:00:00"/>
        <d v="2024-04-12T00:00:00"/>
        <d v="2024-01-19T00:00:00"/>
        <d v="2024-01-05T00:00:00"/>
        <d v="2024-01-24T00:00:00"/>
        <d v="2024-04-06T00:00:00"/>
        <d v="2024-01-28T00:00:00"/>
        <d v="2024-03-16T00:00:00"/>
        <d v="2024-02-21T00:00:00"/>
        <d v="2024-03-23T00:00:00"/>
        <d v="2024-06-16T00:00:00"/>
        <d v="2024-03-09T00:00:00"/>
        <d v="2024-08-15T00:00:00"/>
        <d v="2024-01-12T00:00:00"/>
        <d v="2024-07-25T00:00:00"/>
        <d v="2024-04-25T00:00:00"/>
        <d v="2024-04-04T00:00:00"/>
        <d v="2024-01-18T00:00:00"/>
        <d v="2024-04-29T00:00:00"/>
        <d v="2024-03-31T00:00:00"/>
        <d v="2024-03-29T00:00:00"/>
        <d v="2024-07-12T00:00:00"/>
        <d v="2024-05-20T00:00:00"/>
        <d v="2024-07-29T00:00:00"/>
        <d v="2024-04-13T00:00:00"/>
        <d v="2024-01-07T00:00:00"/>
        <d v="2024-01-14T00:00:00"/>
        <d v="2024-03-17T00:00:00"/>
        <d v="2024-01-21T00:00:00"/>
        <d v="2024-02-22T00:00:00"/>
        <d v="2024-05-31T00:00:00"/>
        <d v="2024-06-14T00:00:00"/>
        <d v="2024-06-13T00:00:00"/>
        <d v="2024-07-27T00:00:00"/>
        <d v="2024-05-13T00:00:00"/>
        <d v="2024-03-15T00:00:00"/>
        <d v="2024-03-25T00:00:00"/>
        <d v="2024-03-18T00:00:00"/>
        <d v="2024-07-01T00:00:00"/>
        <d v="2024-08-08T00:00:00"/>
        <d v="2024-05-04T00:00:00"/>
        <d v="2024-08-04T00:00:00"/>
        <d v="2024-06-01T00:00:00"/>
        <d v="2024-04-22T00:00:00"/>
        <d v="2024-08-17T00:00:00"/>
        <d v="2024-03-08T00:00:00"/>
        <d v="2024-05-09T00:00:00"/>
        <d v="2024-05-23T00:00:00"/>
        <d v="2024-01-11T00:00:00"/>
        <d v="2024-08-19T00:00:00"/>
        <d v="2024-04-21T00:00:00"/>
        <d v="2024-03-22T00:00:00"/>
        <d v="2024-08-30T00:00:00"/>
        <d v="2024-07-21T00:00:00"/>
        <d v="2024-06-23T00:00:00"/>
        <d v="2024-02-01T00:00:00"/>
        <d v="2024-06-24T00:00:00"/>
        <d v="2023-07-07T00:00:00"/>
        <d v="2023-05-25T00:00:00"/>
        <d v="2023-04-13T00:00:00"/>
        <d v="2023-03-02T00:00:00"/>
        <d v="2023-06-23T00:00:00"/>
        <d v="2023-07-26T00:00:00"/>
        <d v="2023-03-22T00:00:00"/>
        <d v="2023-06-09T00:00:00"/>
        <d v="2023-05-17T00:00:00"/>
        <d v="2023-03-04T00:00:00"/>
        <d v="2023-01-13T00:00:00"/>
        <d v="2023-07-13T00:00:00"/>
        <d v="2023-06-16T00:00:00"/>
        <d v="2023-07-18T00:00:00"/>
        <d v="2023-05-30T00:00:00"/>
        <d v="2023-06-21T00:00:00"/>
        <d v="2023-06-24T00:00:00"/>
        <d v="2023-04-04T00:00:00"/>
        <d v="2023-06-08T00:00:00"/>
        <d v="2023-08-02T00:00:00"/>
        <d v="2023-07-21T00:00:00"/>
        <d v="2023-06-20T00:00:00"/>
        <d v="2023-06-22T00:00:00"/>
        <d v="2023-05-02T00:00:00"/>
        <d v="2023-01-07T00:00:00"/>
        <d v="2023-02-21T00:00:00"/>
        <d v="2023-03-21T00:00:00"/>
        <d v="2023-03-24T00:00:00"/>
        <d v="2023-06-28T00:00:00"/>
        <d v="2023-01-14T00:00:00"/>
        <d v="2023-02-07T00:00:00"/>
        <d v="2023-01-11T00:00:00"/>
        <d v="2023-02-25T00:00:00"/>
        <d v="2023-08-01T00:00:00"/>
        <d v="2023-05-05T00:00:00"/>
        <d v="2023-05-18T00:00:00"/>
        <d v="2023-01-04T00:00:00"/>
        <d v="2023-05-09T00:00:00"/>
        <d v="2023-05-06T00:00:00"/>
        <d v="2023-02-14T00:00:00"/>
        <d v="2023-01-18T00:00:00"/>
        <d v="2022-05-16T00:00:00"/>
        <d v="2022-01-28T00:00:00"/>
        <d v="2022-06-24T00:00:00"/>
        <d v="2022-07-18T00:00:00"/>
        <d v="2022-04-13T00:00:00"/>
        <d v="2022-04-15T00:00:00"/>
        <d v="2022-01-04T00:00:00"/>
        <d v="2022-07-04T00:00:00"/>
        <d v="2022-03-24T00:00:00"/>
        <d v="2022-03-17T00:00:00"/>
        <d v="2022-02-15T00:00:00"/>
        <d v="2022-06-29T00:00:00"/>
        <d v="2022-05-24T00:00:00"/>
        <d v="2022-01-10T00:00:00"/>
        <d v="2022-03-15T00:00:00"/>
        <d v="2022-02-08T00:00:00"/>
        <d v="2022-02-25T00:00:00"/>
        <d v="2022-05-03T00:00:00"/>
        <d v="2022-06-14T00:00:00"/>
        <d v="2022-08-09T00:00:00"/>
        <d v="2022-07-11T00:00:00"/>
        <d v="2022-01-14T00:00:00"/>
        <d v="2022-02-24T00:00:00"/>
        <d v="2022-04-25T00:00:00"/>
        <d v="2022-05-10T00:00:00"/>
        <d v="2022-06-23T00:00:00"/>
        <d v="2022-02-28T00:00:00"/>
        <d v="2022-05-25T00:00:00"/>
        <d v="2022-02-22T00:00:00"/>
        <d v="2022-01-03T00:00:00"/>
        <d v="2022-08-24T00:00:00"/>
        <d v="2022-07-28T00:00:00"/>
        <d v="2022-05-06T00:00:00"/>
        <d v="2022-06-06T00:00:00"/>
        <d v="2022-07-12T00:00:00"/>
        <d v="2022-08-05T00:00:00"/>
        <d v="2022-08-31T00:00:00"/>
        <d v="2022-04-19T00:00:00"/>
        <d v="2022-03-04T00:00:00"/>
        <d v="2022-06-21T00:00:00"/>
        <d v="2022-01-26T00:00:00"/>
        <d v="2022-06-10T00:00:00"/>
        <d v="2021-05-23T00:00:00"/>
        <d v="2021-04-15T00:00:00"/>
        <d v="2021-01-31T00:00:00"/>
        <d v="2021-03-04T00:00:00"/>
        <d v="2021-04-19T00:00:00"/>
        <d v="2021-05-16T00:00:00"/>
        <d v="2021-02-17T00:00:00"/>
        <d v="2021-01-18T00:00:00"/>
        <d v="2021-02-09T00:00:00"/>
        <d v="2021-03-23T00:00:00"/>
        <d v="2021-02-01T00:00:00"/>
        <d v="2021-03-07T00:00:00"/>
        <d v="2021-01-03T00:00:00"/>
        <d v="2021-02-11T00:00:00"/>
        <d v="2021-03-16T00:00:00"/>
        <d v="2021-08-15T00:00:00"/>
        <d v="2021-05-12T00:00:00"/>
        <d v="2021-04-11T00:00:00"/>
        <d v="2021-06-30T00:00:00"/>
        <d v="2021-06-15T00:00:00"/>
        <d v="2021-08-01T00:00:00"/>
        <d v="2021-06-16T00:00:00"/>
        <d v="2021-05-13T00:00:00"/>
        <d v="2021-05-10T00:00:00"/>
        <d v="2021-08-25T00:00:00"/>
        <d v="2021-07-15T00:00:00"/>
        <d v="2021-06-14T00:00:00"/>
        <d v="2021-01-25T00:00:00"/>
        <d v="2021-07-28T00:00:00"/>
        <d v="2021-01-28T00:00:00"/>
        <d v="2021-06-29T00:00:00"/>
        <d v="2021-06-24T00:00:00"/>
        <d v="2021-07-01T00:00:00"/>
        <d v="2021-02-25T00:00:00"/>
        <d v="2021-06-21T00:00:00"/>
        <d v="2021-05-17T00:00:00"/>
        <d v="2021-08-23T00:00:00"/>
        <d v="2021-03-03T00:00:00"/>
        <d v="2021-05-30T00:00:00"/>
        <d v="2021-01-04T00:00:00"/>
        <d v="2021-01-14T00:00:00"/>
        <d v="2021-02-15T00:00:00"/>
        <d v="2021-01-10T00:00:00"/>
        <d v="2021-05-04T00:00:00"/>
        <d v="2021-04-26T00:00:00"/>
        <d v="2021-07-05T00:00:00"/>
        <d v="2021-07-21T00:00:00"/>
        <d v="2021-02-21T00:00:00"/>
        <d v="2021-02-03T00:00:00"/>
        <d v="2021-07-08T00:00:00"/>
        <d v="2021-05-31T00:00:00"/>
        <d v="2021-06-27T00:00:00"/>
        <d v="2021-02-28T00:00:00"/>
        <d v="2021-03-28T00:00:00"/>
        <d v="2021-05-19T00:00:00"/>
        <d v="2021-07-13T00:00:00"/>
        <d v="2021-04-20T00:00:00"/>
        <d v="2021-03-08T00:00:00"/>
        <d v="2021-03-09T00:00:00"/>
        <d v="2021-08-12T00:00:00"/>
        <d v="2021-07-07T00:00:00"/>
        <d v="2021-01-17T00:00:00"/>
        <d v="2021-03-11T00:00:00"/>
        <d v="2021-05-20T00:00:00"/>
        <d v="2021-04-14T00:00:00"/>
      </sharedItems>
      <fieldGroup par="15" base="3">
        <rangePr groupBy="months" startDate="2021-01-03T00:00:00" endDate="2024-08-31T00:00:00"/>
        <groupItems count="14">
          <s v="&lt;03-01-2021"/>
          <s v="Jan"/>
          <s v="Feb"/>
          <s v="Mar"/>
          <s v="Apr"/>
          <s v="May"/>
          <s v="Jun"/>
          <s v="Jul"/>
          <s v="Aug"/>
          <s v="Sep"/>
          <s v="Oct"/>
          <s v="Nov"/>
          <s v="Dec"/>
          <s v="&gt;31-08-2024"/>
        </groupItems>
      </fieldGroup>
    </cacheField>
    <cacheField name="Year" numFmtId="168">
      <sharedItems containsSemiMixedTypes="0" containsNonDate="0" containsDate="1" containsString="0" minDate="2021-01-03T00:00:00" maxDate="2024-08-31T00:00:00" count="281">
        <d v="2024-01-04T00:00:00"/>
        <d v="2024-08-01T00:00:00"/>
        <d v="2024-07-07T00:00:00"/>
        <d v="2024-04-27T00:00:00"/>
        <d v="2024-02-24T00:00:00"/>
        <d v="2024-06-06T00:00:00"/>
        <d v="2024-01-25T00:00:00"/>
        <d v="2024-03-24T00:00:00"/>
        <d v="2024-04-20T00:00:00"/>
        <d v="2024-07-04T00:00:00"/>
        <d v="2024-01-13T00:00:00"/>
        <d v="2024-03-10T00:00:00"/>
        <d v="2024-07-28T00:00:00"/>
        <d v="2024-08-03T00:00:00"/>
        <d v="2024-01-26T00:00:00"/>
        <d v="2024-02-14T00:00:00"/>
        <d v="2024-04-05T00:00:00"/>
        <d v="2024-02-16T00:00:00"/>
        <d v="2024-06-08T00:00:00"/>
        <d v="2024-06-27T00:00:00"/>
        <d v="2024-02-17T00:00:00"/>
        <d v="2024-05-30T00:00:00"/>
        <d v="2024-03-14T00:00:00"/>
        <d v="2024-02-28T00:00:00"/>
        <d v="2024-02-09T00:00:00"/>
        <d v="2024-07-05T00:00:00"/>
        <d v="2024-06-15T00:00:00"/>
        <d v="2024-05-24T00:00:00"/>
        <d v="2024-06-29T00:00:00"/>
        <d v="2024-05-11T00:00:00"/>
        <d v="2024-06-30T00:00:00"/>
        <d v="2024-07-22T00:00:00"/>
        <d v="2024-08-24T00:00:00"/>
        <d v="2024-05-19T00:00:00"/>
        <d v="2024-06-02T00:00:00"/>
        <d v="2024-04-15T00:00:00"/>
        <d v="2024-07-11T00:00:00"/>
        <d v="2024-02-23T00:00:00"/>
        <d v="2024-08-22T00:00:00"/>
        <d v="2024-06-10T00:00:00"/>
        <d v="2024-07-19T00:00:00"/>
        <d v="2024-04-19T00:00:00"/>
        <d v="2024-07-15T00:00:00"/>
        <d v="2024-05-18T00:00:00"/>
        <d v="2024-06-28T00:00:00"/>
        <d v="2024-05-16T00:00:00"/>
        <d v="2024-05-26T00:00:00"/>
        <d v="2024-07-06T00:00:00"/>
        <d v="2024-05-27T00:00:00"/>
        <d v="2024-04-14T00:00:00"/>
        <d v="2024-08-10T00:00:00"/>
        <d v="2024-07-08T00:00:00"/>
        <d v="2024-03-02T00:00:00"/>
        <d v="2024-01-10T00:00:00"/>
        <d v="2024-03-11T00:00:00"/>
        <d v="2024-06-20T00:00:00"/>
        <d v="2024-08-26T00:00:00"/>
        <d v="2024-07-13T00:00:00"/>
        <d v="2024-02-11T00:00:00"/>
        <d v="2024-01-27T00:00:00"/>
        <d v="2024-01-31T00:00:00"/>
        <d v="2024-08-18T00:00:00"/>
        <d v="2024-08-23T00:00:00"/>
        <d v="2024-05-25T00:00:00"/>
        <d v="2024-02-07T00:00:00"/>
        <d v="2024-05-12T00:00:00"/>
        <d v="2024-03-07T00:00:00"/>
        <d v="2024-01-03T00:00:00"/>
        <d v="2024-07-26T00:00:00"/>
        <d v="2024-04-01T00:00:00"/>
        <d v="2024-04-08T00:00:00"/>
        <d v="2024-03-28T00:00:00"/>
        <d v="2024-03-04T00:00:00"/>
        <d v="2024-08-02T00:00:00"/>
        <d v="2024-08-25T00:00:00"/>
        <d v="2024-02-25T00:00:00"/>
        <d v="2024-06-07T00:00:00"/>
        <d v="2024-04-12T00:00:00"/>
        <d v="2024-01-19T00:00:00"/>
        <d v="2024-01-05T00:00:00"/>
        <d v="2024-01-24T00:00:00"/>
        <d v="2024-04-06T00:00:00"/>
        <d v="2024-01-28T00:00:00"/>
        <d v="2024-03-16T00:00:00"/>
        <d v="2024-02-21T00:00:00"/>
        <d v="2024-03-23T00:00:00"/>
        <d v="2024-06-16T00:00:00"/>
        <d v="2024-03-09T00:00:00"/>
        <d v="2024-08-15T00:00:00"/>
        <d v="2024-01-12T00:00:00"/>
        <d v="2024-07-25T00:00:00"/>
        <d v="2024-04-25T00:00:00"/>
        <d v="2024-04-04T00:00:00"/>
        <d v="2024-01-18T00:00:00"/>
        <d v="2024-04-29T00:00:00"/>
        <d v="2024-03-31T00:00:00"/>
        <d v="2024-03-29T00:00:00"/>
        <d v="2024-07-12T00:00:00"/>
        <d v="2024-05-20T00:00:00"/>
        <d v="2024-07-29T00:00:00"/>
        <d v="2024-04-13T00:00:00"/>
        <d v="2024-01-07T00:00:00"/>
        <d v="2024-01-14T00:00:00"/>
        <d v="2024-03-17T00:00:00"/>
        <d v="2024-01-21T00:00:00"/>
        <d v="2024-02-22T00:00:00"/>
        <d v="2024-05-31T00:00:00"/>
        <d v="2024-06-14T00:00:00"/>
        <d v="2024-06-13T00:00:00"/>
        <d v="2024-07-27T00:00:00"/>
        <d v="2024-05-13T00:00:00"/>
        <d v="2024-03-15T00:00:00"/>
        <d v="2024-03-25T00:00:00"/>
        <d v="2024-03-18T00:00:00"/>
        <d v="2024-07-01T00:00:00"/>
        <d v="2024-08-08T00:00:00"/>
        <d v="2024-05-04T00:00:00"/>
        <d v="2024-08-04T00:00:00"/>
        <d v="2024-06-01T00:00:00"/>
        <d v="2024-04-22T00:00:00"/>
        <d v="2024-08-17T00:00:00"/>
        <d v="2024-03-08T00:00:00"/>
        <d v="2024-05-09T00:00:00"/>
        <d v="2024-05-23T00:00:00"/>
        <d v="2024-01-11T00:00:00"/>
        <d v="2024-08-19T00:00:00"/>
        <d v="2024-04-21T00:00:00"/>
        <d v="2024-03-22T00:00:00"/>
        <d v="2024-08-30T00:00:00"/>
        <d v="2024-07-21T00:00:00"/>
        <d v="2024-06-23T00:00:00"/>
        <d v="2024-02-01T00:00:00"/>
        <d v="2024-06-24T00:00:00"/>
        <d v="2023-07-07T00:00:00"/>
        <d v="2023-05-25T00:00:00"/>
        <d v="2023-04-13T00:00:00"/>
        <d v="2023-03-02T00:00:00"/>
        <d v="2023-06-23T00:00:00"/>
        <d v="2023-07-26T00:00:00"/>
        <d v="2023-03-22T00:00:00"/>
        <d v="2023-06-09T00:00:00"/>
        <d v="2023-05-17T00:00:00"/>
        <d v="2023-03-04T00:00:00"/>
        <d v="2023-01-13T00:00:00"/>
        <d v="2023-07-13T00:00:00"/>
        <d v="2023-06-16T00:00:00"/>
        <d v="2023-07-18T00:00:00"/>
        <d v="2023-05-30T00:00:00"/>
        <d v="2023-06-21T00:00:00"/>
        <d v="2023-06-24T00:00:00"/>
        <d v="2023-04-04T00:00:00"/>
        <d v="2023-06-08T00:00:00"/>
        <d v="2023-08-02T00:00:00"/>
        <d v="2023-07-21T00:00:00"/>
        <d v="2023-06-20T00:00:00"/>
        <d v="2023-06-22T00:00:00"/>
        <d v="2023-05-02T00:00:00"/>
        <d v="2023-01-07T00:00:00"/>
        <d v="2023-02-21T00:00:00"/>
        <d v="2023-03-21T00:00:00"/>
        <d v="2023-03-24T00:00:00"/>
        <d v="2023-06-28T00:00:00"/>
        <d v="2023-01-14T00:00:00"/>
        <d v="2023-02-07T00:00:00"/>
        <d v="2023-01-11T00:00:00"/>
        <d v="2023-02-25T00:00:00"/>
        <d v="2023-08-01T00:00:00"/>
        <d v="2023-05-05T00:00:00"/>
        <d v="2023-05-18T00:00:00"/>
        <d v="2023-01-04T00:00:00"/>
        <d v="2023-05-09T00:00:00"/>
        <d v="2023-05-06T00:00:00"/>
        <d v="2023-02-14T00:00:00"/>
        <d v="2023-01-18T00:00:00"/>
        <d v="2022-05-16T00:00:00"/>
        <d v="2022-01-28T00:00:00"/>
        <d v="2022-06-24T00:00:00"/>
        <d v="2022-07-18T00:00:00"/>
        <d v="2022-04-13T00:00:00"/>
        <d v="2022-04-15T00:00:00"/>
        <d v="2022-01-04T00:00:00"/>
        <d v="2022-07-04T00:00:00"/>
        <d v="2022-03-24T00:00:00"/>
        <d v="2022-03-17T00:00:00"/>
        <d v="2022-02-15T00:00:00"/>
        <d v="2022-06-29T00:00:00"/>
        <d v="2022-05-24T00:00:00"/>
        <d v="2022-01-10T00:00:00"/>
        <d v="2022-03-15T00:00:00"/>
        <d v="2022-02-08T00:00:00"/>
        <d v="2022-02-25T00:00:00"/>
        <d v="2022-05-03T00:00:00"/>
        <d v="2022-06-14T00:00:00"/>
        <d v="2022-08-09T00:00:00"/>
        <d v="2022-07-11T00:00:00"/>
        <d v="2022-01-14T00:00:00"/>
        <d v="2022-02-24T00:00:00"/>
        <d v="2022-04-25T00:00:00"/>
        <d v="2022-05-10T00:00:00"/>
        <d v="2022-06-23T00:00:00"/>
        <d v="2022-02-28T00:00:00"/>
        <d v="2022-05-25T00:00:00"/>
        <d v="2022-02-22T00:00:00"/>
        <d v="2022-01-03T00:00:00"/>
        <d v="2022-08-24T00:00:00"/>
        <d v="2022-07-28T00:00:00"/>
        <d v="2022-05-06T00:00:00"/>
        <d v="2022-06-06T00:00:00"/>
        <d v="2022-07-12T00:00:00"/>
        <d v="2022-08-05T00:00:00"/>
        <d v="2022-08-31T00:00:00"/>
        <d v="2022-04-19T00:00:00"/>
        <d v="2022-03-04T00:00:00"/>
        <d v="2022-06-21T00:00:00"/>
        <d v="2022-01-26T00:00:00"/>
        <d v="2022-06-10T00:00:00"/>
        <d v="2021-05-23T00:00:00"/>
        <d v="2021-04-15T00:00:00"/>
        <d v="2021-01-31T00:00:00"/>
        <d v="2021-03-04T00:00:00"/>
        <d v="2021-04-19T00:00:00"/>
        <d v="2021-05-16T00:00:00"/>
        <d v="2021-02-17T00:00:00"/>
        <d v="2021-01-18T00:00:00"/>
        <d v="2021-02-09T00:00:00"/>
        <d v="2021-03-23T00:00:00"/>
        <d v="2021-02-01T00:00:00"/>
        <d v="2021-03-07T00:00:00"/>
        <d v="2021-01-03T00:00:00"/>
        <d v="2021-02-11T00:00:00"/>
        <d v="2021-03-16T00:00:00"/>
        <d v="2021-08-15T00:00:00"/>
        <d v="2021-05-12T00:00:00"/>
        <d v="2021-04-11T00:00:00"/>
        <d v="2021-06-30T00:00:00"/>
        <d v="2021-06-15T00:00:00"/>
        <d v="2021-08-01T00:00:00"/>
        <d v="2021-06-16T00:00:00"/>
        <d v="2021-05-13T00:00:00"/>
        <d v="2021-05-10T00:00:00"/>
        <d v="2021-08-25T00:00:00"/>
        <d v="2021-07-15T00:00:00"/>
        <d v="2021-06-14T00:00:00"/>
        <d v="2021-01-25T00:00:00"/>
        <d v="2021-07-28T00:00:00"/>
        <d v="2021-01-28T00:00:00"/>
        <d v="2021-06-29T00:00:00"/>
        <d v="2021-06-24T00:00:00"/>
        <d v="2021-07-01T00:00:00"/>
        <d v="2021-02-25T00:00:00"/>
        <d v="2021-06-21T00:00:00"/>
        <d v="2021-05-17T00:00:00"/>
        <d v="2021-08-23T00:00:00"/>
        <d v="2021-03-03T00:00:00"/>
        <d v="2021-05-30T00:00:00"/>
        <d v="2021-01-04T00:00:00"/>
        <d v="2021-01-14T00:00:00"/>
        <d v="2021-02-15T00:00:00"/>
        <d v="2021-01-10T00:00:00"/>
        <d v="2021-05-04T00:00:00"/>
        <d v="2021-04-26T00:00:00"/>
        <d v="2021-07-05T00:00:00"/>
        <d v="2021-07-21T00:00:00"/>
        <d v="2021-02-21T00:00:00"/>
        <d v="2021-02-03T00:00:00"/>
        <d v="2021-07-08T00:00:00"/>
        <d v="2021-05-31T00:00:00"/>
        <d v="2021-06-27T00:00:00"/>
        <d v="2021-02-28T00:00:00"/>
        <d v="2021-03-28T00:00:00"/>
        <d v="2021-05-19T00:00:00"/>
        <d v="2021-07-13T00:00:00"/>
        <d v="2021-04-20T00:00:00"/>
        <d v="2021-03-08T00:00:00"/>
        <d v="2021-03-09T00:00:00"/>
        <d v="2021-08-12T00:00:00"/>
        <d v="2021-07-07T00:00:00"/>
        <d v="2021-01-17T00:00:00"/>
        <d v="2021-03-11T00:00:00"/>
        <d v="2021-05-20T00:00:00"/>
        <d v="2021-04-14T00:00:00"/>
      </sharedItems>
      <fieldGroup par="19" base="4">
        <rangePr groupBy="months" startDate="2021-01-03T00:00:00" endDate="2024-08-31T00:00:00"/>
        <groupItems count="14">
          <s v="&lt;03-01-2021"/>
          <s v="Jan"/>
          <s v="Feb"/>
          <s v="Mar"/>
          <s v="Apr"/>
          <s v="May"/>
          <s v="Jun"/>
          <s v="Jul"/>
          <s v="Aug"/>
          <s v="Sep"/>
          <s v="Oct"/>
          <s v="Nov"/>
          <s v="Dec"/>
          <s v="&gt;31-08-2024"/>
        </groupItems>
      </fieldGroup>
    </cacheField>
    <cacheField name="Date" numFmtId="165">
      <sharedItems containsSemiMixedTypes="0" containsNonDate="0" containsDate="1" containsString="0" minDate="2021-01-03T00:00:00" maxDate="2024-08-31T00:00:00" count="281">
        <d v="2024-01-04T00:00:00"/>
        <d v="2024-08-01T00:00:00"/>
        <d v="2024-07-07T00:00:00"/>
        <d v="2024-04-27T00:00:00"/>
        <d v="2024-02-24T00:00:00"/>
        <d v="2024-06-06T00:00:00"/>
        <d v="2024-01-25T00:00:00"/>
        <d v="2024-03-24T00:00:00"/>
        <d v="2024-04-20T00:00:00"/>
        <d v="2024-07-04T00:00:00"/>
        <d v="2024-01-13T00:00:00"/>
        <d v="2024-03-10T00:00:00"/>
        <d v="2024-07-28T00:00:00"/>
        <d v="2024-08-03T00:00:00"/>
        <d v="2024-01-26T00:00:00"/>
        <d v="2024-02-14T00:00:00"/>
        <d v="2024-04-05T00:00:00"/>
        <d v="2024-02-16T00:00:00"/>
        <d v="2024-06-08T00:00:00"/>
        <d v="2024-06-27T00:00:00"/>
        <d v="2024-02-17T00:00:00"/>
        <d v="2024-05-30T00:00:00"/>
        <d v="2024-03-14T00:00:00"/>
        <d v="2024-02-28T00:00:00"/>
        <d v="2024-02-09T00:00:00"/>
        <d v="2024-07-05T00:00:00"/>
        <d v="2024-06-15T00:00:00"/>
        <d v="2024-05-24T00:00:00"/>
        <d v="2024-06-29T00:00:00"/>
        <d v="2024-05-11T00:00:00"/>
        <d v="2024-06-30T00:00:00"/>
        <d v="2024-07-22T00:00:00"/>
        <d v="2024-08-24T00:00:00"/>
        <d v="2024-05-19T00:00:00"/>
        <d v="2024-06-02T00:00:00"/>
        <d v="2024-04-15T00:00:00"/>
        <d v="2024-07-11T00:00:00"/>
        <d v="2024-02-23T00:00:00"/>
        <d v="2024-08-22T00:00:00"/>
        <d v="2024-06-10T00:00:00"/>
        <d v="2024-07-19T00:00:00"/>
        <d v="2024-04-19T00:00:00"/>
        <d v="2024-07-15T00:00:00"/>
        <d v="2024-05-18T00:00:00"/>
        <d v="2024-06-28T00:00:00"/>
        <d v="2024-05-16T00:00:00"/>
        <d v="2024-05-26T00:00:00"/>
        <d v="2024-07-06T00:00:00"/>
        <d v="2024-05-27T00:00:00"/>
        <d v="2024-04-14T00:00:00"/>
        <d v="2024-08-10T00:00:00"/>
        <d v="2024-07-08T00:00:00"/>
        <d v="2024-03-02T00:00:00"/>
        <d v="2024-01-10T00:00:00"/>
        <d v="2024-03-11T00:00:00"/>
        <d v="2024-06-20T00:00:00"/>
        <d v="2024-08-26T00:00:00"/>
        <d v="2024-07-13T00:00:00"/>
        <d v="2024-02-11T00:00:00"/>
        <d v="2024-01-27T00:00:00"/>
        <d v="2024-01-31T00:00:00"/>
        <d v="2024-08-18T00:00:00"/>
        <d v="2024-08-23T00:00:00"/>
        <d v="2024-05-25T00:00:00"/>
        <d v="2024-02-07T00:00:00"/>
        <d v="2024-05-12T00:00:00"/>
        <d v="2024-03-07T00:00:00"/>
        <d v="2024-01-03T00:00:00"/>
        <d v="2024-07-26T00:00:00"/>
        <d v="2024-04-01T00:00:00"/>
        <d v="2024-04-08T00:00:00"/>
        <d v="2024-03-28T00:00:00"/>
        <d v="2024-03-04T00:00:00"/>
        <d v="2024-08-02T00:00:00"/>
        <d v="2024-08-25T00:00:00"/>
        <d v="2024-02-25T00:00:00"/>
        <d v="2024-06-07T00:00:00"/>
        <d v="2024-04-12T00:00:00"/>
        <d v="2024-01-19T00:00:00"/>
        <d v="2024-01-05T00:00:00"/>
        <d v="2024-01-24T00:00:00"/>
        <d v="2024-04-06T00:00:00"/>
        <d v="2024-01-28T00:00:00"/>
        <d v="2024-03-16T00:00:00"/>
        <d v="2024-02-21T00:00:00"/>
        <d v="2024-03-23T00:00:00"/>
        <d v="2024-06-16T00:00:00"/>
        <d v="2024-03-09T00:00:00"/>
        <d v="2024-08-15T00:00:00"/>
        <d v="2024-01-12T00:00:00"/>
        <d v="2024-07-25T00:00:00"/>
        <d v="2024-04-25T00:00:00"/>
        <d v="2024-04-04T00:00:00"/>
        <d v="2024-01-18T00:00:00"/>
        <d v="2024-04-29T00:00:00"/>
        <d v="2024-03-31T00:00:00"/>
        <d v="2024-03-29T00:00:00"/>
        <d v="2024-07-12T00:00:00"/>
        <d v="2024-05-20T00:00:00"/>
        <d v="2024-07-29T00:00:00"/>
        <d v="2024-04-13T00:00:00"/>
        <d v="2024-01-07T00:00:00"/>
        <d v="2024-01-14T00:00:00"/>
        <d v="2024-03-17T00:00:00"/>
        <d v="2024-01-21T00:00:00"/>
        <d v="2024-02-22T00:00:00"/>
        <d v="2024-05-31T00:00:00"/>
        <d v="2024-06-14T00:00:00"/>
        <d v="2024-06-13T00:00:00"/>
        <d v="2024-07-27T00:00:00"/>
        <d v="2024-05-13T00:00:00"/>
        <d v="2024-03-15T00:00:00"/>
        <d v="2024-03-25T00:00:00"/>
        <d v="2024-03-18T00:00:00"/>
        <d v="2024-07-01T00:00:00"/>
        <d v="2024-08-08T00:00:00"/>
        <d v="2024-05-04T00:00:00"/>
        <d v="2024-08-04T00:00:00"/>
        <d v="2024-06-01T00:00:00"/>
        <d v="2024-04-22T00:00:00"/>
        <d v="2024-08-17T00:00:00"/>
        <d v="2024-03-08T00:00:00"/>
        <d v="2024-05-09T00:00:00"/>
        <d v="2024-05-23T00:00:00"/>
        <d v="2024-01-11T00:00:00"/>
        <d v="2024-08-19T00:00:00"/>
        <d v="2024-04-21T00:00:00"/>
        <d v="2024-03-22T00:00:00"/>
        <d v="2024-08-30T00:00:00"/>
        <d v="2024-07-21T00:00:00"/>
        <d v="2024-06-23T00:00:00"/>
        <d v="2024-02-01T00:00:00"/>
        <d v="2024-06-24T00:00:00"/>
        <d v="2023-07-07T00:00:00"/>
        <d v="2023-05-25T00:00:00"/>
        <d v="2023-04-13T00:00:00"/>
        <d v="2023-03-02T00:00:00"/>
        <d v="2023-06-23T00:00:00"/>
        <d v="2023-07-26T00:00:00"/>
        <d v="2023-03-22T00:00:00"/>
        <d v="2023-06-09T00:00:00"/>
        <d v="2023-05-17T00:00:00"/>
        <d v="2023-03-04T00:00:00"/>
        <d v="2023-01-13T00:00:00"/>
        <d v="2023-07-13T00:00:00"/>
        <d v="2023-06-16T00:00:00"/>
        <d v="2023-07-18T00:00:00"/>
        <d v="2023-05-30T00:00:00"/>
        <d v="2023-06-21T00:00:00"/>
        <d v="2023-06-24T00:00:00"/>
        <d v="2023-04-04T00:00:00"/>
        <d v="2023-06-08T00:00:00"/>
        <d v="2023-08-02T00:00:00"/>
        <d v="2023-07-21T00:00:00"/>
        <d v="2023-06-20T00:00:00"/>
        <d v="2023-06-22T00:00:00"/>
        <d v="2023-05-02T00:00:00"/>
        <d v="2023-01-07T00:00:00"/>
        <d v="2023-02-21T00:00:00"/>
        <d v="2023-03-21T00:00:00"/>
        <d v="2023-03-24T00:00:00"/>
        <d v="2023-06-28T00:00:00"/>
        <d v="2023-01-14T00:00:00"/>
        <d v="2023-02-07T00:00:00"/>
        <d v="2023-01-11T00:00:00"/>
        <d v="2023-02-25T00:00:00"/>
        <d v="2023-08-01T00:00:00"/>
        <d v="2023-05-05T00:00:00"/>
        <d v="2023-05-18T00:00:00"/>
        <d v="2023-01-04T00:00:00"/>
        <d v="2023-05-09T00:00:00"/>
        <d v="2023-05-06T00:00:00"/>
        <d v="2023-02-14T00:00:00"/>
        <d v="2023-01-18T00:00:00"/>
        <d v="2022-05-16T00:00:00"/>
        <d v="2022-01-28T00:00:00"/>
        <d v="2022-06-24T00:00:00"/>
        <d v="2022-07-18T00:00:00"/>
        <d v="2022-04-13T00:00:00"/>
        <d v="2022-04-15T00:00:00"/>
        <d v="2022-01-04T00:00:00"/>
        <d v="2022-07-04T00:00:00"/>
        <d v="2022-03-24T00:00:00"/>
        <d v="2022-03-17T00:00:00"/>
        <d v="2022-02-15T00:00:00"/>
        <d v="2022-06-29T00:00:00"/>
        <d v="2022-05-24T00:00:00"/>
        <d v="2022-01-10T00:00:00"/>
        <d v="2022-03-15T00:00:00"/>
        <d v="2022-02-08T00:00:00"/>
        <d v="2022-02-25T00:00:00"/>
        <d v="2022-05-03T00:00:00"/>
        <d v="2022-06-14T00:00:00"/>
        <d v="2022-08-09T00:00:00"/>
        <d v="2022-07-11T00:00:00"/>
        <d v="2022-01-14T00:00:00"/>
        <d v="2022-02-24T00:00:00"/>
        <d v="2022-04-25T00:00:00"/>
        <d v="2022-05-10T00:00:00"/>
        <d v="2022-06-23T00:00:00"/>
        <d v="2022-02-28T00:00:00"/>
        <d v="2022-05-25T00:00:00"/>
        <d v="2022-02-22T00:00:00"/>
        <d v="2022-01-03T00:00:00"/>
        <d v="2022-08-24T00:00:00"/>
        <d v="2022-07-28T00:00:00"/>
        <d v="2022-05-06T00:00:00"/>
        <d v="2022-06-06T00:00:00"/>
        <d v="2022-07-12T00:00:00"/>
        <d v="2022-08-05T00:00:00"/>
        <d v="2022-08-31T00:00:00"/>
        <d v="2022-04-19T00:00:00"/>
        <d v="2022-03-04T00:00:00"/>
        <d v="2022-06-21T00:00:00"/>
        <d v="2022-01-26T00:00:00"/>
        <d v="2022-06-10T00:00:00"/>
        <d v="2021-05-23T00:00:00"/>
        <d v="2021-04-15T00:00:00"/>
        <d v="2021-01-31T00:00:00"/>
        <d v="2021-03-04T00:00:00"/>
        <d v="2021-04-19T00:00:00"/>
        <d v="2021-05-16T00:00:00"/>
        <d v="2021-02-17T00:00:00"/>
        <d v="2021-01-18T00:00:00"/>
        <d v="2021-02-09T00:00:00"/>
        <d v="2021-03-23T00:00:00"/>
        <d v="2021-02-01T00:00:00"/>
        <d v="2021-03-07T00:00:00"/>
        <d v="2021-01-03T00:00:00"/>
        <d v="2021-02-11T00:00:00"/>
        <d v="2021-03-16T00:00:00"/>
        <d v="2021-08-15T00:00:00"/>
        <d v="2021-05-12T00:00:00"/>
        <d v="2021-04-11T00:00:00"/>
        <d v="2021-06-30T00:00:00"/>
        <d v="2021-06-15T00:00:00"/>
        <d v="2021-08-01T00:00:00"/>
        <d v="2021-06-16T00:00:00"/>
        <d v="2021-05-13T00:00:00"/>
        <d v="2021-05-10T00:00:00"/>
        <d v="2021-08-25T00:00:00"/>
        <d v="2021-07-15T00:00:00"/>
        <d v="2021-06-14T00:00:00"/>
        <d v="2021-01-25T00:00:00"/>
        <d v="2021-07-28T00:00:00"/>
        <d v="2021-01-28T00:00:00"/>
        <d v="2021-06-29T00:00:00"/>
        <d v="2021-06-24T00:00:00"/>
        <d v="2021-07-01T00:00:00"/>
        <d v="2021-02-25T00:00:00"/>
        <d v="2021-06-21T00:00:00"/>
        <d v="2021-05-17T00:00:00"/>
        <d v="2021-08-23T00:00:00"/>
        <d v="2021-03-03T00:00:00"/>
        <d v="2021-05-30T00:00:00"/>
        <d v="2021-01-04T00:00:00"/>
        <d v="2021-01-14T00:00:00"/>
        <d v="2021-02-15T00:00:00"/>
        <d v="2021-01-10T00:00:00"/>
        <d v="2021-05-04T00:00:00"/>
        <d v="2021-04-26T00:00:00"/>
        <d v="2021-07-05T00:00:00"/>
        <d v="2021-07-21T00:00:00"/>
        <d v="2021-02-21T00:00:00"/>
        <d v="2021-02-03T00:00:00"/>
        <d v="2021-07-08T00:00:00"/>
        <d v="2021-05-31T00:00:00"/>
        <d v="2021-06-27T00:00:00"/>
        <d v="2021-02-28T00:00:00"/>
        <d v="2021-03-28T00:00:00"/>
        <d v="2021-05-19T00:00:00"/>
        <d v="2021-07-13T00:00:00"/>
        <d v="2021-04-20T00:00:00"/>
        <d v="2021-03-08T00:00:00"/>
        <d v="2021-03-09T00:00:00"/>
        <d v="2021-08-12T00:00:00"/>
        <d v="2021-07-07T00:00:00"/>
        <d v="2021-01-17T00:00:00"/>
        <d v="2021-03-11T00:00:00"/>
        <d v="2021-05-20T00:00:00"/>
        <d v="2021-04-14T00:00:00"/>
      </sharedItems>
      <fieldGroup par="17" base="5">
        <rangePr groupBy="months" startDate="2021-01-03T00:00:00" endDate="2024-08-31T00:00:00"/>
        <groupItems count="14">
          <s v="&lt;03-01-2021"/>
          <s v="Jan"/>
          <s v="Feb"/>
          <s v="Mar"/>
          <s v="Apr"/>
          <s v="May"/>
          <s v="Jun"/>
          <s v="Jul"/>
          <s v="Aug"/>
          <s v="Sep"/>
          <s v="Oct"/>
          <s v="Nov"/>
          <s v="Dec"/>
          <s v="&gt;31-08-2024"/>
        </groupItems>
      </fieldGroup>
    </cacheField>
    <cacheField name="Cost Per Box" numFmtId="167">
      <sharedItems containsSemiMixedTypes="0" containsString="0" containsNumber="1" minValue="0.51041666666666663" maxValue="798"/>
    </cacheField>
    <cacheField name="Total Cost of Boxes" numFmtId="167">
      <sharedItems containsSemiMixedTypes="0" containsString="0" containsNumber="1" minValue="17.5" maxValue="4982.25"/>
    </cacheField>
    <cacheField name="Selling Price (Per Box)" numFmtId="167">
      <sharedItems containsSemiMixedTypes="0" containsString="0" containsNumber="1" minValue="2.0416666666666665" maxValue="3192"/>
    </cacheField>
    <cacheField name="Total Sales" numFmtId="166">
      <sharedItems containsSemiMixedTypes="0" containsString="0" containsNumber="1" containsInteger="1" minValue="70" maxValue="19929" count="432">
        <n v="5320"/>
        <n v="7896"/>
        <n v="4501"/>
        <n v="12726"/>
        <n v="13685"/>
        <n v="5376"/>
        <n v="3080"/>
        <n v="3990"/>
        <n v="2835"/>
        <n v="4704"/>
        <n v="3703"/>
        <n v="2000"/>
        <n v="8379"/>
        <n v="6790"/>
        <n v="4067"/>
        <n v="3017"/>
        <n v="8799"/>
        <n v="1085"/>
        <n v="6888"/>
        <n v="1267"/>
        <n v="4753"/>
        <n v="3003"/>
        <n v="7672"/>
        <n v="1652"/>
        <n v="9492"/>
        <n v="5061"/>
        <n v="1722"/>
        <n v="12446"/>
        <n v="4284"/>
        <n v="6839"/>
        <n v="9583"/>
        <n v="2653"/>
        <n v="3654"/>
        <n v="938"/>
        <n v="14749"/>
        <n v="4781"/>
        <n v="6307"/>
        <n v="7602"/>
        <n v="4382"/>
        <n v="910"/>
        <n v="14798"/>
        <n v="441"/>
        <n v="16793"/>
        <n v="1603"/>
        <n v="2730"/>
        <n v="3073"/>
        <n v="6090"/>
        <n v="10255"/>
        <n v="2030"/>
        <n v="19453"/>
        <n v="6181"/>
        <n v="12313"/>
        <n v="5642"/>
        <n v="2800"/>
        <n v="959"/>
        <n v="2002"/>
        <n v="609"/>
        <n v="1274"/>
        <n v="7595"/>
        <n v="4725"/>
        <n v="9681"/>
        <n v="8001"/>
        <n v="5859"/>
        <n v="11095"/>
        <n v="7182"/>
        <n v="7154"/>
        <n v="6300"/>
        <n v="4989"/>
        <n v="11571"/>
        <n v="4151"/>
        <n v="8106"/>
        <n v="1269"/>
        <n v="4697"/>
        <n v="7798"/>
        <n v="9408"/>
        <n v="1939"/>
        <n v="5929"/>
        <n v="5579"/>
        <n v="10927"/>
        <n v="6230"/>
        <n v="1505"/>
        <n v="4768"/>
        <n v="11550"/>
        <n v="7273"/>
        <n v="854"/>
        <n v="1561"/>
        <n v="4830"/>
        <n v="2765"/>
        <n v="4263"/>
        <n v="392"/>
        <n v="10976"/>
        <n v="1015"/>
        <n v="6048"/>
        <n v="2282"/>
        <n v="8029"/>
        <n v="13083"/>
        <n v="2779"/>
        <n v="9436"/>
        <n v="1687"/>
        <n v="5194"/>
        <n v="9324"/>
        <n v="10829"/>
        <n v="2583"/>
        <n v="4795"/>
        <n v="3115"/>
        <n v="1162"/>
        <n v="3472"/>
        <n v="18991"/>
        <n v="4571"/>
        <n v="5460"/>
        <n v="8883"/>
        <n v="5075"/>
        <n v="378"/>
        <n v="4403"/>
        <n v="3192"/>
        <n v="448"/>
        <n v="4270"/>
        <n v="4389"/>
        <n v="16569"/>
        <n v="6454"/>
        <n v="2100"/>
        <n v="13447"/>
        <n v="11662"/>
        <n v="1526"/>
        <n v="6328"/>
        <n v="11200"/>
        <n v="5593"/>
        <n v="1540"/>
        <n v="8673"/>
        <n v="4760"/>
        <n v="3374"/>
        <n v="2058"/>
        <n v="420"/>
        <n v="2863"/>
        <n v="5936"/>
        <n v="889"/>
        <n v="10479"/>
        <n v="2912"/>
        <n v="1575"/>
        <n v="8197"/>
        <n v="4221"/>
        <n v="840"/>
        <n v="5691"/>
        <n v="4193"/>
        <n v="9016"/>
        <n v="9870"/>
        <n v="1615"/>
        <n v="2576"/>
        <n v="3178"/>
        <n v="4676"/>
        <n v="5502"/>
        <n v="7462"/>
        <n v="13888"/>
        <n v="6867"/>
        <n v="2317"/>
        <n v="1218"/>
        <n v="4109"/>
        <n v="1953"/>
        <n v="6797"/>
        <n v="9226"/>
        <n v="5733"/>
        <n v="4312"/>
        <n v="1638"/>
        <n v="987"/>
        <n v="4669"/>
        <n v="7490"/>
        <n v="6986"/>
        <n v="1288"/>
        <n v="2345"/>
        <n v="3619"/>
        <n v="16982"/>
        <n v="8092"/>
        <n v="6993"/>
        <n v="637"/>
        <n v="6034"/>
        <n v="980"/>
        <n v="2821"/>
        <n v="3563"/>
        <n v="2996"/>
        <n v="2436"/>
        <n v="6916"/>
        <n v="5509"/>
        <n v="12992"/>
        <n v="3724"/>
        <n v="7133"/>
        <n v="8617"/>
        <n v="11823"/>
        <n v="5775"/>
        <n v="13125"/>
        <n v="14287"/>
        <n v="16233"/>
        <n v="5313"/>
        <n v="3528"/>
        <n v="679"/>
        <n v="2450"/>
        <n v="2597"/>
        <n v="11319"/>
        <n v="5978"/>
        <n v="5327"/>
        <n v="5614"/>
        <n v="1736"/>
        <n v="14539"/>
        <n v="3493"/>
        <n v="994"/>
        <n v="4361"/>
        <n v="1554"/>
        <n v="966"/>
        <n v="5334"/>
        <n v="4935"/>
        <n v="10024"/>
        <n v="2506"/>
        <n v="1043"/>
        <n v="6524"/>
        <n v="8148"/>
        <n v="3577"/>
        <n v="3948"/>
        <n v="3269"/>
        <n v="5271"/>
        <n v="12327"/>
        <n v="6167"/>
        <n v="18340"/>
        <n v="7014"/>
        <n v="7119"/>
        <n v="5747"/>
        <n v="4550"/>
        <n v="2191"/>
        <n v="5663"/>
        <n v="7623"/>
        <n v="3402"/>
        <n v="10507"/>
        <n v="7721"/>
        <n v="5033"/>
        <n v="1960"/>
        <n v="1238"/>
        <n v="7756"/>
        <n v="1365"/>
        <n v="4186"/>
        <n v="7406"/>
        <n v="8911"/>
        <n v="8204"/>
        <n v="2611"/>
        <n v="15652"/>
        <n v="4074"/>
        <n v="12250"/>
        <n v="1232"/>
        <n v="6965"/>
        <n v="5292"/>
        <n v="1379"/>
        <n v="588"/>
        <n v="4046"/>
        <n v="7042"/>
        <n v="6713"/>
        <n v="2387"/>
        <n v="6678"/>
        <n v="5852"/>
        <n v="3094"/>
        <n v="3696"/>
        <n v="2380"/>
        <n v="3339"/>
        <n v="1512"/>
        <n v="1442"/>
        <n v="1688"/>
        <n v="4025"/>
        <n v="2163"/>
        <n v="147"/>
        <n v="2443"/>
        <n v="9737"/>
        <n v="6979"/>
        <n v="5243"/>
        <n v="4865"/>
        <n v="8575"/>
        <n v="2205"/>
        <n v="3556"/>
        <n v="15421"/>
        <n v="4438"/>
        <n v="9275"/>
        <n v="9037"/>
        <n v="14504"/>
        <n v="6387"/>
        <n v="4032"/>
        <n v="6881"/>
        <n v="6188"/>
        <n v="1743"/>
        <n v="2919"/>
        <n v="1827"/>
        <n v="13006"/>
        <n v="1064"/>
        <n v="5740"/>
        <n v="1456"/>
        <n v="10906"/>
        <n v="6013"/>
        <n v="17318"/>
        <n v="1848"/>
        <n v="6832"/>
        <n v="4606"/>
        <n v="4466"/>
        <n v="16114"/>
        <n v="8897"/>
        <n v="2464"/>
        <n v="7126"/>
        <n v="3605"/>
        <n v="19929"/>
        <n v="5103"/>
        <n v="2541"/>
        <n v="9282"/>
        <n v="8267"/>
        <n v="4116"/>
        <n v="2093"/>
        <n v="12516"/>
        <n v="2758"/>
        <n v="3297"/>
        <n v="10101"/>
        <n v="3052"/>
        <n v="7203"/>
        <n v="9058"/>
        <n v="3549"/>
        <n v="10283"/>
        <n v="5446"/>
        <n v="12586"/>
        <n v="5299"/>
        <n v="3213"/>
        <n v="13706"/>
        <n v="6489"/>
        <n v="8113"/>
        <n v="2739"/>
        <n v="7287"/>
        <n v="9982"/>
        <n v="9310"/>
        <n v="4970"/>
        <n v="581"/>
        <n v="4333"/>
        <n v="3325"/>
        <n v="11718"/>
        <n v="4018"/>
        <n v="6468"/>
        <n v="7238"/>
        <n v="6475"/>
        <n v="14238"/>
        <n v="1428"/>
        <n v="8064"/>
        <n v="9660"/>
        <n v="7357"/>
        <n v="6055"/>
        <n v="5124"/>
        <n v="3479"/>
        <n v="784"/>
        <n v="1372"/>
        <n v="7350"/>
        <n v="6538"/>
        <n v="3199"/>
        <n v="5481"/>
        <n v="3136"/>
        <n v="2528"/>
        <n v="3395"/>
        <n v="14938"/>
        <n v="4053"/>
        <n v="5565"/>
        <n v="7161"/>
        <n v="1351"/>
        <n v="3171"/>
        <n v="7910"/>
        <n v="3108"/>
        <n v="3388"/>
        <n v="11837"/>
        <n v="5425"/>
        <n v="3752"/>
        <n v="7728"/>
        <n v="2296"/>
        <n v="70"/>
        <n v="6762"/>
        <n v="3745"/>
        <n v="2639"/>
        <n v="2604"/>
        <n v="14658"/>
        <n v="1610"/>
        <n v="2807"/>
        <n v="13034"/>
        <n v="8484"/>
        <n v="2240"/>
        <n v="9422"/>
        <n v="8687"/>
        <n v="2415"/>
        <n v="6272"/>
        <n v="3122"/>
        <n v="8043"/>
        <n v="8925"/>
        <n v="7294"/>
        <n v="2688"/>
        <n v="14889"/>
        <n v="2632"/>
        <n v="2527"/>
        <n v="1414"/>
        <n v="7714"/>
        <n v="4347"/>
        <n v="3640"/>
        <n v="455"/>
        <n v="10990"/>
        <n v="5558"/>
        <n v="1876"/>
        <n v="5523"/>
        <n v="7882"/>
        <n v="10241"/>
        <n v="3010"/>
        <n v="602"/>
        <n v="10185"/>
        <n v="2170"/>
        <n v="16016"/>
        <n v="5803"/>
        <n v="10815"/>
        <n v="2905"/>
        <n v="9198"/>
        <n v="10577"/>
        <n v="2219"/>
        <n v="6020"/>
        <n v="6384"/>
        <n v="15491"/>
        <n v="9023"/>
        <n v="2660"/>
        <n v="11564"/>
        <n v="1120"/>
        <n v="2366"/>
        <n v="6440"/>
        <n v="10885"/>
        <n v="4515"/>
        <n v="1750"/>
        <n v="5782"/>
        <n v="2870"/>
        <n v="12761"/>
        <n v="5222"/>
        <n v="8939"/>
        <n v="2156"/>
        <n v="14980"/>
      </sharedItems>
    </cacheField>
    <cacheField name="Boxes Shipped" numFmtId="1">
      <sharedItems containsSemiMixedTypes="0" containsString="0" containsNumber="1" containsInteger="1" minValue="2" maxValue="581"/>
    </cacheField>
    <cacheField name="Total Profit (Per Box)" numFmtId="167">
      <sharedItems containsSemiMixedTypes="0" containsString="0" containsNumber="1" minValue="1.53125" maxValue="2394"/>
    </cacheField>
    <cacheField name="Total Profit" numFmtId="167">
      <sharedItems containsSemiMixedTypes="0" containsString="0" containsNumber="1" minValue="52.5" maxValue="14946.75"/>
    </cacheField>
    <cacheField name="Sales Person Ratings" numFmtId="167">
      <sharedItems count="3">
        <s v="Average"/>
        <s v="Very Good"/>
        <s v="Good"/>
      </sharedItems>
    </cacheField>
    <cacheField name="Quarters" numFmtId="0" databaseField="0">
      <fieldGroup base="3">
        <rangePr groupBy="quarters" startDate="2021-01-03T00:00:00" endDate="2024-08-31T00:00:00"/>
        <groupItems count="6">
          <s v="&lt;03-01-2021"/>
          <s v="Qtr1"/>
          <s v="Qtr2"/>
          <s v="Qtr3"/>
          <s v="Qtr4"/>
          <s v="&gt;31-08-2024"/>
        </groupItems>
      </fieldGroup>
    </cacheField>
    <cacheField name="Years" numFmtId="0" databaseField="0">
      <fieldGroup base="3">
        <rangePr groupBy="years" startDate="2021-01-03T00:00:00" endDate="2024-08-31T00:00:00"/>
        <groupItems count="6">
          <s v="&lt;03-01-2021"/>
          <s v="2021"/>
          <s v="2022"/>
          <s v="2023"/>
          <s v="2024"/>
          <s v="&gt;31-08-2024"/>
        </groupItems>
      </fieldGroup>
    </cacheField>
    <cacheField name="Quarters2" numFmtId="0" databaseField="0">
      <fieldGroup base="5">
        <rangePr groupBy="quarters" startDate="2021-01-03T00:00:00" endDate="2024-08-31T00:00:00"/>
        <groupItems count="6">
          <s v="&lt;03-01-2021"/>
          <s v="Qtr1"/>
          <s v="Qtr2"/>
          <s v="Qtr3"/>
          <s v="Qtr4"/>
          <s v="&gt;31-08-2024"/>
        </groupItems>
      </fieldGroup>
    </cacheField>
    <cacheField name="Years2" numFmtId="0" databaseField="0">
      <fieldGroup base="5">
        <rangePr groupBy="years" startDate="2021-01-03T00:00:00" endDate="2024-08-31T00:00:00"/>
        <groupItems count="6">
          <s v="&lt;03-01-2021"/>
          <s v="2021"/>
          <s v="2022"/>
          <s v="2023"/>
          <s v="2024"/>
          <s v="&gt;31-08-2024"/>
        </groupItems>
      </fieldGroup>
    </cacheField>
    <cacheField name="Quarters3" numFmtId="0" databaseField="0">
      <fieldGroup base="4">
        <rangePr groupBy="quarters" startDate="2021-01-03T00:00:00" endDate="2024-08-31T00:00:00"/>
        <groupItems count="6">
          <s v="&lt;03-01-2021"/>
          <s v="Qtr1"/>
          <s v="Qtr2"/>
          <s v="Qtr3"/>
          <s v="Qtr4"/>
          <s v="&gt;31-08-2024"/>
        </groupItems>
      </fieldGroup>
    </cacheField>
    <cacheField name="Years3" numFmtId="0" databaseField="0">
      <fieldGroup base="4">
        <rangePr groupBy="years" startDate="2021-01-03T00:00:00" endDate="2024-08-31T00:00:00"/>
        <groupItems count="6">
          <s v="&lt;03-01-2021"/>
          <s v="2021"/>
          <s v="2022"/>
          <s v="2023"/>
          <s v="2024"/>
          <s v="&gt;31-08-2024"/>
        </groupItems>
      </fieldGroup>
    </cacheField>
  </cacheFields>
  <extLst>
    <ext xmlns:x14="http://schemas.microsoft.com/office/spreadsheetml/2009/9/main" uri="{725AE2AE-9491-48be-B2B4-4EB974FC3084}">
      <x14:pivotCacheDefinition pivotCacheId="2001954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n v="7.3888888888888893"/>
    <n v="1330"/>
    <n v="29.555555555555557"/>
    <x v="0"/>
    <n v="180"/>
    <n v="22.166666666666668"/>
    <n v="3990"/>
    <x v="0"/>
  </r>
  <r>
    <x v="1"/>
    <x v="1"/>
    <x v="1"/>
    <x v="1"/>
    <x v="1"/>
    <x v="1"/>
    <n v="21"/>
    <n v="1974"/>
    <n v="84"/>
    <x v="1"/>
    <n v="94"/>
    <n v="63"/>
    <n v="5922"/>
    <x v="0"/>
  </r>
  <r>
    <x v="2"/>
    <x v="1"/>
    <x v="2"/>
    <x v="2"/>
    <x v="2"/>
    <x v="2"/>
    <n v="12.365384615384615"/>
    <n v="1125.25"/>
    <n v="49.46153846153846"/>
    <x v="2"/>
    <n v="91"/>
    <n v="37.096153846153847"/>
    <n v="3375.75"/>
    <x v="0"/>
  </r>
  <r>
    <x v="3"/>
    <x v="2"/>
    <x v="2"/>
    <x v="3"/>
    <x v="3"/>
    <x v="3"/>
    <n v="9.3026315789473681"/>
    <n v="3181.5"/>
    <n v="37.210526315789473"/>
    <x v="3"/>
    <n v="342"/>
    <n v="27.907894736842103"/>
    <n v="9544.5"/>
    <x v="1"/>
  </r>
  <r>
    <x v="0"/>
    <x v="0"/>
    <x v="2"/>
    <x v="4"/>
    <x v="4"/>
    <x v="4"/>
    <n v="18.59375"/>
    <n v="3421.25"/>
    <n v="74.375"/>
    <x v="4"/>
    <n v="184"/>
    <n v="55.78125"/>
    <n v="10263.75"/>
    <x v="1"/>
  </r>
  <r>
    <x v="1"/>
    <x v="1"/>
    <x v="3"/>
    <x v="5"/>
    <x v="5"/>
    <x v="5"/>
    <n v="35.368421052631582"/>
    <n v="1344.0000000000002"/>
    <n v="141.47368421052633"/>
    <x v="5"/>
    <n v="38"/>
    <n v="106.10526315789474"/>
    <n v="4032"/>
    <x v="0"/>
  </r>
  <r>
    <x v="4"/>
    <x v="0"/>
    <x v="4"/>
    <x v="6"/>
    <x v="6"/>
    <x v="6"/>
    <n v="19.438920454545453"/>
    <n v="3421.25"/>
    <n v="77.755681818181813"/>
    <x v="4"/>
    <n v="176"/>
    <n v="58.31676136363636"/>
    <n v="10263.75"/>
    <x v="1"/>
  </r>
  <r>
    <x v="5"/>
    <x v="2"/>
    <x v="5"/>
    <x v="7"/>
    <x v="7"/>
    <x v="7"/>
    <n v="10.547945205479452"/>
    <n v="770"/>
    <n v="42.19178082191781"/>
    <x v="6"/>
    <n v="73"/>
    <n v="31.643835616438359"/>
    <n v="2310"/>
    <x v="0"/>
  </r>
  <r>
    <x v="0"/>
    <x v="3"/>
    <x v="6"/>
    <x v="8"/>
    <x v="8"/>
    <x v="8"/>
    <n v="16.906779661016948"/>
    <n v="997.49999999999989"/>
    <n v="67.627118644067792"/>
    <x v="7"/>
    <n v="59"/>
    <n v="50.720338983050844"/>
    <n v="2992.5"/>
    <x v="0"/>
  </r>
  <r>
    <x v="6"/>
    <x v="2"/>
    <x v="4"/>
    <x v="9"/>
    <x v="9"/>
    <x v="9"/>
    <n v="6.9485294117647056"/>
    <n v="708.75"/>
    <n v="27.794117647058822"/>
    <x v="8"/>
    <n v="102"/>
    <n v="20.845588235294116"/>
    <n v="2126.25"/>
    <x v="0"/>
  </r>
  <r>
    <x v="7"/>
    <x v="0"/>
    <x v="3"/>
    <x v="10"/>
    <x v="10"/>
    <x v="10"/>
    <n v="18.967741935483872"/>
    <n v="1176"/>
    <n v="75.870967741935488"/>
    <x v="9"/>
    <n v="62"/>
    <n v="56.903225806451616"/>
    <n v="3528"/>
    <x v="0"/>
  </r>
  <r>
    <x v="8"/>
    <x v="4"/>
    <x v="7"/>
    <x v="11"/>
    <x v="11"/>
    <x v="11"/>
    <n v="84.159090909090907"/>
    <n v="925.75"/>
    <n v="336.63636363636363"/>
    <x v="10"/>
    <n v="11"/>
    <n v="252.47727272727272"/>
    <n v="2777.25"/>
    <x v="0"/>
  </r>
  <r>
    <x v="9"/>
    <x v="3"/>
    <x v="8"/>
    <x v="12"/>
    <x v="12"/>
    <x v="12"/>
    <n v="3.2051282051282053"/>
    <n v="500"/>
    <n v="12.820512820512821"/>
    <x v="11"/>
    <n v="156"/>
    <n v="9.6153846153846168"/>
    <n v="1500"/>
    <x v="0"/>
  </r>
  <r>
    <x v="10"/>
    <x v="3"/>
    <x v="2"/>
    <x v="13"/>
    <x v="13"/>
    <x v="13"/>
    <n v="12.108381502890174"/>
    <n v="2094.75"/>
    <n v="48.433526011560694"/>
    <x v="12"/>
    <n v="173"/>
    <n v="36.325144508670519"/>
    <n v="6284.25"/>
    <x v="2"/>
  </r>
  <r>
    <x v="11"/>
    <x v="2"/>
    <x v="9"/>
    <x v="14"/>
    <x v="14"/>
    <x v="14"/>
    <n v="4.768258426966292"/>
    <n v="1697.5"/>
    <n v="19.073033707865168"/>
    <x v="13"/>
    <n v="356"/>
    <n v="14.304775280898877"/>
    <n v="5092.5"/>
    <x v="0"/>
  </r>
  <r>
    <x v="1"/>
    <x v="5"/>
    <x v="9"/>
    <x v="15"/>
    <x v="15"/>
    <x v="15"/>
    <n v="24.208333333333332"/>
    <n v="1016.75"/>
    <n v="96.833333333333329"/>
    <x v="14"/>
    <n v="42"/>
    <n v="72.625"/>
    <n v="3050.25"/>
    <x v="0"/>
  </r>
  <r>
    <x v="12"/>
    <x v="4"/>
    <x v="3"/>
    <x v="16"/>
    <x v="16"/>
    <x v="16"/>
    <n v="5.3875000000000002"/>
    <n v="754.25"/>
    <n v="21.55"/>
    <x v="15"/>
    <n v="140"/>
    <n v="16.162500000000001"/>
    <n v="2262.75"/>
    <x v="0"/>
  </r>
  <r>
    <x v="11"/>
    <x v="5"/>
    <x v="10"/>
    <x v="17"/>
    <x v="17"/>
    <x v="17"/>
    <n v="8.7989999999999995"/>
    <n v="2199.75"/>
    <n v="35.195999999999998"/>
    <x v="16"/>
    <n v="250"/>
    <n v="26.396999999999998"/>
    <n v="6599.25"/>
    <x v="2"/>
  </r>
  <r>
    <x v="13"/>
    <x v="0"/>
    <x v="1"/>
    <x v="18"/>
    <x v="18"/>
    <x v="18"/>
    <n v="1.5770348837209303"/>
    <n v="271.25"/>
    <n v="6.308139534883721"/>
    <x v="17"/>
    <n v="172"/>
    <n v="4.7311046511627906"/>
    <n v="813.75"/>
    <x v="0"/>
  </r>
  <r>
    <x v="6"/>
    <x v="2"/>
    <x v="11"/>
    <x v="19"/>
    <x v="19"/>
    <x v="19"/>
    <n v="19.568181818181817"/>
    <n v="1721.9999999999998"/>
    <n v="78.272727272727266"/>
    <x v="18"/>
    <n v="88"/>
    <n v="58.704545454545453"/>
    <n v="5166"/>
    <x v="0"/>
  </r>
  <r>
    <x v="5"/>
    <x v="4"/>
    <x v="12"/>
    <x v="20"/>
    <x v="20"/>
    <x v="20"/>
    <n v="2.0175159235668789"/>
    <n v="316.75"/>
    <n v="8.0700636942675157"/>
    <x v="19"/>
    <n v="157"/>
    <n v="6.0525477707006363"/>
    <n v="950.25"/>
    <x v="0"/>
  </r>
  <r>
    <x v="10"/>
    <x v="4"/>
    <x v="5"/>
    <x v="21"/>
    <x v="21"/>
    <x v="21"/>
    <n v="7.2898773006134974"/>
    <n v="1188.25"/>
    <n v="29.159509202453989"/>
    <x v="20"/>
    <n v="163"/>
    <n v="21.869631901840492"/>
    <n v="3564.75"/>
    <x v="0"/>
  </r>
  <r>
    <x v="14"/>
    <x v="0"/>
    <x v="8"/>
    <x v="22"/>
    <x v="22"/>
    <x v="22"/>
    <n v="6.6438053097345131"/>
    <n v="750.75"/>
    <n v="26.575221238938052"/>
    <x v="21"/>
    <n v="113"/>
    <n v="19.931415929203538"/>
    <n v="2252.25"/>
    <x v="0"/>
  </r>
  <r>
    <x v="15"/>
    <x v="2"/>
    <x v="11"/>
    <x v="23"/>
    <x v="23"/>
    <x v="23"/>
    <n v="16.678260869565218"/>
    <n v="1918"/>
    <n v="66.713043478260872"/>
    <x v="22"/>
    <n v="115"/>
    <n v="50.03478260869565"/>
    <n v="5754"/>
    <x v="0"/>
  </r>
  <r>
    <x v="12"/>
    <x v="5"/>
    <x v="12"/>
    <x v="24"/>
    <x v="24"/>
    <x v="24"/>
    <n v="2.2204301075268815"/>
    <n v="412.99999999999994"/>
    <n v="8.8817204301075261"/>
    <x v="23"/>
    <n v="186"/>
    <n v="6.6612903225806441"/>
    <n v="1239"/>
    <x v="0"/>
  </r>
  <r>
    <x v="16"/>
    <x v="3"/>
    <x v="13"/>
    <x v="25"/>
    <x v="25"/>
    <x v="25"/>
    <n v="15.715231788079469"/>
    <n v="2373"/>
    <n v="62.860927152317878"/>
    <x v="24"/>
    <n v="151"/>
    <n v="47.145695364238406"/>
    <n v="7119"/>
    <x v="2"/>
  </r>
  <r>
    <x v="16"/>
    <x v="3"/>
    <x v="14"/>
    <x v="26"/>
    <x v="26"/>
    <x v="26"/>
    <n v="4.2034883720930232"/>
    <n v="1265.25"/>
    <n v="16.813953488372093"/>
    <x v="25"/>
    <n v="301"/>
    <n v="12.61046511627907"/>
    <n v="3795.75"/>
    <x v="0"/>
  </r>
  <r>
    <x v="1"/>
    <x v="3"/>
    <x v="1"/>
    <x v="27"/>
    <x v="27"/>
    <x v="27"/>
    <n v="3.5578512396694215"/>
    <n v="430.5"/>
    <n v="14.231404958677686"/>
    <x v="26"/>
    <n v="121"/>
    <n v="10.673553719008265"/>
    <n v="1291.5"/>
    <x v="0"/>
  </r>
  <r>
    <x v="7"/>
    <x v="0"/>
    <x v="4"/>
    <x v="28"/>
    <x v="28"/>
    <x v="28"/>
    <n v="20.743333333333332"/>
    <n v="3111.5"/>
    <n v="82.973333333333329"/>
    <x v="27"/>
    <n v="150"/>
    <n v="62.23"/>
    <n v="9334.5"/>
    <x v="1"/>
  </r>
  <r>
    <x v="17"/>
    <x v="2"/>
    <x v="14"/>
    <x v="29"/>
    <x v="29"/>
    <x v="29"/>
    <n v="11.393617021276595"/>
    <n v="1071"/>
    <n v="45.574468085106382"/>
    <x v="28"/>
    <n v="94"/>
    <n v="34.180851063829785"/>
    <n v="3213"/>
    <x v="0"/>
  </r>
  <r>
    <x v="9"/>
    <x v="0"/>
    <x v="15"/>
    <x v="30"/>
    <x v="30"/>
    <x v="30"/>
    <n v="12.855263157894736"/>
    <n v="1709.75"/>
    <n v="51.421052631578945"/>
    <x v="29"/>
    <n v="133"/>
    <n v="38.565789473684205"/>
    <n v="5129.25"/>
    <x v="0"/>
  </r>
  <r>
    <x v="12"/>
    <x v="4"/>
    <x v="14"/>
    <x v="31"/>
    <x v="31"/>
    <x v="31"/>
    <n v="7.6055555555555552"/>
    <n v="2395.75"/>
    <n v="30.422222222222221"/>
    <x v="30"/>
    <n v="315"/>
    <n v="22.816666666666666"/>
    <n v="7187.25"/>
    <x v="2"/>
  </r>
  <r>
    <x v="18"/>
    <x v="0"/>
    <x v="6"/>
    <x v="32"/>
    <x v="32"/>
    <x v="32"/>
    <n v="2.1122611464968153"/>
    <n v="663.25"/>
    <n v="8.4490445859872612"/>
    <x v="31"/>
    <n v="314"/>
    <n v="6.3367834394904463"/>
    <n v="1989.75"/>
    <x v="0"/>
  </r>
  <r>
    <x v="19"/>
    <x v="2"/>
    <x v="1"/>
    <x v="33"/>
    <x v="33"/>
    <x v="33"/>
    <n v="65.25"/>
    <n v="913.5"/>
    <n v="261"/>
    <x v="32"/>
    <n v="14"/>
    <n v="195.75"/>
    <n v="2740.5"/>
    <x v="0"/>
  </r>
  <r>
    <x v="20"/>
    <x v="4"/>
    <x v="5"/>
    <x v="34"/>
    <x v="34"/>
    <x v="34"/>
    <n v="14.65625"/>
    <n v="234.5"/>
    <n v="58.625"/>
    <x v="33"/>
    <n v="16"/>
    <n v="43.96875"/>
    <n v="703.5"/>
    <x v="0"/>
  </r>
  <r>
    <x v="9"/>
    <x v="4"/>
    <x v="16"/>
    <x v="35"/>
    <x v="35"/>
    <x v="35"/>
    <n v="10.415960451977401"/>
    <n v="3687.25"/>
    <n v="41.663841807909606"/>
    <x v="34"/>
    <n v="354"/>
    <n v="31.247881355932204"/>
    <n v="11061.75"/>
    <x v="1"/>
  </r>
  <r>
    <x v="21"/>
    <x v="5"/>
    <x v="17"/>
    <x v="36"/>
    <x v="36"/>
    <x v="36"/>
    <n v="4.9595435684647304"/>
    <n v="1195.25"/>
    <n v="19.838174273858922"/>
    <x v="35"/>
    <n v="241"/>
    <n v="14.87863070539419"/>
    <n v="3585.75"/>
    <x v="0"/>
  </r>
  <r>
    <x v="18"/>
    <x v="1"/>
    <x v="12"/>
    <x v="37"/>
    <x v="37"/>
    <x v="37"/>
    <n v="11.10387323943662"/>
    <n v="1576.75"/>
    <n v="44.41549295774648"/>
    <x v="36"/>
    <n v="142"/>
    <n v="33.311619718309856"/>
    <n v="4730.25"/>
    <x v="0"/>
  </r>
  <r>
    <x v="22"/>
    <x v="5"/>
    <x v="15"/>
    <x v="38"/>
    <x v="38"/>
    <x v="38"/>
    <n v="18.632352941176471"/>
    <n v="1900.5"/>
    <n v="74.529411764705884"/>
    <x v="37"/>
    <n v="102"/>
    <n v="55.897058823529413"/>
    <n v="5701.5"/>
    <x v="0"/>
  </r>
  <r>
    <x v="12"/>
    <x v="1"/>
    <x v="11"/>
    <x v="39"/>
    <x v="39"/>
    <x v="39"/>
    <n v="3.6155115511551155"/>
    <n v="1095.5"/>
    <n v="14.462046204620462"/>
    <x v="38"/>
    <n v="303"/>
    <n v="10.846534653465346"/>
    <n v="3286.5"/>
    <x v="0"/>
  </r>
  <r>
    <x v="23"/>
    <x v="2"/>
    <x v="8"/>
    <x v="40"/>
    <x v="40"/>
    <x v="40"/>
    <n v="1.6851851851851851"/>
    <n v="227.5"/>
    <n v="6.7407407407407405"/>
    <x v="39"/>
    <n v="135"/>
    <n v="5.0555555555555554"/>
    <n v="682.5"/>
    <x v="0"/>
  </r>
  <r>
    <x v="11"/>
    <x v="4"/>
    <x v="16"/>
    <x v="41"/>
    <x v="41"/>
    <x v="41"/>
    <n v="44.572289156626503"/>
    <n v="3699.5"/>
    <n v="178.28915662650601"/>
    <x v="40"/>
    <n v="83"/>
    <n v="133.7168674698795"/>
    <n v="11098.5"/>
    <x v="1"/>
  </r>
  <r>
    <x v="0"/>
    <x v="5"/>
    <x v="8"/>
    <x v="42"/>
    <x v="42"/>
    <x v="42"/>
    <n v="4.59375"/>
    <n v="110.25"/>
    <n v="18.375"/>
    <x v="41"/>
    <n v="24"/>
    <n v="13.78125"/>
    <n v="330.75"/>
    <x v="0"/>
  </r>
  <r>
    <x v="6"/>
    <x v="5"/>
    <x v="4"/>
    <x v="43"/>
    <x v="43"/>
    <x v="43"/>
    <n v="10.091947115384615"/>
    <n v="4198.25"/>
    <n v="40.36778846153846"/>
    <x v="42"/>
    <n v="416"/>
    <n v="30.275841346153847"/>
    <n v="12594.75"/>
    <x v="1"/>
  </r>
  <r>
    <x v="18"/>
    <x v="2"/>
    <x v="8"/>
    <x v="44"/>
    <x v="44"/>
    <x v="44"/>
    <n v="8.3489583333333339"/>
    <n v="400.75"/>
    <n v="33.395833333333336"/>
    <x v="43"/>
    <n v="48"/>
    <n v="25.046875"/>
    <n v="1202.25"/>
    <x v="0"/>
  </r>
  <r>
    <x v="10"/>
    <x v="2"/>
    <x v="9"/>
    <x v="45"/>
    <x v="45"/>
    <x v="45"/>
    <n v="3.9224137931034484"/>
    <n v="682.5"/>
    <n v="15.689655172413794"/>
    <x v="44"/>
    <n v="174"/>
    <n v="11.767241379310345"/>
    <n v="2047.5"/>
    <x v="0"/>
  </r>
  <r>
    <x v="20"/>
    <x v="5"/>
    <x v="18"/>
    <x v="46"/>
    <x v="46"/>
    <x v="46"/>
    <n v="2.5438741721854305"/>
    <n v="768.25"/>
    <n v="10.175496688741722"/>
    <x v="45"/>
    <n v="302"/>
    <n v="7.6316225165562912"/>
    <n v="2304.75"/>
    <x v="0"/>
  </r>
  <r>
    <x v="9"/>
    <x v="1"/>
    <x v="15"/>
    <x v="47"/>
    <x v="47"/>
    <x v="47"/>
    <n v="10.218120805369127"/>
    <n v="1522.5"/>
    <n v="40.872483221476507"/>
    <x v="46"/>
    <n v="149"/>
    <n v="30.654362416107382"/>
    <n v="4567.5"/>
    <x v="0"/>
  </r>
  <r>
    <x v="4"/>
    <x v="1"/>
    <x v="4"/>
    <x v="48"/>
    <x v="48"/>
    <x v="48"/>
    <n v="233.06818181818181"/>
    <n v="2563.75"/>
    <n v="932.27272727272725"/>
    <x v="47"/>
    <n v="11"/>
    <n v="699.2045454545455"/>
    <n v="7691.25"/>
    <x v="2"/>
  </r>
  <r>
    <x v="17"/>
    <x v="2"/>
    <x v="19"/>
    <x v="49"/>
    <x v="49"/>
    <x v="49"/>
    <n v="46.136363636363633"/>
    <n v="507.49999999999994"/>
    <n v="184.54545454545453"/>
    <x v="48"/>
    <n v="11"/>
    <n v="138.40909090909091"/>
    <n v="1522.5"/>
    <x v="0"/>
  </r>
  <r>
    <x v="1"/>
    <x v="2"/>
    <x v="9"/>
    <x v="50"/>
    <x v="50"/>
    <x v="50"/>
    <n v="347.375"/>
    <n v="4863.25"/>
    <n v="1389.5"/>
    <x v="49"/>
    <n v="14"/>
    <n v="1042.125"/>
    <n v="14589.75"/>
    <x v="1"/>
  </r>
  <r>
    <x v="4"/>
    <x v="1"/>
    <x v="9"/>
    <x v="51"/>
    <x v="51"/>
    <x v="51"/>
    <n v="27.59375"/>
    <n v="1545.25"/>
    <n v="110.375"/>
    <x v="50"/>
    <n v="56"/>
    <n v="82.78125"/>
    <n v="4635.75"/>
    <x v="0"/>
  </r>
  <r>
    <x v="2"/>
    <x v="4"/>
    <x v="17"/>
    <x v="52"/>
    <x v="52"/>
    <x v="52"/>
    <n v="29.885922330097088"/>
    <n v="3078.25"/>
    <n v="119.54368932038835"/>
    <x v="51"/>
    <n v="103"/>
    <n v="89.657766990291265"/>
    <n v="9234.75"/>
    <x v="1"/>
  </r>
  <r>
    <x v="2"/>
    <x v="0"/>
    <x v="15"/>
    <x v="53"/>
    <x v="53"/>
    <x v="53"/>
    <n v="156.72222222222223"/>
    <n v="1410.5"/>
    <n v="626.88888888888891"/>
    <x v="52"/>
    <n v="9"/>
    <n v="470.16666666666669"/>
    <n v="4231.5"/>
    <x v="0"/>
  </r>
  <r>
    <x v="0"/>
    <x v="3"/>
    <x v="13"/>
    <x v="54"/>
    <x v="54"/>
    <x v="54"/>
    <n v="2.904564315352697"/>
    <n v="700"/>
    <n v="11.618257261410788"/>
    <x v="53"/>
    <n v="241"/>
    <n v="8.7136929460580905"/>
    <n v="2100"/>
    <x v="0"/>
  </r>
  <r>
    <x v="18"/>
    <x v="3"/>
    <x v="2"/>
    <x v="55"/>
    <x v="55"/>
    <x v="55"/>
    <n v="0.90471698113207544"/>
    <n v="239.75"/>
    <n v="3.6188679245283017"/>
    <x v="54"/>
    <n v="265"/>
    <n v="2.7141509433962261"/>
    <n v="719.25"/>
    <x v="0"/>
  </r>
  <r>
    <x v="1"/>
    <x v="0"/>
    <x v="9"/>
    <x v="56"/>
    <x v="56"/>
    <x v="56"/>
    <n v="2.3387850467289719"/>
    <n v="500.5"/>
    <n v="9.3551401869158877"/>
    <x v="55"/>
    <n v="214"/>
    <n v="7.0163551401869153"/>
    <n v="1501.5"/>
    <x v="0"/>
  </r>
  <r>
    <x v="12"/>
    <x v="5"/>
    <x v="10"/>
    <x v="57"/>
    <x v="57"/>
    <x v="57"/>
    <n v="4.7578125"/>
    <n v="152.25"/>
    <n v="19.03125"/>
    <x v="56"/>
    <n v="32"/>
    <n v="14.2734375"/>
    <n v="456.75"/>
    <x v="0"/>
  </r>
  <r>
    <x v="19"/>
    <x v="4"/>
    <x v="12"/>
    <x v="58"/>
    <x v="58"/>
    <x v="58"/>
    <n v="1.305327868852459"/>
    <n v="318.5"/>
    <n v="5.221311475409836"/>
    <x v="57"/>
    <n v="244"/>
    <n v="3.915983606557377"/>
    <n v="955.5"/>
    <x v="0"/>
  </r>
  <r>
    <x v="10"/>
    <x v="4"/>
    <x v="7"/>
    <x v="59"/>
    <x v="59"/>
    <x v="59"/>
    <n v="10.490331491712707"/>
    <n v="1898.75"/>
    <n v="41.961325966850829"/>
    <x v="58"/>
    <n v="181"/>
    <n v="31.47099447513812"/>
    <n v="5696.25"/>
    <x v="0"/>
  </r>
  <r>
    <x v="1"/>
    <x v="0"/>
    <x v="4"/>
    <x v="60"/>
    <x v="60"/>
    <x v="60"/>
    <n v="8.6222627737226283"/>
    <n v="1181.25"/>
    <n v="34.489051094890513"/>
    <x v="59"/>
    <n v="137"/>
    <n v="25.866788321167885"/>
    <n v="3543.75"/>
    <x v="0"/>
  </r>
  <r>
    <x v="19"/>
    <x v="4"/>
    <x v="13"/>
    <x v="61"/>
    <x v="61"/>
    <x v="61"/>
    <n v="100.84375"/>
    <n v="2420.25"/>
    <n v="403.375"/>
    <x v="60"/>
    <n v="24"/>
    <n v="302.53125"/>
    <n v="7260.75"/>
    <x v="2"/>
  </r>
  <r>
    <x v="23"/>
    <x v="2"/>
    <x v="20"/>
    <x v="62"/>
    <x v="62"/>
    <x v="62"/>
    <n v="2.2508038585209005"/>
    <n v="700"/>
    <n v="9.0032154340836019"/>
    <x v="53"/>
    <n v="311"/>
    <n v="6.7524115755627019"/>
    <n v="2100"/>
    <x v="0"/>
  </r>
  <r>
    <x v="12"/>
    <x v="3"/>
    <x v="5"/>
    <x v="63"/>
    <x v="63"/>
    <x v="63"/>
    <n v="200.02500000000001"/>
    <n v="2000.25"/>
    <n v="800.1"/>
    <x v="61"/>
    <n v="10"/>
    <n v="600.07500000000005"/>
    <n v="6000.75"/>
    <x v="2"/>
  </r>
  <r>
    <x v="16"/>
    <x v="2"/>
    <x v="21"/>
    <x v="64"/>
    <x v="64"/>
    <x v="64"/>
    <n v="13.5625"/>
    <n v="1464.75"/>
    <n v="54.25"/>
    <x v="62"/>
    <n v="108"/>
    <n v="40.6875"/>
    <n v="4394.25"/>
    <x v="0"/>
  </r>
  <r>
    <x v="9"/>
    <x v="4"/>
    <x v="7"/>
    <x v="65"/>
    <x v="65"/>
    <x v="65"/>
    <n v="6.9170822942643388"/>
    <n v="2773.75"/>
    <n v="27.668329177057355"/>
    <x v="63"/>
    <n v="401"/>
    <n v="20.751246882793016"/>
    <n v="8321.25"/>
    <x v="2"/>
  </r>
  <r>
    <x v="22"/>
    <x v="2"/>
    <x v="12"/>
    <x v="66"/>
    <x v="66"/>
    <x v="66"/>
    <n v="4.4007352941176467"/>
    <n v="1795.4999999999998"/>
    <n v="17.602941176470587"/>
    <x v="64"/>
    <n v="408"/>
    <n v="13.20220588235294"/>
    <n v="5386.5"/>
    <x v="0"/>
  </r>
  <r>
    <x v="18"/>
    <x v="5"/>
    <x v="19"/>
    <x v="67"/>
    <x v="67"/>
    <x v="67"/>
    <n v="5.139367816091954"/>
    <n v="1788.5"/>
    <n v="20.557471264367816"/>
    <x v="65"/>
    <n v="348"/>
    <n v="15.418103448275861"/>
    <n v="5365.5"/>
    <x v="0"/>
  </r>
  <r>
    <x v="1"/>
    <x v="4"/>
    <x v="5"/>
    <x v="68"/>
    <x v="68"/>
    <x v="68"/>
    <n v="5.9659090909090908"/>
    <n v="1575"/>
    <n v="23.863636363636363"/>
    <x v="66"/>
    <n v="264"/>
    <n v="17.897727272727273"/>
    <n v="4725"/>
    <x v="0"/>
  </r>
  <r>
    <x v="12"/>
    <x v="3"/>
    <x v="7"/>
    <x v="69"/>
    <x v="69"/>
    <x v="69"/>
    <n v="12.858247422680412"/>
    <n v="1247.25"/>
    <n v="51.432989690721648"/>
    <x v="67"/>
    <n v="97"/>
    <n v="38.574742268041234"/>
    <n v="3741.75"/>
    <x v="0"/>
  </r>
  <r>
    <x v="14"/>
    <x v="4"/>
    <x v="5"/>
    <x v="70"/>
    <x v="70"/>
    <x v="70"/>
    <n v="16.070833333333333"/>
    <n v="2892.75"/>
    <n v="64.283333333333331"/>
    <x v="68"/>
    <n v="180"/>
    <n v="48.212499999999999"/>
    <n v="8678.25"/>
    <x v="2"/>
  </r>
  <r>
    <x v="10"/>
    <x v="4"/>
    <x v="4"/>
    <x v="71"/>
    <x v="71"/>
    <x v="71"/>
    <n v="3.5059121621621623"/>
    <n v="1037.75"/>
    <n v="14.023648648648649"/>
    <x v="69"/>
    <n v="296"/>
    <n v="10.517736486486488"/>
    <n v="3113.25"/>
    <x v="0"/>
  </r>
  <r>
    <x v="6"/>
    <x v="5"/>
    <x v="12"/>
    <x v="72"/>
    <x v="72"/>
    <x v="72"/>
    <n v="20.064356435643564"/>
    <n v="2026.5"/>
    <n v="80.257425742574256"/>
    <x v="70"/>
    <n v="101"/>
    <n v="60.193069306930695"/>
    <n v="6079.5"/>
    <x v="2"/>
  </r>
  <r>
    <x v="9"/>
    <x v="3"/>
    <x v="21"/>
    <x v="73"/>
    <x v="73"/>
    <x v="73"/>
    <n v="7.9312500000000004"/>
    <n v="317.25"/>
    <n v="31.725000000000001"/>
    <x v="71"/>
    <n v="40"/>
    <n v="23.793750000000003"/>
    <n v="951.75"/>
    <x v="0"/>
  </r>
  <r>
    <x v="14"/>
    <x v="0"/>
    <x v="12"/>
    <x v="74"/>
    <x v="74"/>
    <x v="74"/>
    <n v="27.958333333333332"/>
    <n v="1174.25"/>
    <n v="111.83333333333333"/>
    <x v="72"/>
    <n v="42"/>
    <n v="83.875"/>
    <n v="3522.75"/>
    <x v="0"/>
  </r>
  <r>
    <x v="10"/>
    <x v="4"/>
    <x v="15"/>
    <x v="75"/>
    <x v="75"/>
    <x v="75"/>
    <n v="11.673652694610778"/>
    <n v="1949.5"/>
    <n v="46.694610778443113"/>
    <x v="73"/>
    <n v="167"/>
    <n v="35.020958083832333"/>
    <n v="5848.5"/>
    <x v="0"/>
  </r>
  <r>
    <x v="20"/>
    <x v="1"/>
    <x v="7"/>
    <x v="76"/>
    <x v="76"/>
    <x v="76"/>
    <n v="17.043478260869566"/>
    <n v="2352"/>
    <n v="68.173913043478265"/>
    <x v="74"/>
    <n v="138"/>
    <n v="51.130434782608702"/>
    <n v="7056"/>
    <x v="2"/>
  </r>
  <r>
    <x v="3"/>
    <x v="1"/>
    <x v="12"/>
    <x v="77"/>
    <x v="77"/>
    <x v="77"/>
    <n v="0.93221153846153848"/>
    <n v="484.75"/>
    <n v="3.7288461538461539"/>
    <x v="75"/>
    <n v="520"/>
    <n v="2.7966346153846153"/>
    <n v="1454.25"/>
    <x v="0"/>
  </r>
  <r>
    <x v="20"/>
    <x v="0"/>
    <x v="3"/>
    <x v="78"/>
    <x v="78"/>
    <x v="78"/>
    <n v="8.4700000000000006"/>
    <n v="1482.25"/>
    <n v="33.880000000000003"/>
    <x v="76"/>
    <n v="175"/>
    <n v="25.410000000000004"/>
    <n v="4446.75"/>
    <x v="0"/>
  </r>
  <r>
    <x v="22"/>
    <x v="2"/>
    <x v="20"/>
    <x v="79"/>
    <x v="79"/>
    <x v="79"/>
    <n v="15.160326086956522"/>
    <n v="1394.75"/>
    <n v="60.641304347826086"/>
    <x v="77"/>
    <n v="92"/>
    <n v="45.480978260869563"/>
    <n v="4184.25"/>
    <x v="0"/>
  </r>
  <r>
    <x v="22"/>
    <x v="5"/>
    <x v="21"/>
    <x v="80"/>
    <x v="80"/>
    <x v="80"/>
    <n v="19.374113475177303"/>
    <n v="2731.7499999999995"/>
    <n v="77.496453900709213"/>
    <x v="78"/>
    <n v="141"/>
    <n v="58.12234042553191"/>
    <n v="8195.25"/>
    <x v="2"/>
  </r>
  <r>
    <x v="17"/>
    <x v="2"/>
    <x v="8"/>
    <x v="81"/>
    <x v="81"/>
    <x v="81"/>
    <n v="5.5035335689045937"/>
    <n v="1557.5"/>
    <n v="22.014134275618375"/>
    <x v="79"/>
    <n v="283"/>
    <n v="16.510600706713781"/>
    <n v="4672.5"/>
    <x v="0"/>
  </r>
  <r>
    <x v="2"/>
    <x v="5"/>
    <x v="18"/>
    <x v="82"/>
    <x v="82"/>
    <x v="82"/>
    <n v="8.0053191489361701"/>
    <n v="376.25"/>
    <n v="32.021276595744681"/>
    <x v="80"/>
    <n v="47"/>
    <n v="24.01595744680851"/>
    <n v="1128.75"/>
    <x v="0"/>
  </r>
  <r>
    <x v="20"/>
    <x v="1"/>
    <x v="19"/>
    <x v="83"/>
    <x v="83"/>
    <x v="83"/>
    <n v="9.5359999999999996"/>
    <n v="1192"/>
    <n v="38.143999999999998"/>
    <x v="81"/>
    <n v="125"/>
    <n v="28.607999999999997"/>
    <n v="3576"/>
    <x v="0"/>
  </r>
  <r>
    <x v="7"/>
    <x v="2"/>
    <x v="8"/>
    <x v="84"/>
    <x v="84"/>
    <x v="84"/>
    <n v="7.291666666666667"/>
    <n v="2887.5"/>
    <n v="29.166666666666668"/>
    <x v="82"/>
    <n v="396"/>
    <n v="21.875"/>
    <n v="8662.5"/>
    <x v="2"/>
  </r>
  <r>
    <x v="20"/>
    <x v="2"/>
    <x v="11"/>
    <x v="85"/>
    <x v="85"/>
    <x v="85"/>
    <n v="3.324040219378428"/>
    <n v="1818.25"/>
    <n v="13.296160877513712"/>
    <x v="83"/>
    <n v="547"/>
    <n v="9.9721206581352835"/>
    <n v="5454.75"/>
    <x v="0"/>
  </r>
  <r>
    <x v="13"/>
    <x v="5"/>
    <x v="12"/>
    <x v="86"/>
    <x v="86"/>
    <x v="86"/>
    <n v="1.8093220338983051"/>
    <n v="213.5"/>
    <n v="7.2372881355932206"/>
    <x v="84"/>
    <n v="118"/>
    <n v="5.4279661016949152"/>
    <n v="640.5"/>
    <x v="0"/>
  </r>
  <r>
    <x v="10"/>
    <x v="3"/>
    <x v="5"/>
    <x v="87"/>
    <x v="87"/>
    <x v="87"/>
    <n v="8.8693181818181817"/>
    <n v="390.25"/>
    <n v="35.477272727272727"/>
    <x v="85"/>
    <n v="44"/>
    <n v="26.607954545454547"/>
    <n v="1170.75"/>
    <x v="0"/>
  </r>
  <r>
    <x v="20"/>
    <x v="5"/>
    <x v="4"/>
    <x v="88"/>
    <x v="88"/>
    <x v="88"/>
    <n v="24.15"/>
    <n v="1207.5"/>
    <n v="96.6"/>
    <x v="86"/>
    <n v="50"/>
    <n v="72.449999999999989"/>
    <n v="3622.5"/>
    <x v="0"/>
  </r>
  <r>
    <x v="15"/>
    <x v="2"/>
    <x v="14"/>
    <x v="89"/>
    <x v="89"/>
    <x v="89"/>
    <n v="2.6183712121212119"/>
    <n v="691.25"/>
    <n v="10.473484848484848"/>
    <x v="87"/>
    <n v="264"/>
    <n v="7.8551136363636358"/>
    <n v="2073.75"/>
    <x v="0"/>
  </r>
  <r>
    <x v="1"/>
    <x v="0"/>
    <x v="10"/>
    <x v="90"/>
    <x v="90"/>
    <x v="90"/>
    <n v="11.841666666666667"/>
    <n v="1065.75"/>
    <n v="47.366666666666667"/>
    <x v="88"/>
    <n v="90"/>
    <n v="35.524999999999999"/>
    <n v="3197.25"/>
    <x v="0"/>
  </r>
  <r>
    <x v="17"/>
    <x v="4"/>
    <x v="5"/>
    <x v="91"/>
    <x v="91"/>
    <x v="91"/>
    <n v="3.2666666666666666"/>
    <n v="98"/>
    <n v="13.066666666666666"/>
    <x v="89"/>
    <n v="30"/>
    <n v="9.8000000000000007"/>
    <n v="294"/>
    <x v="0"/>
  </r>
  <r>
    <x v="2"/>
    <x v="3"/>
    <x v="20"/>
    <x v="92"/>
    <x v="92"/>
    <x v="92"/>
    <n v="22.677685950413224"/>
    <n v="2744"/>
    <n v="90.710743801652896"/>
    <x v="90"/>
    <n v="121"/>
    <n v="68.033057851239676"/>
    <n v="8232"/>
    <x v="2"/>
  </r>
  <r>
    <x v="6"/>
    <x v="3"/>
    <x v="3"/>
    <x v="93"/>
    <x v="93"/>
    <x v="93"/>
    <n v="9.3981481481481488"/>
    <n v="253.75000000000003"/>
    <n v="37.592592592592595"/>
    <x v="91"/>
    <n v="27"/>
    <n v="28.194444444444446"/>
    <n v="761.25"/>
    <x v="0"/>
  </r>
  <r>
    <x v="19"/>
    <x v="2"/>
    <x v="21"/>
    <x v="94"/>
    <x v="94"/>
    <x v="94"/>
    <n v="3.1698113207547172"/>
    <n v="1512"/>
    <n v="12.679245283018869"/>
    <x v="92"/>
    <n v="477"/>
    <n v="9.5094339622641506"/>
    <n v="4536"/>
    <x v="0"/>
  </r>
  <r>
    <x v="15"/>
    <x v="0"/>
    <x v="9"/>
    <x v="95"/>
    <x v="95"/>
    <x v="95"/>
    <n v="3.2050561797752808"/>
    <n v="570.5"/>
    <n v="12.820224719101123"/>
    <x v="93"/>
    <n v="178"/>
    <n v="9.6151685393258433"/>
    <n v="1711.5"/>
    <x v="0"/>
  </r>
  <r>
    <x v="2"/>
    <x v="0"/>
    <x v="5"/>
    <x v="96"/>
    <x v="96"/>
    <x v="96"/>
    <n v="11.47"/>
    <n v="2007.25"/>
    <n v="45.88"/>
    <x v="94"/>
    <n v="175"/>
    <n v="34.410000000000004"/>
    <n v="6021.75"/>
    <x v="2"/>
  </r>
  <r>
    <x v="13"/>
    <x v="2"/>
    <x v="7"/>
    <x v="97"/>
    <x v="97"/>
    <x v="97"/>
    <n v="1.5698529411764706"/>
    <n v="213.5"/>
    <n v="6.2794117647058822"/>
    <x v="84"/>
    <n v="136"/>
    <n v="4.7095588235294112"/>
    <n v="640.5"/>
    <x v="0"/>
  </r>
  <r>
    <x v="7"/>
    <x v="3"/>
    <x v="19"/>
    <x v="98"/>
    <x v="98"/>
    <x v="98"/>
    <n v="233.625"/>
    <n v="3270.75"/>
    <n v="934.5"/>
    <x v="95"/>
    <n v="14"/>
    <n v="700.875"/>
    <n v="9812.25"/>
    <x v="1"/>
  </r>
  <r>
    <x v="21"/>
    <x v="2"/>
    <x v="10"/>
    <x v="99"/>
    <x v="99"/>
    <x v="99"/>
    <n v="6.6802884615384617"/>
    <n v="694.75"/>
    <n v="26.721153846153847"/>
    <x v="96"/>
    <n v="104"/>
    <n v="20.040865384615387"/>
    <n v="2084.25"/>
    <x v="0"/>
  </r>
  <r>
    <x v="21"/>
    <x v="3"/>
    <x v="14"/>
    <x v="100"/>
    <x v="100"/>
    <x v="100"/>
    <n v="214.45454545454547"/>
    <n v="2359"/>
    <n v="857.81818181818187"/>
    <x v="97"/>
    <n v="11"/>
    <n v="643.36363636363637"/>
    <n v="7077"/>
    <x v="2"/>
  </r>
  <r>
    <x v="20"/>
    <x v="1"/>
    <x v="5"/>
    <x v="101"/>
    <x v="101"/>
    <x v="101"/>
    <n v="0.81105769230769231"/>
    <n v="421.75"/>
    <n v="3.2442307692307693"/>
    <x v="98"/>
    <n v="520"/>
    <n v="2.4331730769230768"/>
    <n v="1265.25"/>
    <x v="0"/>
  </r>
  <r>
    <x v="0"/>
    <x v="2"/>
    <x v="6"/>
    <x v="102"/>
    <x v="102"/>
    <x v="102"/>
    <n v="3.1064593301435406"/>
    <n v="1298.5"/>
    <n v="12.425837320574162"/>
    <x v="99"/>
    <n v="418"/>
    <n v="9.3193779904306222"/>
    <n v="3895.5"/>
    <x v="0"/>
  </r>
  <r>
    <x v="4"/>
    <x v="0"/>
    <x v="17"/>
    <x v="103"/>
    <x v="103"/>
    <x v="103"/>
    <n v="56.853658536585364"/>
    <n v="2331"/>
    <n v="227.41463414634146"/>
    <x v="100"/>
    <n v="41"/>
    <n v="170.5609756097561"/>
    <n v="6993"/>
    <x v="2"/>
  </r>
  <r>
    <x v="2"/>
    <x v="4"/>
    <x v="12"/>
    <x v="104"/>
    <x v="104"/>
    <x v="104"/>
    <n v="50.13425925925926"/>
    <n v="2707.25"/>
    <n v="200.53703703703704"/>
    <x v="101"/>
    <n v="54"/>
    <n v="150.40277777777777"/>
    <n v="8121.75"/>
    <x v="2"/>
  </r>
  <r>
    <x v="2"/>
    <x v="1"/>
    <x v="16"/>
    <x v="105"/>
    <x v="105"/>
    <x v="105"/>
    <n v="4.0613207547169807"/>
    <n v="645.74999999999989"/>
    <n v="16.245283018867923"/>
    <x v="102"/>
    <n v="159"/>
    <n v="12.183962264150942"/>
    <n v="1937.25"/>
    <x v="0"/>
  </r>
  <r>
    <x v="9"/>
    <x v="1"/>
    <x v="8"/>
    <x v="106"/>
    <x v="106"/>
    <x v="106"/>
    <n v="5.1448497854077253"/>
    <n v="1198.75"/>
    <n v="20.579399141630901"/>
    <x v="103"/>
    <n v="233"/>
    <n v="15.434549356223176"/>
    <n v="3596.25"/>
    <x v="0"/>
  </r>
  <r>
    <x v="1"/>
    <x v="3"/>
    <x v="3"/>
    <x v="107"/>
    <x v="107"/>
    <x v="107"/>
    <n v="18.541666666666668"/>
    <n v="778.75"/>
    <n v="74.166666666666671"/>
    <x v="104"/>
    <n v="42"/>
    <n v="55.625"/>
    <n v="2336.25"/>
    <x v="0"/>
  </r>
  <r>
    <x v="19"/>
    <x v="3"/>
    <x v="0"/>
    <x v="108"/>
    <x v="108"/>
    <x v="108"/>
    <n v="1.5289473684210526"/>
    <n v="290.5"/>
    <n v="6.1157894736842104"/>
    <x v="105"/>
    <n v="190"/>
    <n v="4.5868421052631581"/>
    <n v="871.5"/>
    <x v="0"/>
  </r>
  <r>
    <x v="3"/>
    <x v="2"/>
    <x v="13"/>
    <x v="109"/>
    <x v="109"/>
    <x v="109"/>
    <n v="27.125"/>
    <n v="868"/>
    <n v="108.5"/>
    <x v="106"/>
    <n v="32"/>
    <n v="81.375"/>
    <n v="2604"/>
    <x v="0"/>
  </r>
  <r>
    <x v="10"/>
    <x v="0"/>
    <x v="3"/>
    <x v="110"/>
    <x v="110"/>
    <x v="110"/>
    <n v="53.951704545454547"/>
    <n v="4747.75"/>
    <n v="215.80681818181819"/>
    <x v="107"/>
    <n v="88"/>
    <n v="161.85511363636363"/>
    <n v="14243.25"/>
    <x v="1"/>
  </r>
  <r>
    <x v="22"/>
    <x v="4"/>
    <x v="5"/>
    <x v="111"/>
    <x v="111"/>
    <x v="111"/>
    <n v="2.6575581395348835"/>
    <n v="1142.75"/>
    <n v="10.630232558139534"/>
    <x v="108"/>
    <n v="430"/>
    <n v="7.972674418604651"/>
    <n v="3428.25"/>
    <x v="0"/>
  </r>
  <r>
    <x v="15"/>
    <x v="2"/>
    <x v="2"/>
    <x v="112"/>
    <x v="112"/>
    <x v="112"/>
    <n v="4.7727272727272725"/>
    <n v="1365"/>
    <n v="19.09090909090909"/>
    <x v="109"/>
    <n v="286"/>
    <n v="14.318181818181817"/>
    <n v="4095"/>
    <x v="0"/>
  </r>
  <r>
    <x v="22"/>
    <x v="4"/>
    <x v="11"/>
    <x v="113"/>
    <x v="113"/>
    <x v="113"/>
    <n v="11.10375"/>
    <n v="2220.75"/>
    <n v="44.414999999999999"/>
    <x v="110"/>
    <n v="200"/>
    <n v="33.311250000000001"/>
    <n v="6662.25"/>
    <x v="2"/>
  </r>
  <r>
    <x v="21"/>
    <x v="3"/>
    <x v="9"/>
    <x v="114"/>
    <x v="114"/>
    <x v="114"/>
    <n v="4.9560546875"/>
    <n v="1268.75"/>
    <n v="19.82421875"/>
    <x v="111"/>
    <n v="256"/>
    <n v="14.8681640625"/>
    <n v="3806.25"/>
    <x v="0"/>
  </r>
  <r>
    <x v="14"/>
    <x v="4"/>
    <x v="1"/>
    <x v="115"/>
    <x v="115"/>
    <x v="115"/>
    <n v="1.75"/>
    <n v="94.5"/>
    <n v="7"/>
    <x v="112"/>
    <n v="54"/>
    <n v="5.25"/>
    <n v="283.5"/>
    <x v="0"/>
  </r>
  <r>
    <x v="11"/>
    <x v="0"/>
    <x v="3"/>
    <x v="116"/>
    <x v="116"/>
    <x v="116"/>
    <n v="14.483552631578947"/>
    <n v="1100.75"/>
    <n v="57.934210526315788"/>
    <x v="113"/>
    <n v="76"/>
    <n v="43.450657894736842"/>
    <n v="3302.25"/>
    <x v="0"/>
  </r>
  <r>
    <x v="11"/>
    <x v="2"/>
    <x v="18"/>
    <x v="117"/>
    <x v="117"/>
    <x v="117"/>
    <n v="7.3211009174311927"/>
    <n v="798"/>
    <n v="29.284403669724771"/>
    <x v="114"/>
    <n v="109"/>
    <n v="21.963302752293579"/>
    <n v="2394"/>
    <x v="0"/>
  </r>
  <r>
    <x v="11"/>
    <x v="1"/>
    <x v="21"/>
    <x v="118"/>
    <x v="118"/>
    <x v="118"/>
    <n v="0.76712328767123283"/>
    <n v="112"/>
    <n v="3.0684931506849313"/>
    <x v="115"/>
    <n v="146"/>
    <n v="2.3013698630136985"/>
    <n v="336"/>
    <x v="0"/>
  </r>
  <r>
    <x v="0"/>
    <x v="0"/>
    <x v="17"/>
    <x v="119"/>
    <x v="119"/>
    <x v="119"/>
    <n v="5.7702702702702702"/>
    <n v="1067.5"/>
    <n v="23.081081081081081"/>
    <x v="116"/>
    <n v="185"/>
    <n v="17.310810810810811"/>
    <n v="3202.5"/>
    <x v="0"/>
  </r>
  <r>
    <x v="24"/>
    <x v="3"/>
    <x v="10"/>
    <x v="120"/>
    <x v="120"/>
    <x v="120"/>
    <n v="8.7083333333333339"/>
    <n v="1097.25"/>
    <n v="34.833333333333336"/>
    <x v="117"/>
    <n v="126"/>
    <n v="26.125"/>
    <n v="3291.75"/>
    <x v="0"/>
  </r>
  <r>
    <x v="24"/>
    <x v="1"/>
    <x v="9"/>
    <x v="121"/>
    <x v="121"/>
    <x v="121"/>
    <n v="41.840909090909093"/>
    <n v="4142.25"/>
    <n v="167.36363636363637"/>
    <x v="118"/>
    <n v="99"/>
    <n v="125.52272727272728"/>
    <n v="12426.75"/>
    <x v="1"/>
  </r>
  <r>
    <x v="14"/>
    <x v="1"/>
    <x v="21"/>
    <x v="122"/>
    <x v="122"/>
    <x v="122"/>
    <n v="10.277070063694268"/>
    <n v="1613.5"/>
    <n v="41.108280254777071"/>
    <x v="119"/>
    <n v="157"/>
    <n v="30.831210191082803"/>
    <n v="4840.5"/>
    <x v="0"/>
  </r>
  <r>
    <x v="8"/>
    <x v="3"/>
    <x v="1"/>
    <x v="123"/>
    <x v="123"/>
    <x v="123"/>
    <n v="3.3439490445859872"/>
    <n v="525"/>
    <n v="13.375796178343949"/>
    <x v="120"/>
    <n v="157"/>
    <n v="10.031847133757962"/>
    <n v="1575"/>
    <x v="0"/>
  </r>
  <r>
    <x v="11"/>
    <x v="5"/>
    <x v="18"/>
    <x v="124"/>
    <x v="124"/>
    <x v="124"/>
    <n v="35.386842105263156"/>
    <n v="3361.75"/>
    <n v="141.54736842105262"/>
    <x v="121"/>
    <n v="95"/>
    <n v="106.16052631578947"/>
    <n v="10085.25"/>
    <x v="1"/>
  </r>
  <r>
    <x v="17"/>
    <x v="3"/>
    <x v="0"/>
    <x v="125"/>
    <x v="125"/>
    <x v="125"/>
    <n v="12.047520661157025"/>
    <n v="2915.5"/>
    <n v="48.190082644628099"/>
    <x v="122"/>
    <n v="242"/>
    <n v="36.142561983471076"/>
    <n v="8746.5"/>
    <x v="2"/>
  </r>
  <r>
    <x v="16"/>
    <x v="1"/>
    <x v="10"/>
    <x v="126"/>
    <x v="126"/>
    <x v="126"/>
    <n v="3.9739583333333335"/>
    <n v="381.5"/>
    <n v="15.895833333333334"/>
    <x v="123"/>
    <n v="96"/>
    <n v="11.921875"/>
    <n v="1144.5"/>
    <x v="0"/>
  </r>
  <r>
    <x v="21"/>
    <x v="4"/>
    <x v="11"/>
    <x v="127"/>
    <x v="127"/>
    <x v="127"/>
    <n v="31.019607843137255"/>
    <n v="1582"/>
    <n v="124.07843137254902"/>
    <x v="124"/>
    <n v="51"/>
    <n v="93.058823529411768"/>
    <n v="4746"/>
    <x v="0"/>
  </r>
  <r>
    <x v="11"/>
    <x v="3"/>
    <x v="1"/>
    <x v="128"/>
    <x v="128"/>
    <x v="128"/>
    <n v="127.27272727272727"/>
    <n v="2800"/>
    <n v="509.09090909090907"/>
    <x v="125"/>
    <n v="22"/>
    <n v="381.81818181818181"/>
    <n v="8400"/>
    <x v="2"/>
  </r>
  <r>
    <x v="15"/>
    <x v="4"/>
    <x v="19"/>
    <x v="129"/>
    <x v="129"/>
    <x v="129"/>
    <n v="11.461065573770492"/>
    <n v="1398.25"/>
    <n v="45.844262295081968"/>
    <x v="126"/>
    <n v="122"/>
    <n v="34.383196721311478"/>
    <n v="4194.75"/>
    <x v="0"/>
  </r>
  <r>
    <x v="16"/>
    <x v="1"/>
    <x v="4"/>
    <x v="130"/>
    <x v="130"/>
    <x v="130"/>
    <n v="5.536977491961415"/>
    <n v="1722"/>
    <n v="22.14790996784566"/>
    <x v="18"/>
    <n v="311"/>
    <n v="16.610932475884244"/>
    <n v="5166"/>
    <x v="0"/>
  </r>
  <r>
    <x v="13"/>
    <x v="0"/>
    <x v="13"/>
    <x v="131"/>
    <x v="131"/>
    <x v="131"/>
    <n v="5.2739726027397262"/>
    <n v="385"/>
    <n v="21.095890410958905"/>
    <x v="127"/>
    <n v="73"/>
    <n v="15.82191780821918"/>
    <n v="1155"/>
    <x v="0"/>
  </r>
  <r>
    <x v="13"/>
    <x v="0"/>
    <x v="20"/>
    <x v="132"/>
    <x v="132"/>
    <x v="132"/>
    <n v="20.086397058823529"/>
    <n v="2731.75"/>
    <n v="80.345588235294116"/>
    <x v="78"/>
    <n v="136"/>
    <n v="60.259191176470587"/>
    <n v="8195.25"/>
    <x v="2"/>
  </r>
  <r>
    <x v="4"/>
    <x v="3"/>
    <x v="3"/>
    <x v="133"/>
    <x v="133"/>
    <x v="133"/>
    <n v="36.137500000000003"/>
    <n v="2168.25"/>
    <n v="144.55000000000001"/>
    <x v="128"/>
    <n v="60"/>
    <n v="108.41250000000001"/>
    <n v="6504.75"/>
    <x v="2"/>
  </r>
  <r>
    <x v="3"/>
    <x v="1"/>
    <x v="1"/>
    <x v="134"/>
    <x v="134"/>
    <x v="134"/>
    <n v="2.8468899521531101"/>
    <n v="1190"/>
    <n v="11.387559808612441"/>
    <x v="129"/>
    <n v="418"/>
    <n v="8.5406698564593313"/>
    <n v="3570"/>
    <x v="0"/>
  </r>
  <r>
    <x v="10"/>
    <x v="1"/>
    <x v="20"/>
    <x v="135"/>
    <x v="135"/>
    <x v="135"/>
    <n v="7.8692052980132452"/>
    <n v="1188.25"/>
    <n v="31.476821192052981"/>
    <x v="20"/>
    <n v="151"/>
    <n v="23.607615894039736"/>
    <n v="3564.75"/>
    <x v="0"/>
  </r>
  <r>
    <x v="18"/>
    <x v="3"/>
    <x v="6"/>
    <x v="136"/>
    <x v="136"/>
    <x v="136"/>
    <n v="4.1757425742574261"/>
    <n v="843.50000000000011"/>
    <n v="16.702970297029704"/>
    <x v="130"/>
    <n v="202"/>
    <n v="12.527227722772277"/>
    <n v="2530.5"/>
    <x v="0"/>
  </r>
  <r>
    <x v="5"/>
    <x v="5"/>
    <x v="16"/>
    <x v="137"/>
    <x v="137"/>
    <x v="137"/>
    <n v="4.083333333333333"/>
    <n v="514.5"/>
    <n v="16.333333333333332"/>
    <x v="131"/>
    <n v="126"/>
    <n v="12.25"/>
    <n v="1543.5"/>
    <x v="0"/>
  </r>
  <r>
    <x v="20"/>
    <x v="4"/>
    <x v="8"/>
    <x v="138"/>
    <x v="138"/>
    <x v="138"/>
    <n v="10.084375"/>
    <n v="1613.5"/>
    <n v="40.337499999999999"/>
    <x v="119"/>
    <n v="160"/>
    <n v="30.253124999999997"/>
    <n v="4840.5"/>
    <x v="0"/>
  </r>
  <r>
    <x v="1"/>
    <x v="5"/>
    <x v="13"/>
    <x v="139"/>
    <x v="139"/>
    <x v="139"/>
    <n v="35"/>
    <n v="105"/>
    <n v="140"/>
    <x v="132"/>
    <n v="3"/>
    <n v="105"/>
    <n v="315"/>
    <x v="0"/>
  </r>
  <r>
    <x v="7"/>
    <x v="4"/>
    <x v="18"/>
    <x v="140"/>
    <x v="140"/>
    <x v="140"/>
    <n v="12.34051724137931"/>
    <n v="715.75"/>
    <n v="49.362068965517238"/>
    <x v="133"/>
    <n v="58"/>
    <n v="37.021551724137929"/>
    <n v="2147.25"/>
    <x v="0"/>
  </r>
  <r>
    <x v="1"/>
    <x v="2"/>
    <x v="19"/>
    <x v="141"/>
    <x v="141"/>
    <x v="141"/>
    <n v="25.152542372881356"/>
    <n v="1484"/>
    <n v="100.61016949152543"/>
    <x v="134"/>
    <n v="59"/>
    <n v="75.457627118644069"/>
    <n v="4452"/>
    <x v="0"/>
  </r>
  <r>
    <x v="24"/>
    <x v="3"/>
    <x v="2"/>
    <x v="142"/>
    <x v="142"/>
    <x v="142"/>
    <n v="0.8141025641025641"/>
    <n v="222.25"/>
    <n v="3.2564102564102564"/>
    <x v="135"/>
    <n v="273"/>
    <n v="2.4423076923076925"/>
    <n v="666.75"/>
    <x v="0"/>
  </r>
  <r>
    <x v="16"/>
    <x v="5"/>
    <x v="17"/>
    <x v="143"/>
    <x v="143"/>
    <x v="143"/>
    <n v="22.201271186440678"/>
    <n v="2619.75"/>
    <n v="88.805084745762713"/>
    <x v="136"/>
    <n v="118"/>
    <n v="66.603813559322035"/>
    <n v="7859.25"/>
    <x v="2"/>
  </r>
  <r>
    <x v="13"/>
    <x v="2"/>
    <x v="15"/>
    <x v="144"/>
    <x v="144"/>
    <x v="144"/>
    <n v="9.706666666666667"/>
    <n v="728"/>
    <n v="38.826666666666668"/>
    <x v="137"/>
    <n v="75"/>
    <n v="29.12"/>
    <n v="2184"/>
    <x v="0"/>
  </r>
  <r>
    <x v="22"/>
    <x v="2"/>
    <x v="1"/>
    <x v="145"/>
    <x v="145"/>
    <x v="145"/>
    <n v="1.196808510638298"/>
    <n v="393.75000000000006"/>
    <n v="4.7872340425531918"/>
    <x v="138"/>
    <n v="329"/>
    <n v="3.5904255319148941"/>
    <n v="1181.25"/>
    <x v="0"/>
  </r>
  <r>
    <x v="2"/>
    <x v="0"/>
    <x v="6"/>
    <x v="146"/>
    <x v="146"/>
    <x v="146"/>
    <n v="29.69927536231884"/>
    <n v="2049.25"/>
    <n v="118.79710144927536"/>
    <x v="139"/>
    <n v="69"/>
    <n v="89.097826086956516"/>
    <n v="6147.75"/>
    <x v="2"/>
  </r>
  <r>
    <x v="24"/>
    <x v="0"/>
    <x v="14"/>
    <x v="147"/>
    <x v="147"/>
    <x v="147"/>
    <n v="2.6715189873417722"/>
    <n v="1055.25"/>
    <n v="10.686075949367089"/>
    <x v="140"/>
    <n v="395"/>
    <n v="8.014556962025317"/>
    <n v="3165.75"/>
    <x v="0"/>
  </r>
  <r>
    <x v="2"/>
    <x v="0"/>
    <x v="21"/>
    <x v="148"/>
    <x v="148"/>
    <x v="148"/>
    <n v="2.5925925925925926"/>
    <n v="210"/>
    <n v="10.37037037037037"/>
    <x v="141"/>
    <n v="81"/>
    <n v="7.7777777777777777"/>
    <n v="630"/>
    <x v="0"/>
  </r>
  <r>
    <x v="0"/>
    <x v="2"/>
    <x v="2"/>
    <x v="149"/>
    <x v="149"/>
    <x v="149"/>
    <n v="37.440789473684212"/>
    <n v="1422.75"/>
    <n v="149.76315789473685"/>
    <x v="142"/>
    <n v="38"/>
    <n v="112.32236842105263"/>
    <n v="4268.25"/>
    <x v="0"/>
  </r>
  <r>
    <x v="13"/>
    <x v="5"/>
    <x v="20"/>
    <x v="150"/>
    <x v="150"/>
    <x v="150"/>
    <n v="5.3756410256410261"/>
    <n v="1048.25"/>
    <n v="21.502564102564104"/>
    <x v="143"/>
    <n v="195"/>
    <n v="16.126923076923077"/>
    <n v="3144.75"/>
    <x v="0"/>
  </r>
  <r>
    <x v="15"/>
    <x v="0"/>
    <x v="3"/>
    <x v="151"/>
    <x v="151"/>
    <x v="151"/>
    <n v="4.0685920577617329"/>
    <n v="2254"/>
    <n v="16.274368231046932"/>
    <x v="144"/>
    <n v="554"/>
    <n v="12.205776173285198"/>
    <n v="6762"/>
    <x v="2"/>
  </r>
  <r>
    <x v="9"/>
    <x v="5"/>
    <x v="12"/>
    <x v="152"/>
    <x v="152"/>
    <x v="152"/>
    <n v="33.659574468085104"/>
    <n v="1582"/>
    <n v="134.63829787234042"/>
    <x v="124"/>
    <n v="47"/>
    <n v="100.97872340425531"/>
    <n v="4746"/>
    <x v="0"/>
  </r>
  <r>
    <x v="20"/>
    <x v="4"/>
    <x v="9"/>
    <x v="153"/>
    <x v="153"/>
    <x v="153"/>
    <n v="16.233552631578949"/>
    <n v="2467.5"/>
    <n v="64.934210526315795"/>
    <x v="145"/>
    <n v="152"/>
    <n v="48.70065789473685"/>
    <n v="7402.5"/>
    <x v="2"/>
  </r>
  <r>
    <x v="13"/>
    <x v="1"/>
    <x v="12"/>
    <x v="154"/>
    <x v="154"/>
    <x v="154"/>
    <n v="3.0130597014925371"/>
    <n v="403.75"/>
    <n v="12.052238805970148"/>
    <x v="146"/>
    <n v="134"/>
    <n v="9.0391791044776113"/>
    <n v="1211.25"/>
    <x v="0"/>
  </r>
  <r>
    <x v="12"/>
    <x v="1"/>
    <x v="5"/>
    <x v="155"/>
    <x v="155"/>
    <x v="155"/>
    <n v="5.75"/>
    <n v="644"/>
    <n v="23"/>
    <x v="147"/>
    <n v="112"/>
    <n v="17.25"/>
    <n v="1932"/>
    <x v="0"/>
  </r>
  <r>
    <x v="19"/>
    <x v="2"/>
    <x v="19"/>
    <x v="156"/>
    <x v="156"/>
    <x v="156"/>
    <n v="49.65625"/>
    <n v="794.5"/>
    <n v="198.625"/>
    <x v="148"/>
    <n v="16"/>
    <n v="148.96875"/>
    <n v="2383.5"/>
    <x v="0"/>
  </r>
  <r>
    <x v="13"/>
    <x v="2"/>
    <x v="4"/>
    <x v="157"/>
    <x v="157"/>
    <x v="157"/>
    <n v="13.916666666666666"/>
    <n v="1169"/>
    <n v="55.666666666666664"/>
    <x v="149"/>
    <n v="84"/>
    <n v="41.75"/>
    <n v="3507"/>
    <x v="0"/>
  </r>
  <r>
    <x v="21"/>
    <x v="0"/>
    <x v="6"/>
    <x v="158"/>
    <x v="158"/>
    <x v="158"/>
    <n v="13.893939393939394"/>
    <n v="1375.5"/>
    <n v="55.575757575757578"/>
    <x v="150"/>
    <n v="99"/>
    <n v="41.681818181818187"/>
    <n v="4126.5"/>
    <x v="0"/>
  </r>
  <r>
    <x v="24"/>
    <x v="5"/>
    <x v="18"/>
    <x v="159"/>
    <x v="159"/>
    <x v="159"/>
    <n v="5.0283018867924527"/>
    <n v="1865.5"/>
    <n v="20.113207547169811"/>
    <x v="151"/>
    <n v="371"/>
    <n v="15.084905660377359"/>
    <n v="5596.5"/>
    <x v="0"/>
  </r>
  <r>
    <x v="5"/>
    <x v="5"/>
    <x v="20"/>
    <x v="160"/>
    <x v="160"/>
    <x v="160"/>
    <n v="17.103448275862068"/>
    <n v="3471.9999999999995"/>
    <n v="68.41379310344827"/>
    <x v="152"/>
    <n v="203"/>
    <n v="51.310344827586206"/>
    <n v="10416"/>
    <x v="1"/>
  </r>
  <r>
    <x v="5"/>
    <x v="3"/>
    <x v="12"/>
    <x v="161"/>
    <x v="161"/>
    <x v="161"/>
    <n v="9.3811475409836067"/>
    <n v="1716.75"/>
    <n v="37.524590163934427"/>
    <x v="153"/>
    <n v="183"/>
    <n v="28.143442622950822"/>
    <n v="5150.25"/>
    <x v="0"/>
  </r>
  <r>
    <x v="5"/>
    <x v="2"/>
    <x v="8"/>
    <x v="162"/>
    <x v="162"/>
    <x v="162"/>
    <n v="2.9705128205128206"/>
    <n v="579.25"/>
    <n v="11.882051282051282"/>
    <x v="154"/>
    <n v="195"/>
    <n v="8.9115384615384627"/>
    <n v="1737.75"/>
    <x v="0"/>
  </r>
  <r>
    <x v="9"/>
    <x v="3"/>
    <x v="20"/>
    <x v="163"/>
    <x v="163"/>
    <x v="163"/>
    <n v="2.2555555555555555"/>
    <n v="304.5"/>
    <n v="9.0222222222222221"/>
    <x v="155"/>
    <n v="135"/>
    <n v="6.7666666666666666"/>
    <n v="913.5"/>
    <x v="0"/>
  </r>
  <r>
    <x v="16"/>
    <x v="3"/>
    <x v="8"/>
    <x v="164"/>
    <x v="164"/>
    <x v="164"/>
    <n v="5.2144670050761421"/>
    <n v="1027.25"/>
    <n v="20.857868020304569"/>
    <x v="156"/>
    <n v="197"/>
    <n v="15.643401015228427"/>
    <n v="3081.75"/>
    <x v="0"/>
  </r>
  <r>
    <x v="0"/>
    <x v="1"/>
    <x v="4"/>
    <x v="165"/>
    <x v="165"/>
    <x v="165"/>
    <n v="2.0175619834710745"/>
    <n v="488.25000000000006"/>
    <n v="8.0702479338842981"/>
    <x v="157"/>
    <n v="242"/>
    <n v="6.052685950413224"/>
    <n v="1464.75"/>
    <x v="0"/>
  </r>
  <r>
    <x v="23"/>
    <x v="2"/>
    <x v="0"/>
    <x v="166"/>
    <x v="166"/>
    <x v="166"/>
    <n v="67.900000000000006"/>
    <n v="1697.5000000000002"/>
    <n v="271.60000000000002"/>
    <x v="13"/>
    <n v="25"/>
    <n v="203.70000000000002"/>
    <n v="5092.5"/>
    <x v="0"/>
  </r>
  <r>
    <x v="12"/>
    <x v="2"/>
    <x v="0"/>
    <x v="167"/>
    <x v="167"/>
    <x v="167"/>
    <n v="6.7430555555555554"/>
    <n v="1699.25"/>
    <n v="26.972222222222221"/>
    <x v="158"/>
    <n v="252"/>
    <n v="20.229166666666664"/>
    <n v="5097.75"/>
    <x v="0"/>
  </r>
  <r>
    <x v="22"/>
    <x v="3"/>
    <x v="16"/>
    <x v="168"/>
    <x v="168"/>
    <x v="168"/>
    <n v="5.5578313253012048"/>
    <n v="2306.5"/>
    <n v="22.231325301204819"/>
    <x v="159"/>
    <n v="415"/>
    <n v="16.673493975903614"/>
    <n v="6919.5"/>
    <x v="2"/>
  </r>
  <r>
    <x v="23"/>
    <x v="3"/>
    <x v="17"/>
    <x v="169"/>
    <x v="169"/>
    <x v="169"/>
    <n v="4.118534482758621"/>
    <n v="1433.25"/>
    <n v="16.474137931034484"/>
    <x v="160"/>
    <n v="348"/>
    <n v="12.355603448275863"/>
    <n v="4299.75"/>
    <x v="0"/>
  </r>
  <r>
    <x v="12"/>
    <x v="3"/>
    <x v="6"/>
    <x v="170"/>
    <x v="170"/>
    <x v="170"/>
    <n v="5.109004739336493"/>
    <n v="1078"/>
    <n v="20.436018957345972"/>
    <x v="161"/>
    <n v="211"/>
    <n v="15.327014218009479"/>
    <n v="3234"/>
    <x v="0"/>
  </r>
  <r>
    <x v="7"/>
    <x v="1"/>
    <x v="3"/>
    <x v="171"/>
    <x v="171"/>
    <x v="171"/>
    <n v="5.0555555555555554"/>
    <n v="409.5"/>
    <n v="20.222222222222221"/>
    <x v="162"/>
    <n v="81"/>
    <n v="15.166666666666666"/>
    <n v="1228.5"/>
    <x v="0"/>
  </r>
  <r>
    <x v="1"/>
    <x v="4"/>
    <x v="19"/>
    <x v="172"/>
    <x v="172"/>
    <x v="172"/>
    <n v="11.75"/>
    <n v="246.75"/>
    <n v="47"/>
    <x v="163"/>
    <n v="21"/>
    <n v="35.25"/>
    <n v="740.25"/>
    <x v="0"/>
  </r>
  <r>
    <x v="19"/>
    <x v="2"/>
    <x v="4"/>
    <x v="173"/>
    <x v="173"/>
    <x v="173"/>
    <n v="11.556930693069306"/>
    <n v="1167.25"/>
    <n v="46.227722772277225"/>
    <x v="164"/>
    <n v="101"/>
    <n v="34.670792079207921"/>
    <n v="3501.75"/>
    <x v="0"/>
  </r>
  <r>
    <x v="24"/>
    <x v="2"/>
    <x v="3"/>
    <x v="174"/>
    <x v="174"/>
    <x v="174"/>
    <n v="34.675925925925924"/>
    <n v="1872.5"/>
    <n v="138.7037037037037"/>
    <x v="165"/>
    <n v="54"/>
    <n v="104.02777777777777"/>
    <n v="5617.5"/>
    <x v="0"/>
  </r>
  <r>
    <x v="21"/>
    <x v="4"/>
    <x v="15"/>
    <x v="175"/>
    <x v="175"/>
    <x v="175"/>
    <n v="4.7459239130434785"/>
    <n v="1746.5"/>
    <n v="18.983695652173914"/>
    <x v="166"/>
    <n v="368"/>
    <n v="14.237771739130435"/>
    <n v="5239.5"/>
    <x v="0"/>
  </r>
  <r>
    <x v="15"/>
    <x v="5"/>
    <x v="4"/>
    <x v="176"/>
    <x v="176"/>
    <x v="176"/>
    <n v="0.78728606356968212"/>
    <n v="322"/>
    <n v="3.1491442542787285"/>
    <x v="167"/>
    <n v="409"/>
    <n v="2.3618581907090466"/>
    <n v="966"/>
    <x v="0"/>
  </r>
  <r>
    <x v="4"/>
    <x v="0"/>
    <x v="5"/>
    <x v="177"/>
    <x v="177"/>
    <x v="177"/>
    <n v="5.6370192307692308"/>
    <n v="586.25"/>
    <n v="22.548076923076923"/>
    <x v="168"/>
    <n v="104"/>
    <n v="16.911057692307693"/>
    <n v="1758.75"/>
    <x v="0"/>
  </r>
  <r>
    <x v="5"/>
    <x v="0"/>
    <x v="11"/>
    <x v="178"/>
    <x v="178"/>
    <x v="178"/>
    <n v="5.5167682926829267"/>
    <n v="904.75"/>
    <n v="22.067073170731707"/>
    <x v="169"/>
    <n v="164"/>
    <n v="16.550304878048781"/>
    <n v="2714.25"/>
    <x v="0"/>
  </r>
  <r>
    <x v="23"/>
    <x v="4"/>
    <x v="19"/>
    <x v="179"/>
    <x v="179"/>
    <x v="179"/>
    <n v="55.861842105263158"/>
    <n v="4245.5"/>
    <n v="223.44736842105263"/>
    <x v="170"/>
    <n v="76"/>
    <n v="167.58552631578948"/>
    <n v="12736.5"/>
    <x v="1"/>
  </r>
  <r>
    <x v="3"/>
    <x v="1"/>
    <x v="2"/>
    <x v="180"/>
    <x v="180"/>
    <x v="180"/>
    <n v="11.365168539325843"/>
    <n v="2023"/>
    <n v="45.460674157303373"/>
    <x v="171"/>
    <n v="178"/>
    <n v="34.09550561797753"/>
    <n v="6069"/>
    <x v="2"/>
  </r>
  <r>
    <x v="14"/>
    <x v="2"/>
    <x v="11"/>
    <x v="181"/>
    <x v="181"/>
    <x v="181"/>
    <n v="56.395161290322584"/>
    <n v="1748.25"/>
    <n v="225.58064516129033"/>
    <x v="172"/>
    <n v="31"/>
    <n v="169.18548387096774"/>
    <n v="5244.75"/>
    <x v="0"/>
  </r>
  <r>
    <x v="11"/>
    <x v="4"/>
    <x v="3"/>
    <x v="182"/>
    <x v="182"/>
    <x v="182"/>
    <n v="1.6455965909090908"/>
    <n v="579.25"/>
    <n v="6.5823863636363633"/>
    <x v="154"/>
    <n v="352"/>
    <n v="4.9367897727272725"/>
    <n v="1737.75"/>
    <x v="0"/>
  </r>
  <r>
    <x v="19"/>
    <x v="2"/>
    <x v="14"/>
    <x v="183"/>
    <x v="183"/>
    <x v="183"/>
    <n v="0.94230769230769229"/>
    <n v="159.25"/>
    <n v="3.7692307692307692"/>
    <x v="173"/>
    <n v="169"/>
    <n v="2.8269230769230766"/>
    <n v="477.75"/>
    <x v="0"/>
  </r>
  <r>
    <x v="4"/>
    <x v="2"/>
    <x v="15"/>
    <x v="184"/>
    <x v="184"/>
    <x v="184"/>
    <n v="6.7645739910313898"/>
    <n v="1508.5"/>
    <n v="27.058295964125559"/>
    <x v="174"/>
    <n v="223"/>
    <n v="20.293721973094168"/>
    <n v="4525.5"/>
    <x v="0"/>
  </r>
  <r>
    <x v="3"/>
    <x v="4"/>
    <x v="7"/>
    <x v="185"/>
    <x v="185"/>
    <x v="185"/>
    <n v="1.678082191780822"/>
    <n v="245"/>
    <n v="6.7123287671232879"/>
    <x v="175"/>
    <n v="146"/>
    <n v="5.0342465753424657"/>
    <n v="735"/>
    <x v="0"/>
  </r>
  <r>
    <x v="2"/>
    <x v="4"/>
    <x v="20"/>
    <x v="186"/>
    <x v="186"/>
    <x v="186"/>
    <n v="6.296875"/>
    <n v="705.25"/>
    <n v="25.1875"/>
    <x v="176"/>
    <n v="112"/>
    <n v="18.890625"/>
    <n v="2115.75"/>
    <x v="0"/>
  </r>
  <r>
    <x v="21"/>
    <x v="0"/>
    <x v="10"/>
    <x v="187"/>
    <x v="187"/>
    <x v="187"/>
    <n v="3.136443661971831"/>
    <n v="890.75"/>
    <n v="12.545774647887324"/>
    <x v="177"/>
    <n v="284"/>
    <n v="9.4093309859154921"/>
    <n v="2672.25"/>
    <x v="0"/>
  </r>
  <r>
    <x v="13"/>
    <x v="4"/>
    <x v="16"/>
    <x v="188"/>
    <x v="188"/>
    <x v="188"/>
    <n v="5.3884892086330938"/>
    <n v="749"/>
    <n v="21.553956834532375"/>
    <x v="178"/>
    <n v="139"/>
    <n v="16.165467625899282"/>
    <n v="2247"/>
    <x v="0"/>
  </r>
  <r>
    <x v="10"/>
    <x v="5"/>
    <x v="10"/>
    <x v="189"/>
    <x v="189"/>
    <x v="189"/>
    <n v="1.970873786407767"/>
    <n v="609"/>
    <n v="7.883495145631068"/>
    <x v="179"/>
    <n v="309"/>
    <n v="5.9126213592233015"/>
    <n v="1827"/>
    <x v="0"/>
  </r>
  <r>
    <x v="6"/>
    <x v="1"/>
    <x v="19"/>
    <x v="190"/>
    <x v="190"/>
    <x v="190"/>
    <n v="3.85"/>
    <n v="385"/>
    <n v="15.4"/>
    <x v="127"/>
    <n v="100"/>
    <n v="11.55"/>
    <n v="1155"/>
    <x v="0"/>
  </r>
  <r>
    <x v="5"/>
    <x v="4"/>
    <x v="11"/>
    <x v="191"/>
    <x v="191"/>
    <x v="191"/>
    <n v="41.166666666666664"/>
    <n v="1729"/>
    <n v="164.66666666666666"/>
    <x v="180"/>
    <n v="42"/>
    <n v="123.5"/>
    <n v="5187"/>
    <x v="0"/>
  </r>
  <r>
    <x v="12"/>
    <x v="4"/>
    <x v="20"/>
    <x v="192"/>
    <x v="192"/>
    <x v="192"/>
    <n v="57.385416666666664"/>
    <n v="1377.25"/>
    <n v="229.54166666666666"/>
    <x v="181"/>
    <n v="24"/>
    <n v="172.15625"/>
    <n v="4131.75"/>
    <x v="0"/>
  </r>
  <r>
    <x v="5"/>
    <x v="1"/>
    <x v="6"/>
    <x v="193"/>
    <x v="193"/>
    <x v="193"/>
    <n v="39.132530120481931"/>
    <n v="3248.0000000000005"/>
    <n v="156.53012048192772"/>
    <x v="182"/>
    <n v="83"/>
    <n v="117.39759036144579"/>
    <n v="9744"/>
    <x v="1"/>
  </r>
  <r>
    <x v="17"/>
    <x v="3"/>
    <x v="14"/>
    <x v="194"/>
    <x v="194"/>
    <x v="194"/>
    <n v="3.9786324786324787"/>
    <n v="931"/>
    <n v="15.914529914529915"/>
    <x v="183"/>
    <n v="234"/>
    <n v="11.935897435897436"/>
    <n v="2793"/>
    <x v="0"/>
  </r>
  <r>
    <x v="15"/>
    <x v="0"/>
    <x v="14"/>
    <x v="195"/>
    <x v="195"/>
    <x v="195"/>
    <n v="15.11228813559322"/>
    <n v="1783.25"/>
    <n v="60.449152542372879"/>
    <x v="184"/>
    <n v="118"/>
    <n v="45.336864406779661"/>
    <n v="5349.75"/>
    <x v="0"/>
  </r>
  <r>
    <x v="1"/>
    <x v="5"/>
    <x v="14"/>
    <x v="196"/>
    <x v="196"/>
    <x v="196"/>
    <n v="46.831521739130437"/>
    <n v="2154.25"/>
    <n v="187.32608695652175"/>
    <x v="185"/>
    <n v="46"/>
    <n v="140.49456521739131"/>
    <n v="6462.75"/>
    <x v="2"/>
  </r>
  <r>
    <x v="4"/>
    <x v="3"/>
    <x v="18"/>
    <x v="197"/>
    <x v="197"/>
    <x v="197"/>
    <n v="62.888297872340424"/>
    <n v="2955.75"/>
    <n v="251.55319148936169"/>
    <x v="186"/>
    <n v="47"/>
    <n v="188.66489361702128"/>
    <n v="8867.25"/>
    <x v="2"/>
  </r>
  <r>
    <x v="16"/>
    <x v="2"/>
    <x v="9"/>
    <x v="198"/>
    <x v="198"/>
    <x v="198"/>
    <n v="35.213414634146339"/>
    <n v="1443.75"/>
    <n v="140.85365853658536"/>
    <x v="187"/>
    <n v="41"/>
    <n v="105.64024390243901"/>
    <n v="4331.25"/>
    <x v="0"/>
  </r>
  <r>
    <x v="10"/>
    <x v="2"/>
    <x v="12"/>
    <x v="199"/>
    <x v="199"/>
    <x v="199"/>
    <n v="11.931818181818182"/>
    <n v="3281.25"/>
    <n v="47.727272727272727"/>
    <x v="188"/>
    <n v="275"/>
    <n v="35.795454545454547"/>
    <n v="9843.75"/>
    <x v="1"/>
  </r>
  <r>
    <x v="11"/>
    <x v="5"/>
    <x v="3"/>
    <x v="200"/>
    <x v="200"/>
    <x v="200"/>
    <n v="9.6533783783783775"/>
    <n v="3571.7499999999995"/>
    <n v="38.61351351351351"/>
    <x v="189"/>
    <n v="370"/>
    <n v="28.960135135135133"/>
    <n v="10715.25"/>
    <x v="1"/>
  </r>
  <r>
    <x v="6"/>
    <x v="4"/>
    <x v="9"/>
    <x v="201"/>
    <x v="201"/>
    <x v="201"/>
    <n v="29.407608695652176"/>
    <n v="4058.2500000000005"/>
    <n v="117.6304347826087"/>
    <x v="190"/>
    <n v="138"/>
    <n v="88.22282608695653"/>
    <n v="12174.75"/>
    <x v="1"/>
  </r>
  <r>
    <x v="12"/>
    <x v="3"/>
    <x v="18"/>
    <x v="202"/>
    <x v="202"/>
    <x v="202"/>
    <n v="6.1779069767441861"/>
    <n v="1328.25"/>
    <n v="24.711627906976744"/>
    <x v="191"/>
    <n v="215"/>
    <n v="18.533720930232558"/>
    <n v="3984.75"/>
    <x v="0"/>
  </r>
  <r>
    <x v="10"/>
    <x v="5"/>
    <x v="12"/>
    <x v="203"/>
    <x v="203"/>
    <x v="203"/>
    <n v="2.625"/>
    <n v="882"/>
    <n v="10.5"/>
    <x v="192"/>
    <n v="336"/>
    <n v="7.875"/>
    <n v="2646"/>
    <x v="0"/>
  </r>
  <r>
    <x v="7"/>
    <x v="3"/>
    <x v="21"/>
    <x v="204"/>
    <x v="204"/>
    <x v="204"/>
    <n v="0.60624999999999996"/>
    <n v="169.75"/>
    <n v="2.4249999999999998"/>
    <x v="193"/>
    <n v="280"/>
    <n v="1.8187499999999999"/>
    <n v="509.25"/>
    <x v="0"/>
  </r>
  <r>
    <x v="11"/>
    <x v="4"/>
    <x v="6"/>
    <x v="205"/>
    <x v="205"/>
    <x v="205"/>
    <n v="1.7400568181818181"/>
    <n v="612.5"/>
    <n v="6.9602272727272725"/>
    <x v="194"/>
    <n v="352"/>
    <n v="5.2201704545454541"/>
    <n v="1837.5"/>
    <x v="0"/>
  </r>
  <r>
    <x v="9"/>
    <x v="3"/>
    <x v="11"/>
    <x v="206"/>
    <x v="206"/>
    <x v="206"/>
    <n v="3.6680790960451977"/>
    <n v="649.25"/>
    <n v="14.672316384180791"/>
    <x v="195"/>
    <n v="177"/>
    <n v="11.004237288135593"/>
    <n v="1947.75"/>
    <x v="0"/>
  </r>
  <r>
    <x v="10"/>
    <x v="0"/>
    <x v="7"/>
    <x v="207"/>
    <x v="207"/>
    <x v="207"/>
    <n v="235.8125"/>
    <n v="2829.75"/>
    <n v="943.25"/>
    <x v="196"/>
    <n v="12"/>
    <n v="707.4375"/>
    <n v="8489.25"/>
    <x v="2"/>
  </r>
  <r>
    <x v="6"/>
    <x v="3"/>
    <x v="18"/>
    <x v="208"/>
    <x v="208"/>
    <x v="208"/>
    <n v="62.270833333333336"/>
    <n v="1494.5"/>
    <n v="249.08333333333334"/>
    <x v="197"/>
    <n v="24"/>
    <n v="186.8125"/>
    <n v="4483.5"/>
    <x v="0"/>
  </r>
  <r>
    <x v="24"/>
    <x v="5"/>
    <x v="12"/>
    <x v="209"/>
    <x v="209"/>
    <x v="209"/>
    <n v="7.277322404371585"/>
    <n v="1331.75"/>
    <n v="29.10928961748634"/>
    <x v="198"/>
    <n v="183"/>
    <n v="21.831967213114755"/>
    <n v="3995.25"/>
    <x v="0"/>
  </r>
  <r>
    <x v="15"/>
    <x v="1"/>
    <x v="12"/>
    <x v="210"/>
    <x v="210"/>
    <x v="210"/>
    <n v="10.244525547445255"/>
    <n v="1403.5"/>
    <n v="40.978102189781019"/>
    <x v="199"/>
    <n v="137"/>
    <n v="30.733576642335763"/>
    <n v="4210.5"/>
    <x v="0"/>
  </r>
  <r>
    <x v="21"/>
    <x v="4"/>
    <x v="6"/>
    <x v="211"/>
    <x v="211"/>
    <x v="211"/>
    <n v="33.384615384615387"/>
    <n v="434"/>
    <n v="133.53846153846155"/>
    <x v="200"/>
    <n v="13"/>
    <n v="100.15384615384616"/>
    <n v="1302"/>
    <x v="0"/>
  </r>
  <r>
    <x v="22"/>
    <x v="0"/>
    <x v="3"/>
    <x v="212"/>
    <x v="212"/>
    <x v="212"/>
    <n v="43.270833333333336"/>
    <n v="3634.75"/>
    <n v="173.08333333333334"/>
    <x v="201"/>
    <n v="84"/>
    <n v="129.8125"/>
    <n v="10904.25"/>
    <x v="1"/>
  </r>
  <r>
    <x v="2"/>
    <x v="1"/>
    <x v="11"/>
    <x v="213"/>
    <x v="213"/>
    <x v="213"/>
    <n v="12.841911764705882"/>
    <n v="873.25"/>
    <n v="51.367647058823529"/>
    <x v="202"/>
    <n v="68"/>
    <n v="38.525735294117645"/>
    <n v="2619.75"/>
    <x v="0"/>
  </r>
  <r>
    <x v="7"/>
    <x v="2"/>
    <x v="9"/>
    <x v="214"/>
    <x v="214"/>
    <x v="214"/>
    <n v="2.3666666666666667"/>
    <n v="248.5"/>
    <n v="9.4666666666666668"/>
    <x v="203"/>
    <n v="105"/>
    <n v="7.1"/>
    <n v="745.5"/>
    <x v="0"/>
  </r>
  <r>
    <x v="4"/>
    <x v="3"/>
    <x v="13"/>
    <x v="215"/>
    <x v="215"/>
    <x v="215"/>
    <n v="27.256250000000001"/>
    <n v="1090.25"/>
    <n v="109.02500000000001"/>
    <x v="204"/>
    <n v="40"/>
    <n v="81.768750000000011"/>
    <n v="3270.75"/>
    <x v="0"/>
  </r>
  <r>
    <x v="18"/>
    <x v="0"/>
    <x v="8"/>
    <x v="216"/>
    <x v="216"/>
    <x v="216"/>
    <n v="5.976923076923077"/>
    <n v="388.5"/>
    <n v="23.907692307692308"/>
    <x v="205"/>
    <n v="65"/>
    <n v="17.930769230769229"/>
    <n v="1165.5"/>
    <x v="0"/>
  </r>
  <r>
    <x v="20"/>
    <x v="1"/>
    <x v="10"/>
    <x v="217"/>
    <x v="217"/>
    <x v="217"/>
    <n v="2.2570093457943927"/>
    <n v="241.50000000000003"/>
    <n v="9.0280373831775709"/>
    <x v="206"/>
    <n v="107"/>
    <n v="6.7710280373831786"/>
    <n v="724.5"/>
    <x v="0"/>
  </r>
  <r>
    <x v="9"/>
    <x v="3"/>
    <x v="19"/>
    <x v="218"/>
    <x v="218"/>
    <x v="218"/>
    <n v="5.8744493392070485"/>
    <n v="1333.5"/>
    <n v="23.497797356828194"/>
    <x v="207"/>
    <n v="227"/>
    <n v="17.623348017621147"/>
    <n v="4000.5"/>
    <x v="0"/>
  </r>
  <r>
    <x v="18"/>
    <x v="3"/>
    <x v="9"/>
    <x v="219"/>
    <x v="219"/>
    <x v="219"/>
    <n v="31.634615384615383"/>
    <n v="1233.75"/>
    <n v="126.53846153846153"/>
    <x v="208"/>
    <n v="39"/>
    <n v="94.903846153846146"/>
    <n v="3701.25"/>
    <x v="0"/>
  </r>
  <r>
    <x v="8"/>
    <x v="3"/>
    <x v="5"/>
    <x v="220"/>
    <x v="220"/>
    <x v="220"/>
    <n v="29.833333333333332"/>
    <n v="2506"/>
    <n v="119.33333333333333"/>
    <x v="209"/>
    <n v="84"/>
    <n v="89.5"/>
    <n v="7518"/>
    <x v="2"/>
  </r>
  <r>
    <x v="11"/>
    <x v="0"/>
    <x v="15"/>
    <x v="221"/>
    <x v="221"/>
    <x v="221"/>
    <n v="6.2649999999999997"/>
    <n v="626.5"/>
    <n v="25.06"/>
    <x v="210"/>
    <n v="100"/>
    <n v="18.794999999999998"/>
    <n v="1879.5"/>
    <x v="0"/>
  </r>
  <r>
    <x v="4"/>
    <x v="2"/>
    <x v="16"/>
    <x v="222"/>
    <x v="222"/>
    <x v="222"/>
    <n v="2.1729166666666666"/>
    <n v="260.75"/>
    <n v="8.6916666666666664"/>
    <x v="211"/>
    <n v="120"/>
    <n v="6.5187499999999998"/>
    <n v="782.25"/>
    <x v="0"/>
  </r>
  <r>
    <x v="16"/>
    <x v="4"/>
    <x v="16"/>
    <x v="223"/>
    <x v="223"/>
    <x v="223"/>
    <n v="6.3463035019455249"/>
    <n v="1631"/>
    <n v="25.3852140077821"/>
    <x v="212"/>
    <n v="257"/>
    <n v="19.038910505836576"/>
    <n v="4893"/>
    <x v="0"/>
  </r>
  <r>
    <x v="12"/>
    <x v="5"/>
    <x v="7"/>
    <x v="224"/>
    <x v="224"/>
    <x v="224"/>
    <n v="23.964705882352941"/>
    <n v="2037"/>
    <n v="95.858823529411765"/>
    <x v="213"/>
    <n v="85"/>
    <n v="71.89411764705882"/>
    <n v="6111"/>
    <x v="2"/>
  </r>
  <r>
    <x v="21"/>
    <x v="5"/>
    <x v="7"/>
    <x v="225"/>
    <x v="225"/>
    <x v="225"/>
    <n v="5.0238764044943824"/>
    <n v="894.25000000000011"/>
    <n v="20.09550561797753"/>
    <x v="214"/>
    <n v="178"/>
    <n v="15.071629213483147"/>
    <n v="2682.75"/>
    <x v="0"/>
  </r>
  <r>
    <x v="22"/>
    <x v="3"/>
    <x v="19"/>
    <x v="226"/>
    <x v="226"/>
    <x v="226"/>
    <n v="5.5860927152317883"/>
    <n v="843.5"/>
    <n v="22.344370860927153"/>
    <x v="130"/>
    <n v="151"/>
    <n v="16.758278145695364"/>
    <n v="2530.5"/>
    <x v="0"/>
  </r>
  <r>
    <x v="21"/>
    <x v="1"/>
    <x v="8"/>
    <x v="227"/>
    <x v="227"/>
    <x v="227"/>
    <n v="6.950704225352113"/>
    <n v="987"/>
    <n v="27.802816901408452"/>
    <x v="215"/>
    <n v="142"/>
    <n v="20.85211267605634"/>
    <n v="2961"/>
    <x v="0"/>
  </r>
  <r>
    <x v="24"/>
    <x v="0"/>
    <x v="13"/>
    <x v="228"/>
    <x v="228"/>
    <x v="228"/>
    <n v="3.6161504424778763"/>
    <n v="817.25"/>
    <n v="14.464601769911505"/>
    <x v="216"/>
    <n v="226"/>
    <n v="10.848451327433629"/>
    <n v="2451.75"/>
    <x v="0"/>
  </r>
  <r>
    <x v="24"/>
    <x v="4"/>
    <x v="13"/>
    <x v="229"/>
    <x v="229"/>
    <x v="229"/>
    <n v="3.8643695014662756"/>
    <n v="1317.75"/>
    <n v="15.457478005865102"/>
    <x v="217"/>
    <n v="341"/>
    <n v="11.593108504398828"/>
    <n v="3953.25"/>
    <x v="0"/>
  </r>
  <r>
    <x v="16"/>
    <x v="3"/>
    <x v="7"/>
    <x v="230"/>
    <x v="230"/>
    <x v="230"/>
    <n v="8.1624999999999996"/>
    <n v="1142.75"/>
    <n v="32.65"/>
    <x v="108"/>
    <n v="140"/>
    <n v="24.487499999999997"/>
    <n v="3428.25"/>
    <x v="0"/>
  </r>
  <r>
    <x v="23"/>
    <x v="1"/>
    <x v="13"/>
    <x v="231"/>
    <x v="231"/>
    <x v="231"/>
    <n v="9.338636363636363"/>
    <n v="3081.75"/>
    <n v="37.354545454545452"/>
    <x v="218"/>
    <n v="330"/>
    <n v="28.015909090909091"/>
    <n v="9245.25"/>
    <x v="1"/>
  </r>
  <r>
    <x v="2"/>
    <x v="1"/>
    <x v="14"/>
    <x v="232"/>
    <x v="232"/>
    <x v="232"/>
    <n v="16.900684931506849"/>
    <n v="1233.75"/>
    <n v="67.602739726027394"/>
    <x v="208"/>
    <n v="73"/>
    <n v="50.702054794520549"/>
    <n v="3701.25"/>
    <x v="0"/>
  </r>
  <r>
    <x v="1"/>
    <x v="1"/>
    <x v="12"/>
    <x v="233"/>
    <x v="233"/>
    <x v="233"/>
    <n v="385.4375"/>
    <n v="1541.75"/>
    <n v="1541.75"/>
    <x v="219"/>
    <n v="4"/>
    <n v="1156.3125"/>
    <n v="4625.25"/>
    <x v="0"/>
  </r>
  <r>
    <x v="3"/>
    <x v="3"/>
    <x v="0"/>
    <x v="234"/>
    <x v="234"/>
    <x v="234"/>
    <n v="16.087719298245613"/>
    <n v="4585"/>
    <n v="64.350877192982452"/>
    <x v="220"/>
    <n v="285"/>
    <n v="48.263157894736835"/>
    <n v="13755"/>
    <x v="1"/>
  </r>
  <r>
    <x v="23"/>
    <x v="3"/>
    <x v="13"/>
    <x v="235"/>
    <x v="235"/>
    <x v="235"/>
    <n v="29.225000000000001"/>
    <n v="1753.5"/>
    <n v="116.9"/>
    <x v="221"/>
    <n v="60"/>
    <n v="87.675000000000011"/>
    <n v="5260.5"/>
    <x v="0"/>
  </r>
  <r>
    <x v="7"/>
    <x v="5"/>
    <x v="19"/>
    <x v="236"/>
    <x v="236"/>
    <x v="236"/>
    <n v="17.621287128712872"/>
    <n v="1779.75"/>
    <n v="70.485148514851488"/>
    <x v="222"/>
    <n v="101"/>
    <n v="52.863861386138616"/>
    <n v="5339.25"/>
    <x v="0"/>
  </r>
  <r>
    <x v="6"/>
    <x v="1"/>
    <x v="5"/>
    <x v="237"/>
    <x v="237"/>
    <x v="237"/>
    <n v="31.927777777777777"/>
    <n v="1436.75"/>
    <n v="127.71111111111111"/>
    <x v="223"/>
    <n v="45"/>
    <n v="95.783333333333331"/>
    <n v="4310.25"/>
    <x v="0"/>
  </r>
  <r>
    <x v="4"/>
    <x v="3"/>
    <x v="16"/>
    <x v="238"/>
    <x v="238"/>
    <x v="238"/>
    <n v="4.0480427046263348"/>
    <n v="1137.5"/>
    <n v="16.192170818505339"/>
    <x v="224"/>
    <n v="281"/>
    <n v="12.144128113879004"/>
    <n v="3412.5"/>
    <x v="0"/>
  </r>
  <r>
    <x v="16"/>
    <x v="4"/>
    <x v="8"/>
    <x v="239"/>
    <x v="239"/>
    <x v="239"/>
    <n v="3.9692028985507246"/>
    <n v="547.75"/>
    <n v="15.876811594202898"/>
    <x v="225"/>
    <n v="138"/>
    <n v="11.907608695652174"/>
    <n v="1643.25"/>
    <x v="0"/>
  </r>
  <r>
    <x v="4"/>
    <x v="1"/>
    <x v="11"/>
    <x v="240"/>
    <x v="240"/>
    <x v="240"/>
    <n v="4.3967391304347823"/>
    <n v="1415.75"/>
    <n v="17.586956521739129"/>
    <x v="226"/>
    <n v="322"/>
    <n v="13.190217391304348"/>
    <n v="4247.25"/>
    <x v="0"/>
  </r>
  <r>
    <x v="24"/>
    <x v="3"/>
    <x v="9"/>
    <x v="241"/>
    <x v="241"/>
    <x v="241"/>
    <n v="22.420588235294119"/>
    <n v="1905.75"/>
    <n v="89.682352941176475"/>
    <x v="227"/>
    <n v="85"/>
    <n v="67.261764705882356"/>
    <n v="5717.25"/>
    <x v="0"/>
  </r>
  <r>
    <x v="3"/>
    <x v="2"/>
    <x v="6"/>
    <x v="242"/>
    <x v="242"/>
    <x v="242"/>
    <n v="4.6730769230769234"/>
    <n v="850.5"/>
    <n v="18.692307692307693"/>
    <x v="228"/>
    <n v="182"/>
    <n v="14.01923076923077"/>
    <n v="2551.5"/>
    <x v="0"/>
  </r>
  <r>
    <x v="11"/>
    <x v="2"/>
    <x v="3"/>
    <x v="243"/>
    <x v="243"/>
    <x v="243"/>
    <n v="5.6247323340471089"/>
    <n v="2626.75"/>
    <n v="22.498929336188436"/>
    <x v="229"/>
    <n v="467"/>
    <n v="16.874197002141326"/>
    <n v="7880.25"/>
    <x v="2"/>
  </r>
  <r>
    <x v="24"/>
    <x v="4"/>
    <x v="9"/>
    <x v="244"/>
    <x v="244"/>
    <x v="244"/>
    <n v="137.875"/>
    <n v="1930.25"/>
    <n v="551.5"/>
    <x v="230"/>
    <n v="14"/>
    <n v="413.625"/>
    <n v="5790.75"/>
    <x v="0"/>
  </r>
  <r>
    <x v="6"/>
    <x v="5"/>
    <x v="0"/>
    <x v="245"/>
    <x v="245"/>
    <x v="245"/>
    <n v="7.0688202247191008"/>
    <n v="1258.25"/>
    <n v="28.275280898876403"/>
    <x v="231"/>
    <n v="178"/>
    <n v="21.206460674157302"/>
    <n v="3774.75"/>
    <x v="0"/>
  </r>
  <r>
    <x v="15"/>
    <x v="0"/>
    <x v="7"/>
    <x v="246"/>
    <x v="246"/>
    <x v="246"/>
    <n v="2.5654450261780104"/>
    <n v="490"/>
    <n v="10.261780104712042"/>
    <x v="232"/>
    <n v="191"/>
    <n v="7.6963350785340312"/>
    <n v="1470"/>
    <x v="0"/>
  </r>
  <r>
    <x v="9"/>
    <x v="2"/>
    <x v="21"/>
    <x v="247"/>
    <x v="247"/>
    <x v="247"/>
    <n v="0.97634069400630918"/>
    <n v="309.5"/>
    <n v="3.9053627760252367"/>
    <x v="233"/>
    <n v="317"/>
    <n v="2.9290220820189274"/>
    <n v="928.5"/>
    <x v="0"/>
  </r>
  <r>
    <x v="5"/>
    <x v="5"/>
    <x v="0"/>
    <x v="248"/>
    <x v="248"/>
    <x v="248"/>
    <n v="4.729268292682927"/>
    <n v="1939"/>
    <n v="18.917073170731708"/>
    <x v="234"/>
    <n v="410"/>
    <n v="14.18780487804878"/>
    <n v="5817"/>
    <x v="0"/>
  </r>
  <r>
    <x v="12"/>
    <x v="4"/>
    <x v="2"/>
    <x v="249"/>
    <x v="249"/>
    <x v="249"/>
    <n v="3.167883211678832"/>
    <n v="434"/>
    <n v="12.671532846715328"/>
    <x v="200"/>
    <n v="137"/>
    <n v="9.5036496350364956"/>
    <n v="1302"/>
    <x v="0"/>
  </r>
  <r>
    <x v="4"/>
    <x v="2"/>
    <x v="10"/>
    <x v="250"/>
    <x v="250"/>
    <x v="250"/>
    <n v="7.5511811023622046"/>
    <n v="1918"/>
    <n v="30.204724409448819"/>
    <x v="22"/>
    <n v="254"/>
    <n v="22.653543307086615"/>
    <n v="5754"/>
    <x v="0"/>
  </r>
  <r>
    <x v="2"/>
    <x v="0"/>
    <x v="10"/>
    <x v="251"/>
    <x v="251"/>
    <x v="251"/>
    <n v="1.4709051724137931"/>
    <n v="341.25"/>
    <n v="5.8836206896551726"/>
    <x v="235"/>
    <n v="232"/>
    <n v="4.412715517241379"/>
    <n v="1023.75"/>
    <x v="0"/>
  </r>
  <r>
    <x v="18"/>
    <x v="2"/>
    <x v="1"/>
    <x v="252"/>
    <x v="252"/>
    <x v="252"/>
    <n v="4.4914163090128758"/>
    <n v="1046.5"/>
    <n v="17.965665236051503"/>
    <x v="236"/>
    <n v="233"/>
    <n v="13.474248927038627"/>
    <n v="3139.5"/>
    <x v="0"/>
  </r>
  <r>
    <x v="19"/>
    <x v="2"/>
    <x v="3"/>
    <x v="253"/>
    <x v="253"/>
    <x v="253"/>
    <n v="15.690677966101696"/>
    <n v="1851.5"/>
    <n v="62.762711864406782"/>
    <x v="237"/>
    <n v="118"/>
    <n v="47.072033898305087"/>
    <n v="5554.5"/>
    <x v="0"/>
  </r>
  <r>
    <x v="12"/>
    <x v="1"/>
    <x v="19"/>
    <x v="254"/>
    <x v="254"/>
    <x v="254"/>
    <n v="4.1026703499079193"/>
    <n v="2227.75"/>
    <n v="16.410681399631677"/>
    <x v="238"/>
    <n v="543"/>
    <n v="12.308011049723758"/>
    <n v="6683.25"/>
    <x v="2"/>
  </r>
  <r>
    <x v="18"/>
    <x v="5"/>
    <x v="9"/>
    <x v="255"/>
    <x v="255"/>
    <x v="255"/>
    <n v="10.053921568627452"/>
    <n v="2051"/>
    <n v="40.215686274509807"/>
    <x v="239"/>
    <n v="204"/>
    <n v="30.161764705882355"/>
    <n v="6153"/>
    <x v="2"/>
  </r>
  <r>
    <x v="0"/>
    <x v="2"/>
    <x v="8"/>
    <x v="256"/>
    <x v="256"/>
    <x v="256"/>
    <n v="10.042307692307693"/>
    <n v="652.75"/>
    <n v="40.169230769230772"/>
    <x v="240"/>
    <n v="65"/>
    <n v="30.126923076923077"/>
    <n v="1958.25"/>
    <x v="0"/>
  </r>
  <r>
    <x v="9"/>
    <x v="4"/>
    <x v="0"/>
    <x v="257"/>
    <x v="257"/>
    <x v="257"/>
    <n v="73.830188679245282"/>
    <n v="3913"/>
    <n v="295.32075471698113"/>
    <x v="241"/>
    <n v="53"/>
    <n v="221.49056603773585"/>
    <n v="11739"/>
    <x v="1"/>
  </r>
  <r>
    <x v="13"/>
    <x v="3"/>
    <x v="12"/>
    <x v="258"/>
    <x v="258"/>
    <x v="258"/>
    <n v="2.1716417910447761"/>
    <n v="1018.5"/>
    <n v="8.6865671641791042"/>
    <x v="242"/>
    <n v="469"/>
    <n v="6.5149253731343286"/>
    <n v="3055.5"/>
    <x v="0"/>
  </r>
  <r>
    <x v="22"/>
    <x v="4"/>
    <x v="13"/>
    <x v="259"/>
    <x v="259"/>
    <x v="259"/>
    <n v="14.37793427230047"/>
    <n v="3062.5"/>
    <n v="57.51173708920188"/>
    <x v="243"/>
    <n v="213"/>
    <n v="43.133802816901408"/>
    <n v="9187.5"/>
    <x v="1"/>
  </r>
  <r>
    <x v="8"/>
    <x v="3"/>
    <x v="20"/>
    <x v="260"/>
    <x v="260"/>
    <x v="260"/>
    <n v="2.8690476190476191"/>
    <n v="421.75"/>
    <n v="11.476190476190476"/>
    <x v="98"/>
    <n v="147"/>
    <n v="8.6071428571428577"/>
    <n v="1265.25"/>
    <x v="0"/>
  </r>
  <r>
    <x v="4"/>
    <x v="5"/>
    <x v="9"/>
    <x v="261"/>
    <x v="261"/>
    <x v="261"/>
    <n v="4.1621621621621623"/>
    <n v="308"/>
    <n v="16.648648648648649"/>
    <x v="244"/>
    <n v="74"/>
    <n v="12.486486486486488"/>
    <n v="924"/>
    <x v="0"/>
  </r>
  <r>
    <x v="22"/>
    <x v="0"/>
    <x v="9"/>
    <x v="262"/>
    <x v="262"/>
    <x v="262"/>
    <n v="10.682515337423313"/>
    <n v="1741.25"/>
    <n v="42.730061349693251"/>
    <x v="245"/>
    <n v="163"/>
    <n v="32.04754601226994"/>
    <n v="5223.75"/>
    <x v="0"/>
  </r>
  <r>
    <x v="23"/>
    <x v="4"/>
    <x v="0"/>
    <x v="263"/>
    <x v="263"/>
    <x v="263"/>
    <n v="5.334677419354839"/>
    <n v="1323"/>
    <n v="21.338709677419356"/>
    <x v="246"/>
    <n v="248"/>
    <n v="16.004032258064516"/>
    <n v="3969"/>
    <x v="0"/>
  </r>
  <r>
    <x v="20"/>
    <x v="4"/>
    <x v="7"/>
    <x v="264"/>
    <x v="264"/>
    <x v="264"/>
    <n v="2.4981884057971016"/>
    <n v="344.75"/>
    <n v="9.9927536231884062"/>
    <x v="247"/>
    <n v="138"/>
    <n v="7.4945652173913047"/>
    <n v="1034.25"/>
    <x v="0"/>
  </r>
  <r>
    <x v="2"/>
    <x v="2"/>
    <x v="19"/>
    <x v="265"/>
    <x v="265"/>
    <x v="265"/>
    <n v="13.246688741721854"/>
    <n v="2000.25"/>
    <n v="52.986754966887418"/>
    <x v="61"/>
    <n v="151"/>
    <n v="39.740066225165563"/>
    <n v="6000.75"/>
    <x v="2"/>
  </r>
  <r>
    <x v="21"/>
    <x v="1"/>
    <x v="6"/>
    <x v="266"/>
    <x v="266"/>
    <x v="266"/>
    <n v="1.0575539568345325"/>
    <n v="147"/>
    <n v="4.2302158273381298"/>
    <x v="248"/>
    <n v="139"/>
    <n v="3.1726618705035974"/>
    <n v="441"/>
    <x v="0"/>
  </r>
  <r>
    <x v="1"/>
    <x v="3"/>
    <x v="0"/>
    <x v="267"/>
    <x v="267"/>
    <x v="267"/>
    <n v="9.8203883495145625"/>
    <n v="1011.4999999999999"/>
    <n v="39.28155339805825"/>
    <x v="249"/>
    <n v="103"/>
    <n v="29.461165048543688"/>
    <n v="3034.5"/>
    <x v="0"/>
  </r>
  <r>
    <x v="17"/>
    <x v="4"/>
    <x v="7"/>
    <x v="268"/>
    <x v="268"/>
    <x v="268"/>
    <n v="47.581081081081081"/>
    <n v="1760.5"/>
    <n v="190.32432432432432"/>
    <x v="250"/>
    <n v="37"/>
    <n v="142.74324324324323"/>
    <n v="5281.5"/>
    <x v="0"/>
  </r>
  <r>
    <x v="8"/>
    <x v="3"/>
    <x v="11"/>
    <x v="269"/>
    <x v="269"/>
    <x v="269"/>
    <n v="54.137096774193552"/>
    <n v="1678.25"/>
    <n v="216.54838709677421"/>
    <x v="251"/>
    <n v="31"/>
    <n v="162.41129032258067"/>
    <n v="5034.75"/>
    <x v="0"/>
  </r>
  <r>
    <x v="11"/>
    <x v="3"/>
    <x v="3"/>
    <x v="270"/>
    <x v="270"/>
    <x v="270"/>
    <n v="10.114406779661017"/>
    <n v="596.75"/>
    <n v="40.457627118644069"/>
    <x v="252"/>
    <n v="59"/>
    <n v="30.343220338983052"/>
    <n v="1790.25"/>
    <x v="0"/>
  </r>
  <r>
    <x v="14"/>
    <x v="4"/>
    <x v="13"/>
    <x v="271"/>
    <x v="271"/>
    <x v="271"/>
    <n v="8.4583333333333339"/>
    <n v="507.50000000000006"/>
    <n v="33.833333333333336"/>
    <x v="48"/>
    <n v="60"/>
    <n v="25.375"/>
    <n v="1522.5"/>
    <x v="0"/>
  </r>
  <r>
    <x v="18"/>
    <x v="2"/>
    <x v="2"/>
    <x v="272"/>
    <x v="272"/>
    <x v="272"/>
    <n v="11.280405405405405"/>
    <n v="1669.5"/>
    <n v="45.121621621621621"/>
    <x v="253"/>
    <n v="148"/>
    <n v="33.841216216216218"/>
    <n v="5008.5"/>
    <x v="0"/>
  </r>
  <r>
    <x v="13"/>
    <x v="0"/>
    <x v="6"/>
    <x v="273"/>
    <x v="273"/>
    <x v="273"/>
    <n v="5.9401408450704229"/>
    <n v="843.50000000000011"/>
    <n v="23.760563380281692"/>
    <x v="130"/>
    <n v="142"/>
    <n v="17.820422535211268"/>
    <n v="2530.5"/>
    <x v="0"/>
  </r>
  <r>
    <x v="5"/>
    <x v="4"/>
    <x v="20"/>
    <x v="274"/>
    <x v="274"/>
    <x v="274"/>
    <n v="15.731182795698924"/>
    <n v="1463"/>
    <n v="62.924731182795696"/>
    <x v="254"/>
    <n v="93"/>
    <n v="47.193548387096769"/>
    <n v="4389"/>
    <x v="0"/>
  </r>
  <r>
    <x v="9"/>
    <x v="5"/>
    <x v="2"/>
    <x v="275"/>
    <x v="275"/>
    <x v="275"/>
    <n v="4.8647798742138368"/>
    <n v="773.50000000000011"/>
    <n v="19.459119496855347"/>
    <x v="255"/>
    <n v="159"/>
    <n v="14.59433962264151"/>
    <n v="2320.5"/>
    <x v="0"/>
  </r>
  <r>
    <x v="8"/>
    <x v="0"/>
    <x v="0"/>
    <x v="276"/>
    <x v="276"/>
    <x v="276"/>
    <n v="2.9462025316455698"/>
    <n v="931"/>
    <n v="11.784810126582279"/>
    <x v="183"/>
    <n v="316"/>
    <n v="8.8386075949367093"/>
    <n v="2793"/>
    <x v="0"/>
  </r>
  <r>
    <x v="14"/>
    <x v="5"/>
    <x v="11"/>
    <x v="277"/>
    <x v="277"/>
    <x v="277"/>
    <n v="3.9656652360515023"/>
    <n v="924"/>
    <n v="15.862660944206009"/>
    <x v="256"/>
    <n v="233"/>
    <n v="11.896995708154506"/>
    <n v="2772"/>
    <x v="0"/>
  </r>
  <r>
    <x v="15"/>
    <x v="4"/>
    <x v="9"/>
    <x v="278"/>
    <x v="278"/>
    <x v="278"/>
    <n v="27.045454545454547"/>
    <n v="595"/>
    <n v="108.18181818181819"/>
    <x v="257"/>
    <n v="22"/>
    <n v="81.13636363636364"/>
    <n v="1785"/>
    <x v="0"/>
  </r>
  <r>
    <x v="19"/>
    <x v="4"/>
    <x v="16"/>
    <x v="279"/>
    <x v="279"/>
    <x v="279"/>
    <n v="46.375"/>
    <n v="834.75"/>
    <n v="185.5"/>
    <x v="258"/>
    <n v="18"/>
    <n v="139.125"/>
    <n v="2504.25"/>
    <x v="0"/>
  </r>
  <r>
    <x v="0"/>
    <x v="3"/>
    <x v="5"/>
    <x v="280"/>
    <x v="280"/>
    <x v="280"/>
    <n v="5.1780821917808222"/>
    <n v="378"/>
    <n v="20.712328767123289"/>
    <x v="259"/>
    <n v="73"/>
    <n v="15.534246575342467"/>
    <n v="1134"/>
    <x v="0"/>
  </r>
  <r>
    <x v="21"/>
    <x v="5"/>
    <x v="11"/>
    <x v="10"/>
    <x v="10"/>
    <x v="10"/>
    <n v="1.2604895104895104"/>
    <n v="360.5"/>
    <n v="5.0419580419580416"/>
    <x v="260"/>
    <n v="286"/>
    <n v="3.7814685314685312"/>
    <n v="1081.5"/>
    <x v="0"/>
  </r>
  <r>
    <x v="9"/>
    <x v="1"/>
    <x v="20"/>
    <x v="14"/>
    <x v="14"/>
    <x v="14"/>
    <n v="1.3146417445482865"/>
    <n v="422"/>
    <n v="5.2585669781931461"/>
    <x v="261"/>
    <n v="321"/>
    <n v="3.9439252336448596"/>
    <n v="1266"/>
    <x v="0"/>
  </r>
  <r>
    <x v="14"/>
    <x v="4"/>
    <x v="11"/>
    <x v="2"/>
    <x v="2"/>
    <x v="2"/>
    <n v="8.984375"/>
    <n v="1006.25"/>
    <n v="35.9375"/>
    <x v="262"/>
    <n v="112"/>
    <n v="26.953125"/>
    <n v="3018.75"/>
    <x v="0"/>
  </r>
  <r>
    <x v="18"/>
    <x v="5"/>
    <x v="5"/>
    <x v="29"/>
    <x v="29"/>
    <x v="29"/>
    <n v="7.7249999999999996"/>
    <n v="540.75"/>
    <n v="30.9"/>
    <x v="263"/>
    <n v="70"/>
    <n v="23.174999999999997"/>
    <n v="1622.25"/>
    <x v="0"/>
  </r>
  <r>
    <x v="20"/>
    <x v="3"/>
    <x v="5"/>
    <x v="2"/>
    <x v="2"/>
    <x v="2"/>
    <n v="0.51041666666666663"/>
    <n v="36.75"/>
    <n v="2.0416666666666665"/>
    <x v="264"/>
    <n v="72"/>
    <n v="1.53125"/>
    <n v="110.25"/>
    <x v="0"/>
  </r>
  <r>
    <x v="9"/>
    <x v="1"/>
    <x v="14"/>
    <x v="9"/>
    <x v="9"/>
    <x v="9"/>
    <n v="1.0512048192771084"/>
    <n v="610.75"/>
    <n v="4.2048192771084336"/>
    <x v="265"/>
    <n v="581"/>
    <n v="3.153614457831325"/>
    <n v="1832.25"/>
    <x v="0"/>
  </r>
  <r>
    <x v="15"/>
    <x v="4"/>
    <x v="2"/>
    <x v="17"/>
    <x v="17"/>
    <x v="17"/>
    <n v="9.0292553191489358"/>
    <n v="1697.5"/>
    <n v="36.117021276595743"/>
    <x v="13"/>
    <n v="188"/>
    <n v="27.087765957446805"/>
    <n v="5092.5"/>
    <x v="0"/>
  </r>
  <r>
    <x v="1"/>
    <x v="4"/>
    <x v="6"/>
    <x v="10"/>
    <x v="10"/>
    <x v="10"/>
    <n v="15.214062500000001"/>
    <n v="2434.25"/>
    <n v="60.856250000000003"/>
    <x v="266"/>
    <n v="160"/>
    <n v="45.642187500000006"/>
    <n v="7302.75"/>
    <x v="2"/>
  </r>
  <r>
    <x v="13"/>
    <x v="2"/>
    <x v="10"/>
    <x v="15"/>
    <x v="15"/>
    <x v="15"/>
    <n v="96.930555555555557"/>
    <n v="1744.75"/>
    <n v="387.72222222222223"/>
    <x v="267"/>
    <n v="18"/>
    <n v="290.79166666666669"/>
    <n v="5234.25"/>
    <x v="0"/>
  </r>
  <r>
    <x v="13"/>
    <x v="1"/>
    <x v="20"/>
    <x v="2"/>
    <x v="2"/>
    <x v="2"/>
    <n v="7.4474431818181817"/>
    <n v="1310.75"/>
    <n v="29.789772727272727"/>
    <x v="268"/>
    <n v="176"/>
    <n v="22.342329545454547"/>
    <n v="3932.25"/>
    <x v="0"/>
  </r>
  <r>
    <x v="13"/>
    <x v="5"/>
    <x v="15"/>
    <x v="7"/>
    <x v="7"/>
    <x v="7"/>
    <n v="17.375"/>
    <n v="1216.25"/>
    <n v="69.5"/>
    <x v="269"/>
    <n v="70"/>
    <n v="52.125"/>
    <n v="3648.75"/>
    <x v="0"/>
  </r>
  <r>
    <x v="6"/>
    <x v="2"/>
    <x v="20"/>
    <x v="5"/>
    <x v="5"/>
    <x v="5"/>
    <n v="93.206521739130437"/>
    <n v="2143.75"/>
    <n v="372.82608695652175"/>
    <x v="270"/>
    <n v="23"/>
    <n v="279.61956521739131"/>
    <n v="6431.25"/>
    <x v="2"/>
  </r>
  <r>
    <x v="10"/>
    <x v="1"/>
    <x v="1"/>
    <x v="40"/>
    <x v="40"/>
    <x v="40"/>
    <n v="3.0796089385474859"/>
    <n v="551.25"/>
    <n v="12.318435754189943"/>
    <x v="271"/>
    <n v="179"/>
    <n v="9.238826815642458"/>
    <n v="1653.75"/>
    <x v="0"/>
  </r>
  <r>
    <x v="24"/>
    <x v="3"/>
    <x v="12"/>
    <x v="15"/>
    <x v="15"/>
    <x v="15"/>
    <n v="49.388888888888886"/>
    <n v="889"/>
    <n v="197.55555555555554"/>
    <x v="272"/>
    <n v="18"/>
    <n v="148.16666666666666"/>
    <n v="2667"/>
    <x v="0"/>
  </r>
  <r>
    <x v="8"/>
    <x v="2"/>
    <x v="20"/>
    <x v="30"/>
    <x v="30"/>
    <x v="30"/>
    <n v="70.095454545454544"/>
    <n v="3855.25"/>
    <n v="280.38181818181818"/>
    <x v="273"/>
    <n v="55"/>
    <n v="210.28636363636363"/>
    <n v="11565.75"/>
    <x v="1"/>
  </r>
  <r>
    <x v="18"/>
    <x v="2"/>
    <x v="6"/>
    <x v="34"/>
    <x v="34"/>
    <x v="34"/>
    <n v="4.8876651982378858"/>
    <n v="1109.5"/>
    <n v="19.550660792951543"/>
    <x v="274"/>
    <n v="227"/>
    <n v="14.662995594713657"/>
    <n v="3328.5"/>
    <x v="0"/>
  </r>
  <r>
    <x v="19"/>
    <x v="1"/>
    <x v="6"/>
    <x v="9"/>
    <x v="9"/>
    <x v="9"/>
    <n v="5.6417274939172746"/>
    <n v="2318.75"/>
    <n v="22.566909975669098"/>
    <x v="275"/>
    <n v="411"/>
    <n v="16.925182481751825"/>
    <n v="6956.25"/>
    <x v="2"/>
  </r>
  <r>
    <x v="3"/>
    <x v="4"/>
    <x v="2"/>
    <x v="31"/>
    <x v="31"/>
    <x v="31"/>
    <n v="22.149509803921568"/>
    <n v="2259.25"/>
    <n v="88.598039215686271"/>
    <x v="276"/>
    <n v="102"/>
    <n v="66.448529411764696"/>
    <n v="6777.75"/>
    <x v="2"/>
  </r>
  <r>
    <x v="18"/>
    <x v="4"/>
    <x v="16"/>
    <x v="30"/>
    <x v="30"/>
    <x v="30"/>
    <n v="172.66666666666666"/>
    <n v="3626"/>
    <n v="690.66666666666663"/>
    <x v="277"/>
    <n v="21"/>
    <n v="518"/>
    <n v="10878"/>
    <x v="1"/>
  </r>
  <r>
    <x v="6"/>
    <x v="3"/>
    <x v="0"/>
    <x v="1"/>
    <x v="1"/>
    <x v="1"/>
    <n v="8.8218232044198892"/>
    <n v="1596.75"/>
    <n v="35.287292817679557"/>
    <x v="278"/>
    <n v="181"/>
    <n v="26.465469613259668"/>
    <n v="4790.25"/>
    <x v="0"/>
  </r>
  <r>
    <x v="12"/>
    <x v="5"/>
    <x v="9"/>
    <x v="53"/>
    <x v="53"/>
    <x v="53"/>
    <n v="12.292682926829269"/>
    <n v="1008"/>
    <n v="49.170731707317074"/>
    <x v="279"/>
    <n v="82"/>
    <n v="36.878048780487802"/>
    <n v="3024"/>
    <x v="0"/>
  </r>
  <r>
    <x v="16"/>
    <x v="2"/>
    <x v="1"/>
    <x v="16"/>
    <x v="16"/>
    <x v="16"/>
    <n v="4.0958333333333332"/>
    <n v="1720.25"/>
    <n v="16.383333333333333"/>
    <x v="280"/>
    <n v="420"/>
    <n v="12.2875"/>
    <n v="5160.75"/>
    <x v="0"/>
  </r>
  <r>
    <x v="16"/>
    <x v="0"/>
    <x v="11"/>
    <x v="7"/>
    <x v="7"/>
    <x v="7"/>
    <n v="5.7296296296296294"/>
    <n v="1547"/>
    <n v="22.918518518518518"/>
    <x v="281"/>
    <n v="270"/>
    <n v="17.18888888888889"/>
    <n v="4641"/>
    <x v="0"/>
  </r>
  <r>
    <x v="22"/>
    <x v="1"/>
    <x v="16"/>
    <x v="2"/>
    <x v="2"/>
    <x v="2"/>
    <n v="117.25"/>
    <n v="1055.25"/>
    <n v="469"/>
    <x v="140"/>
    <n v="9"/>
    <n v="351.75"/>
    <n v="3165.75"/>
    <x v="0"/>
  </r>
  <r>
    <x v="17"/>
    <x v="2"/>
    <x v="9"/>
    <x v="2"/>
    <x v="2"/>
    <x v="2"/>
    <n v="3.9256756756756759"/>
    <n v="435.75"/>
    <n v="15.702702702702704"/>
    <x v="282"/>
    <n v="111"/>
    <n v="11.777027027027028"/>
    <n v="1307.25"/>
    <x v="0"/>
  </r>
  <r>
    <x v="9"/>
    <x v="5"/>
    <x v="6"/>
    <x v="42"/>
    <x v="42"/>
    <x v="42"/>
    <n v="11.226923076923077"/>
    <n v="729.75"/>
    <n v="44.907692307692308"/>
    <x v="283"/>
    <n v="65"/>
    <n v="33.680769230769229"/>
    <n v="2189.25"/>
    <x v="0"/>
  </r>
  <r>
    <x v="11"/>
    <x v="2"/>
    <x v="11"/>
    <x v="55"/>
    <x v="55"/>
    <x v="55"/>
    <n v="76.125"/>
    <n v="456.75"/>
    <n v="304.5"/>
    <x v="284"/>
    <n v="6"/>
    <n v="228.375"/>
    <n v="1370.25"/>
    <x v="0"/>
  </r>
  <r>
    <x v="20"/>
    <x v="0"/>
    <x v="20"/>
    <x v="28"/>
    <x v="28"/>
    <x v="28"/>
    <n v="6.745850622406639"/>
    <n v="3251.5"/>
    <n v="26.983402489626556"/>
    <x v="285"/>
    <n v="482"/>
    <n v="20.237551867219917"/>
    <n v="9754.5"/>
    <x v="1"/>
  </r>
  <r>
    <x v="10"/>
    <x v="4"/>
    <x v="6"/>
    <x v="26"/>
    <x v="26"/>
    <x v="26"/>
    <n v="2.5094339622641511"/>
    <n v="266"/>
    <n v="10.037735849056604"/>
    <x v="286"/>
    <n v="106"/>
    <n v="7.5283018867924536"/>
    <n v="798"/>
    <x v="0"/>
  </r>
  <r>
    <x v="16"/>
    <x v="2"/>
    <x v="16"/>
    <x v="22"/>
    <x v="22"/>
    <x v="22"/>
    <n v="46.29032258064516"/>
    <n v="1435"/>
    <n v="185.16129032258064"/>
    <x v="287"/>
    <n v="31"/>
    <n v="138.87096774193549"/>
    <n v="4305"/>
    <x v="0"/>
  </r>
  <r>
    <x v="18"/>
    <x v="4"/>
    <x v="20"/>
    <x v="42"/>
    <x v="42"/>
    <x v="42"/>
    <n v="1.0139275766016713"/>
    <n v="364"/>
    <n v="4.0557103064066853"/>
    <x v="288"/>
    <n v="359"/>
    <n v="3.0417827298050142"/>
    <n v="1092"/>
    <x v="0"/>
  </r>
  <r>
    <x v="20"/>
    <x v="1"/>
    <x v="11"/>
    <x v="41"/>
    <x v="41"/>
    <x v="41"/>
    <n v="16.668749999999999"/>
    <n v="1333.5"/>
    <n v="66.674999999999997"/>
    <x v="207"/>
    <n v="80"/>
    <n v="50.006249999999994"/>
    <n v="4000.5"/>
    <x v="0"/>
  </r>
  <r>
    <x v="24"/>
    <x v="1"/>
    <x v="12"/>
    <x v="47"/>
    <x v="47"/>
    <x v="47"/>
    <n v="29.00531914893617"/>
    <n v="2726.5"/>
    <n v="116.02127659574468"/>
    <x v="289"/>
    <n v="94"/>
    <n v="87.015957446808514"/>
    <n v="8179.5"/>
    <x v="2"/>
  </r>
  <r>
    <x v="5"/>
    <x v="2"/>
    <x v="20"/>
    <x v="26"/>
    <x v="26"/>
    <x v="26"/>
    <n v="71.583333333333329"/>
    <n v="1503.25"/>
    <n v="286.33333333333331"/>
    <x v="290"/>
    <n v="21"/>
    <n v="214.75"/>
    <n v="4509.75"/>
    <x v="0"/>
  </r>
  <r>
    <x v="20"/>
    <x v="4"/>
    <x v="14"/>
    <x v="17"/>
    <x v="17"/>
    <x v="17"/>
    <n v="49.764367816091955"/>
    <n v="4329.5"/>
    <n v="199.05747126436782"/>
    <x v="291"/>
    <n v="87"/>
    <n v="149.29310344827587"/>
    <n v="12988.5"/>
    <x v="1"/>
  </r>
  <r>
    <x v="0"/>
    <x v="5"/>
    <x v="12"/>
    <x v="10"/>
    <x v="10"/>
    <x v="10"/>
    <n v="17.111111111111111"/>
    <n v="462"/>
    <n v="68.444444444444443"/>
    <x v="292"/>
    <n v="27"/>
    <n v="51.333333333333329"/>
    <n v="1386"/>
    <x v="0"/>
  </r>
  <r>
    <x v="4"/>
    <x v="1"/>
    <x v="16"/>
    <x v="49"/>
    <x v="49"/>
    <x v="49"/>
    <n v="37.130434782608695"/>
    <n v="1708"/>
    <n v="148.52173913043478"/>
    <x v="293"/>
    <n v="46"/>
    <n v="111.39130434782609"/>
    <n v="5124"/>
    <x v="0"/>
  </r>
  <r>
    <x v="20"/>
    <x v="0"/>
    <x v="11"/>
    <x v="6"/>
    <x v="6"/>
    <x v="6"/>
    <n v="20.201754385964911"/>
    <n v="1151.5"/>
    <n v="80.807017543859644"/>
    <x v="294"/>
    <n v="57"/>
    <n v="60.605263157894733"/>
    <n v="3454.5"/>
    <x v="0"/>
  </r>
  <r>
    <x v="3"/>
    <x v="1"/>
    <x v="15"/>
    <x v="54"/>
    <x v="54"/>
    <x v="54"/>
    <n v="50.75"/>
    <n v="1116.5"/>
    <n v="203"/>
    <x v="295"/>
    <n v="22"/>
    <n v="152.25"/>
    <n v="3349.5"/>
    <x v="0"/>
  </r>
  <r>
    <x v="23"/>
    <x v="0"/>
    <x v="15"/>
    <x v="12"/>
    <x v="12"/>
    <x v="12"/>
    <n v="41.963541666666664"/>
    <n v="4028.5"/>
    <n v="167.85416666666666"/>
    <x v="296"/>
    <n v="96"/>
    <n v="125.890625"/>
    <n v="12085.5"/>
    <x v="1"/>
  </r>
  <r>
    <x v="14"/>
    <x v="2"/>
    <x v="7"/>
    <x v="44"/>
    <x v="44"/>
    <x v="44"/>
    <n v="11.831117021276595"/>
    <n v="2224.25"/>
    <n v="47.324468085106382"/>
    <x v="297"/>
    <n v="188"/>
    <n v="35.493351063829785"/>
    <n v="6672.75"/>
    <x v="2"/>
  </r>
  <r>
    <x v="10"/>
    <x v="2"/>
    <x v="10"/>
    <x v="12"/>
    <x v="12"/>
    <x v="12"/>
    <n v="1.5917312661498708"/>
    <n v="616"/>
    <n v="6.3669250645994833"/>
    <x v="298"/>
    <n v="387"/>
    <n v="4.775193798449612"/>
    <n v="1848"/>
    <x v="0"/>
  </r>
  <r>
    <x v="11"/>
    <x v="3"/>
    <x v="13"/>
    <x v="7"/>
    <x v="7"/>
    <x v="7"/>
    <n v="254.5"/>
    <n v="1781.5"/>
    <n v="1018"/>
    <x v="299"/>
    <n v="7"/>
    <n v="763.5"/>
    <n v="5344.5"/>
    <x v="0"/>
  </r>
  <r>
    <x v="4"/>
    <x v="5"/>
    <x v="4"/>
    <x v="1"/>
    <x v="1"/>
    <x v="1"/>
    <n v="2.2363523573200994"/>
    <n v="901.25000000000011"/>
    <n v="8.9454094292803976"/>
    <x v="300"/>
    <n v="403"/>
    <n v="6.7090570719602987"/>
    <n v="2703.75"/>
    <x v="0"/>
  </r>
  <r>
    <x v="1"/>
    <x v="1"/>
    <x v="9"/>
    <x v="45"/>
    <x v="45"/>
    <x v="45"/>
    <n v="28.633620689655171"/>
    <n v="4982.25"/>
    <n v="114.53448275862068"/>
    <x v="301"/>
    <n v="174"/>
    <n v="85.900862068965509"/>
    <n v="14946.75"/>
    <x v="1"/>
  </r>
  <r>
    <x v="12"/>
    <x v="1"/>
    <x v="3"/>
    <x v="50"/>
    <x v="50"/>
    <x v="50"/>
    <n v="9.1125000000000007"/>
    <n v="1275.75"/>
    <n v="36.450000000000003"/>
    <x v="302"/>
    <n v="140"/>
    <n v="27.337500000000002"/>
    <n v="3827.25"/>
    <x v="0"/>
  </r>
  <r>
    <x v="3"/>
    <x v="1"/>
    <x v="11"/>
    <x v="79"/>
    <x v="79"/>
    <x v="79"/>
    <n v="23.527777777777779"/>
    <n v="635.25"/>
    <n v="94.111111111111114"/>
    <x v="303"/>
    <n v="27"/>
    <n v="70.583333333333343"/>
    <n v="1905.75"/>
    <x v="0"/>
  </r>
  <r>
    <x v="24"/>
    <x v="0"/>
    <x v="3"/>
    <x v="36"/>
    <x v="36"/>
    <x v="36"/>
    <n v="12.870454545454546"/>
    <n v="1415.75"/>
    <n v="51.481818181818184"/>
    <x v="226"/>
    <n v="110"/>
    <n v="38.611363636363635"/>
    <n v="4247.25"/>
    <x v="0"/>
  </r>
  <r>
    <x v="8"/>
    <x v="4"/>
    <x v="16"/>
    <x v="77"/>
    <x v="77"/>
    <x v="77"/>
    <n v="22.975247524752476"/>
    <n v="2320.5"/>
    <n v="91.900990099009903"/>
    <x v="304"/>
    <n v="101"/>
    <n v="68.925742574257427"/>
    <n v="6961.5"/>
    <x v="2"/>
  </r>
  <r>
    <x v="17"/>
    <x v="3"/>
    <x v="1"/>
    <x v="73"/>
    <x v="73"/>
    <x v="73"/>
    <n v="3.9038461538461537"/>
    <n v="456.75"/>
    <n v="15.615384615384615"/>
    <x v="284"/>
    <n v="117"/>
    <n v="11.711538461538462"/>
    <n v="1370.25"/>
    <x v="0"/>
  </r>
  <r>
    <x v="2"/>
    <x v="3"/>
    <x v="14"/>
    <x v="44"/>
    <x v="44"/>
    <x v="44"/>
    <n v="7.5983455882352944"/>
    <n v="2066.75"/>
    <n v="30.393382352941178"/>
    <x v="305"/>
    <n v="272"/>
    <n v="22.795036764705884"/>
    <n v="6200.25"/>
    <x v="2"/>
  </r>
  <r>
    <x v="24"/>
    <x v="2"/>
    <x v="11"/>
    <x v="25"/>
    <x v="25"/>
    <x v="25"/>
    <n v="8.0390625"/>
    <n v="1029"/>
    <n v="32.15625"/>
    <x v="306"/>
    <n v="128"/>
    <n v="24.1171875"/>
    <n v="3087"/>
    <x v="0"/>
  </r>
  <r>
    <x v="7"/>
    <x v="3"/>
    <x v="17"/>
    <x v="76"/>
    <x v="76"/>
    <x v="76"/>
    <n v="11.627777777777778"/>
    <n v="523.25"/>
    <n v="46.511111111111113"/>
    <x v="307"/>
    <n v="45"/>
    <n v="34.883333333333333"/>
    <n v="1569.75"/>
    <x v="0"/>
  </r>
  <r>
    <x v="6"/>
    <x v="2"/>
    <x v="18"/>
    <x v="0"/>
    <x v="0"/>
    <x v="0"/>
    <n v="14.759433962264151"/>
    <n v="3129"/>
    <n v="59.037735849056602"/>
    <x v="308"/>
    <n v="212"/>
    <n v="44.278301886792448"/>
    <n v="9387"/>
    <x v="1"/>
  </r>
  <r>
    <x v="16"/>
    <x v="2"/>
    <x v="4"/>
    <x v="60"/>
    <x v="60"/>
    <x v="60"/>
    <n v="38.305555555555557"/>
    <n v="689.5"/>
    <n v="153.22222222222223"/>
    <x v="309"/>
    <n v="18"/>
    <n v="114.91666666666667"/>
    <n v="2068.5"/>
    <x v="0"/>
  </r>
  <r>
    <x v="20"/>
    <x v="1"/>
    <x v="15"/>
    <x v="22"/>
    <x v="22"/>
    <x v="22"/>
    <n v="5.5318791946308723"/>
    <n v="824.25"/>
    <n v="22.127516778523489"/>
    <x v="310"/>
    <n v="149"/>
    <n v="16.595637583892618"/>
    <n v="2472.75"/>
    <x v="0"/>
  </r>
  <r>
    <x v="4"/>
    <x v="1"/>
    <x v="3"/>
    <x v="64"/>
    <x v="64"/>
    <x v="64"/>
    <n v="23.381944444444443"/>
    <n v="2525.25"/>
    <n v="93.527777777777771"/>
    <x v="311"/>
    <n v="108"/>
    <n v="70.145833333333329"/>
    <n v="7575.75"/>
    <x v="2"/>
  </r>
  <r>
    <x v="10"/>
    <x v="1"/>
    <x v="19"/>
    <x v="83"/>
    <x v="83"/>
    <x v="83"/>
    <n v="13.459876543209877"/>
    <n v="1090.25"/>
    <n v="53.839506172839506"/>
    <x v="204"/>
    <n v="81"/>
    <n v="40.379629629629633"/>
    <n v="3270.75"/>
    <x v="0"/>
  </r>
  <r>
    <x v="9"/>
    <x v="0"/>
    <x v="11"/>
    <x v="6"/>
    <x v="6"/>
    <x v="6"/>
    <n v="9.9464285714285712"/>
    <n v="1949.5"/>
    <n v="39.785714285714285"/>
    <x v="73"/>
    <n v="196"/>
    <n v="29.839285714285715"/>
    <n v="5848.5"/>
    <x v="0"/>
  </r>
  <r>
    <x v="1"/>
    <x v="1"/>
    <x v="18"/>
    <x v="55"/>
    <x v="55"/>
    <x v="55"/>
    <n v="1.7069351230425056"/>
    <n v="763"/>
    <n v="6.8277404921700224"/>
    <x v="312"/>
    <n v="447"/>
    <n v="5.1208053691275168"/>
    <n v="2289"/>
    <x v="0"/>
  </r>
  <r>
    <x v="0"/>
    <x v="5"/>
    <x v="3"/>
    <x v="36"/>
    <x v="36"/>
    <x v="36"/>
    <n v="9.8913043478260878"/>
    <n v="1365.0000000000002"/>
    <n v="39.565217391304351"/>
    <x v="109"/>
    <n v="138"/>
    <n v="29.673913043478265"/>
    <n v="4095"/>
    <x v="0"/>
  </r>
  <r>
    <x v="9"/>
    <x v="5"/>
    <x v="3"/>
    <x v="78"/>
    <x v="78"/>
    <x v="78"/>
    <n v="4.0991847826086953"/>
    <n v="754.25"/>
    <n v="16.396739130434781"/>
    <x v="15"/>
    <n v="184"/>
    <n v="12.297554347826086"/>
    <n v="2262.75"/>
    <x v="0"/>
  </r>
  <r>
    <x v="18"/>
    <x v="4"/>
    <x v="1"/>
    <x v="16"/>
    <x v="16"/>
    <x v="16"/>
    <n v="27.167682926829269"/>
    <n v="2227.75"/>
    <n v="108.67073170731707"/>
    <x v="238"/>
    <n v="82"/>
    <n v="81.503048780487802"/>
    <n v="6683.25"/>
    <x v="2"/>
  </r>
  <r>
    <x v="0"/>
    <x v="5"/>
    <x v="10"/>
    <x v="84"/>
    <x v="84"/>
    <x v="84"/>
    <n v="150.0625"/>
    <n v="1800.75"/>
    <n v="600.25"/>
    <x v="313"/>
    <n v="12"/>
    <n v="450.1875"/>
    <n v="5402.25"/>
    <x v="0"/>
  </r>
  <r>
    <x v="8"/>
    <x v="4"/>
    <x v="20"/>
    <x v="82"/>
    <x v="82"/>
    <x v="82"/>
    <n v="49.228260869565219"/>
    <n v="2264.5"/>
    <n v="196.91304347826087"/>
    <x v="314"/>
    <n v="46"/>
    <n v="147.68478260869566"/>
    <n v="6793.5"/>
    <x v="2"/>
  </r>
  <r>
    <x v="10"/>
    <x v="0"/>
    <x v="19"/>
    <x v="40"/>
    <x v="40"/>
    <x v="40"/>
    <n v="7.921875"/>
    <n v="887.25"/>
    <n v="31.6875"/>
    <x v="315"/>
    <n v="112"/>
    <n v="23.765625"/>
    <n v="2661.75"/>
    <x v="0"/>
  </r>
  <r>
    <x v="12"/>
    <x v="1"/>
    <x v="2"/>
    <x v="58"/>
    <x v="58"/>
    <x v="58"/>
    <n v="122.41666666666667"/>
    <n v="2570.75"/>
    <n v="489.66666666666669"/>
    <x v="316"/>
    <n v="21"/>
    <n v="367.25"/>
    <n v="7712.25"/>
    <x v="2"/>
  </r>
  <r>
    <x v="12"/>
    <x v="3"/>
    <x v="10"/>
    <x v="52"/>
    <x v="52"/>
    <x v="52"/>
    <n v="11.737068965517242"/>
    <n v="1361.5"/>
    <n v="46.948275862068968"/>
    <x v="317"/>
    <n v="116"/>
    <n v="35.21120689655173"/>
    <n v="4084.5"/>
    <x v="0"/>
  </r>
  <r>
    <x v="24"/>
    <x v="2"/>
    <x v="13"/>
    <x v="52"/>
    <x v="52"/>
    <x v="52"/>
    <n v="1.2908415841584158"/>
    <n v="260.75"/>
    <n v="5.1633663366336631"/>
    <x v="211"/>
    <n v="202"/>
    <n v="3.8725247524752473"/>
    <n v="782.25"/>
    <x v="0"/>
  </r>
  <r>
    <x v="1"/>
    <x v="4"/>
    <x v="4"/>
    <x v="12"/>
    <x v="12"/>
    <x v="12"/>
    <n v="524.41666666666663"/>
    <n v="3146.5"/>
    <n v="2097.6666666666665"/>
    <x v="318"/>
    <n v="6"/>
    <n v="1573.25"/>
    <n v="9439.5"/>
    <x v="1"/>
  </r>
  <r>
    <x v="6"/>
    <x v="0"/>
    <x v="13"/>
    <x v="77"/>
    <x v="77"/>
    <x v="77"/>
    <n v="7.932634730538922"/>
    <n v="1324.75"/>
    <n v="31.730538922155688"/>
    <x v="319"/>
    <n v="167"/>
    <n v="23.797904191616766"/>
    <n v="3974.25"/>
    <x v="0"/>
  </r>
  <r>
    <x v="1"/>
    <x v="5"/>
    <x v="15"/>
    <x v="19"/>
    <x v="19"/>
    <x v="19"/>
    <n v="11.15625"/>
    <n v="803.25"/>
    <n v="44.625"/>
    <x v="320"/>
    <n v="72"/>
    <n v="33.46875"/>
    <n v="2409.75"/>
    <x v="0"/>
  </r>
  <r>
    <x v="9"/>
    <x v="0"/>
    <x v="18"/>
    <x v="64"/>
    <x v="64"/>
    <x v="64"/>
    <n v="3.0546272493573263"/>
    <n v="1188.25"/>
    <n v="12.218508997429305"/>
    <x v="20"/>
    <n v="389"/>
    <n v="9.1638817480719794"/>
    <n v="3564.75"/>
    <x v="0"/>
  </r>
  <r>
    <x v="0"/>
    <x v="2"/>
    <x v="7"/>
    <x v="85"/>
    <x v="85"/>
    <x v="85"/>
    <n v="131.78846153846155"/>
    <n v="3426.5"/>
    <n v="527.15384615384619"/>
    <x v="321"/>
    <n v="26"/>
    <n v="395.36538461538464"/>
    <n v="10279.5"/>
    <x v="1"/>
  </r>
  <r>
    <x v="10"/>
    <x v="1"/>
    <x v="2"/>
    <x v="53"/>
    <x v="53"/>
    <x v="53"/>
    <n v="11.111301369863014"/>
    <n v="1622.25"/>
    <n v="44.445205479452056"/>
    <x v="322"/>
    <n v="146"/>
    <n v="33.333904109589042"/>
    <n v="4866.75"/>
    <x v="0"/>
  </r>
  <r>
    <x v="8"/>
    <x v="2"/>
    <x v="13"/>
    <x v="9"/>
    <x v="9"/>
    <x v="9"/>
    <n v="5.4817567567567567"/>
    <n v="2028.25"/>
    <n v="21.927027027027027"/>
    <x v="323"/>
    <n v="370"/>
    <n v="16.445270270270271"/>
    <n v="6084.75"/>
    <x v="2"/>
  </r>
  <r>
    <x v="15"/>
    <x v="5"/>
    <x v="2"/>
    <x v="9"/>
    <x v="9"/>
    <x v="9"/>
    <n v="4.6434659090909092"/>
    <n v="817.25"/>
    <n v="18.573863636363637"/>
    <x v="216"/>
    <n v="176"/>
    <n v="13.930397727272727"/>
    <n v="2451.75"/>
    <x v="0"/>
  </r>
  <r>
    <x v="23"/>
    <x v="4"/>
    <x v="14"/>
    <x v="50"/>
    <x v="50"/>
    <x v="50"/>
    <n v="3.2607142857142857"/>
    <n v="684.75"/>
    <n v="13.042857142857143"/>
    <x v="324"/>
    <n v="210"/>
    <n v="9.7821428571428566"/>
    <n v="2054.25"/>
    <x v="0"/>
  </r>
  <r>
    <x v="16"/>
    <x v="2"/>
    <x v="6"/>
    <x v="69"/>
    <x v="69"/>
    <x v="69"/>
    <n v="151.8125"/>
    <n v="1821.75"/>
    <n v="607.25"/>
    <x v="325"/>
    <n v="12"/>
    <n v="455.4375"/>
    <n v="5465.25"/>
    <x v="0"/>
  </r>
  <r>
    <x v="19"/>
    <x v="0"/>
    <x v="13"/>
    <x v="67"/>
    <x v="67"/>
    <x v="67"/>
    <n v="13.344919786096257"/>
    <n v="2495.5"/>
    <n v="53.37967914438503"/>
    <x v="326"/>
    <n v="187"/>
    <n v="40.034759358288774"/>
    <n v="7486.5"/>
    <x v="2"/>
  </r>
  <r>
    <x v="23"/>
    <x v="0"/>
    <x v="4"/>
    <x v="67"/>
    <x v="67"/>
    <x v="67"/>
    <n v="8.2535460992907801"/>
    <n v="2327.5"/>
    <n v="33.01418439716312"/>
    <x v="327"/>
    <n v="282"/>
    <n v="24.76063829787234"/>
    <n v="6982.5"/>
    <x v="2"/>
  </r>
  <r>
    <x v="14"/>
    <x v="3"/>
    <x v="19"/>
    <x v="59"/>
    <x v="59"/>
    <x v="59"/>
    <n v="2.6157894736842104"/>
    <n v="1242.5"/>
    <n v="10.463157894736842"/>
    <x v="328"/>
    <n v="475"/>
    <n v="7.8473684210526313"/>
    <n v="3727.5"/>
    <x v="0"/>
  </r>
  <r>
    <x v="8"/>
    <x v="0"/>
    <x v="6"/>
    <x v="82"/>
    <x v="82"/>
    <x v="82"/>
    <n v="2.2346153846153847"/>
    <n v="145.25"/>
    <n v="8.9384615384615387"/>
    <x v="329"/>
    <n v="65"/>
    <n v="6.703846153846154"/>
    <n v="435.75"/>
    <x v="0"/>
  </r>
  <r>
    <x v="13"/>
    <x v="2"/>
    <x v="9"/>
    <x v="44"/>
    <x v="44"/>
    <x v="44"/>
    <n v="2.7909967845659165"/>
    <n v="868"/>
    <n v="11.163987138263666"/>
    <x v="106"/>
    <n v="311"/>
    <n v="8.3729903536977499"/>
    <n v="2604"/>
    <x v="0"/>
  </r>
  <r>
    <x v="14"/>
    <x v="0"/>
    <x v="17"/>
    <x v="52"/>
    <x v="52"/>
    <x v="52"/>
    <n v="25.191860465116278"/>
    <n v="1083.25"/>
    <n v="100.76744186046511"/>
    <x v="330"/>
    <n v="43"/>
    <n v="75.575581395348834"/>
    <n v="3249.75"/>
    <x v="0"/>
  </r>
  <r>
    <x v="17"/>
    <x v="2"/>
    <x v="5"/>
    <x v="48"/>
    <x v="48"/>
    <x v="48"/>
    <n v="31.971153846153847"/>
    <n v="831.25"/>
    <n v="127.88461538461539"/>
    <x v="331"/>
    <n v="26"/>
    <n v="95.913461538461547"/>
    <n v="2493.75"/>
    <x v="0"/>
  </r>
  <r>
    <x v="16"/>
    <x v="4"/>
    <x v="15"/>
    <x v="30"/>
    <x v="30"/>
    <x v="30"/>
    <n v="34.875"/>
    <n v="2929.5"/>
    <n v="139.5"/>
    <x v="332"/>
    <n v="84"/>
    <n v="104.625"/>
    <n v="8788.5"/>
    <x v="2"/>
  </r>
  <r>
    <x v="8"/>
    <x v="5"/>
    <x v="2"/>
    <x v="76"/>
    <x v="76"/>
    <x v="76"/>
    <n v="6.7307692307692308"/>
    <n v="525"/>
    <n v="26.923076923076923"/>
    <x v="120"/>
    <n v="78"/>
    <n v="20.192307692307693"/>
    <n v="1575"/>
    <x v="0"/>
  </r>
  <r>
    <x v="15"/>
    <x v="4"/>
    <x v="21"/>
    <x v="65"/>
    <x v="65"/>
    <x v="65"/>
    <n v="10.045"/>
    <n v="1004.5"/>
    <n v="40.18"/>
    <x v="333"/>
    <n v="100"/>
    <n v="30.134999999999998"/>
    <n v="3013.5"/>
    <x v="0"/>
  </r>
  <r>
    <x v="8"/>
    <x v="3"/>
    <x v="16"/>
    <x v="99"/>
    <x v="99"/>
    <x v="99"/>
    <n v="24.5"/>
    <n v="1617"/>
    <n v="98"/>
    <x v="334"/>
    <n v="66"/>
    <n v="73.5"/>
    <n v="4851"/>
    <x v="0"/>
  </r>
  <r>
    <x v="16"/>
    <x v="0"/>
    <x v="13"/>
    <x v="13"/>
    <x v="13"/>
    <x v="13"/>
    <n v="6.8283018867924525"/>
    <n v="1809.5"/>
    <n v="27.31320754716981"/>
    <x v="335"/>
    <n v="265"/>
    <n v="20.484905660377358"/>
    <n v="5428.5"/>
    <x v="0"/>
  </r>
  <r>
    <x v="8"/>
    <x v="1"/>
    <x v="18"/>
    <x v="61"/>
    <x v="61"/>
    <x v="61"/>
    <n v="11.443262411347519"/>
    <n v="1613.5"/>
    <n v="45.773049645390074"/>
    <x v="119"/>
    <n v="141"/>
    <n v="34.329787234042556"/>
    <n v="4840.5"/>
    <x v="0"/>
  </r>
  <r>
    <x v="11"/>
    <x v="0"/>
    <x v="13"/>
    <x v="30"/>
    <x v="30"/>
    <x v="30"/>
    <n v="21.299342105263158"/>
    <n v="1618.75"/>
    <n v="85.19736842105263"/>
    <x v="336"/>
    <n v="76"/>
    <n v="63.898026315789473"/>
    <n v="4856.25"/>
    <x v="0"/>
  </r>
  <r>
    <x v="24"/>
    <x v="0"/>
    <x v="7"/>
    <x v="3"/>
    <x v="3"/>
    <x v="3"/>
    <n v="65.916666666666671"/>
    <n v="3559.5000000000005"/>
    <n v="263.66666666666669"/>
    <x v="337"/>
    <n v="54"/>
    <n v="197.75"/>
    <n v="10678.5"/>
    <x v="1"/>
  </r>
  <r>
    <x v="21"/>
    <x v="5"/>
    <x v="1"/>
    <x v="8"/>
    <x v="8"/>
    <x v="8"/>
    <n v="0.84198113207547165"/>
    <n v="357"/>
    <n v="3.3679245283018866"/>
    <x v="338"/>
    <n v="424"/>
    <n v="2.5259433962264151"/>
    <n v="1071"/>
    <x v="0"/>
  </r>
  <r>
    <x v="7"/>
    <x v="1"/>
    <x v="12"/>
    <x v="0"/>
    <x v="0"/>
    <x v="0"/>
    <n v="15.044776119402986"/>
    <n v="2016"/>
    <n v="60.179104477611943"/>
    <x v="339"/>
    <n v="134"/>
    <n v="45.134328358208961"/>
    <n v="6048"/>
    <x v="2"/>
  </r>
  <r>
    <x v="24"/>
    <x v="2"/>
    <x v="0"/>
    <x v="84"/>
    <x v="84"/>
    <x v="84"/>
    <n v="26.25"/>
    <n v="2415"/>
    <n v="105"/>
    <x v="340"/>
    <n v="92"/>
    <n v="78.75"/>
    <n v="7245"/>
    <x v="2"/>
  </r>
  <r>
    <x v="9"/>
    <x v="2"/>
    <x v="13"/>
    <x v="79"/>
    <x v="79"/>
    <x v="79"/>
    <n v="38.317708333333336"/>
    <n v="1839.25"/>
    <n v="153.27083333333334"/>
    <x v="341"/>
    <n v="48"/>
    <n v="114.953125"/>
    <n v="5517.75"/>
    <x v="0"/>
  </r>
  <r>
    <x v="11"/>
    <x v="1"/>
    <x v="8"/>
    <x v="42"/>
    <x v="42"/>
    <x v="42"/>
    <n v="32.907608695652172"/>
    <n v="1513.75"/>
    <n v="131.63043478260869"/>
    <x v="342"/>
    <n v="46"/>
    <n v="98.722826086956516"/>
    <n v="4541.25"/>
    <x v="0"/>
  </r>
  <r>
    <x v="6"/>
    <x v="2"/>
    <x v="17"/>
    <x v="63"/>
    <x v="63"/>
    <x v="63"/>
    <n v="20.661290322580644"/>
    <n v="1281"/>
    <n v="82.645161290322577"/>
    <x v="343"/>
    <n v="62"/>
    <n v="61.983870967741936"/>
    <n v="3843"/>
    <x v="0"/>
  </r>
  <r>
    <x v="9"/>
    <x v="5"/>
    <x v="11"/>
    <x v="8"/>
    <x v="8"/>
    <x v="8"/>
    <n v="2.4294692737430168"/>
    <n v="869.75"/>
    <n v="9.7178770949720672"/>
    <x v="344"/>
    <n v="358"/>
    <n v="7.2884078212290504"/>
    <n v="2609.25"/>
    <x v="0"/>
  </r>
  <r>
    <x v="2"/>
    <x v="4"/>
    <x v="4"/>
    <x v="34"/>
    <x v="34"/>
    <x v="34"/>
    <n v="0.78714859437751006"/>
    <n v="196"/>
    <n v="3.1485943775100402"/>
    <x v="345"/>
    <n v="249"/>
    <n v="2.3614457831325302"/>
    <n v="588"/>
    <x v="0"/>
  </r>
  <r>
    <x v="11"/>
    <x v="3"/>
    <x v="18"/>
    <x v="13"/>
    <x v="13"/>
    <x v="13"/>
    <n v="2.3819444444444446"/>
    <n v="343"/>
    <n v="9.5277777777777786"/>
    <x v="346"/>
    <n v="144"/>
    <n v="7.1458333333333339"/>
    <n v="1029"/>
    <x v="0"/>
  </r>
  <r>
    <x v="11"/>
    <x v="2"/>
    <x v="10"/>
    <x v="63"/>
    <x v="63"/>
    <x v="63"/>
    <n v="4.7115384615384617"/>
    <n v="1837.5"/>
    <n v="18.846153846153847"/>
    <x v="347"/>
    <n v="390"/>
    <n v="14.134615384615385"/>
    <n v="5512.5"/>
    <x v="0"/>
  </r>
  <r>
    <x v="1"/>
    <x v="0"/>
    <x v="16"/>
    <x v="83"/>
    <x v="83"/>
    <x v="83"/>
    <n v="20.689873417721518"/>
    <n v="1634.5"/>
    <n v="82.759493670886073"/>
    <x v="348"/>
    <n v="79"/>
    <n v="62.069620253164558"/>
    <n v="4903.5"/>
    <x v="0"/>
  </r>
  <r>
    <x v="3"/>
    <x v="2"/>
    <x v="7"/>
    <x v="9"/>
    <x v="9"/>
    <x v="9"/>
    <n v="6.5553278688524594"/>
    <n v="799.75"/>
    <n v="26.221311475409838"/>
    <x v="349"/>
    <n v="122"/>
    <n v="19.665983606557379"/>
    <n v="2399.25"/>
    <x v="0"/>
  </r>
  <r>
    <x v="0"/>
    <x v="1"/>
    <x v="6"/>
    <x v="25"/>
    <x v="25"/>
    <x v="25"/>
    <n v="6.4296296296296296"/>
    <n v="868"/>
    <n v="25.718518518518518"/>
    <x v="106"/>
    <n v="135"/>
    <n v="19.288888888888888"/>
    <n v="2604"/>
    <x v="0"/>
  </r>
  <r>
    <x v="8"/>
    <x v="0"/>
    <x v="16"/>
    <x v="38"/>
    <x v="38"/>
    <x v="38"/>
    <n v="19.858695652173914"/>
    <n v="1370.25"/>
    <n v="79.434782608695656"/>
    <x v="350"/>
    <n v="69"/>
    <n v="59.576086956521742"/>
    <n v="4110.75"/>
    <x v="0"/>
  </r>
  <r>
    <x v="24"/>
    <x v="2"/>
    <x v="21"/>
    <x v="89"/>
    <x v="89"/>
    <x v="89"/>
    <n v="6.2720000000000002"/>
    <n v="784"/>
    <n v="25.088000000000001"/>
    <x v="351"/>
    <n v="125"/>
    <n v="18.816000000000003"/>
    <n v="2352"/>
    <x v="0"/>
  </r>
  <r>
    <x v="10"/>
    <x v="0"/>
    <x v="18"/>
    <x v="39"/>
    <x v="39"/>
    <x v="39"/>
    <n v="4.1038961038961039"/>
    <n v="632"/>
    <n v="16.415584415584416"/>
    <x v="352"/>
    <n v="154"/>
    <n v="12.311688311688311"/>
    <n v="1896"/>
    <x v="0"/>
  </r>
  <r>
    <x v="7"/>
    <x v="1"/>
    <x v="15"/>
    <x v="109"/>
    <x v="109"/>
    <x v="109"/>
    <n v="8.5732323232323235"/>
    <n v="848.75"/>
    <n v="34.292929292929294"/>
    <x v="353"/>
    <n v="99"/>
    <n v="25.719696969696969"/>
    <n v="2546.25"/>
    <x v="0"/>
  </r>
  <r>
    <x v="14"/>
    <x v="0"/>
    <x v="19"/>
    <x v="35"/>
    <x v="35"/>
    <x v="35"/>
    <n v="8.624711316397228"/>
    <n v="3734.4999999999995"/>
    <n v="34.498845265588912"/>
    <x v="354"/>
    <n v="433"/>
    <n v="25.874133949191684"/>
    <n v="11203.5"/>
    <x v="1"/>
  </r>
  <r>
    <x v="12"/>
    <x v="1"/>
    <x v="7"/>
    <x v="19"/>
    <x v="19"/>
    <x v="19"/>
    <n v="53.328947368421055"/>
    <n v="1013.25"/>
    <n v="213.31578947368422"/>
    <x v="355"/>
    <n v="19"/>
    <n v="159.98684210526318"/>
    <n v="3039.75"/>
    <x v="0"/>
  </r>
  <r>
    <x v="0"/>
    <x v="0"/>
    <x v="21"/>
    <x v="49"/>
    <x v="49"/>
    <x v="49"/>
    <n v="5.3924418604651159"/>
    <n v="1391.25"/>
    <n v="21.569767441860463"/>
    <x v="356"/>
    <n v="258"/>
    <n v="16.177325581395348"/>
    <n v="4173.75"/>
    <x v="0"/>
  </r>
  <r>
    <x v="14"/>
    <x v="2"/>
    <x v="14"/>
    <x v="111"/>
    <x v="111"/>
    <x v="111"/>
    <n v="19.459239130434781"/>
    <n v="1790.25"/>
    <n v="77.836956521739125"/>
    <x v="357"/>
    <n v="92"/>
    <n v="58.377717391304344"/>
    <n v="5370.75"/>
    <x v="0"/>
  </r>
  <r>
    <x v="6"/>
    <x v="1"/>
    <x v="11"/>
    <x v="94"/>
    <x v="94"/>
    <x v="94"/>
    <n v="5.5368852459016393"/>
    <n v="337.75"/>
    <n v="22.147540983606557"/>
    <x v="358"/>
    <n v="61"/>
    <n v="16.610655737704917"/>
    <n v="1013.25"/>
    <x v="0"/>
  </r>
  <r>
    <x v="21"/>
    <x v="3"/>
    <x v="13"/>
    <x v="75"/>
    <x v="75"/>
    <x v="75"/>
    <n v="3.2225609756097562"/>
    <n v="792.75"/>
    <n v="12.890243902439025"/>
    <x v="359"/>
    <n v="246"/>
    <n v="9.6676829268292686"/>
    <n v="2378.25"/>
    <x v="0"/>
  </r>
  <r>
    <x v="14"/>
    <x v="4"/>
    <x v="10"/>
    <x v="52"/>
    <x v="52"/>
    <x v="52"/>
    <n v="3.8125"/>
    <n v="213.5"/>
    <n v="15.25"/>
    <x v="84"/>
    <n v="56"/>
    <n v="11.4375"/>
    <n v="640.5"/>
    <x v="0"/>
  </r>
  <r>
    <x v="1"/>
    <x v="2"/>
    <x v="10"/>
    <x v="55"/>
    <x v="55"/>
    <x v="55"/>
    <n v="22.729885057471265"/>
    <n v="1977.5"/>
    <n v="90.919540229885058"/>
    <x v="360"/>
    <n v="87"/>
    <n v="68.189655172413794"/>
    <n v="5932.5"/>
    <x v="0"/>
  </r>
  <r>
    <x v="11"/>
    <x v="5"/>
    <x v="13"/>
    <x v="42"/>
    <x v="42"/>
    <x v="42"/>
    <n v="13.403179190751445"/>
    <n v="2318.75"/>
    <n v="53.612716763005778"/>
    <x v="275"/>
    <n v="173"/>
    <n v="40.209537572254334"/>
    <n v="6956.25"/>
    <x v="2"/>
  </r>
  <r>
    <x v="23"/>
    <x v="2"/>
    <x v="6"/>
    <x v="65"/>
    <x v="65"/>
    <x v="65"/>
    <n v="3.0833333333333335"/>
    <n v="777"/>
    <n v="12.333333333333334"/>
    <x v="361"/>
    <n v="252"/>
    <n v="9.25"/>
    <n v="2331"/>
    <x v="0"/>
  </r>
  <r>
    <x v="22"/>
    <x v="2"/>
    <x v="6"/>
    <x v="90"/>
    <x v="90"/>
    <x v="90"/>
    <n v="306.25"/>
    <n v="1837.5"/>
    <n v="1225"/>
    <x v="347"/>
    <n v="6"/>
    <n v="918.75"/>
    <n v="5512.5"/>
    <x v="0"/>
  </r>
  <r>
    <x v="17"/>
    <x v="0"/>
    <x v="8"/>
    <x v="43"/>
    <x v="43"/>
    <x v="43"/>
    <n v="15.4"/>
    <n v="847"/>
    <n v="61.6"/>
    <x v="362"/>
    <n v="55"/>
    <n v="46.2"/>
    <n v="2541"/>
    <x v="0"/>
  </r>
  <r>
    <x v="19"/>
    <x v="1"/>
    <x v="2"/>
    <x v="42"/>
    <x v="42"/>
    <x v="42"/>
    <n v="10.683212996389893"/>
    <n v="2959.2500000000005"/>
    <n v="42.73285198555957"/>
    <x v="363"/>
    <n v="277"/>
    <n v="32.049638989169679"/>
    <n v="8877.75"/>
    <x v="2"/>
  </r>
  <r>
    <x v="13"/>
    <x v="1"/>
    <x v="21"/>
    <x v="25"/>
    <x v="25"/>
    <x v="25"/>
    <n v="12.965909090909092"/>
    <n v="570.5"/>
    <n v="51.863636363636367"/>
    <x v="93"/>
    <n v="44"/>
    <n v="38.897727272727273"/>
    <n v="1711.5"/>
    <x v="0"/>
  </r>
  <r>
    <x v="21"/>
    <x v="4"/>
    <x v="14"/>
    <x v="9"/>
    <x v="9"/>
    <x v="9"/>
    <n v="14.127604166666666"/>
    <n v="1356.25"/>
    <n v="56.510416666666664"/>
    <x v="364"/>
    <n v="96"/>
    <n v="42.3828125"/>
    <n v="4068.75"/>
    <x v="0"/>
  </r>
  <r>
    <x v="23"/>
    <x v="0"/>
    <x v="21"/>
    <x v="55"/>
    <x v="55"/>
    <x v="55"/>
    <n v="1.4664351851851851"/>
    <n v="316.75"/>
    <n v="5.8657407407407405"/>
    <x v="19"/>
    <n v="216"/>
    <n v="4.3993055555555554"/>
    <n v="950.25"/>
    <x v="0"/>
  </r>
  <r>
    <x v="5"/>
    <x v="2"/>
    <x v="15"/>
    <x v="6"/>
    <x v="6"/>
    <x v="6"/>
    <n v="2.2122641509433962"/>
    <n v="938"/>
    <n v="8.8490566037735849"/>
    <x v="365"/>
    <n v="424"/>
    <n v="6.6367924528301891"/>
    <n v="2814"/>
    <x v="0"/>
  </r>
  <r>
    <x v="15"/>
    <x v="3"/>
    <x v="12"/>
    <x v="114"/>
    <x v="114"/>
    <x v="114"/>
    <n v="52.216216216216218"/>
    <n v="1932"/>
    <n v="208.86486486486487"/>
    <x v="366"/>
    <n v="37"/>
    <n v="156.64864864864865"/>
    <n v="5796"/>
    <x v="0"/>
  </r>
  <r>
    <x v="2"/>
    <x v="4"/>
    <x v="6"/>
    <x v="100"/>
    <x v="100"/>
    <x v="100"/>
    <n v="9.7288135593220346"/>
    <n v="574"/>
    <n v="38.915254237288138"/>
    <x v="367"/>
    <n v="59"/>
    <n v="29.186440677966104"/>
    <n v="1722"/>
    <x v="0"/>
  </r>
  <r>
    <x v="15"/>
    <x v="4"/>
    <x v="6"/>
    <x v="13"/>
    <x v="13"/>
    <x v="13"/>
    <n v="0.64814814814814814"/>
    <n v="17.5"/>
    <n v="2.5925925925925926"/>
    <x v="368"/>
    <n v="27"/>
    <n v="1.9444444444444444"/>
    <n v="52.5"/>
    <x v="0"/>
  </r>
  <r>
    <x v="24"/>
    <x v="4"/>
    <x v="7"/>
    <x v="39"/>
    <x v="39"/>
    <x v="39"/>
    <n v="6.3152173913043477"/>
    <n v="435.75"/>
    <n v="25.260869565217391"/>
    <x v="282"/>
    <n v="69"/>
    <n v="18.945652173913043"/>
    <n v="1307.25"/>
    <x v="0"/>
  </r>
  <r>
    <x v="5"/>
    <x v="0"/>
    <x v="14"/>
    <x v="19"/>
    <x v="19"/>
    <x v="19"/>
    <n v="36.75"/>
    <n v="1690.5"/>
    <n v="147"/>
    <x v="369"/>
    <n v="46"/>
    <n v="110.25"/>
    <n v="5071.5"/>
    <x v="0"/>
  </r>
  <r>
    <x v="10"/>
    <x v="2"/>
    <x v="3"/>
    <x v="67"/>
    <x v="67"/>
    <x v="67"/>
    <n v="5.507352941176471"/>
    <n v="936.25000000000011"/>
    <n v="22.029411764705884"/>
    <x v="370"/>
    <n v="170"/>
    <n v="16.522058823529413"/>
    <n v="2808.75"/>
    <x v="0"/>
  </r>
  <r>
    <x v="10"/>
    <x v="1"/>
    <x v="5"/>
    <x v="36"/>
    <x v="36"/>
    <x v="36"/>
    <n v="3.685754189944134"/>
    <n v="659.75"/>
    <n v="14.743016759776536"/>
    <x v="371"/>
    <n v="179"/>
    <n v="11.057262569832401"/>
    <n v="1979.25"/>
    <x v="0"/>
  </r>
  <r>
    <x v="7"/>
    <x v="4"/>
    <x v="20"/>
    <x v="93"/>
    <x v="93"/>
    <x v="93"/>
    <n v="10.015384615384615"/>
    <n v="651"/>
    <n v="40.061538461538461"/>
    <x v="372"/>
    <n v="65"/>
    <n v="30.046153846153846"/>
    <n v="1953"/>
    <x v="0"/>
  </r>
  <r>
    <x v="21"/>
    <x v="2"/>
    <x v="7"/>
    <x v="66"/>
    <x v="66"/>
    <x v="66"/>
    <n v="13.325454545454546"/>
    <n v="3664.5"/>
    <n v="53.301818181818184"/>
    <x v="373"/>
    <n v="275"/>
    <n v="39.976363636363637"/>
    <n v="10993.5"/>
    <x v="1"/>
  </r>
  <r>
    <x v="22"/>
    <x v="0"/>
    <x v="19"/>
    <x v="35"/>
    <x v="35"/>
    <x v="35"/>
    <n v="2.7758620689655173"/>
    <n v="402.5"/>
    <n v="11.103448275862069"/>
    <x v="374"/>
    <n v="145"/>
    <n v="8.3275862068965516"/>
    <n v="1207.5"/>
    <x v="0"/>
  </r>
  <r>
    <x v="2"/>
    <x v="2"/>
    <x v="8"/>
    <x v="109"/>
    <x v="109"/>
    <x v="109"/>
    <n v="5.0485611510791371"/>
    <n v="701.75"/>
    <n v="20.194244604316548"/>
    <x v="375"/>
    <n v="139"/>
    <n v="15.14568345323741"/>
    <n v="2105.25"/>
    <x v="0"/>
  </r>
  <r>
    <x v="10"/>
    <x v="5"/>
    <x v="17"/>
    <x v="38"/>
    <x v="38"/>
    <x v="38"/>
    <n v="1.625"/>
    <n v="659.75"/>
    <n v="6.5"/>
    <x v="371"/>
    <n v="406"/>
    <n v="4.875"/>
    <n v="1979.25"/>
    <x v="0"/>
  </r>
  <r>
    <x v="24"/>
    <x v="4"/>
    <x v="21"/>
    <x v="29"/>
    <x v="29"/>
    <x v="29"/>
    <n v="9.3668032786885238"/>
    <n v="1142.75"/>
    <n v="37.467213114754095"/>
    <x v="108"/>
    <n v="122"/>
    <n v="28.100409836065573"/>
    <n v="3428.25"/>
    <x v="0"/>
  </r>
  <r>
    <x v="22"/>
    <x v="1"/>
    <x v="9"/>
    <x v="14"/>
    <x v="14"/>
    <x v="14"/>
    <n v="31.453947368421051"/>
    <n v="1195.25"/>
    <n v="125.81578947368421"/>
    <x v="35"/>
    <n v="38"/>
    <n v="94.36184210526315"/>
    <n v="3585.75"/>
    <x v="0"/>
  </r>
  <r>
    <x v="8"/>
    <x v="4"/>
    <x v="6"/>
    <x v="49"/>
    <x v="49"/>
    <x v="49"/>
    <n v="27.850427350427349"/>
    <n v="3258.5"/>
    <n v="111.4017094017094"/>
    <x v="376"/>
    <n v="117"/>
    <n v="83.551282051282044"/>
    <n v="9775.5"/>
    <x v="1"/>
  </r>
  <r>
    <x v="16"/>
    <x v="3"/>
    <x v="0"/>
    <x v="16"/>
    <x v="16"/>
    <x v="16"/>
    <n v="3.869304556354916"/>
    <n v="1613.5"/>
    <n v="15.477218225419664"/>
    <x v="119"/>
    <n v="417"/>
    <n v="11.607913669064748"/>
    <n v="4840.5"/>
    <x v="0"/>
  </r>
  <r>
    <x v="10"/>
    <x v="3"/>
    <x v="3"/>
    <x v="107"/>
    <x v="107"/>
    <x v="107"/>
    <n v="37.210526315789473"/>
    <n v="2121"/>
    <n v="148.84210526315789"/>
    <x v="377"/>
    <n v="57"/>
    <n v="111.63157894736841"/>
    <n v="6363"/>
    <x v="2"/>
  </r>
  <r>
    <x v="6"/>
    <x v="5"/>
    <x v="15"/>
    <x v="100"/>
    <x v="100"/>
    <x v="100"/>
    <n v="9.5619999999999994"/>
    <n v="1195.25"/>
    <n v="38.247999999999998"/>
    <x v="35"/>
    <n v="125"/>
    <n v="28.686"/>
    <n v="3585.75"/>
    <x v="0"/>
  </r>
  <r>
    <x v="11"/>
    <x v="2"/>
    <x v="13"/>
    <x v="19"/>
    <x v="19"/>
    <x v="19"/>
    <n v="3.3734939759036147"/>
    <n v="560"/>
    <n v="13.493975903614459"/>
    <x v="378"/>
    <n v="166"/>
    <n v="10.120481927710845"/>
    <n v="1680"/>
    <x v="0"/>
  </r>
  <r>
    <x v="23"/>
    <x v="2"/>
    <x v="11"/>
    <x v="14"/>
    <x v="14"/>
    <x v="14"/>
    <n v="581.58333333333337"/>
    <n v="1744.75"/>
    <n v="2326.3333333333335"/>
    <x v="267"/>
    <n v="3"/>
    <n v="1744.75"/>
    <n v="5234.25"/>
    <x v="0"/>
  </r>
  <r>
    <x v="8"/>
    <x v="0"/>
    <x v="13"/>
    <x v="25"/>
    <x v="25"/>
    <x v="25"/>
    <n v="5.7361111111111107"/>
    <n v="413"/>
    <n v="22.944444444444443"/>
    <x v="23"/>
    <n v="72"/>
    <n v="17.208333333333332"/>
    <n v="1239"/>
    <x v="0"/>
  </r>
  <r>
    <x v="20"/>
    <x v="4"/>
    <x v="13"/>
    <x v="66"/>
    <x v="66"/>
    <x v="66"/>
    <n v="107.06818181818181"/>
    <n v="2355.5"/>
    <n v="428.27272727272725"/>
    <x v="379"/>
    <n v="22"/>
    <n v="321.20454545454544"/>
    <n v="7066.5"/>
    <x v="2"/>
  </r>
  <r>
    <x v="15"/>
    <x v="5"/>
    <x v="6"/>
    <x v="72"/>
    <x v="72"/>
    <x v="72"/>
    <n v="21.717500000000001"/>
    <n v="2171.75"/>
    <n v="86.87"/>
    <x v="380"/>
    <n v="100"/>
    <n v="65.152500000000003"/>
    <n v="6515.25"/>
    <x v="2"/>
  </r>
  <r>
    <x v="9"/>
    <x v="5"/>
    <x v="9"/>
    <x v="42"/>
    <x v="42"/>
    <x v="42"/>
    <n v="1.9350961538461537"/>
    <n v="603.75"/>
    <n v="7.740384615384615"/>
    <x v="381"/>
    <n v="312"/>
    <n v="5.8052884615384617"/>
    <n v="1811.25"/>
    <x v="0"/>
  </r>
  <r>
    <x v="15"/>
    <x v="0"/>
    <x v="2"/>
    <x v="29"/>
    <x v="29"/>
    <x v="29"/>
    <n v="18.232558139534884"/>
    <n v="1568"/>
    <n v="72.930232558139537"/>
    <x v="382"/>
    <n v="86"/>
    <n v="54.697674418604649"/>
    <n v="4704"/>
    <x v="0"/>
  </r>
  <r>
    <x v="9"/>
    <x v="4"/>
    <x v="10"/>
    <x v="59"/>
    <x v="59"/>
    <x v="59"/>
    <n v="156.75"/>
    <n v="1097.25"/>
    <n v="627"/>
    <x v="117"/>
    <n v="7"/>
    <n v="470.25"/>
    <n v="3291.75"/>
    <x v="0"/>
  </r>
  <r>
    <x v="9"/>
    <x v="1"/>
    <x v="7"/>
    <x v="19"/>
    <x v="19"/>
    <x v="19"/>
    <n v="5.2382550335570466"/>
    <n v="780.49999999999989"/>
    <n v="20.953020134228186"/>
    <x v="383"/>
    <n v="149"/>
    <n v="15.714765100671141"/>
    <n v="2341.5"/>
    <x v="0"/>
  </r>
  <r>
    <x v="24"/>
    <x v="1"/>
    <x v="3"/>
    <x v="13"/>
    <x v="13"/>
    <x v="13"/>
    <n v="111.70833333333333"/>
    <n v="2010.75"/>
    <n v="446.83333333333331"/>
    <x v="384"/>
    <n v="18"/>
    <n v="335.125"/>
    <n v="6032.25"/>
    <x v="2"/>
  </r>
  <r>
    <x v="17"/>
    <x v="2"/>
    <x v="20"/>
    <x v="26"/>
    <x v="26"/>
    <x v="26"/>
    <n v="0.96078431372549022"/>
    <n v="98"/>
    <n v="3.8431372549019609"/>
    <x v="89"/>
    <n v="102"/>
    <n v="2.8823529411764706"/>
    <n v="294"/>
    <x v="0"/>
  </r>
  <r>
    <x v="16"/>
    <x v="0"/>
    <x v="2"/>
    <x v="64"/>
    <x v="64"/>
    <x v="64"/>
    <n v="14.121835443037975"/>
    <n v="2231.25"/>
    <n v="56.4873417721519"/>
    <x v="385"/>
    <n v="158"/>
    <n v="42.365506329113927"/>
    <n v="6693.75"/>
    <x v="2"/>
  </r>
  <r>
    <x v="9"/>
    <x v="2"/>
    <x v="15"/>
    <x v="51"/>
    <x v="51"/>
    <x v="51"/>
    <n v="14.24609375"/>
    <n v="1823.5"/>
    <n v="56.984375"/>
    <x v="386"/>
    <n v="128"/>
    <n v="42.73828125"/>
    <n v="5470.5"/>
    <x v="0"/>
  </r>
  <r>
    <x v="24"/>
    <x v="0"/>
    <x v="0"/>
    <x v="70"/>
    <x v="70"/>
    <x v="70"/>
    <n v="3.2153110047846889"/>
    <n v="672"/>
    <n v="12.861244019138756"/>
    <x v="387"/>
    <n v="209"/>
    <n v="9.6459330143540676"/>
    <n v="2016"/>
    <x v="0"/>
  </r>
  <r>
    <x v="14"/>
    <x v="2"/>
    <x v="6"/>
    <x v="125"/>
    <x v="125"/>
    <x v="125"/>
    <n v="71.581730769230774"/>
    <n v="3722.25"/>
    <n v="286.32692307692309"/>
    <x v="388"/>
    <n v="52"/>
    <n v="214.74519230769232"/>
    <n v="11166.75"/>
    <x v="1"/>
  </r>
  <r>
    <x v="3"/>
    <x v="1"/>
    <x v="20"/>
    <x v="116"/>
    <x v="116"/>
    <x v="116"/>
    <n v="13.236363636363636"/>
    <n v="728"/>
    <n v="52.945454545454545"/>
    <x v="137"/>
    <n v="55"/>
    <n v="39.709090909090911"/>
    <n v="2184"/>
    <x v="0"/>
  </r>
  <r>
    <x v="21"/>
    <x v="4"/>
    <x v="1"/>
    <x v="29"/>
    <x v="29"/>
    <x v="29"/>
    <n v="6.0925925925925926"/>
    <n v="658"/>
    <n v="24.37037037037037"/>
    <x v="389"/>
    <n v="108"/>
    <n v="18.277777777777779"/>
    <n v="1974"/>
    <x v="0"/>
  </r>
  <r>
    <x v="16"/>
    <x v="5"/>
    <x v="12"/>
    <x v="50"/>
    <x v="50"/>
    <x v="50"/>
    <n v="2.9247685185185186"/>
    <n v="631.75"/>
    <n v="11.699074074074074"/>
    <x v="390"/>
    <n v="216"/>
    <n v="8.7743055555555554"/>
    <n v="1895.25"/>
    <x v="0"/>
  </r>
  <r>
    <x v="16"/>
    <x v="4"/>
    <x v="20"/>
    <x v="116"/>
    <x v="116"/>
    <x v="116"/>
    <n v="1.1116352201257862"/>
    <n v="353.5"/>
    <n v="4.4465408805031448"/>
    <x v="391"/>
    <n v="318"/>
    <n v="3.3349056603773586"/>
    <n v="1060.5"/>
    <x v="0"/>
  </r>
  <r>
    <x v="20"/>
    <x v="4"/>
    <x v="4"/>
    <x v="61"/>
    <x v="61"/>
    <x v="61"/>
    <n v="8.1029411764705888"/>
    <n v="1928.5000000000002"/>
    <n v="32.411764705882355"/>
    <x v="392"/>
    <n v="238"/>
    <n v="24.308823529411768"/>
    <n v="5785.5"/>
    <x v="0"/>
  </r>
  <r>
    <x v="23"/>
    <x v="5"/>
    <x v="16"/>
    <x v="13"/>
    <x v="13"/>
    <x v="13"/>
    <n v="4.5661764705882355"/>
    <n v="1086.75"/>
    <n v="18.264705882352942"/>
    <x v="393"/>
    <n v="238"/>
    <n v="13.698529411764707"/>
    <n v="3260.25"/>
    <x v="0"/>
  </r>
  <r>
    <x v="10"/>
    <x v="3"/>
    <x v="10"/>
    <x v="102"/>
    <x v="102"/>
    <x v="102"/>
    <n v="5.9444444444444446"/>
    <n v="1872.5"/>
    <n v="23.777777777777779"/>
    <x v="165"/>
    <n v="315"/>
    <n v="17.833333333333336"/>
    <n v="5617.5"/>
    <x v="0"/>
  </r>
  <r>
    <x v="22"/>
    <x v="2"/>
    <x v="17"/>
    <x v="70"/>
    <x v="70"/>
    <x v="70"/>
    <n v="7.145833333333333"/>
    <n v="514.5"/>
    <n v="28.583333333333332"/>
    <x v="131"/>
    <n v="72"/>
    <n v="21.4375"/>
    <n v="1543.5"/>
    <x v="0"/>
  </r>
  <r>
    <x v="20"/>
    <x v="0"/>
    <x v="7"/>
    <x v="1"/>
    <x v="1"/>
    <x v="1"/>
    <n v="303.33333333333331"/>
    <n v="910"/>
    <n v="1213.3333333333333"/>
    <x v="394"/>
    <n v="3"/>
    <n v="910"/>
    <n v="2730"/>
    <x v="0"/>
  </r>
  <r>
    <x v="16"/>
    <x v="5"/>
    <x v="11"/>
    <x v="111"/>
    <x v="111"/>
    <x v="111"/>
    <n v="2.5277777777777777"/>
    <n v="113.75"/>
    <n v="10.111111111111111"/>
    <x v="395"/>
    <n v="45"/>
    <n v="7.583333333333333"/>
    <n v="341.25"/>
    <x v="0"/>
  </r>
  <r>
    <x v="9"/>
    <x v="1"/>
    <x v="0"/>
    <x v="42"/>
    <x v="42"/>
    <x v="42"/>
    <n v="14.932065217391305"/>
    <n v="2747.5"/>
    <n v="59.728260869565219"/>
    <x v="396"/>
    <n v="184"/>
    <n v="44.796195652173914"/>
    <n v="8242.5"/>
    <x v="2"/>
  </r>
  <r>
    <x v="8"/>
    <x v="3"/>
    <x v="15"/>
    <x v="10"/>
    <x v="10"/>
    <x v="10"/>
    <n v="10.940944881889763"/>
    <n v="1389.5"/>
    <n v="43.763779527559052"/>
    <x v="397"/>
    <n v="127"/>
    <n v="32.822834645669289"/>
    <n v="4168.5"/>
    <x v="0"/>
  </r>
  <r>
    <x v="21"/>
    <x v="2"/>
    <x v="1"/>
    <x v="56"/>
    <x v="56"/>
    <x v="56"/>
    <n v="11.985849056603774"/>
    <n v="635.25"/>
    <n v="47.943396226415096"/>
    <x v="303"/>
    <n v="53"/>
    <n v="35.95754716981132"/>
    <n v="1905.75"/>
    <x v="0"/>
  </r>
  <r>
    <x v="24"/>
    <x v="5"/>
    <x v="11"/>
    <x v="53"/>
    <x v="53"/>
    <x v="53"/>
    <n v="2.7267441860465116"/>
    <n v="469"/>
    <n v="10.906976744186046"/>
    <x v="398"/>
    <n v="172"/>
    <n v="8.1802325581395348"/>
    <n v="1407"/>
    <x v="0"/>
  </r>
  <r>
    <x v="2"/>
    <x v="2"/>
    <x v="13"/>
    <x v="29"/>
    <x v="29"/>
    <x v="29"/>
    <n v="15.870689655172415"/>
    <n v="1380.75"/>
    <n v="63.482758620689658"/>
    <x v="399"/>
    <n v="87"/>
    <n v="47.612068965517246"/>
    <n v="4142.25"/>
    <x v="0"/>
  </r>
  <r>
    <x v="21"/>
    <x v="2"/>
    <x v="15"/>
    <x v="1"/>
    <x v="1"/>
    <x v="1"/>
    <n v="15.763999999999999"/>
    <n v="1970.5"/>
    <n v="63.055999999999997"/>
    <x v="400"/>
    <n v="125"/>
    <n v="47.292000000000002"/>
    <n v="5911.5"/>
    <x v="0"/>
  </r>
  <r>
    <x v="6"/>
    <x v="5"/>
    <x v="1"/>
    <x v="20"/>
    <x v="20"/>
    <x v="20"/>
    <n v="9.8851351351351351"/>
    <n v="2560.25"/>
    <n v="39.54054054054054"/>
    <x v="401"/>
    <n v="259"/>
    <n v="29.655405405405403"/>
    <n v="7680.75"/>
    <x v="2"/>
  </r>
  <r>
    <x v="6"/>
    <x v="2"/>
    <x v="8"/>
    <x v="109"/>
    <x v="109"/>
    <x v="109"/>
    <n v="10.948717948717949"/>
    <n v="1708"/>
    <n v="43.794871794871796"/>
    <x v="293"/>
    <n v="156"/>
    <n v="32.846153846153847"/>
    <n v="5124"/>
    <x v="0"/>
  </r>
  <r>
    <x v="23"/>
    <x v="4"/>
    <x v="7"/>
    <x v="37"/>
    <x v="37"/>
    <x v="37"/>
    <n v="3.22196261682243"/>
    <n v="344.75"/>
    <n v="12.88785046728972"/>
    <x v="247"/>
    <n v="107"/>
    <n v="9.6658878504672892"/>
    <n v="1034.25"/>
    <x v="0"/>
  </r>
  <r>
    <x v="7"/>
    <x v="2"/>
    <x v="6"/>
    <x v="127"/>
    <x v="127"/>
    <x v="127"/>
    <n v="18.8125"/>
    <n v="752.5"/>
    <n v="75.25"/>
    <x v="402"/>
    <n v="40"/>
    <n v="56.4375"/>
    <n v="2257.5"/>
    <x v="0"/>
  </r>
  <r>
    <x v="20"/>
    <x v="2"/>
    <x v="5"/>
    <x v="52"/>
    <x v="52"/>
    <x v="52"/>
    <n v="6.0034722222222223"/>
    <n v="1729"/>
    <n v="24.013888888888889"/>
    <x v="180"/>
    <n v="288"/>
    <n v="18.010416666666668"/>
    <n v="5187"/>
    <x v="0"/>
  </r>
  <r>
    <x v="2"/>
    <x v="0"/>
    <x v="20"/>
    <x v="81"/>
    <x v="81"/>
    <x v="81"/>
    <n v="3.5813953488372094"/>
    <n v="308"/>
    <n v="14.325581395348838"/>
    <x v="244"/>
    <n v="86"/>
    <n v="10.744186046511629"/>
    <n v="924"/>
    <x v="0"/>
  </r>
  <r>
    <x v="5"/>
    <x v="2"/>
    <x v="16"/>
    <x v="103"/>
    <x v="103"/>
    <x v="103"/>
    <n v="2.0902777777777777"/>
    <n v="150.5"/>
    <n v="8.3611111111111107"/>
    <x v="403"/>
    <n v="72"/>
    <n v="6.270833333333333"/>
    <n v="451.5"/>
    <x v="0"/>
  </r>
  <r>
    <x v="8"/>
    <x v="5"/>
    <x v="6"/>
    <x v="40"/>
    <x v="40"/>
    <x v="40"/>
    <n v="8.403465346534654"/>
    <n v="2546.25"/>
    <n v="33.613861386138616"/>
    <x v="404"/>
    <n v="303"/>
    <n v="25.210396039603964"/>
    <n v="7638.75"/>
    <x v="2"/>
  </r>
  <r>
    <x v="13"/>
    <x v="4"/>
    <x v="12"/>
    <x v="36"/>
    <x v="36"/>
    <x v="36"/>
    <n v="1.5179924242424243"/>
    <n v="400.75"/>
    <n v="6.0719696969696972"/>
    <x v="43"/>
    <n v="264"/>
    <n v="4.5539772727272734"/>
    <n v="1202.25"/>
    <x v="0"/>
  </r>
  <r>
    <x v="6"/>
    <x v="1"/>
    <x v="15"/>
    <x v="10"/>
    <x v="10"/>
    <x v="10"/>
    <n v="2.488532110091743"/>
    <n v="542.5"/>
    <n v="9.9541284403669721"/>
    <x v="405"/>
    <n v="218"/>
    <n v="7.4655963302752291"/>
    <n v="1627.5"/>
    <x v="0"/>
  </r>
  <r>
    <x v="20"/>
    <x v="5"/>
    <x v="10"/>
    <x v="133"/>
    <x v="133"/>
    <x v="133"/>
    <n v="143"/>
    <n v="4004"/>
    <n v="572"/>
    <x v="406"/>
    <n v="28"/>
    <n v="429"/>
    <n v="12012"/>
    <x v="1"/>
  </r>
  <r>
    <x v="10"/>
    <x v="1"/>
    <x v="11"/>
    <x v="143"/>
    <x v="143"/>
    <x v="143"/>
    <n v="9.0416666666666661"/>
    <n v="868"/>
    <n v="36.166666666666664"/>
    <x v="106"/>
    <n v="96"/>
    <n v="27.125"/>
    <n v="2604"/>
    <x v="0"/>
  </r>
  <r>
    <x v="1"/>
    <x v="0"/>
    <x v="8"/>
    <x v="150"/>
    <x v="150"/>
    <x v="150"/>
    <n v="10.667279411764707"/>
    <n v="1450.75"/>
    <n v="42.669117647058826"/>
    <x v="407"/>
    <n v="136"/>
    <n v="32.001838235294116"/>
    <n v="4352.25"/>
    <x v="0"/>
  </r>
  <r>
    <x v="14"/>
    <x v="0"/>
    <x v="13"/>
    <x v="143"/>
    <x v="143"/>
    <x v="143"/>
    <n v="18.646551724137932"/>
    <n v="2703.75"/>
    <n v="74.58620689655173"/>
    <x v="408"/>
    <n v="145"/>
    <n v="55.939655172413794"/>
    <n v="8111.25"/>
    <x v="2"/>
  </r>
  <r>
    <x v="12"/>
    <x v="2"/>
    <x v="15"/>
    <x v="149"/>
    <x v="149"/>
    <x v="149"/>
    <n v="15.087837837837839"/>
    <n v="1116.5"/>
    <n v="60.351351351351354"/>
    <x v="295"/>
    <n v="74"/>
    <n v="45.263513513513516"/>
    <n v="3349.5"/>
    <x v="0"/>
  </r>
  <r>
    <x v="15"/>
    <x v="1"/>
    <x v="10"/>
    <x v="156"/>
    <x v="156"/>
    <x v="156"/>
    <n v="7.9807692307692308"/>
    <n v="726.25"/>
    <n v="31.923076923076923"/>
    <x v="409"/>
    <n v="91"/>
    <n v="23.942307692307693"/>
    <n v="2178.75"/>
    <x v="0"/>
  </r>
  <r>
    <x v="17"/>
    <x v="3"/>
    <x v="15"/>
    <x v="188"/>
    <x v="188"/>
    <x v="188"/>
    <n v="15.96875"/>
    <n v="2299.5"/>
    <n v="63.875"/>
    <x v="410"/>
    <n v="144"/>
    <n v="47.90625"/>
    <n v="6898.5"/>
    <x v="2"/>
  </r>
  <r>
    <x v="1"/>
    <x v="0"/>
    <x v="1"/>
    <x v="194"/>
    <x v="194"/>
    <x v="194"/>
    <n v="6.6735074626865671"/>
    <n v="894.25"/>
    <n v="26.694029850746269"/>
    <x v="214"/>
    <n v="134"/>
    <n v="20.020522388059703"/>
    <n v="2682.75"/>
    <x v="0"/>
  </r>
  <r>
    <x v="6"/>
    <x v="4"/>
    <x v="0"/>
    <x v="201"/>
    <x v="201"/>
    <x v="201"/>
    <n v="17.628333333333334"/>
    <n v="2644.25"/>
    <n v="70.513333333333335"/>
    <x v="411"/>
    <n v="150"/>
    <n v="52.885000000000005"/>
    <n v="7932.75"/>
    <x v="2"/>
  </r>
  <r>
    <x v="8"/>
    <x v="1"/>
    <x v="8"/>
    <x v="175"/>
    <x v="175"/>
    <x v="175"/>
    <n v="3.9066901408450705"/>
    <n v="554.75"/>
    <n v="15.626760563380282"/>
    <x v="412"/>
    <n v="142"/>
    <n v="11.720070422535212"/>
    <n v="1664.25"/>
    <x v="0"/>
  </r>
  <r>
    <x v="6"/>
    <x v="4"/>
    <x v="7"/>
    <x v="175"/>
    <x v="175"/>
    <x v="175"/>
    <n v="10.238095238095237"/>
    <n v="1504.9999999999998"/>
    <n v="40.952380952380949"/>
    <x v="413"/>
    <n v="147"/>
    <n v="30.714285714285712"/>
    <n v="4515"/>
    <x v="0"/>
  </r>
  <r>
    <x v="21"/>
    <x v="0"/>
    <x v="0"/>
    <x v="185"/>
    <x v="185"/>
    <x v="185"/>
    <n v="798"/>
    <n v="1596"/>
    <n v="3192"/>
    <x v="414"/>
    <n v="2"/>
    <n v="2394"/>
    <n v="4788"/>
    <x v="0"/>
  </r>
  <r>
    <x v="11"/>
    <x v="1"/>
    <x v="17"/>
    <x v="196"/>
    <x v="196"/>
    <x v="196"/>
    <n v="3.4262452107279695"/>
    <n v="894.25"/>
    <n v="13.704980842911878"/>
    <x v="214"/>
    <n v="261"/>
    <n v="10.278735632183908"/>
    <n v="2682.75"/>
    <x v="0"/>
  </r>
  <r>
    <x v="15"/>
    <x v="4"/>
    <x v="10"/>
    <x v="235"/>
    <x v="235"/>
    <x v="235"/>
    <n v="66.771551724137936"/>
    <n v="3872.7500000000005"/>
    <n v="267.08620689655174"/>
    <x v="415"/>
    <n v="58"/>
    <n v="200.31465517241381"/>
    <n v="11618.25"/>
    <x v="1"/>
  </r>
  <r>
    <x v="2"/>
    <x v="0"/>
    <x v="18"/>
    <x v="221"/>
    <x v="221"/>
    <x v="221"/>
    <n v="5.5152811735941318"/>
    <n v="2255.75"/>
    <n v="22.061124694376527"/>
    <x v="416"/>
    <n v="409"/>
    <n v="16.545843520782395"/>
    <n v="6767.25"/>
    <x v="2"/>
  </r>
  <r>
    <x v="13"/>
    <x v="5"/>
    <x v="3"/>
    <x v="236"/>
    <x v="236"/>
    <x v="236"/>
    <n v="55.416666666666664"/>
    <n v="665"/>
    <n v="221.66666666666666"/>
    <x v="417"/>
    <n v="12"/>
    <n v="166.25"/>
    <n v="1995"/>
    <x v="0"/>
  </r>
  <r>
    <x v="19"/>
    <x v="3"/>
    <x v="12"/>
    <x v="243"/>
    <x v="243"/>
    <x v="243"/>
    <n v="120.45833333333333"/>
    <n v="2891"/>
    <n v="481.83333333333331"/>
    <x v="418"/>
    <n v="24"/>
    <n v="361.375"/>
    <n v="8673"/>
    <x v="2"/>
  </r>
  <r>
    <x v="9"/>
    <x v="4"/>
    <x v="8"/>
    <x v="246"/>
    <x v="246"/>
    <x v="246"/>
    <n v="1.2556053811659194"/>
    <n v="280"/>
    <n v="5.0224215246636774"/>
    <x v="419"/>
    <n v="223"/>
    <n v="3.7668161434977581"/>
    <n v="840"/>
    <x v="0"/>
  </r>
  <r>
    <x v="18"/>
    <x v="4"/>
    <x v="12"/>
    <x v="216"/>
    <x v="216"/>
    <x v="216"/>
    <n v="118.3"/>
    <n v="591.5"/>
    <n v="473.2"/>
    <x v="420"/>
    <n v="5"/>
    <n v="354.9"/>
    <n v="1774.5"/>
    <x v="0"/>
  </r>
  <r>
    <x v="1"/>
    <x v="1"/>
    <x v="6"/>
    <x v="238"/>
    <x v="238"/>
    <x v="238"/>
    <n v="9.8895348837209305"/>
    <n v="1275.75"/>
    <n v="39.558139534883722"/>
    <x v="302"/>
    <n v="129"/>
    <n v="29.668604651162791"/>
    <n v="3827.25"/>
    <x v="0"/>
  </r>
  <r>
    <x v="1"/>
    <x v="4"/>
    <x v="14"/>
    <x v="266"/>
    <x v="266"/>
    <x v="266"/>
    <n v="5.6789215686274508"/>
    <n v="579.25"/>
    <n v="22.715686274509803"/>
    <x v="154"/>
    <n v="102"/>
    <n v="17.036764705882351"/>
    <n v="1737.75"/>
    <x v="0"/>
  </r>
  <r>
    <x v="2"/>
    <x v="4"/>
    <x v="5"/>
    <x v="256"/>
    <x v="256"/>
    <x v="256"/>
    <n v="2.0352422907488985"/>
    <n v="461.99999999999994"/>
    <n v="8.140969162995594"/>
    <x v="292"/>
    <n v="227"/>
    <n v="6.1057268722466951"/>
    <n v="1386"/>
    <x v="0"/>
  </r>
  <r>
    <x v="8"/>
    <x v="3"/>
    <x v="0"/>
    <x v="263"/>
    <x v="263"/>
    <x v="263"/>
    <n v="11.103448275862069"/>
    <n v="1610"/>
    <n v="44.413793103448278"/>
    <x v="421"/>
    <n v="145"/>
    <n v="33.310344827586206"/>
    <n v="4830"/>
    <x v="0"/>
  </r>
  <r>
    <x v="16"/>
    <x v="5"/>
    <x v="1"/>
    <x v="236"/>
    <x v="236"/>
    <x v="236"/>
    <n v="30.236111111111111"/>
    <n v="2721.25"/>
    <n v="120.94444444444444"/>
    <x v="422"/>
    <n v="90"/>
    <n v="90.708333333333329"/>
    <n v="8163.75"/>
    <x v="2"/>
  </r>
  <r>
    <x v="16"/>
    <x v="1"/>
    <x v="1"/>
    <x v="234"/>
    <x v="234"/>
    <x v="234"/>
    <n v="51.30681818181818"/>
    <n v="1128.75"/>
    <n v="205.22727272727272"/>
    <x v="423"/>
    <n v="22"/>
    <n v="153.92045454545453"/>
    <n v="3386.25"/>
    <x v="0"/>
  </r>
  <r>
    <x v="4"/>
    <x v="5"/>
    <x v="16"/>
    <x v="237"/>
    <x v="237"/>
    <x v="237"/>
    <n v="2.1033653846153846"/>
    <n v="437.5"/>
    <n v="8.4134615384615383"/>
    <x v="424"/>
    <n v="208"/>
    <n v="6.3100961538461533"/>
    <n v="1312.5"/>
    <x v="0"/>
  </r>
  <r>
    <x v="2"/>
    <x v="0"/>
    <x v="8"/>
    <x v="234"/>
    <x v="234"/>
    <x v="234"/>
    <n v="34.416666666666664"/>
    <n v="1445.5"/>
    <n v="137.66666666666666"/>
    <x v="425"/>
    <n v="42"/>
    <n v="103.25"/>
    <n v="4336.5"/>
    <x v="0"/>
  </r>
  <r>
    <x v="20"/>
    <x v="1"/>
    <x v="0"/>
    <x v="244"/>
    <x v="244"/>
    <x v="244"/>
    <n v="5.979166666666667"/>
    <n v="717.5"/>
    <n v="23.916666666666668"/>
    <x v="426"/>
    <n v="120"/>
    <n v="17.9375"/>
    <n v="2152.5"/>
    <x v="0"/>
  </r>
  <r>
    <x v="8"/>
    <x v="4"/>
    <x v="1"/>
    <x v="240"/>
    <x v="240"/>
    <x v="240"/>
    <n v="67.877659574468083"/>
    <n v="3190.25"/>
    <n v="271.51063829787233"/>
    <x v="427"/>
    <n v="47"/>
    <n v="203.63297872340425"/>
    <n v="9570.75"/>
    <x v="1"/>
  </r>
  <r>
    <x v="3"/>
    <x v="2"/>
    <x v="21"/>
    <x v="219"/>
    <x v="219"/>
    <x v="219"/>
    <n v="3.3997395833333335"/>
    <n v="1305.5"/>
    <n v="13.598958333333334"/>
    <x v="428"/>
    <n v="384"/>
    <n v="10.19921875"/>
    <n v="3916.5"/>
    <x v="0"/>
  </r>
  <r>
    <x v="10"/>
    <x v="3"/>
    <x v="20"/>
    <x v="240"/>
    <x v="240"/>
    <x v="240"/>
    <n v="558.6875"/>
    <n v="2234.75"/>
    <n v="2234.75"/>
    <x v="429"/>
    <n v="4"/>
    <n v="1676.0625"/>
    <n v="6704.25"/>
    <x v="2"/>
  </r>
  <r>
    <x v="24"/>
    <x v="0"/>
    <x v="2"/>
    <x v="217"/>
    <x v="217"/>
    <x v="217"/>
    <n v="2.0730769230769233"/>
    <n v="539"/>
    <n v="8.292307692307693"/>
    <x v="430"/>
    <n v="260"/>
    <n v="6.2192307692307693"/>
    <n v="1617"/>
    <x v="0"/>
  </r>
  <r>
    <x v="6"/>
    <x v="3"/>
    <x v="14"/>
    <x v="242"/>
    <x v="242"/>
    <x v="242"/>
    <n v="89.166666666666671"/>
    <n v="3745"/>
    <n v="356.66666666666669"/>
    <x v="431"/>
    <n v="42"/>
    <n v="267.5"/>
    <n v="112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06598-D2F2-4488-9D39-353BEB0BF82D}" name="Units Sold by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15:B38" firstHeaderRow="1" firstDataRow="1" firstDataCol="1"/>
  <pivotFields count="20">
    <pivotField showAll="0"/>
    <pivotField showAll="0">
      <items count="7">
        <item x="2"/>
        <item x="5"/>
        <item x="1"/>
        <item x="3"/>
        <item x="0"/>
        <item x="4"/>
        <item t="default"/>
      </items>
    </pivotField>
    <pivotField axis="axisRow" showAll="0">
      <items count="23">
        <item x="6"/>
        <item x="21"/>
        <item x="1"/>
        <item x="4"/>
        <item x="5"/>
        <item x="15"/>
        <item x="18"/>
        <item x="19"/>
        <item x="17"/>
        <item x="8"/>
        <item x="11"/>
        <item x="20"/>
        <item x="14"/>
        <item x="10"/>
        <item x="0"/>
        <item x="7"/>
        <item x="9"/>
        <item x="2"/>
        <item x="16"/>
        <item x="3"/>
        <item x="12"/>
        <item x="13"/>
        <item t="default"/>
      </items>
    </pivotField>
    <pivotField numFmtId="164" showAll="0">
      <items count="15">
        <item h="1" x="0"/>
        <item x="1"/>
        <item x="2"/>
        <item x="3"/>
        <item x="4"/>
        <item x="5"/>
        <item x="6"/>
        <item x="7"/>
        <item x="8"/>
        <item h="1" x="9"/>
        <item h="1" x="10"/>
        <item h="1" x="11"/>
        <item h="1" x="12"/>
        <item h="1" x="13"/>
        <item t="default"/>
      </items>
    </pivotField>
    <pivotField numFmtId="168" showAll="0">
      <items count="15">
        <item x="0"/>
        <item x="1"/>
        <item x="2"/>
        <item x="3"/>
        <item x="4"/>
        <item x="5"/>
        <item x="6"/>
        <item x="7"/>
        <item x="8"/>
        <item x="9"/>
        <item x="10"/>
        <item x="11"/>
        <item x="12"/>
        <item x="13"/>
        <item t="default"/>
      </items>
    </pivotField>
    <pivotField numFmtId="165" showAll="0">
      <items count="15">
        <item x="0"/>
        <item x="1"/>
        <item x="2"/>
        <item x="3"/>
        <item x="4"/>
        <item x="5"/>
        <item x="6"/>
        <item x="7"/>
        <item x="8"/>
        <item x="9"/>
        <item x="10"/>
        <item x="11"/>
        <item x="12"/>
        <item x="13"/>
        <item t="default"/>
      </items>
    </pivotField>
    <pivotField numFmtId="167" showAll="0"/>
    <pivotField numFmtId="167" showAll="0"/>
    <pivotField numFmtId="167" showAll="0"/>
    <pivotField numFmtId="166" showAll="0"/>
    <pivotField dataField="1" numFmtId="1" showAll="0"/>
    <pivotField numFmtId="167" showAll="0"/>
    <pivotField numFmtId="167" showAl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Boxes Shipped" fld="10" baseField="0" baseItem="0"/>
  </dataFields>
  <formats count="6">
    <format dxfId="726">
      <pivotArea type="all" dataOnly="0" outline="0" fieldPosition="0"/>
    </format>
    <format dxfId="725">
      <pivotArea outline="0" collapsedLevelsAreSubtotals="1" fieldPosition="0"/>
    </format>
    <format dxfId="724">
      <pivotArea field="2" type="button" dataOnly="0" labelOnly="1" outline="0" axis="axisRow" fieldPosition="0"/>
    </format>
    <format dxfId="723">
      <pivotArea dataOnly="0" labelOnly="1" fieldPosition="0">
        <references count="1">
          <reference field="2" count="0"/>
        </references>
      </pivotArea>
    </format>
    <format dxfId="722">
      <pivotArea dataOnly="0" labelOnly="1" grandRow="1" outline="0" fieldPosition="0"/>
    </format>
    <format dxfId="721">
      <pivotArea dataOnly="0" labelOnly="1" outline="0" axis="axisValues" fieldPosition="0"/>
    </format>
  </formats>
  <chartFormats count="50">
    <chartFormat chart="3" format="68" series="1">
      <pivotArea type="data" outline="0" fieldPosition="0">
        <references count="1">
          <reference field="4294967294" count="1" selected="0">
            <x v="0"/>
          </reference>
        </references>
      </pivotArea>
    </chartFormat>
    <chartFormat chart="3" format="69">
      <pivotArea type="data" outline="0" fieldPosition="0">
        <references count="2">
          <reference field="4294967294" count="1" selected="0">
            <x v="0"/>
          </reference>
          <reference field="2" count="1" selected="0">
            <x v="0"/>
          </reference>
        </references>
      </pivotArea>
    </chartFormat>
    <chartFormat chart="3" format="70">
      <pivotArea type="data" outline="0" fieldPosition="0">
        <references count="2">
          <reference field="4294967294" count="1" selected="0">
            <x v="0"/>
          </reference>
          <reference field="2" count="1" selected="0">
            <x v="1"/>
          </reference>
        </references>
      </pivotArea>
    </chartFormat>
    <chartFormat chart="3" format="71">
      <pivotArea type="data" outline="0" fieldPosition="0">
        <references count="2">
          <reference field="4294967294" count="1" selected="0">
            <x v="0"/>
          </reference>
          <reference field="2" count="1" selected="0">
            <x v="2"/>
          </reference>
        </references>
      </pivotArea>
    </chartFormat>
    <chartFormat chart="3" format="72">
      <pivotArea type="data" outline="0" fieldPosition="0">
        <references count="2">
          <reference field="4294967294" count="1" selected="0">
            <x v="0"/>
          </reference>
          <reference field="2" count="1" selected="0">
            <x v="3"/>
          </reference>
        </references>
      </pivotArea>
    </chartFormat>
    <chartFormat chart="3" format="73">
      <pivotArea type="data" outline="0" fieldPosition="0">
        <references count="2">
          <reference field="4294967294" count="1" selected="0">
            <x v="0"/>
          </reference>
          <reference field="2" count="1" selected="0">
            <x v="4"/>
          </reference>
        </references>
      </pivotArea>
    </chartFormat>
    <chartFormat chart="3" format="74">
      <pivotArea type="data" outline="0" fieldPosition="0">
        <references count="2">
          <reference field="4294967294" count="1" selected="0">
            <x v="0"/>
          </reference>
          <reference field="2" count="1" selected="0">
            <x v="5"/>
          </reference>
        </references>
      </pivotArea>
    </chartFormat>
    <chartFormat chart="3" format="75">
      <pivotArea type="data" outline="0" fieldPosition="0">
        <references count="2">
          <reference field="4294967294" count="1" selected="0">
            <x v="0"/>
          </reference>
          <reference field="2" count="1" selected="0">
            <x v="6"/>
          </reference>
        </references>
      </pivotArea>
    </chartFormat>
    <chartFormat chart="3" format="76">
      <pivotArea type="data" outline="0" fieldPosition="0">
        <references count="2">
          <reference field="4294967294" count="1" selected="0">
            <x v="0"/>
          </reference>
          <reference field="2" count="1" selected="0">
            <x v="11"/>
          </reference>
        </references>
      </pivotArea>
    </chartFormat>
    <chartFormat chart="3" format="77">
      <pivotArea type="data" outline="0" fieldPosition="0">
        <references count="2">
          <reference field="4294967294" count="1" selected="0">
            <x v="0"/>
          </reference>
          <reference field="2" count="1" selected="0">
            <x v="14"/>
          </reference>
        </references>
      </pivotArea>
    </chartFormat>
    <chartFormat chart="3" format="78">
      <pivotArea type="data" outline="0" fieldPosition="0">
        <references count="2">
          <reference field="4294967294" count="1" selected="0">
            <x v="0"/>
          </reference>
          <reference field="2" count="1" selected="0">
            <x v="13"/>
          </reference>
        </references>
      </pivotArea>
    </chartFormat>
    <chartFormat chart="3" format="79">
      <pivotArea type="data" outline="0" fieldPosition="0">
        <references count="2">
          <reference field="4294967294" count="1" selected="0">
            <x v="0"/>
          </reference>
          <reference field="2" count="1" selected="0">
            <x v="19"/>
          </reference>
        </references>
      </pivotArea>
    </chartFormat>
    <chartFormat chart="3" format="80">
      <pivotArea type="data" outline="0" fieldPosition="0">
        <references count="2">
          <reference field="4294967294" count="1" selected="0">
            <x v="0"/>
          </reference>
          <reference field="2" count="1" selected="0">
            <x v="15"/>
          </reference>
        </references>
      </pivotArea>
    </chartFormat>
    <chartFormat chart="3" format="81">
      <pivotArea type="data" outline="0" fieldPosition="0">
        <references count="2">
          <reference field="4294967294" count="1" selected="0">
            <x v="0"/>
          </reference>
          <reference field="2" count="1" selected="0">
            <x v="8"/>
          </reference>
        </references>
      </pivotArea>
    </chartFormat>
    <chartFormat chart="3" format="82">
      <pivotArea type="data" outline="0" fieldPosition="0">
        <references count="2">
          <reference field="4294967294" count="1" selected="0">
            <x v="0"/>
          </reference>
          <reference field="2" count="1" selected="0">
            <x v="17"/>
          </reference>
        </references>
      </pivotArea>
    </chartFormat>
    <chartFormat chart="3" format="83">
      <pivotArea type="data" outline="0" fieldPosition="0">
        <references count="2">
          <reference field="4294967294" count="1" selected="0">
            <x v="0"/>
          </reference>
          <reference field="2" count="1" selected="0">
            <x v="16"/>
          </reference>
        </references>
      </pivotArea>
    </chartFormat>
    <chartFormat chart="3" format="84">
      <pivotArea type="data" outline="0" fieldPosition="0">
        <references count="2">
          <reference field="4294967294" count="1" selected="0">
            <x v="0"/>
          </reference>
          <reference field="2" count="1" selected="0">
            <x v="18"/>
          </reference>
        </references>
      </pivotArea>
    </chartFormat>
    <chartFormat chart="14" format="101" series="1">
      <pivotArea type="data" outline="0" fieldPosition="0">
        <references count="1">
          <reference field="4294967294" count="1" selected="0">
            <x v="0"/>
          </reference>
        </references>
      </pivotArea>
    </chartFormat>
    <chartFormat chart="14" format="102">
      <pivotArea type="data" outline="0" fieldPosition="0">
        <references count="2">
          <reference field="4294967294" count="1" selected="0">
            <x v="0"/>
          </reference>
          <reference field="2" count="1" selected="0">
            <x v="1"/>
          </reference>
        </references>
      </pivotArea>
    </chartFormat>
    <chartFormat chart="14" format="103">
      <pivotArea type="data" outline="0" fieldPosition="0">
        <references count="2">
          <reference field="4294967294" count="1" selected="0">
            <x v="0"/>
          </reference>
          <reference field="2" count="1" selected="0">
            <x v="2"/>
          </reference>
        </references>
      </pivotArea>
    </chartFormat>
    <chartFormat chart="14" format="104">
      <pivotArea type="data" outline="0" fieldPosition="0">
        <references count="2">
          <reference field="4294967294" count="1" selected="0">
            <x v="0"/>
          </reference>
          <reference field="2" count="1" selected="0">
            <x v="3"/>
          </reference>
        </references>
      </pivotArea>
    </chartFormat>
    <chartFormat chart="14" format="105">
      <pivotArea type="data" outline="0" fieldPosition="0">
        <references count="2">
          <reference field="4294967294" count="1" selected="0">
            <x v="0"/>
          </reference>
          <reference field="2" count="1" selected="0">
            <x v="4"/>
          </reference>
        </references>
      </pivotArea>
    </chartFormat>
    <chartFormat chart="14" format="106">
      <pivotArea type="data" outline="0" fieldPosition="0">
        <references count="2">
          <reference field="4294967294" count="1" selected="0">
            <x v="0"/>
          </reference>
          <reference field="2" count="1" selected="0">
            <x v="5"/>
          </reference>
        </references>
      </pivotArea>
    </chartFormat>
    <chartFormat chart="14" format="107">
      <pivotArea type="data" outline="0" fieldPosition="0">
        <references count="2">
          <reference field="4294967294" count="1" selected="0">
            <x v="0"/>
          </reference>
          <reference field="2" count="1" selected="0">
            <x v="6"/>
          </reference>
        </references>
      </pivotArea>
    </chartFormat>
    <chartFormat chart="14" format="108">
      <pivotArea type="data" outline="0" fieldPosition="0">
        <references count="2">
          <reference field="4294967294" count="1" selected="0">
            <x v="0"/>
          </reference>
          <reference field="2" count="1" selected="0">
            <x v="8"/>
          </reference>
        </references>
      </pivotArea>
    </chartFormat>
    <chartFormat chart="14" format="109">
      <pivotArea type="data" outline="0" fieldPosition="0">
        <references count="2">
          <reference field="4294967294" count="1" selected="0">
            <x v="0"/>
          </reference>
          <reference field="2" count="1" selected="0">
            <x v="11"/>
          </reference>
        </references>
      </pivotArea>
    </chartFormat>
    <chartFormat chart="14" format="110">
      <pivotArea type="data" outline="0" fieldPosition="0">
        <references count="2">
          <reference field="4294967294" count="1" selected="0">
            <x v="0"/>
          </reference>
          <reference field="2" count="1" selected="0">
            <x v="13"/>
          </reference>
        </references>
      </pivotArea>
    </chartFormat>
    <chartFormat chart="14" format="111">
      <pivotArea type="data" outline="0" fieldPosition="0">
        <references count="2">
          <reference field="4294967294" count="1" selected="0">
            <x v="0"/>
          </reference>
          <reference field="2" count="1" selected="0">
            <x v="14"/>
          </reference>
        </references>
      </pivotArea>
    </chartFormat>
    <chartFormat chart="14" format="112">
      <pivotArea type="data" outline="0" fieldPosition="0">
        <references count="2">
          <reference field="4294967294" count="1" selected="0">
            <x v="0"/>
          </reference>
          <reference field="2" count="1" selected="0">
            <x v="15"/>
          </reference>
        </references>
      </pivotArea>
    </chartFormat>
    <chartFormat chart="14" format="113">
      <pivotArea type="data" outline="0" fieldPosition="0">
        <references count="2">
          <reference field="4294967294" count="1" selected="0">
            <x v="0"/>
          </reference>
          <reference field="2" count="1" selected="0">
            <x v="16"/>
          </reference>
        </references>
      </pivotArea>
    </chartFormat>
    <chartFormat chart="14" format="114">
      <pivotArea type="data" outline="0" fieldPosition="0">
        <references count="2">
          <reference field="4294967294" count="1" selected="0">
            <x v="0"/>
          </reference>
          <reference field="2" count="1" selected="0">
            <x v="17"/>
          </reference>
        </references>
      </pivotArea>
    </chartFormat>
    <chartFormat chart="14" format="115">
      <pivotArea type="data" outline="0" fieldPosition="0">
        <references count="2">
          <reference field="4294967294" count="1" selected="0">
            <x v="0"/>
          </reference>
          <reference field="2" count="1" selected="0">
            <x v="18"/>
          </reference>
        </references>
      </pivotArea>
    </chartFormat>
    <chartFormat chart="14" format="116">
      <pivotArea type="data" outline="0" fieldPosition="0">
        <references count="2">
          <reference field="4294967294" count="1" selected="0">
            <x v="0"/>
          </reference>
          <reference field="2" count="1" selected="0">
            <x v="19"/>
          </reference>
        </references>
      </pivotArea>
    </chartFormat>
    <chartFormat chart="21" format="133" series="1">
      <pivotArea type="data" outline="0" fieldPosition="0">
        <references count="1">
          <reference field="4294967294" count="1" selected="0">
            <x v="0"/>
          </reference>
        </references>
      </pivotArea>
    </chartFormat>
    <chartFormat chart="21" format="134">
      <pivotArea type="data" outline="0" fieldPosition="0">
        <references count="2">
          <reference field="4294967294" count="1" selected="0">
            <x v="0"/>
          </reference>
          <reference field="2" count="1" selected="0">
            <x v="1"/>
          </reference>
        </references>
      </pivotArea>
    </chartFormat>
    <chartFormat chart="21" format="135">
      <pivotArea type="data" outline="0" fieldPosition="0">
        <references count="2">
          <reference field="4294967294" count="1" selected="0">
            <x v="0"/>
          </reference>
          <reference field="2" count="1" selected="0">
            <x v="2"/>
          </reference>
        </references>
      </pivotArea>
    </chartFormat>
    <chartFormat chart="21" format="136">
      <pivotArea type="data" outline="0" fieldPosition="0">
        <references count="2">
          <reference field="4294967294" count="1" selected="0">
            <x v="0"/>
          </reference>
          <reference field="2" count="1" selected="0">
            <x v="3"/>
          </reference>
        </references>
      </pivotArea>
    </chartFormat>
    <chartFormat chart="21" format="137">
      <pivotArea type="data" outline="0" fieldPosition="0">
        <references count="2">
          <reference field="4294967294" count="1" selected="0">
            <x v="0"/>
          </reference>
          <reference field="2" count="1" selected="0">
            <x v="4"/>
          </reference>
        </references>
      </pivotArea>
    </chartFormat>
    <chartFormat chart="21" format="138">
      <pivotArea type="data" outline="0" fieldPosition="0">
        <references count="2">
          <reference field="4294967294" count="1" selected="0">
            <x v="0"/>
          </reference>
          <reference field="2" count="1" selected="0">
            <x v="5"/>
          </reference>
        </references>
      </pivotArea>
    </chartFormat>
    <chartFormat chart="21" format="139">
      <pivotArea type="data" outline="0" fieldPosition="0">
        <references count="2">
          <reference field="4294967294" count="1" selected="0">
            <x v="0"/>
          </reference>
          <reference field="2" count="1" selected="0">
            <x v="6"/>
          </reference>
        </references>
      </pivotArea>
    </chartFormat>
    <chartFormat chart="21" format="140">
      <pivotArea type="data" outline="0" fieldPosition="0">
        <references count="2">
          <reference field="4294967294" count="1" selected="0">
            <x v="0"/>
          </reference>
          <reference field="2" count="1" selected="0">
            <x v="8"/>
          </reference>
        </references>
      </pivotArea>
    </chartFormat>
    <chartFormat chart="21" format="141">
      <pivotArea type="data" outline="0" fieldPosition="0">
        <references count="2">
          <reference field="4294967294" count="1" selected="0">
            <x v="0"/>
          </reference>
          <reference field="2" count="1" selected="0">
            <x v="11"/>
          </reference>
        </references>
      </pivotArea>
    </chartFormat>
    <chartFormat chart="21" format="142">
      <pivotArea type="data" outline="0" fieldPosition="0">
        <references count="2">
          <reference field="4294967294" count="1" selected="0">
            <x v="0"/>
          </reference>
          <reference field="2" count="1" selected="0">
            <x v="13"/>
          </reference>
        </references>
      </pivotArea>
    </chartFormat>
    <chartFormat chart="21" format="143">
      <pivotArea type="data" outline="0" fieldPosition="0">
        <references count="2">
          <reference field="4294967294" count="1" selected="0">
            <x v="0"/>
          </reference>
          <reference field="2" count="1" selected="0">
            <x v="14"/>
          </reference>
        </references>
      </pivotArea>
    </chartFormat>
    <chartFormat chart="21" format="144">
      <pivotArea type="data" outline="0" fieldPosition="0">
        <references count="2">
          <reference field="4294967294" count="1" selected="0">
            <x v="0"/>
          </reference>
          <reference field="2" count="1" selected="0">
            <x v="15"/>
          </reference>
        </references>
      </pivotArea>
    </chartFormat>
    <chartFormat chart="21" format="145">
      <pivotArea type="data" outline="0" fieldPosition="0">
        <references count="2">
          <reference field="4294967294" count="1" selected="0">
            <x v="0"/>
          </reference>
          <reference field="2" count="1" selected="0">
            <x v="16"/>
          </reference>
        </references>
      </pivotArea>
    </chartFormat>
    <chartFormat chart="21" format="146">
      <pivotArea type="data" outline="0" fieldPosition="0">
        <references count="2">
          <reference field="4294967294" count="1" selected="0">
            <x v="0"/>
          </reference>
          <reference field="2" count="1" selected="0">
            <x v="17"/>
          </reference>
        </references>
      </pivotArea>
    </chartFormat>
    <chartFormat chart="21" format="147">
      <pivotArea type="data" outline="0" fieldPosition="0">
        <references count="2">
          <reference field="4294967294" count="1" selected="0">
            <x v="0"/>
          </reference>
          <reference field="2" count="1" selected="0">
            <x v="18"/>
          </reference>
        </references>
      </pivotArea>
    </chartFormat>
    <chartFormat chart="21" format="148">
      <pivotArea type="data" outline="0" fieldPosition="0">
        <references count="2">
          <reference field="4294967294" count="1" selected="0">
            <x v="0"/>
          </reference>
          <reference field="2" count="1" selected="0">
            <x v="19"/>
          </reference>
        </references>
      </pivotArea>
    </chartFormat>
    <chartFormat chart="21" format="149">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8CB86-0F41-4541-8CB9-778DF7CB6797}" name="Sales by Month Pivot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0">
  <location ref="A2:B11" firstHeaderRow="1" firstDataRow="1" firstDataCol="1"/>
  <pivotFields count="20">
    <pivotField showAll="0"/>
    <pivotField showAll="0">
      <items count="7">
        <item x="2"/>
        <item x="5"/>
        <item x="1"/>
        <item x="3"/>
        <item x="0"/>
        <item x="4"/>
        <item t="default"/>
      </items>
    </pivotField>
    <pivotField showAll="0"/>
    <pivotField axis="axisRow" numFmtId="164" showAll="0" defaultSubtotal="0">
      <items count="14">
        <item h="1" x="0"/>
        <item x="1"/>
        <item x="2"/>
        <item x="3"/>
        <item x="4"/>
        <item x="5"/>
        <item x="6"/>
        <item x="7"/>
        <item x="8"/>
        <item h="1" x="9"/>
        <item h="1" x="10"/>
        <item h="1" x="11"/>
        <item h="1" x="12"/>
        <item h="1" x="13"/>
      </items>
    </pivotField>
    <pivotField numFmtId="168" showAll="0">
      <items count="15">
        <item x="0"/>
        <item x="1"/>
        <item x="2"/>
        <item x="3"/>
        <item x="4"/>
        <item x="5"/>
        <item x="6"/>
        <item x="7"/>
        <item x="8"/>
        <item x="9"/>
        <item x="10"/>
        <item x="11"/>
        <item x="12"/>
        <item x="13"/>
        <item t="default"/>
      </items>
    </pivotField>
    <pivotField numFmtId="165" showAll="0">
      <items count="15">
        <item x="0"/>
        <item x="1"/>
        <item x="2"/>
        <item x="3"/>
        <item x="4"/>
        <item x="5"/>
        <item x="6"/>
        <item x="7"/>
        <item x="8"/>
        <item x="9"/>
        <item x="10"/>
        <item x="11"/>
        <item x="12"/>
        <item x="13"/>
        <item t="default"/>
      </items>
    </pivotField>
    <pivotField numFmtId="167" showAll="0"/>
    <pivotField numFmtId="167" showAll="0"/>
    <pivotField numFmtId="167" showAll="0"/>
    <pivotField dataField="1" numFmtId="166" showAll="0">
      <items count="433">
        <item x="368"/>
        <item x="264"/>
        <item x="112"/>
        <item x="89"/>
        <item x="132"/>
        <item x="41"/>
        <item x="115"/>
        <item x="395"/>
        <item x="329"/>
        <item x="248"/>
        <item x="403"/>
        <item x="56"/>
        <item x="173"/>
        <item x="193"/>
        <item x="345"/>
        <item x="141"/>
        <item x="84"/>
        <item x="135"/>
        <item x="39"/>
        <item x="33"/>
        <item x="54"/>
        <item x="206"/>
        <item x="175"/>
        <item x="163"/>
        <item x="203"/>
        <item x="91"/>
        <item x="211"/>
        <item x="286"/>
        <item x="17"/>
        <item x="419"/>
        <item x="105"/>
        <item x="155"/>
        <item x="244"/>
        <item x="233"/>
        <item x="19"/>
        <item x="71"/>
        <item x="57"/>
        <item x="167"/>
        <item x="358"/>
        <item x="235"/>
        <item x="346"/>
        <item x="247"/>
        <item x="391"/>
        <item x="338"/>
        <item x="260"/>
        <item x="288"/>
        <item x="80"/>
        <item x="259"/>
        <item x="123"/>
        <item x="127"/>
        <item x="205"/>
        <item x="85"/>
        <item x="138"/>
        <item x="43"/>
        <item x="374"/>
        <item x="146"/>
        <item x="162"/>
        <item x="23"/>
        <item x="98"/>
        <item x="261"/>
        <item x="26"/>
        <item x="200"/>
        <item x="282"/>
        <item x="424"/>
        <item x="284"/>
        <item x="292"/>
        <item x="398"/>
        <item x="75"/>
        <item x="157"/>
        <item x="232"/>
        <item x="11"/>
        <item x="55"/>
        <item x="48"/>
        <item x="131"/>
        <item x="307"/>
        <item x="120"/>
        <item x="430"/>
        <item x="263"/>
        <item x="405"/>
        <item x="225"/>
        <item x="271"/>
        <item x="412"/>
        <item x="378"/>
        <item x="93"/>
        <item x="367"/>
        <item x="154"/>
        <item x="168"/>
        <item x="420"/>
        <item x="257"/>
        <item x="252"/>
        <item x="381"/>
        <item x="179"/>
        <item x="265"/>
        <item x="194"/>
        <item x="298"/>
        <item x="210"/>
        <item x="390"/>
        <item x="352"/>
        <item x="303"/>
        <item x="147"/>
        <item x="102"/>
        <item x="195"/>
        <item x="372"/>
        <item x="240"/>
        <item x="389"/>
        <item x="371"/>
        <item x="31"/>
        <item x="417"/>
        <item x="387"/>
        <item x="44"/>
        <item x="324"/>
        <item x="309"/>
        <item x="87"/>
        <item x="96"/>
        <item x="53"/>
        <item x="375"/>
        <item x="176"/>
        <item x="8"/>
        <item x="133"/>
        <item x="426"/>
        <item x="409"/>
        <item x="137"/>
        <item x="283"/>
        <item x="178"/>
        <item x="21"/>
        <item x="402"/>
        <item x="15"/>
        <item x="312"/>
        <item x="45"/>
        <item x="6"/>
        <item x="255"/>
        <item x="361"/>
        <item x="104"/>
        <item x="383"/>
        <item x="351"/>
        <item x="359"/>
        <item x="148"/>
        <item x="114"/>
        <item x="349"/>
        <item x="320"/>
        <item x="216"/>
        <item x="310"/>
        <item x="331"/>
        <item x="258"/>
        <item x="130"/>
        <item x="362"/>
        <item x="353"/>
        <item x="228"/>
        <item x="106"/>
        <item x="344"/>
        <item x="202"/>
        <item x="192"/>
        <item x="315"/>
        <item x="272"/>
        <item x="177"/>
        <item x="214"/>
        <item x="300"/>
        <item x="169"/>
        <item x="394"/>
        <item x="32"/>
        <item x="256"/>
        <item x="10"/>
        <item x="183"/>
        <item x="370"/>
        <item x="365"/>
        <item x="215"/>
        <item x="7"/>
        <item x="333"/>
        <item x="262"/>
        <item x="279"/>
        <item x="249"/>
        <item x="355"/>
        <item x="14"/>
        <item x="242"/>
        <item x="156"/>
        <item x="306"/>
        <item x="69"/>
        <item x="236"/>
        <item x="143"/>
        <item x="140"/>
        <item x="88"/>
        <item x="116"/>
        <item x="28"/>
        <item x="161"/>
        <item x="330"/>
        <item x="393"/>
        <item x="204"/>
        <item x="38"/>
        <item x="117"/>
        <item x="113"/>
        <item x="274"/>
        <item x="295"/>
        <item x="2"/>
        <item x="423"/>
        <item x="224"/>
        <item x="108"/>
        <item x="294"/>
        <item x="164"/>
        <item x="149"/>
        <item x="72"/>
        <item x="9"/>
        <item x="59"/>
        <item x="20"/>
        <item x="129"/>
        <item x="81"/>
        <item x="35"/>
        <item x="103"/>
        <item x="86"/>
        <item x="269"/>
        <item x="208"/>
        <item x="328"/>
        <item x="67"/>
        <item x="231"/>
        <item x="25"/>
        <item x="111"/>
        <item x="302"/>
        <item x="343"/>
        <item x="99"/>
        <item x="428"/>
        <item x="268"/>
        <item x="217"/>
        <item x="246"/>
        <item x="319"/>
        <item x="191"/>
        <item x="0"/>
        <item x="198"/>
        <item x="207"/>
        <item x="5"/>
        <item x="364"/>
        <item x="317"/>
        <item x="109"/>
        <item x="350"/>
        <item x="150"/>
        <item x="181"/>
        <item x="399"/>
        <item x="397"/>
        <item x="356"/>
        <item x="77"/>
        <item x="126"/>
        <item x="199"/>
        <item x="52"/>
        <item x="226"/>
        <item x="142"/>
        <item x="160"/>
        <item x="287"/>
        <item x="223"/>
        <item x="187"/>
        <item x="425"/>
        <item x="407"/>
        <item x="254"/>
        <item x="62"/>
        <item x="76"/>
        <item x="134"/>
        <item x="197"/>
        <item x="290"/>
        <item x="413"/>
        <item x="174"/>
        <item x="92"/>
        <item x="342"/>
        <item x="46"/>
        <item x="219"/>
        <item x="50"/>
        <item x="281"/>
        <item x="79"/>
        <item x="382"/>
        <item x="66"/>
        <item x="36"/>
        <item x="124"/>
        <item x="414"/>
        <item x="278"/>
        <item x="421"/>
        <item x="119"/>
        <item x="334"/>
        <item x="336"/>
        <item x="322"/>
        <item x="212"/>
        <item x="348"/>
        <item x="253"/>
        <item x="251"/>
        <item x="369"/>
        <item x="13"/>
        <item x="158"/>
        <item x="293"/>
        <item x="29"/>
        <item x="153"/>
        <item x="280"/>
        <item x="18"/>
        <item x="180"/>
        <item x="245"/>
        <item x="267"/>
        <item x="166"/>
        <item x="172"/>
        <item x="221"/>
        <item x="250"/>
        <item x="222"/>
        <item x="299"/>
        <item x="184"/>
        <item x="65"/>
        <item x="357"/>
        <item x="64"/>
        <item x="313"/>
        <item x="335"/>
        <item x="83"/>
        <item x="325"/>
        <item x="386"/>
        <item x="347"/>
        <item x="341"/>
        <item x="237"/>
        <item x="151"/>
        <item x="165"/>
        <item x="58"/>
        <item x="37"/>
        <item x="227"/>
        <item x="22"/>
        <item x="392"/>
        <item x="230"/>
        <item x="366"/>
        <item x="234"/>
        <item x="73"/>
        <item x="400"/>
        <item x="1"/>
        <item x="360"/>
        <item x="61"/>
        <item x="94"/>
        <item x="384"/>
        <item x="339"/>
        <item x="171"/>
        <item x="70"/>
        <item x="323"/>
        <item x="213"/>
        <item x="139"/>
        <item x="239"/>
        <item x="305"/>
        <item x="12"/>
        <item x="377"/>
        <item x="270"/>
        <item x="185"/>
        <item x="128"/>
        <item x="380"/>
        <item x="16"/>
        <item x="110"/>
        <item x="297"/>
        <item x="238"/>
        <item x="385"/>
        <item x="429"/>
        <item x="144"/>
        <item x="416"/>
        <item x="276"/>
        <item x="314"/>
        <item x="410"/>
        <item x="159"/>
        <item x="275"/>
        <item x="304"/>
        <item x="327"/>
        <item x="100"/>
        <item x="74"/>
        <item x="379"/>
        <item x="97"/>
        <item x="24"/>
        <item x="30"/>
        <item x="340"/>
        <item x="60"/>
        <item x="266"/>
        <item x="145"/>
        <item x="326"/>
        <item x="209"/>
        <item x="311"/>
        <item x="404"/>
        <item x="401"/>
        <item x="47"/>
        <item x="316"/>
        <item x="136"/>
        <item x="229"/>
        <item x="411"/>
        <item x="408"/>
        <item x="101"/>
        <item x="422"/>
        <item x="289"/>
        <item x="78"/>
        <item x="90"/>
        <item x="396"/>
        <item x="63"/>
        <item x="125"/>
        <item x="196"/>
        <item x="82"/>
        <item x="418"/>
        <item x="68"/>
        <item x="122"/>
        <item x="332"/>
        <item x="186"/>
        <item x="363"/>
        <item x="243"/>
        <item x="51"/>
        <item x="218"/>
        <item x="27"/>
        <item x="308"/>
        <item x="318"/>
        <item x="3"/>
        <item x="427"/>
        <item x="182"/>
        <item x="285"/>
        <item x="376"/>
        <item x="95"/>
        <item x="188"/>
        <item x="121"/>
        <item x="4"/>
        <item x="321"/>
        <item x="152"/>
        <item x="337"/>
        <item x="189"/>
        <item x="277"/>
        <item x="201"/>
        <item x="373"/>
        <item x="34"/>
        <item x="40"/>
        <item x="388"/>
        <item x="354"/>
        <item x="431"/>
        <item x="273"/>
        <item x="415"/>
        <item x="241"/>
        <item x="406"/>
        <item x="296"/>
        <item x="190"/>
        <item x="118"/>
        <item x="42"/>
        <item x="170"/>
        <item x="291"/>
        <item x="220"/>
        <item x="107"/>
        <item x="49"/>
        <item x="301"/>
        <item t="default"/>
      </items>
    </pivotField>
    <pivotField numFmtId="1" showAll="0"/>
    <pivotField numFmtId="167" showAll="0"/>
    <pivotField numFmtId="167" showAll="0"/>
    <pivotField showAll="0"/>
    <pivotField showAll="0">
      <items count="7">
        <item sd="0" x="0"/>
        <item x="1"/>
        <item sd="0" x="2"/>
        <item sd="0" x="3"/>
        <item sd="0" x="4"/>
        <item sd="0" x="5"/>
        <item t="default"/>
      </items>
    </pivotField>
    <pivotField showAll="0">
      <items count="7">
        <item sd="0" x="0"/>
        <item x="1"/>
        <item sd="0" x="2"/>
        <item sd="0" x="3"/>
        <item sd="0" x="4"/>
        <item sd="0"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9">
    <i>
      <x v="1"/>
    </i>
    <i>
      <x v="2"/>
    </i>
    <i>
      <x v="3"/>
    </i>
    <i>
      <x v="4"/>
    </i>
    <i>
      <x v="5"/>
    </i>
    <i>
      <x v="6"/>
    </i>
    <i>
      <x v="7"/>
    </i>
    <i>
      <x v="8"/>
    </i>
    <i t="grand">
      <x/>
    </i>
  </rowItems>
  <colItems count="1">
    <i/>
  </colItems>
  <dataFields count="1">
    <dataField name="Sum of Total Sales" fld="9" baseField="0" baseItem="0"/>
  </dataFields>
  <formats count="5">
    <format dxfId="731">
      <pivotArea type="all" dataOnly="0" outline="0" fieldPosition="0"/>
    </format>
    <format dxfId="730">
      <pivotArea outline="0" collapsedLevelsAreSubtotals="1" fieldPosition="0"/>
    </format>
    <format dxfId="729">
      <pivotArea field="15" type="button" dataOnly="0" labelOnly="1" outline="0"/>
    </format>
    <format dxfId="728">
      <pivotArea dataOnly="0" labelOnly="1" grandRow="1" outline="0" fieldPosition="0"/>
    </format>
    <format dxfId="727">
      <pivotArea dataOnly="0" labelOnly="1" outline="0" axis="axisValues" fieldPosition="0"/>
    </format>
  </formats>
  <chartFormats count="13">
    <chartFormat chart="29" format="13" series="1">
      <pivotArea type="data" outline="0" fieldPosition="0">
        <references count="1">
          <reference field="4294967294" count="1" selected="0">
            <x v="0"/>
          </reference>
        </references>
      </pivotArea>
    </chartFormat>
    <chartFormat chart="29" format="14">
      <pivotArea type="data" outline="0" fieldPosition="0">
        <references count="2">
          <reference field="4294967294" count="1" selected="0">
            <x v="0"/>
          </reference>
          <reference field="3" count="1" selected="0">
            <x v="2"/>
          </reference>
        </references>
      </pivotArea>
    </chartFormat>
    <chartFormat chart="29" format="15">
      <pivotArea type="data" outline="0" fieldPosition="0">
        <references count="2">
          <reference field="4294967294" count="1" selected="0">
            <x v="0"/>
          </reference>
          <reference field="3" count="1" selected="0">
            <x v="3"/>
          </reference>
        </references>
      </pivotArea>
    </chartFormat>
    <chartFormat chart="34" format="19" series="1">
      <pivotArea type="data" outline="0" fieldPosition="0">
        <references count="1">
          <reference field="4294967294" count="1" selected="0">
            <x v="0"/>
          </reference>
        </references>
      </pivotArea>
    </chartFormat>
    <chartFormat chart="34" format="20">
      <pivotArea type="data" outline="0" fieldPosition="0">
        <references count="2">
          <reference field="4294967294" count="1" selected="0">
            <x v="0"/>
          </reference>
          <reference field="3" count="1" selected="0">
            <x v="2"/>
          </reference>
        </references>
      </pivotArea>
    </chartFormat>
    <chartFormat chart="34" format="21">
      <pivotArea type="data" outline="0" fieldPosition="0">
        <references count="2">
          <reference field="4294967294" count="1" selected="0">
            <x v="0"/>
          </reference>
          <reference field="3" count="1" selected="0">
            <x v="3"/>
          </reference>
        </references>
      </pivotArea>
    </chartFormat>
    <chartFormat chart="29" format="16">
      <pivotArea type="data" outline="0" fieldPosition="0">
        <references count="2">
          <reference field="4294967294" count="1" selected="0">
            <x v="0"/>
          </reference>
          <reference field="3" count="1" selected="0">
            <x v="4"/>
          </reference>
        </references>
      </pivotArea>
    </chartFormat>
    <chartFormat chart="29" format="17">
      <pivotArea type="data" outline="0" fieldPosition="0">
        <references count="2">
          <reference field="4294967294" count="1" selected="0">
            <x v="0"/>
          </reference>
          <reference field="3" count="1" selected="0">
            <x v="7"/>
          </reference>
        </references>
      </pivotArea>
    </chartFormat>
    <chartFormat chart="39" format="23" series="1">
      <pivotArea type="data" outline="0" fieldPosition="0">
        <references count="1">
          <reference field="4294967294" count="1" selected="0">
            <x v="0"/>
          </reference>
        </references>
      </pivotArea>
    </chartFormat>
    <chartFormat chart="39" format="24">
      <pivotArea type="data" outline="0" fieldPosition="0">
        <references count="2">
          <reference field="4294967294" count="1" selected="0">
            <x v="0"/>
          </reference>
          <reference field="3" count="1" selected="0">
            <x v="2"/>
          </reference>
        </references>
      </pivotArea>
    </chartFormat>
    <chartFormat chart="39" format="25">
      <pivotArea type="data" outline="0" fieldPosition="0">
        <references count="2">
          <reference field="4294967294" count="1" selected="0">
            <x v="0"/>
          </reference>
          <reference field="3" count="1" selected="0">
            <x v="3"/>
          </reference>
        </references>
      </pivotArea>
    </chartFormat>
    <chartFormat chart="39" format="26">
      <pivotArea type="data" outline="0" fieldPosition="0">
        <references count="2">
          <reference field="4294967294" count="1" selected="0">
            <x v="0"/>
          </reference>
          <reference field="3" count="1" selected="0">
            <x v="4"/>
          </reference>
        </references>
      </pivotArea>
    </chartFormat>
    <chartFormat chart="39" format="27">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FF268-A3B9-4F4A-932F-F833EB1AF76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56:B63" firstHeaderRow="1" firstDataRow="1" firstDataCol="1"/>
  <pivotFields count="20">
    <pivotField showAll="0"/>
    <pivotField axis="axisRow" showAll="0">
      <items count="7">
        <item x="2"/>
        <item x="5"/>
        <item x="1"/>
        <item x="3"/>
        <item x="0"/>
        <item x="4"/>
        <item t="default"/>
      </items>
    </pivotField>
    <pivotField showAll="0"/>
    <pivotField numFmtId="164" showAll="0">
      <items count="15">
        <item h="1" x="0"/>
        <item x="1"/>
        <item x="2"/>
        <item x="3"/>
        <item x="4"/>
        <item x="5"/>
        <item x="6"/>
        <item x="7"/>
        <item x="8"/>
        <item h="1" x="9"/>
        <item h="1" x="10"/>
        <item h="1" x="11"/>
        <item h="1" x="12"/>
        <item h="1" x="13"/>
        <item t="default"/>
      </items>
    </pivotField>
    <pivotField numFmtId="168" showAll="0">
      <items count="15">
        <item x="0"/>
        <item x="1"/>
        <item x="2"/>
        <item x="3"/>
        <item x="4"/>
        <item x="5"/>
        <item x="6"/>
        <item x="7"/>
        <item x="8"/>
        <item x="9"/>
        <item x="10"/>
        <item x="11"/>
        <item x="12"/>
        <item x="13"/>
        <item t="default"/>
      </items>
    </pivotField>
    <pivotField numFmtId="165" showAll="0"/>
    <pivotField numFmtId="167" showAll="0"/>
    <pivotField numFmtId="167" showAll="0"/>
    <pivotField numFmtId="167" showAll="0"/>
    <pivotField numFmtId="166" showAll="0"/>
    <pivotField dataField="1" numFmtId="1" showAll="0"/>
    <pivotField numFmtId="167" showAll="0"/>
    <pivotField numFmtId="167" showAll="0"/>
    <pivotField showAll="0"/>
    <pivotField showAll="0" defaultSubtotal="0"/>
    <pivotField showAll="0" defaultSubtotal="0"/>
    <pivotField showAll="0" defaultSubtotal="0"/>
    <pivotField showAll="0" defaultSubtota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7">
    <i>
      <x/>
    </i>
    <i>
      <x v="1"/>
    </i>
    <i>
      <x v="2"/>
    </i>
    <i>
      <x v="3"/>
    </i>
    <i>
      <x v="4"/>
    </i>
    <i>
      <x v="5"/>
    </i>
    <i t="grand">
      <x/>
    </i>
  </rowItems>
  <colItems count="1">
    <i/>
  </colItems>
  <dataFields count="1">
    <dataField name="Sum of Boxes Shipped" fld="10" showDataAs="percentOfTotal" baseField="0" baseItem="0" numFmtId="9"/>
  </dataFields>
  <formats count="8">
    <format dxfId="733">
      <pivotArea dataOnly="0" labelOnly="1" outline="0" axis="axisValues" fieldPosition="0"/>
    </format>
    <format dxfId="732">
      <pivotArea outline="0" fieldPosition="0">
        <references count="1">
          <reference field="4294967294" count="1">
            <x v="0"/>
          </reference>
        </references>
      </pivotArea>
    </format>
    <format dxfId="708">
      <pivotArea type="all" dataOnly="0" outline="0" fieldPosition="0"/>
    </format>
    <format dxfId="707">
      <pivotArea outline="0" collapsedLevelsAreSubtotals="1" fieldPosition="0"/>
    </format>
    <format dxfId="706">
      <pivotArea field="1" type="button" dataOnly="0" labelOnly="1" outline="0" axis="axisRow" fieldPosition="0"/>
    </format>
    <format dxfId="705">
      <pivotArea dataOnly="0" labelOnly="1" fieldPosition="0">
        <references count="1">
          <reference field="1" count="0"/>
        </references>
      </pivotArea>
    </format>
    <format dxfId="704">
      <pivotArea dataOnly="0" labelOnly="1" grandRow="1" outline="0" fieldPosition="0"/>
    </format>
    <format dxfId="703">
      <pivotArea dataOnly="0" labelOnly="1" outline="0" axis="axisValues" fieldPosition="0"/>
    </format>
  </formats>
  <chartFormats count="21">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1" count="1" selected="0">
            <x v="0"/>
          </reference>
        </references>
      </pivotArea>
    </chartFormat>
    <chartFormat chart="1" format="17">
      <pivotArea type="data" outline="0" fieldPosition="0">
        <references count="2">
          <reference field="4294967294" count="1" selected="0">
            <x v="0"/>
          </reference>
          <reference field="1" count="1" selected="0">
            <x v="1"/>
          </reference>
        </references>
      </pivotArea>
    </chartFormat>
    <chartFormat chart="1" format="18">
      <pivotArea type="data" outline="0" fieldPosition="0">
        <references count="2">
          <reference field="4294967294" count="1" selected="0">
            <x v="0"/>
          </reference>
          <reference field="1" count="1" selected="0">
            <x v="2"/>
          </reference>
        </references>
      </pivotArea>
    </chartFormat>
    <chartFormat chart="1" format="19">
      <pivotArea type="data" outline="0" fieldPosition="0">
        <references count="2">
          <reference field="4294967294" count="1" selected="0">
            <x v="0"/>
          </reference>
          <reference field="1" count="1" selected="0">
            <x v="3"/>
          </reference>
        </references>
      </pivotArea>
    </chartFormat>
    <chartFormat chart="1" format="20">
      <pivotArea type="data" outline="0" fieldPosition="0">
        <references count="2">
          <reference field="4294967294" count="1" selected="0">
            <x v="0"/>
          </reference>
          <reference field="1" count="1" selected="0">
            <x v="4"/>
          </reference>
        </references>
      </pivotArea>
    </chartFormat>
    <chartFormat chart="1" format="21">
      <pivotArea type="data" outline="0" fieldPosition="0">
        <references count="2">
          <reference field="4294967294" count="1" selected="0">
            <x v="0"/>
          </reference>
          <reference field="1" count="1" selected="0">
            <x v="5"/>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1" count="1" selected="0">
            <x v="0"/>
          </reference>
        </references>
      </pivotArea>
    </chartFormat>
    <chartFormat chart="8" format="31">
      <pivotArea type="data" outline="0" fieldPosition="0">
        <references count="2">
          <reference field="4294967294" count="1" selected="0">
            <x v="0"/>
          </reference>
          <reference field="1" count="1" selected="0">
            <x v="1"/>
          </reference>
        </references>
      </pivotArea>
    </chartFormat>
    <chartFormat chart="8" format="32">
      <pivotArea type="data" outline="0" fieldPosition="0">
        <references count="2">
          <reference field="4294967294" count="1" selected="0">
            <x v="0"/>
          </reference>
          <reference field="1" count="1" selected="0">
            <x v="2"/>
          </reference>
        </references>
      </pivotArea>
    </chartFormat>
    <chartFormat chart="8" format="33">
      <pivotArea type="data" outline="0" fieldPosition="0">
        <references count="2">
          <reference field="4294967294" count="1" selected="0">
            <x v="0"/>
          </reference>
          <reference field="1" count="1" selected="0">
            <x v="3"/>
          </reference>
        </references>
      </pivotArea>
    </chartFormat>
    <chartFormat chart="8" format="34">
      <pivotArea type="data" outline="0" fieldPosition="0">
        <references count="2">
          <reference field="4294967294" count="1" selected="0">
            <x v="0"/>
          </reference>
          <reference field="1" count="1" selected="0">
            <x v="4"/>
          </reference>
        </references>
      </pivotArea>
    </chartFormat>
    <chartFormat chart="8" format="35">
      <pivotArea type="data" outline="0" fieldPosition="0">
        <references count="2">
          <reference field="4294967294" count="1" selected="0">
            <x v="0"/>
          </reference>
          <reference field="1" count="1" selected="0">
            <x v="5"/>
          </reference>
        </references>
      </pivotArea>
    </chartFormat>
    <chartFormat chart="19" format="85" series="1">
      <pivotArea type="data" outline="0" fieldPosition="0">
        <references count="1">
          <reference field="4294967294" count="1" selected="0">
            <x v="0"/>
          </reference>
        </references>
      </pivotArea>
    </chartFormat>
    <chartFormat chart="19" format="86">
      <pivotArea type="data" outline="0" fieldPosition="0">
        <references count="2">
          <reference field="4294967294" count="1" selected="0">
            <x v="0"/>
          </reference>
          <reference field="1" count="1" selected="0">
            <x v="0"/>
          </reference>
        </references>
      </pivotArea>
    </chartFormat>
    <chartFormat chart="19" format="87">
      <pivotArea type="data" outline="0" fieldPosition="0">
        <references count="2">
          <reference field="4294967294" count="1" selected="0">
            <x v="0"/>
          </reference>
          <reference field="1" count="1" selected="0">
            <x v="1"/>
          </reference>
        </references>
      </pivotArea>
    </chartFormat>
    <chartFormat chart="19" format="88">
      <pivotArea type="data" outline="0" fieldPosition="0">
        <references count="2">
          <reference field="4294967294" count="1" selected="0">
            <x v="0"/>
          </reference>
          <reference field="1" count="1" selected="0">
            <x v="2"/>
          </reference>
        </references>
      </pivotArea>
    </chartFormat>
    <chartFormat chart="19" format="89">
      <pivotArea type="data" outline="0" fieldPosition="0">
        <references count="2">
          <reference field="4294967294" count="1" selected="0">
            <x v="0"/>
          </reference>
          <reference field="1" count="1" selected="0">
            <x v="3"/>
          </reference>
        </references>
      </pivotArea>
    </chartFormat>
    <chartFormat chart="19" format="90">
      <pivotArea type="data" outline="0" fieldPosition="0">
        <references count="2">
          <reference field="4294967294" count="1" selected="0">
            <x v="0"/>
          </reference>
          <reference field="1" count="1" selected="0">
            <x v="4"/>
          </reference>
        </references>
      </pivotArea>
    </chartFormat>
    <chartFormat chart="19" format="9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95FA4-6E3D-4D6D-9918-5BA69CD6601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42:B53" firstHeaderRow="1" firstDataRow="1" firstDataCol="1"/>
  <pivotFields count="20">
    <pivotField showAll="0">
      <items count="26">
        <item x="18"/>
        <item x="8"/>
        <item x="11"/>
        <item x="6"/>
        <item x="19"/>
        <item x="24"/>
        <item x="13"/>
        <item x="16"/>
        <item x="23"/>
        <item x="2"/>
        <item x="5"/>
        <item x="14"/>
        <item x="3"/>
        <item x="0"/>
        <item x="15"/>
        <item x="9"/>
        <item x="20"/>
        <item x="22"/>
        <item x="21"/>
        <item x="10"/>
        <item x="4"/>
        <item x="7"/>
        <item x="12"/>
        <item x="1"/>
        <item x="17"/>
        <item t="default"/>
      </items>
    </pivotField>
    <pivotField showAll="0">
      <items count="7">
        <item x="2"/>
        <item x="5"/>
        <item x="1"/>
        <item x="3"/>
        <item x="0"/>
        <item x="4"/>
        <item t="default"/>
      </items>
    </pivotField>
    <pivotField axis="axisRow" showAll="0" measureFilter="1" sortType="descending">
      <items count="23">
        <item x="6"/>
        <item x="21"/>
        <item x="1"/>
        <item x="4"/>
        <item x="5"/>
        <item x="15"/>
        <item x="18"/>
        <item x="19"/>
        <item x="17"/>
        <item x="8"/>
        <item x="11"/>
        <item x="20"/>
        <item x="14"/>
        <item x="10"/>
        <item x="0"/>
        <item x="7"/>
        <item x="9"/>
        <item x="2"/>
        <item x="16"/>
        <item x="3"/>
        <item x="12"/>
        <item x="13"/>
        <item t="default"/>
      </items>
      <autoSortScope>
        <pivotArea dataOnly="0" outline="0" fieldPosition="0">
          <references count="1">
            <reference field="4294967294" count="1" selected="0">
              <x v="0"/>
            </reference>
          </references>
        </pivotArea>
      </autoSortScope>
    </pivotField>
    <pivotField numFmtId="164" showAll="0">
      <items count="15">
        <item h="1" x="0"/>
        <item x="1"/>
        <item x="2"/>
        <item x="3"/>
        <item x="4"/>
        <item x="5"/>
        <item x="6"/>
        <item x="7"/>
        <item x="8"/>
        <item h="1" x="9"/>
        <item h="1" x="10"/>
        <item h="1" x="11"/>
        <item h="1" x="12"/>
        <item h="1" x="13"/>
        <item t="default"/>
      </items>
    </pivotField>
    <pivotField numFmtId="168" showAll="0">
      <items count="15">
        <item x="0"/>
        <item x="1"/>
        <item x="2"/>
        <item x="3"/>
        <item x="4"/>
        <item x="5"/>
        <item x="6"/>
        <item x="7"/>
        <item x="8"/>
        <item x="9"/>
        <item x="10"/>
        <item x="11"/>
        <item x="12"/>
        <item x="13"/>
        <item t="default"/>
      </items>
    </pivotField>
    <pivotField numFmtId="165" showAll="0"/>
    <pivotField numFmtId="167" showAll="0"/>
    <pivotField numFmtId="167" showAll="0"/>
    <pivotField numFmtId="167" showAll="0"/>
    <pivotField numFmtId="166" showAll="0"/>
    <pivotField numFmtId="1" showAll="0"/>
    <pivotField dataField="1" numFmtId="167" showAll="0"/>
    <pivotField numFmtId="167" showAll="0"/>
    <pivotField showAll="0">
      <items count="4">
        <item x="0"/>
        <item x="2"/>
        <item x="1"/>
        <item t="default"/>
      </items>
    </pivotField>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1">
    <i>
      <x v="14"/>
    </i>
    <i>
      <x v="15"/>
    </i>
    <i>
      <x v="11"/>
    </i>
    <i>
      <x v="10"/>
    </i>
    <i>
      <x v="20"/>
    </i>
    <i>
      <x v="3"/>
    </i>
    <i>
      <x v="16"/>
    </i>
    <i>
      <x/>
    </i>
    <i>
      <x v="21"/>
    </i>
    <i>
      <x v="13"/>
    </i>
    <i t="grand">
      <x/>
    </i>
  </rowItems>
  <colItems count="1">
    <i/>
  </colItems>
  <dataFields count="1">
    <dataField name="Sum of Total Profit (Per Box)" fld="11" baseField="0" baseItem="0" numFmtId="167"/>
  </dataFields>
  <formats count="9">
    <format dxfId="709">
      <pivotArea dataOnly="0" labelOnly="1" outline="0" fieldPosition="0">
        <references count="1">
          <reference field="4294967294" count="1">
            <x v="0"/>
          </reference>
        </references>
      </pivotArea>
    </format>
    <format dxfId="710">
      <pivotArea collapsedLevelsAreSubtotals="1" fieldPosition="0">
        <references count="2">
          <reference field="4294967294" count="1" selected="0">
            <x v="0"/>
          </reference>
          <reference field="2" count="1">
            <x v="16"/>
          </reference>
        </references>
      </pivotArea>
    </format>
    <format dxfId="711">
      <pivotArea outline="0" fieldPosition="0">
        <references count="1">
          <reference field="4294967294" count="1">
            <x v="0"/>
          </reference>
        </references>
      </pivotArea>
    </format>
    <format dxfId="712">
      <pivotArea type="all" dataOnly="0" outline="0" fieldPosition="0"/>
    </format>
    <format dxfId="713">
      <pivotArea outline="0" collapsedLevelsAreSubtotals="1" fieldPosition="0"/>
    </format>
    <format dxfId="714">
      <pivotArea field="2" type="button" dataOnly="0" labelOnly="1" outline="0" axis="axisRow" fieldPosition="0"/>
    </format>
    <format dxfId="715">
      <pivotArea dataOnly="0" labelOnly="1" fieldPosition="0">
        <references count="1">
          <reference field="2" count="10">
            <x v="0"/>
            <x v="3"/>
            <x v="10"/>
            <x v="11"/>
            <x v="13"/>
            <x v="14"/>
            <x v="15"/>
            <x v="16"/>
            <x v="20"/>
            <x v="21"/>
          </reference>
        </references>
      </pivotArea>
    </format>
    <format dxfId="716">
      <pivotArea dataOnly="0" labelOnly="1" grandRow="1" outline="0" fieldPosition="0"/>
    </format>
    <format dxfId="717">
      <pivotArea dataOnly="0" labelOnly="1" outline="0" axis="axisValues" fieldPosition="0"/>
    </format>
  </formats>
  <chartFormats count="3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1"/>
          </reference>
        </references>
      </pivotArea>
    </chartFormat>
    <chartFormat chart="11" format="2">
      <pivotArea type="data" outline="0" fieldPosition="0">
        <references count="2">
          <reference field="4294967294" count="1" selected="0">
            <x v="0"/>
          </reference>
          <reference field="2" count="1" selected="0">
            <x v="13"/>
          </reference>
        </references>
      </pivotArea>
    </chartFormat>
    <chartFormat chart="11" format="3">
      <pivotArea type="data" outline="0" fieldPosition="0">
        <references count="2">
          <reference field="4294967294" count="1" selected="0">
            <x v="0"/>
          </reference>
          <reference field="2" count="1" selected="0">
            <x v="21"/>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16"/>
          </reference>
        </references>
      </pivotArea>
    </chartFormat>
    <chartFormat chart="11" format="6">
      <pivotArea type="data" outline="0" fieldPosition="0">
        <references count="2">
          <reference field="4294967294" count="1" selected="0">
            <x v="0"/>
          </reference>
          <reference field="2" count="1" selected="0">
            <x v="3"/>
          </reference>
        </references>
      </pivotArea>
    </chartFormat>
    <chartFormat chart="11" format="7">
      <pivotArea type="data" outline="0" fieldPosition="0">
        <references count="2">
          <reference field="4294967294" count="1" selected="0">
            <x v="0"/>
          </reference>
          <reference field="2" count="1" selected="0">
            <x v="20"/>
          </reference>
        </references>
      </pivotArea>
    </chartFormat>
    <chartFormat chart="11" format="8">
      <pivotArea type="data" outline="0" fieldPosition="0">
        <references count="2">
          <reference field="4294967294" count="1" selected="0">
            <x v="0"/>
          </reference>
          <reference field="2" count="1" selected="0">
            <x v="10"/>
          </reference>
        </references>
      </pivotArea>
    </chartFormat>
    <chartFormat chart="11" format="9">
      <pivotArea type="data" outline="0" fieldPosition="0">
        <references count="2">
          <reference field="4294967294" count="1" selected="0">
            <x v="0"/>
          </reference>
          <reference field="2" count="1" selected="0">
            <x v="11"/>
          </reference>
        </references>
      </pivotArea>
    </chartFormat>
    <chartFormat chart="11" format="10">
      <pivotArea type="data" outline="0" fieldPosition="0">
        <references count="2">
          <reference field="4294967294" count="1" selected="0">
            <x v="0"/>
          </reference>
          <reference field="2" count="1" selected="0">
            <x v="15"/>
          </reference>
        </references>
      </pivotArea>
    </chartFormat>
    <chartFormat chart="11" format="11">
      <pivotArea type="data" outline="0" fieldPosition="0">
        <references count="2">
          <reference field="4294967294" count="1" selected="0">
            <x v="0"/>
          </reference>
          <reference field="2" count="1" selected="0">
            <x v="14"/>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2" count="1" selected="0">
            <x v="14"/>
          </reference>
        </references>
      </pivotArea>
    </chartFormat>
    <chartFormat chart="14" format="25">
      <pivotArea type="data" outline="0" fieldPosition="0">
        <references count="2">
          <reference field="4294967294" count="1" selected="0">
            <x v="0"/>
          </reference>
          <reference field="2" count="1" selected="0">
            <x v="15"/>
          </reference>
        </references>
      </pivotArea>
    </chartFormat>
    <chartFormat chart="14" format="26">
      <pivotArea type="data" outline="0" fieldPosition="0">
        <references count="2">
          <reference field="4294967294" count="1" selected="0">
            <x v="0"/>
          </reference>
          <reference field="2" count="1" selected="0">
            <x v="11"/>
          </reference>
        </references>
      </pivotArea>
    </chartFormat>
    <chartFormat chart="14" format="27">
      <pivotArea type="data" outline="0" fieldPosition="0">
        <references count="2">
          <reference field="4294967294" count="1" selected="0">
            <x v="0"/>
          </reference>
          <reference field="2" count="1" selected="0">
            <x v="10"/>
          </reference>
        </references>
      </pivotArea>
    </chartFormat>
    <chartFormat chart="14" format="28">
      <pivotArea type="data" outline="0" fieldPosition="0">
        <references count="2">
          <reference field="4294967294" count="1" selected="0">
            <x v="0"/>
          </reference>
          <reference field="2" count="1" selected="0">
            <x v="20"/>
          </reference>
        </references>
      </pivotArea>
    </chartFormat>
    <chartFormat chart="14" format="29">
      <pivotArea type="data" outline="0" fieldPosition="0">
        <references count="2">
          <reference field="4294967294" count="1" selected="0">
            <x v="0"/>
          </reference>
          <reference field="2" count="1" selected="0">
            <x v="3"/>
          </reference>
        </references>
      </pivotArea>
    </chartFormat>
    <chartFormat chart="14" format="30">
      <pivotArea type="data" outline="0" fieldPosition="0">
        <references count="2">
          <reference field="4294967294" count="1" selected="0">
            <x v="0"/>
          </reference>
          <reference field="2" count="1" selected="0">
            <x v="16"/>
          </reference>
        </references>
      </pivotArea>
    </chartFormat>
    <chartFormat chart="14" format="31">
      <pivotArea type="data" outline="0" fieldPosition="0">
        <references count="2">
          <reference field="4294967294" count="1" selected="0">
            <x v="0"/>
          </reference>
          <reference field="2" count="1" selected="0">
            <x v="0"/>
          </reference>
        </references>
      </pivotArea>
    </chartFormat>
    <chartFormat chart="14" format="32">
      <pivotArea type="data" outline="0" fieldPosition="0">
        <references count="2">
          <reference field="4294967294" count="1" selected="0">
            <x v="0"/>
          </reference>
          <reference field="2" count="1" selected="0">
            <x v="21"/>
          </reference>
        </references>
      </pivotArea>
    </chartFormat>
    <chartFormat chart="14" format="33">
      <pivotArea type="data" outline="0" fieldPosition="0">
        <references count="2">
          <reference field="4294967294" count="1" selected="0">
            <x v="0"/>
          </reference>
          <reference field="2" count="1" selected="0">
            <x v="13"/>
          </reference>
        </references>
      </pivotArea>
    </chartFormat>
    <chartFormat chart="14" format="34">
      <pivotArea type="data" outline="0" fieldPosition="0">
        <references count="2">
          <reference field="4294967294" count="1" selected="0">
            <x v="0"/>
          </reference>
          <reference field="2" count="1" selected="0">
            <x v="9"/>
          </reference>
        </references>
      </pivotArea>
    </chartFormat>
    <chartFormat chart="14" format="35">
      <pivotArea type="data" outline="0" fieldPosition="0">
        <references count="2">
          <reference field="4294967294" count="1" selected="0">
            <x v="0"/>
          </reference>
          <reference field="2" count="1" selected="0">
            <x v="5"/>
          </reference>
        </references>
      </pivotArea>
    </chartFormat>
    <chartFormat chart="14" format="36">
      <pivotArea type="data" outline="0" fieldPosition="0">
        <references count="2">
          <reference field="4294967294" count="1" selected="0">
            <x v="0"/>
          </reference>
          <reference field="2" count="1" selected="0">
            <x v="18"/>
          </reference>
        </references>
      </pivotArea>
    </chartFormat>
    <chartFormat chart="14" format="37">
      <pivotArea type="data" outline="0" fieldPosition="0">
        <references count="2">
          <reference field="4294967294" count="1" selected="0">
            <x v="0"/>
          </reference>
          <reference field="2" count="1" selected="0">
            <x v="8"/>
          </reference>
        </references>
      </pivotArea>
    </chartFormat>
    <chartFormat chart="14" format="38">
      <pivotArea type="data" outline="0" fieldPosition="0">
        <references count="2">
          <reference field="4294967294" count="1" selected="0">
            <x v="0"/>
          </reference>
          <reference field="2" count="1" selected="0">
            <x v="19"/>
          </reference>
        </references>
      </pivotArea>
    </chartFormat>
    <chartFormat chart="14" format="39">
      <pivotArea type="data" outline="0" fieldPosition="0">
        <references count="2">
          <reference field="4294967294" count="1" selected="0">
            <x v="0"/>
          </reference>
          <reference field="2" count="1" selected="0">
            <x v="4"/>
          </reference>
        </references>
      </pivotArea>
    </chartFormat>
    <chartFormat chart="23" format="80" series="1">
      <pivotArea type="data" outline="0" fieldPosition="0">
        <references count="1">
          <reference field="4294967294" count="1" selected="0">
            <x v="0"/>
          </reference>
        </references>
      </pivotArea>
    </chartFormat>
    <chartFormat chart="23" format="81">
      <pivotArea type="data" outline="0" fieldPosition="0">
        <references count="2">
          <reference field="4294967294" count="1" selected="0">
            <x v="0"/>
          </reference>
          <reference field="2" count="1" selected="0">
            <x v="14"/>
          </reference>
        </references>
      </pivotArea>
    </chartFormat>
    <chartFormat chart="23" format="82">
      <pivotArea type="data" outline="0" fieldPosition="0">
        <references count="2">
          <reference field="4294967294" count="1" selected="0">
            <x v="0"/>
          </reference>
          <reference field="2" count="1" selected="0">
            <x v="15"/>
          </reference>
        </references>
      </pivotArea>
    </chartFormat>
    <chartFormat chart="23" format="83">
      <pivotArea type="data" outline="0" fieldPosition="0">
        <references count="2">
          <reference field="4294967294" count="1" selected="0">
            <x v="0"/>
          </reference>
          <reference field="2" count="1" selected="0">
            <x v="11"/>
          </reference>
        </references>
      </pivotArea>
    </chartFormat>
    <chartFormat chart="23" format="84">
      <pivotArea type="data" outline="0" fieldPosition="0">
        <references count="2">
          <reference field="4294967294" count="1" selected="0">
            <x v="0"/>
          </reference>
          <reference field="2" count="1" selected="0">
            <x v="20"/>
          </reference>
        </references>
      </pivotArea>
    </chartFormat>
    <chartFormat chart="23" format="85">
      <pivotArea type="data" outline="0" fieldPosition="0">
        <references count="2">
          <reference field="4294967294" count="1" selected="0">
            <x v="0"/>
          </reference>
          <reference field="2" count="1" selected="0">
            <x v="16"/>
          </reference>
        </references>
      </pivotArea>
    </chartFormat>
    <chartFormat chart="23" format="86">
      <pivotArea type="data" outline="0" fieldPosition="0">
        <references count="2">
          <reference field="4294967294" count="1" selected="0">
            <x v="0"/>
          </reference>
          <reference field="2" count="1" selected="0">
            <x v="21"/>
          </reference>
        </references>
      </pivotArea>
    </chartFormat>
    <chartFormat chart="23" format="87">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CD43C2B-0E54-44DB-BE85-BD5B4077182C}" sourceName="Month">
  <pivotTables>
    <pivotTable tabId="5" name="Units Sold by Product"/>
    <pivotTable tabId="5" name="PivotTable8"/>
    <pivotTable tabId="5" name="PivotTable9"/>
    <pivotTable tabId="5" name="Sales by Month Pivot Table"/>
  </pivotTables>
  <data>
    <tabular pivotCacheId="2001954513" showMissing="0">
      <items count="14">
        <i x="1" s="1"/>
        <i x="2" s="1"/>
        <i x="3" s="1"/>
        <i x="4" s="1"/>
        <i x="5" s="1"/>
        <i x="6" s="1"/>
        <i x="7" s="1"/>
        <i x="8" s="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700A74-2A1D-4D45-B684-B870A280DDBD}" sourceName="Country">
  <pivotTables>
    <pivotTable tabId="5" name="PivotTable9"/>
    <pivotTable tabId="5" name="PivotTable8"/>
    <pivotTable tabId="5" name="Sales by Month Pivot Table"/>
    <pivotTable tabId="5" name="Units Sold by Product"/>
  </pivotTables>
  <data>
    <tabular pivotCacheId="2001954513">
      <items count="6">
        <i x="2" s="1"/>
        <i x="5" s="1"/>
        <i x="1" s="1"/>
        <i x="3" s="1"/>
        <i x="0"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DF1BBB-3ADE-4F51-B236-DCE4A3998104}" sourceName="Year">
  <extLst>
    <x:ext xmlns:x15="http://schemas.microsoft.com/office/spreadsheetml/2010/11/main" uri="{2F2917AC-EB37-4324-AD4E-5DD8C200BD13}">
      <x15:tableSlicerCache tableId="1" column="1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7DABD2A-EE9A-4DC1-95CA-39D830D6CB0C}" sourceName="Month">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7" xr10:uid="{5D6699D3-0543-4D00-8EB6-30AF7354756F}" cache="Slicer_Month1" columnCount="3" showCaption="0" style="Year Slicer 2" rowHeight="180000"/>
  <slicer name="Country 38" xr10:uid="{E72BDB7F-0A62-4B43-8511-5AAD2DD98375}" cache="Slicer_Country" showCaption="0" style="Year Slicer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6" xr10:uid="{F20C4D6C-97DE-4115-B4FC-4A6CF07E7D2F}" cache="Slicer_Month1" columnCount="3" showCaption="0" style="Year Slicer 2" rowHeight="180000"/>
  <slicer name="Country 37" xr10:uid="{2327FD7E-C5FC-4691-850B-E27F8631A36D}" cache="Slicer_Country" showCaption="0" style="Year Slicer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29DBADF7-2BA5-421A-8403-43AB5B3A4183}" cache="Slicer_Month1" columnCount="3" showCaption="0" style="Year Slicer 2" rowHeight="180000"/>
  <slicer name="Country 36" xr10:uid="{E72DA84C-614E-4282-BEE5-E981E834D1A6}" cache="Slicer_Country" showCaption="0" style="Year Slicer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AA22E20E-C01F-454F-8015-FBE2B4AEC341}" cache="Slicer_Month1" columnCount="3" showCaption="0" style="Year Slicer 2" rowHeight="180000"/>
  <slicer name="Country 35" xr10:uid="{9C99F448-9B36-4C62-903B-34EDB0A6292F}" cache="Slicer_Country" showCaption="0" style="Year Slicer 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196ED4D9-5D75-4F10-801D-48174B89BE4F}" cache="Slicer_Month1" columnCount="3" showCaption="0" style="Year Slicer 2" rowHeight="180000"/>
  <slicer name="Month 8" xr10:uid="{F6AE0809-9836-41B3-9B56-809B61C036BD}" cache="Slicer_Month1" columnCount="3" showCaption="0" style="Year Slicer 2" rowHeight="180000"/>
  <slicer name="Month 9" xr10:uid="{0368AB4F-7AC7-4E25-959B-42FB65FA5458}" cache="Slicer_Month1" columnCount="3" showCaption="0" style="Year Slicer 2" rowHeight="180000"/>
  <slicer name="Month 10" xr10:uid="{B97E6FD1-7D5F-4306-9C59-24D95C5E5453}" cache="Slicer_Month1" columnCount="3" showCaption="0" style="Year Slicer 2" rowHeight="180000"/>
  <slicer name="Month 11" xr10:uid="{5866321E-1360-4582-9CD6-957B9D32E1CE}" cache="Slicer_Month1" columnCount="3" showCaption="0" style="Year Slicer 2" rowHeight="180000"/>
  <slicer name="Country 34" xr10:uid="{F7119BCA-D24E-4660-AEB7-A66C6B38DBB2}" cache="Slicer_Country" showCaption="0" style="Year Slicer 2" rowHeight="241300"/>
  <slicer name="Country 39" xr10:uid="{53402271-AA35-4504-9F36-F80DFA649EF8}" cache="Slicer_Country" showCaption="0" style="Year Slicer 2" rowHeight="241300"/>
  <slicer name="Country 40" xr10:uid="{992FCEFF-8970-4C40-9F79-EA3F21C34A7D}" cache="Slicer_Country" showCaption="0" style="Year Slicer 2" rowHeight="241300"/>
  <slicer name="Country 41" xr10:uid="{A97D06A1-8E67-4A9F-8068-EC9CAA8A415E}" cache="Slicer_Country" showCaption="0" style="Year Slicer 2" rowHeight="241300"/>
  <slicer name="Country 42" xr10:uid="{F865C223-B3E7-4B4E-B0E2-380E97769F83}" cache="Slicer_Country" showCaption="0" style="Year Slicer 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DA2B101-8AEF-418E-993D-B274E580C84F}" cache="Slicer_Year" caption="Year" columnCount="2" rowHeight="241300"/>
  <slicer name="Month" xr10:uid="{B17060A2-40B8-48FC-9FA6-40C482D2789A}" cache="Slicer_Month" caption="Month" columnCount="4"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5E6ADF14-1820-49EC-BA85-1D277D67437D}" cache="Slicer_Month1" caption="Month" rowHeight="241300"/>
  <slicer name="Country" xr10:uid="{CB1ED57F-4383-4993-8D58-1ECB46E99E51}"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EAFD59-DE08-49A0-9EBA-9FBB859C263E}" name="Table1" displayName="Table1" ref="A1:O502" totalsRowShown="0" headerRowDxfId="776" dataDxfId="774" headerRowBorderDxfId="775" tableBorderDxfId="773" totalsRowBorderDxfId="772">
  <autoFilter ref="A1:O502" xr:uid="{8018A8D2-E647-4F7E-9BE8-7527960DE06A}"/>
  <tableColumns count="15">
    <tableColumn id="1" xr3:uid="{91C73481-79D3-47C6-9E08-1FD3A871CF05}" name="Sales Person" dataDxfId="771"/>
    <tableColumn id="16" xr3:uid="{D2ABF8D8-F0E9-4BBC-B211-2894579D5CD9}" name="States" dataDxfId="770">
      <calculatedColumnFormula>IF(C2="USA",
    INDEX(Table9[USA_States], RANDBETWEEN(1, COUNTA(Table9[USA_States]))),
IF(C2="Canada",
    INDEX(Table9[Canada_States], RANDBETWEEN(1, COUNTA(Table9[Canada_States]))),
IF(C2="UK",
    INDEX(Table9[Uk_States], RANDBETWEEN(1, COUNTA(Table9[Uk_States]))),
IF(C2="Australia",
    INDEX(Table9[Australia_States], RANDBETWEEN(1, COUNTA(Table9[Australia_States]))),
IF(C2="India",
    INDEX(Table9[India_states], RANDBETWEEN(1, COUNTA(Table9[India_states]))),
IF(C2="New Zealand",
    INDEX(Table9[NewZealand_States], RANDBETWEEN(1, COUNTA(Table9[NewZealand_States]))),
""))))))</calculatedColumnFormula>
    </tableColumn>
    <tableColumn id="2" xr3:uid="{9A489ADE-A067-45DB-B2CA-4540A096CDBB}" name="Country" dataDxfId="769"/>
    <tableColumn id="3" xr3:uid="{22D927A6-77C4-49A1-82E0-8095C0CF101E}" name="Product" dataDxfId="768"/>
    <tableColumn id="7" xr3:uid="{DC241BCB-385B-4682-B451-97CE1A0DB970}" name="Month" dataDxfId="767"/>
    <tableColumn id="15" xr3:uid="{70EF76D2-57AC-4498-85F9-D2CBF3D11AEF}" name="Year" dataDxfId="766"/>
    <tableColumn id="4" xr3:uid="{B32F8DFD-FC1E-4234-AB94-78AB672571E4}" name="Date" dataDxfId="765"/>
    <tableColumn id="10" xr3:uid="{E22B715F-AC39-4214-88EC-BB3DD5072093}" name="Cost Per Box" dataDxfId="764">
      <calculatedColumnFormula>J2/4</calculatedColumnFormula>
    </tableColumn>
    <tableColumn id="12" xr3:uid="{F103E9F5-3A64-43C5-9574-DEA48B704044}" name="Total Cost of Boxes" dataDxfId="763">
      <calculatedColumnFormula>H2*L2</calculatedColumnFormula>
    </tableColumn>
    <tableColumn id="8" xr3:uid="{03F9FAC9-0962-4DA2-ACB9-FC99230CB067}" name="Selling Price (Per Box)" dataDxfId="762">
      <calculatedColumnFormula>K2/L2</calculatedColumnFormula>
    </tableColumn>
    <tableColumn id="5" xr3:uid="{2985CC20-D64A-4567-A5E3-060EFF0FAE14}" name="Total Sales" dataDxfId="761"/>
    <tableColumn id="6" xr3:uid="{A6C69F31-710D-47B8-AD68-3C065B7B7494}" name="Boxes Shipped" dataDxfId="760"/>
    <tableColumn id="13" xr3:uid="{0CC3143D-B451-4BBB-8F38-971B2F8D57A1}" name="Total Profit (Per Box)" dataDxfId="759">
      <calculatedColumnFormula>J2-H2</calculatedColumnFormula>
    </tableColumn>
    <tableColumn id="11" xr3:uid="{79782B02-3558-4981-BFB3-4C1F45FEACB7}" name="Total Profit" dataDxfId="758">
      <calculatedColumnFormula>K2-I2</calculatedColumnFormula>
    </tableColumn>
    <tableColumn id="14" xr3:uid="{3EC63C15-4EF3-4C63-97A6-FF5ADF64B3E5}" name="Sales Person Ratings" dataDxfId="757">
      <calculatedColumnFormula>IF(K2&gt;12000, "Very Good", IF(K2&gt;=8000, "Good", "Average"))</calculatedColumnFormula>
    </tableColumn>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6E55DA-A980-473D-921F-CBFA1326AA07}" name="Table9" displayName="Table9" ref="W1:AB502" totalsRowShown="0" headerRowDxfId="756" dataDxfId="755">
  <autoFilter ref="W1:AB502" xr:uid="{1C4AB76F-52DC-464D-A54E-5A1F5CFACA45}"/>
  <tableColumns count="6">
    <tableColumn id="1" xr3:uid="{BDAFB36F-CF6D-4182-93AA-0256FDF64A08}" name="USA_States" dataDxfId="754"/>
    <tableColumn id="3" xr3:uid="{0CF09650-C9EF-4507-93FB-6714161E2158}" name="Canada_States" dataDxfId="753"/>
    <tableColumn id="5" xr3:uid="{D6AAAB5C-21A2-420E-806E-6BB564B4D90F}" name="Uk_States" dataDxfId="752"/>
    <tableColumn id="7" xr3:uid="{9F9BA1BE-9286-4D87-A864-9DC88997A5B6}" name="Australia_States" dataDxfId="751"/>
    <tableColumn id="9" xr3:uid="{0B4110EF-AA42-409F-9174-45A450A5954C}" name="India_states" dataDxfId="750"/>
    <tableColumn id="11" xr3:uid="{DFD9A6CC-174B-4870-B04D-EAA4EE41E275}" name="NewZealand_States" dataDxfId="7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52650A-ED82-49D1-99B1-57F9FE3A0D94}" name="Table2" displayName="Table2" ref="U1:U2" totalsRowShown="0" headerRowDxfId="748" dataDxfId="747">
  <autoFilter ref="U1:U2" xr:uid="{BB10F4BD-53E4-46F3-80AB-A15AEC60B062}"/>
  <tableColumns count="1">
    <tableColumn id="1" xr3:uid="{3744B1A6-F8EB-4A5A-8958-D481D106F64F}" name="Total Sales" dataDxfId="746">
      <calculatedColumnFormula>SUM(Table1[Total Sales])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088DEF-4102-4DA0-A700-AA137BC6E1FE}" name="Table3" displayName="Table3" ref="U3:U4" totalsRowShown="0" headerRowDxfId="745" dataDxfId="744">
  <autoFilter ref="U3:U4" xr:uid="{B33A3D34-BCBB-4BB2-8796-E7BDBB0B9E76}"/>
  <tableColumns count="1">
    <tableColumn id="1" xr3:uid="{CD0CD885-6A17-4E16-BF65-68BC4C2D84F2}" name="Units Sold" dataDxfId="743">
      <calculatedColumnFormula>SUM(Table1[Boxes Shipped])</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05677F-68B0-4FFB-A303-F54BE48D1EAE}" name="Table4" displayName="Table4" ref="U5:U6" totalsRowShown="0" headerRowDxfId="742" dataDxfId="741">
  <autoFilter ref="U5:U6" xr:uid="{48F562A7-A9C0-4F14-A740-4D0B9AE82F43}"/>
  <tableColumns count="1">
    <tableColumn id="1" xr3:uid="{90FE571A-C7C8-4973-AACB-D91E6BD8DFDA}" name="Total Profit" dataDxfId="740">
      <calculatedColumnFormula>SUM(Table1[Total Profit])</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81543F-71E1-4FE0-9CC9-397DE8B17756}" name="Table5" displayName="Table5" ref="U9:U10" totalsRowShown="0" headerRowDxfId="739" dataDxfId="738">
  <autoFilter ref="U9:U10" xr:uid="{D94D413B-D3F6-4F8E-BE47-EF550600B012}"/>
  <tableColumns count="1">
    <tableColumn id="1" xr3:uid="{EA1A1FAD-6A9F-432B-A74F-7707B7DDC43A}" name="Total Shipment" dataDxfId="737">
      <calculatedColumnFormula>COUNT(Table1[Boxes Shipped])</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E8CEA9-9C8C-46CC-AAC2-6336B9516DDA}" name="Table6" displayName="Table6" ref="U7:U8" totalsRowShown="0" headerRowDxfId="736" dataDxfId="735">
  <autoFilter ref="U7:U8" xr:uid="{F6B13B91-BA79-4C65-B61A-68F691A1ADF0}"/>
  <tableColumns count="1">
    <tableColumn id="1" xr3:uid="{5DF5C31E-7A0E-4F47-A3C6-A5DD55778F31}" name="Average Sales" dataDxfId="734">
      <calculatedColumnFormula>AVERAGE(Table1[Total Sales])</calculatedColumnFormula>
    </tableColum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393B6-0BB0-482E-9F06-E5B2E8126835}" name="Table58" displayName="Table58" ref="U11:U12" totalsRowShown="0" headerRowDxfId="720" dataDxfId="718">
  <autoFilter ref="U11:U12" xr:uid="{8520E995-8CAB-4B1C-805D-8E04839BE373}"/>
  <tableColumns count="1">
    <tableColumn id="1" xr3:uid="{9753587D-5A3B-4FC8-8D52-A7A54EA2A8DF}" name="Best Sales Person" dataDxfId="719">
      <calculatedColumnFormula>INDEX($A$2:$A$502, MATCH( MAX($N$2:$N$502), $N$2:$N$502, 0 ) )</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936BAA-ECC3-4979-9EDD-441A7A3CA7F8}" name="Table589" displayName="Table589" ref="U13:U14" totalsRowShown="0" headerRowDxfId="702" dataDxfId="701">
  <autoFilter ref="U13:U14" xr:uid="{D4D1DC68-0174-4860-8CA6-B14287E788E5}"/>
  <tableColumns count="1">
    <tableColumn id="1" xr3:uid="{3F74EA4C-5A4B-45D4-BD07-1B6A7CBCF1C2}" name="Top Profit Country" dataDxfId="700">
      <calculatedColumnFormula>INDEX($C$2:$C$502, MATCH( MAX($N$2:$N$502), $N$2:$N$502, 0 )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noFill/>
        </a:ln>
      </a:spPr>
      <a:bodyPr vertOverflow="clip" horzOverflow="clip" wrap="square" rtlCol="0" anchor="t"/>
      <a:lstStyle>
        <a:defPPr algn="l">
          <a:defRPr sz="900" b="1" i="0" u="none" strike="noStrike">
            <a:solidFill>
              <a:srgbClr val="8C6646"/>
            </a:solidFill>
            <a:effectLst/>
            <a:latin typeface="Arial Black" panose="020B0A04020102020204" pitchFamily="34" charset="0"/>
            <a:cs typeface="Calibri"/>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7.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0DF4-49BD-4841-A09B-9E33E4EC066B}">
  <sheetPr codeName="Sheet1">
    <tabColor rgb="FF634832"/>
  </sheetPr>
  <dimension ref="T18"/>
  <sheetViews>
    <sheetView showGridLines="0" showRowColHeaders="0" zoomScaleNormal="100" workbookViewId="0"/>
  </sheetViews>
  <sheetFormatPr defaultRowHeight="15" x14ac:dyDescent="0.25"/>
  <cols>
    <col min="1" max="16384" width="9.140625" style="1"/>
  </cols>
  <sheetData>
    <row r="18" spans="20:20" x14ac:dyDescent="0.25">
      <c r="T18" s="1"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69B0F-E083-4FB7-A2BF-C93BE1CD6771}">
  <sheetPr codeName="Sheet2">
    <tabColor rgb="FF634832"/>
  </sheetPr>
  <dimension ref="T18"/>
  <sheetViews>
    <sheetView showGridLines="0" showRowColHeaders="0" zoomScaleNormal="100" workbookViewId="0"/>
  </sheetViews>
  <sheetFormatPr defaultRowHeight="15" x14ac:dyDescent="0.25"/>
  <cols>
    <col min="1" max="16384" width="9.140625" style="1"/>
  </cols>
  <sheetData>
    <row r="18" spans="20:20" x14ac:dyDescent="0.25">
      <c r="T18" s="1"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5FCC-90CF-4B5A-8DA8-CA18E78025F4}">
  <sheetPr codeName="Sheet3">
    <tabColor rgb="FF634832"/>
  </sheetPr>
  <dimension ref="T18"/>
  <sheetViews>
    <sheetView showGridLines="0" showRowColHeaders="0" zoomScaleNormal="100" workbookViewId="0"/>
  </sheetViews>
  <sheetFormatPr defaultRowHeight="15" x14ac:dyDescent="0.25"/>
  <cols>
    <col min="1" max="16384" width="9.140625" style="1"/>
  </cols>
  <sheetData>
    <row r="18" spans="20:20" x14ac:dyDescent="0.25">
      <c r="T18" s="1"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D991-04F2-4FDF-A19D-8E060943623B}">
  <sheetPr codeName="Sheet4">
    <tabColor rgb="FF634832"/>
  </sheetPr>
  <dimension ref="T18"/>
  <sheetViews>
    <sheetView showGridLines="0" showRowColHeaders="0" zoomScaleNormal="100" workbookViewId="0"/>
  </sheetViews>
  <sheetFormatPr defaultRowHeight="15" x14ac:dyDescent="0.25"/>
  <cols>
    <col min="1" max="16384" width="9.140625" style="1"/>
  </cols>
  <sheetData>
    <row r="18" spans="20:20" x14ac:dyDescent="0.25">
      <c r="T18" s="1"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75FF6-911E-40D6-98D6-E353C7F7F975}">
  <sheetPr codeName="Sheet5">
    <tabColor rgb="FF634832"/>
  </sheetPr>
  <dimension ref="T18"/>
  <sheetViews>
    <sheetView showGridLines="0" showRowColHeaders="0" tabSelected="1" zoomScaleNormal="100" workbookViewId="0">
      <selection activeCell="R3" sqref="R3"/>
    </sheetView>
  </sheetViews>
  <sheetFormatPr defaultRowHeight="15" x14ac:dyDescent="0.25"/>
  <cols>
    <col min="1" max="16384" width="9.140625" style="1"/>
  </cols>
  <sheetData>
    <row r="18" spans="20:20" x14ac:dyDescent="0.25">
      <c r="T18" s="1" t="s">
        <v>58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AB502"/>
  <sheetViews>
    <sheetView zoomScale="115" zoomScaleNormal="115" workbookViewId="0">
      <selection activeCell="G9" sqref="G9"/>
    </sheetView>
  </sheetViews>
  <sheetFormatPr defaultRowHeight="15" x14ac:dyDescent="0.25"/>
  <cols>
    <col min="1" max="2" width="22.140625" style="2" customWidth="1"/>
    <col min="3" max="3" width="21.85546875" style="2" customWidth="1"/>
    <col min="4" max="5" width="24.7109375" style="2" customWidth="1"/>
    <col min="6" max="6" width="22.7109375" style="7" customWidth="1"/>
    <col min="7" max="7" width="24.140625" style="3" customWidth="1"/>
    <col min="8" max="9" width="24.140625" style="4" customWidth="1"/>
    <col min="10" max="10" width="28.28515625" style="4" customWidth="1"/>
    <col min="11" max="11" width="27.5703125" style="5" customWidth="1"/>
    <col min="12" max="12" width="19.42578125" style="6" customWidth="1"/>
    <col min="13" max="13" width="23.7109375" style="4" customWidth="1"/>
    <col min="14" max="14" width="20.5703125" style="2" customWidth="1"/>
    <col min="15" max="15" width="28" style="2" customWidth="1"/>
    <col min="16" max="20" width="9.140625" style="2"/>
    <col min="21" max="21" width="20.42578125" style="2" customWidth="1"/>
    <col min="22" max="22" width="9.140625" style="2"/>
    <col min="23" max="23" width="14" style="2" customWidth="1"/>
    <col min="24" max="24" width="32.5703125" style="2" customWidth="1"/>
    <col min="25" max="25" width="9.140625" style="2"/>
    <col min="26" max="26" width="18.140625" style="2" customWidth="1"/>
    <col min="27" max="27" width="9.140625" style="2"/>
    <col min="28" max="28" width="18.7109375" style="2" customWidth="1"/>
    <col min="29" max="16384" width="9.140625" style="2"/>
  </cols>
  <sheetData>
    <row r="1" spans="1:28" x14ac:dyDescent="0.25">
      <c r="A1" s="41" t="s">
        <v>0</v>
      </c>
      <c r="B1" s="41" t="s">
        <v>87</v>
      </c>
      <c r="C1" s="42" t="s">
        <v>1</v>
      </c>
      <c r="D1" s="42" t="s">
        <v>2</v>
      </c>
      <c r="E1" s="42" t="s">
        <v>59</v>
      </c>
      <c r="F1" s="43" t="s">
        <v>67</v>
      </c>
      <c r="G1" s="44" t="s">
        <v>3</v>
      </c>
      <c r="H1" s="45" t="s">
        <v>62</v>
      </c>
      <c r="I1" s="45" t="s">
        <v>64</v>
      </c>
      <c r="J1" s="45" t="s">
        <v>63</v>
      </c>
      <c r="K1" s="46" t="s">
        <v>60</v>
      </c>
      <c r="L1" s="47" t="s">
        <v>4</v>
      </c>
      <c r="M1" s="45" t="s">
        <v>65</v>
      </c>
      <c r="N1" s="45" t="s">
        <v>61</v>
      </c>
      <c r="O1" s="48" t="s">
        <v>66</v>
      </c>
      <c r="U1" s="15" t="s">
        <v>60</v>
      </c>
      <c r="W1" s="50" t="s">
        <v>223</v>
      </c>
      <c r="X1" s="50" t="s">
        <v>222</v>
      </c>
      <c r="Y1" s="50" t="s">
        <v>225</v>
      </c>
      <c r="Z1" s="50" t="s">
        <v>226</v>
      </c>
      <c r="AA1" s="50" t="s">
        <v>224</v>
      </c>
      <c r="AB1" s="50" t="s">
        <v>227</v>
      </c>
    </row>
    <row r="2" spans="1:28" x14ac:dyDescent="0.25">
      <c r="A2" s="19" t="s">
        <v>5</v>
      </c>
      <c r="B2" s="19" t="str">
        <f ca="1">IF(C2="USA",
    INDEX(Table9[USA_States], RANDBETWEEN(1, COUNTA(Table9[USA_States]))),
IF(C2="Canada",
    INDEX(Table9[Canada_States], RANDBETWEEN(1, COUNTA(Table9[Canada_States]))),
IF(C2="UK",
    INDEX(Table9[Uk_States], RANDBETWEEN(1, COUNTA(Table9[Uk_States]))),
IF(C2="Australia",
    INDEX(Table9[Australia_States], RANDBETWEEN(1, COUNTA(Table9[Australia_States]))),
IF(C2="India",
    INDEX(Table9[India_states], RANDBETWEEN(1, COUNTA(Table9[India_states]))),
IF(C2="New Zealand",
    INDEX(Table9[NewZealand_States], RANDBETWEEN(1, COUNTA(Table9[NewZealand_States]))),
""))))))</f>
        <v>Leeds</v>
      </c>
      <c r="C2" s="20" t="s">
        <v>6</v>
      </c>
      <c r="D2" s="20" t="s">
        <v>7</v>
      </c>
      <c r="E2" s="21">
        <v>45295</v>
      </c>
      <c r="F2" s="22">
        <v>45295</v>
      </c>
      <c r="G2" s="23">
        <v>45295</v>
      </c>
      <c r="H2" s="24">
        <f>J2/4</f>
        <v>7.3888888888888893</v>
      </c>
      <c r="I2" s="24">
        <f>H2*L2</f>
        <v>1330</v>
      </c>
      <c r="J2" s="24">
        <f>K2/L2</f>
        <v>29.555555555555557</v>
      </c>
      <c r="K2" s="25">
        <v>5320</v>
      </c>
      <c r="L2" s="26">
        <v>180</v>
      </c>
      <c r="M2" s="24">
        <f t="shared" ref="M2:M65" si="0">J2-H2</f>
        <v>22.166666666666668</v>
      </c>
      <c r="N2" s="24">
        <f t="shared" ref="N2:N65" si="1">K2-I2</f>
        <v>3990</v>
      </c>
      <c r="O2" s="27" t="str">
        <f t="shared" ref="O2:O65" si="2">IF(K2&gt;12000, "Very Good", IF(K2&gt;=8000, "Good", "Average"))</f>
        <v>Average</v>
      </c>
      <c r="U2" s="16">
        <f>SUM(Table1[Total Sales])</f>
        <v>2837446</v>
      </c>
      <c r="W2" s="50" t="s">
        <v>96</v>
      </c>
      <c r="X2" s="50" t="s">
        <v>138</v>
      </c>
      <c r="Y2" s="50" t="s">
        <v>151</v>
      </c>
      <c r="Z2" s="50" t="s">
        <v>161</v>
      </c>
      <c r="AA2" s="50" t="s">
        <v>173</v>
      </c>
      <c r="AB2" s="50" t="s">
        <v>206</v>
      </c>
    </row>
    <row r="3" spans="1:28" x14ac:dyDescent="0.25">
      <c r="A3" s="19" t="s">
        <v>8</v>
      </c>
      <c r="B3" s="19" t="str">
        <f ca="1">IF(C3="USA",
    INDEX(Table9[USA_States], RANDBETWEEN(1, COUNTA(Table9[USA_States]))),
IF(C3="Canada",
    INDEX(Table9[Canada_States], RANDBETWEEN(1, COUNTA(Table9[Canada_States]))),
IF(C3="UK",
    INDEX(Table9[Uk_States], RANDBETWEEN(1, COUNTA(Table9[Uk_States]))),
IF(C3="Australia",
    INDEX(Table9[Australia_States], RANDBETWEEN(1, COUNTA(Table9[Australia_States]))),
IF(C3="India",
    INDEX(Table9[India_states], RANDBETWEEN(1, COUNTA(Table9[India_states]))),
IF(C3="New Zealand",
    INDEX(Table9[NewZealand_States], RANDBETWEEN(1, COUNTA(Table9[NewZealand_States]))),
""))))))</f>
        <v>Punjab</v>
      </c>
      <c r="C3" s="20" t="s">
        <v>9</v>
      </c>
      <c r="D3" s="20" t="s">
        <v>10</v>
      </c>
      <c r="E3" s="21">
        <v>45505</v>
      </c>
      <c r="F3" s="22">
        <v>45505</v>
      </c>
      <c r="G3" s="23">
        <v>45505</v>
      </c>
      <c r="H3" s="24">
        <f t="shared" ref="H3:H65" si="3">J3/4</f>
        <v>21</v>
      </c>
      <c r="I3" s="24">
        <f t="shared" ref="I3:I65" si="4">H3*L3</f>
        <v>1974</v>
      </c>
      <c r="J3" s="24">
        <f t="shared" ref="J3:J65" si="5">K3/L3</f>
        <v>84</v>
      </c>
      <c r="K3" s="25">
        <v>7896</v>
      </c>
      <c r="L3" s="26">
        <v>94</v>
      </c>
      <c r="M3" s="24">
        <f t="shared" si="0"/>
        <v>63</v>
      </c>
      <c r="N3" s="24">
        <f t="shared" si="1"/>
        <v>5922</v>
      </c>
      <c r="O3" s="27" t="str">
        <f t="shared" si="2"/>
        <v>Average</v>
      </c>
      <c r="U3" s="15" t="s">
        <v>69</v>
      </c>
      <c r="W3" s="50" t="s">
        <v>97</v>
      </c>
      <c r="X3" s="50" t="s">
        <v>139</v>
      </c>
      <c r="Y3" s="50" t="s">
        <v>152</v>
      </c>
      <c r="Z3" s="50" t="s">
        <v>162</v>
      </c>
      <c r="AA3" s="50" t="s">
        <v>174</v>
      </c>
      <c r="AB3" s="50" t="s">
        <v>207</v>
      </c>
    </row>
    <row r="4" spans="1:28" x14ac:dyDescent="0.25">
      <c r="A4" s="19" t="s">
        <v>11</v>
      </c>
      <c r="B4" s="19" t="str">
        <f ca="1">IF(C4="USA",
    INDEX(Table9[USA_States], RANDBETWEEN(1, COUNTA(Table9[USA_States]))),
IF(C4="Canada",
    INDEX(Table9[Canada_States], RANDBETWEEN(1, COUNTA(Table9[Canada_States]))),
IF(C4="UK",
    INDEX(Table9[Uk_States], RANDBETWEEN(1, COUNTA(Table9[Uk_States]))),
IF(C4="Australia",
    INDEX(Table9[Australia_States], RANDBETWEEN(1, COUNTA(Table9[Australia_States]))),
IF(C4="India",
    INDEX(Table9[India_states], RANDBETWEEN(1, COUNTA(Table9[India_states]))),
IF(C4="New Zealand",
    INDEX(Table9[NewZealand_States], RANDBETWEEN(1, COUNTA(Table9[NewZealand_States]))),
""))))))</f>
        <v>Mizoram</v>
      </c>
      <c r="C4" s="20" t="s">
        <v>9</v>
      </c>
      <c r="D4" s="20" t="s">
        <v>12</v>
      </c>
      <c r="E4" s="21">
        <v>45480</v>
      </c>
      <c r="F4" s="22">
        <v>45480</v>
      </c>
      <c r="G4" s="23">
        <v>45480</v>
      </c>
      <c r="H4" s="24">
        <f t="shared" si="3"/>
        <v>12.365384615384615</v>
      </c>
      <c r="I4" s="24">
        <f t="shared" si="4"/>
        <v>1125.25</v>
      </c>
      <c r="J4" s="24">
        <f t="shared" si="5"/>
        <v>49.46153846153846</v>
      </c>
      <c r="K4" s="25">
        <v>4501</v>
      </c>
      <c r="L4" s="26">
        <v>91</v>
      </c>
      <c r="M4" s="24">
        <f t="shared" si="0"/>
        <v>37.096153846153847</v>
      </c>
      <c r="N4" s="24">
        <f t="shared" si="1"/>
        <v>3375.75</v>
      </c>
      <c r="O4" s="27" t="str">
        <f t="shared" si="2"/>
        <v>Average</v>
      </c>
      <c r="U4" s="17">
        <f>SUM(Table1[Boxes Shipped])</f>
        <v>77545</v>
      </c>
      <c r="W4" s="50" t="s">
        <v>92</v>
      </c>
      <c r="X4" s="50" t="s">
        <v>140</v>
      </c>
      <c r="Y4" s="50" t="s">
        <v>153</v>
      </c>
      <c r="Z4" s="50" t="s">
        <v>163</v>
      </c>
      <c r="AA4" s="50" t="s">
        <v>175</v>
      </c>
      <c r="AB4" s="50" t="s">
        <v>208</v>
      </c>
    </row>
    <row r="5" spans="1:28" x14ac:dyDescent="0.25">
      <c r="A5" s="19" t="s">
        <v>13</v>
      </c>
      <c r="B5" s="19" t="str">
        <f ca="1">IF(C5="USA",
    INDEX(Table9[USA_States], RANDBETWEEN(1, COUNTA(Table9[USA_States]))),
IF(C5="Canada",
    INDEX(Table9[Canada_States], RANDBETWEEN(1, COUNTA(Table9[Canada_States]))),
IF(C5="UK",
    INDEX(Table9[Uk_States], RANDBETWEEN(1, COUNTA(Table9[Uk_States]))),
IF(C5="Australia",
    INDEX(Table9[Australia_States], RANDBETWEEN(1, COUNTA(Table9[Australia_States]))),
IF(C5="India",
    INDEX(Table9[India_states], RANDBETWEEN(1, COUNTA(Table9[India_states]))),
IF(C5="New Zealand",
    INDEX(Table9[NewZealand_States], RANDBETWEEN(1, COUNTA(Table9[NewZealand_States]))),
""))))))</f>
        <v>New South Wales</v>
      </c>
      <c r="C5" s="20" t="s">
        <v>14</v>
      </c>
      <c r="D5" s="20" t="s">
        <v>12</v>
      </c>
      <c r="E5" s="21">
        <v>45409</v>
      </c>
      <c r="F5" s="22">
        <v>45409</v>
      </c>
      <c r="G5" s="23">
        <v>45409</v>
      </c>
      <c r="H5" s="24">
        <f t="shared" si="3"/>
        <v>9.3026315789473681</v>
      </c>
      <c r="I5" s="24">
        <f t="shared" si="4"/>
        <v>3181.5</v>
      </c>
      <c r="J5" s="24">
        <f t="shared" si="5"/>
        <v>37.210526315789473</v>
      </c>
      <c r="K5" s="25">
        <v>12726</v>
      </c>
      <c r="L5" s="26">
        <v>342</v>
      </c>
      <c r="M5" s="24">
        <f t="shared" si="0"/>
        <v>27.907894736842103</v>
      </c>
      <c r="N5" s="24">
        <f t="shared" si="1"/>
        <v>9544.5</v>
      </c>
      <c r="O5" s="27" t="str">
        <f t="shared" si="2"/>
        <v>Very Good</v>
      </c>
      <c r="U5" s="15" t="s">
        <v>61</v>
      </c>
      <c r="W5" s="50" t="s">
        <v>94</v>
      </c>
      <c r="X5" s="50" t="s">
        <v>141</v>
      </c>
      <c r="Y5" s="50" t="s">
        <v>154</v>
      </c>
      <c r="Z5" s="50" t="s">
        <v>164</v>
      </c>
      <c r="AA5" s="50" t="s">
        <v>176</v>
      </c>
      <c r="AB5" s="50" t="s">
        <v>209</v>
      </c>
    </row>
    <row r="6" spans="1:28" x14ac:dyDescent="0.25">
      <c r="A6" s="19" t="s">
        <v>5</v>
      </c>
      <c r="B6" s="19" t="str">
        <f ca="1">IF(C6="USA",
    INDEX(Table9[USA_States], RANDBETWEEN(1, COUNTA(Table9[USA_States]))),
IF(C6="Canada",
    INDEX(Table9[Canada_States], RANDBETWEEN(1, COUNTA(Table9[Canada_States]))),
IF(C6="UK",
    INDEX(Table9[Uk_States], RANDBETWEEN(1, COUNTA(Table9[Uk_States]))),
IF(C6="Australia",
    INDEX(Table9[Australia_States], RANDBETWEEN(1, COUNTA(Table9[Australia_States]))),
IF(C6="India",
    INDEX(Table9[India_states], RANDBETWEEN(1, COUNTA(Table9[India_states]))),
IF(C6="New Zealand",
    INDEX(Table9[NewZealand_States], RANDBETWEEN(1, COUNTA(Table9[NewZealand_States]))),
""))))))</f>
        <v>London</v>
      </c>
      <c r="C6" s="20" t="s">
        <v>6</v>
      </c>
      <c r="D6" s="20" t="s">
        <v>12</v>
      </c>
      <c r="E6" s="21">
        <v>45346</v>
      </c>
      <c r="F6" s="22">
        <v>45346</v>
      </c>
      <c r="G6" s="23">
        <v>45346</v>
      </c>
      <c r="H6" s="24">
        <f t="shared" si="3"/>
        <v>18.59375</v>
      </c>
      <c r="I6" s="24">
        <f t="shared" si="4"/>
        <v>3421.25</v>
      </c>
      <c r="J6" s="24">
        <f t="shared" si="5"/>
        <v>74.375</v>
      </c>
      <c r="K6" s="25">
        <v>13685</v>
      </c>
      <c r="L6" s="26">
        <v>184</v>
      </c>
      <c r="M6" s="24">
        <f t="shared" si="0"/>
        <v>55.78125</v>
      </c>
      <c r="N6" s="24">
        <f t="shared" si="1"/>
        <v>10263.75</v>
      </c>
      <c r="O6" s="27" t="str">
        <f t="shared" si="2"/>
        <v>Very Good</v>
      </c>
      <c r="U6" s="16">
        <f>SUM(Table1[Total Profit])</f>
        <v>2128084.5</v>
      </c>
      <c r="W6" s="50" t="s">
        <v>88</v>
      </c>
      <c r="X6" s="50" t="s">
        <v>142</v>
      </c>
      <c r="Y6" s="50" t="s">
        <v>155</v>
      </c>
      <c r="Z6" s="50" t="s">
        <v>165</v>
      </c>
      <c r="AA6" s="50" t="s">
        <v>177</v>
      </c>
      <c r="AB6" s="50" t="s">
        <v>210</v>
      </c>
    </row>
    <row r="7" spans="1:28" x14ac:dyDescent="0.25">
      <c r="A7" s="19" t="s">
        <v>8</v>
      </c>
      <c r="B7" s="19" t="str">
        <f ca="1">IF(C7="USA",
    INDEX(Table9[USA_States], RANDBETWEEN(1, COUNTA(Table9[USA_States]))),
IF(C7="Canada",
    INDEX(Table9[Canada_States], RANDBETWEEN(1, COUNTA(Table9[Canada_States]))),
IF(C7="UK",
    INDEX(Table9[Uk_States], RANDBETWEEN(1, COUNTA(Table9[Uk_States]))),
IF(C7="Australia",
    INDEX(Table9[Australia_States], RANDBETWEEN(1, COUNTA(Table9[Australia_States]))),
IF(C7="India",
    INDEX(Table9[India_states], RANDBETWEEN(1, COUNTA(Table9[India_states]))),
IF(C7="New Zealand",
    INDEX(Table9[NewZealand_States], RANDBETWEEN(1, COUNTA(Table9[NewZealand_States]))),
""))))))</f>
        <v>Chhattisgarh</v>
      </c>
      <c r="C7" s="20" t="s">
        <v>9</v>
      </c>
      <c r="D7" s="20" t="s">
        <v>15</v>
      </c>
      <c r="E7" s="21">
        <v>45449</v>
      </c>
      <c r="F7" s="22">
        <v>45449</v>
      </c>
      <c r="G7" s="23">
        <v>45449</v>
      </c>
      <c r="H7" s="24">
        <f t="shared" si="3"/>
        <v>35.368421052631582</v>
      </c>
      <c r="I7" s="24">
        <f>H7*L7</f>
        <v>1344.0000000000002</v>
      </c>
      <c r="J7" s="24">
        <f t="shared" si="5"/>
        <v>141.47368421052633</v>
      </c>
      <c r="K7" s="25">
        <v>5376</v>
      </c>
      <c r="L7" s="26">
        <v>38</v>
      </c>
      <c r="M7" s="24">
        <f t="shared" si="0"/>
        <v>106.10526315789474</v>
      </c>
      <c r="N7" s="24">
        <f t="shared" si="1"/>
        <v>4032</v>
      </c>
      <c r="O7" s="27" t="str">
        <f t="shared" si="2"/>
        <v>Average</v>
      </c>
      <c r="U7" s="15" t="s">
        <v>68</v>
      </c>
      <c r="W7" s="50" t="s">
        <v>90</v>
      </c>
      <c r="X7" s="50" t="s">
        <v>143</v>
      </c>
      <c r="Y7" s="50" t="s">
        <v>156</v>
      </c>
      <c r="Z7" s="50" t="s">
        <v>166</v>
      </c>
      <c r="AA7" s="50" t="s">
        <v>178</v>
      </c>
      <c r="AB7" s="50" t="s">
        <v>211</v>
      </c>
    </row>
    <row r="8" spans="1:28" x14ac:dyDescent="0.25">
      <c r="A8" s="19" t="s">
        <v>16</v>
      </c>
      <c r="B8" s="19" t="str">
        <f ca="1">IF(C8="USA",
    INDEX(Table9[USA_States], RANDBETWEEN(1, COUNTA(Table9[USA_States]))),
IF(C8="Canada",
    INDEX(Table9[Canada_States], RANDBETWEEN(1, COUNTA(Table9[Canada_States]))),
IF(C8="UK",
    INDEX(Table9[Uk_States], RANDBETWEEN(1, COUNTA(Table9[Uk_States]))),
IF(C8="Australia",
    INDEX(Table9[Australia_States], RANDBETWEEN(1, COUNTA(Table9[Australia_States]))),
IF(C8="India",
    INDEX(Table9[India_states], RANDBETWEEN(1, COUNTA(Table9[India_states]))),
IF(C8="New Zealand",
    INDEX(Table9[NewZealand_States], RANDBETWEEN(1, COUNTA(Table9[NewZealand_States]))),
""))))))</f>
        <v>Birmingham</v>
      </c>
      <c r="C8" s="20" t="s">
        <v>6</v>
      </c>
      <c r="D8" s="20" t="s">
        <v>17</v>
      </c>
      <c r="E8" s="21">
        <v>45316</v>
      </c>
      <c r="F8" s="22">
        <v>45316</v>
      </c>
      <c r="G8" s="23">
        <v>45316</v>
      </c>
      <c r="H8" s="24">
        <f t="shared" si="3"/>
        <v>19.438920454545453</v>
      </c>
      <c r="I8" s="24">
        <f t="shared" si="4"/>
        <v>3421.25</v>
      </c>
      <c r="J8" s="24">
        <f t="shared" si="5"/>
        <v>77.755681818181813</v>
      </c>
      <c r="K8" s="25">
        <v>13685</v>
      </c>
      <c r="L8" s="26">
        <v>176</v>
      </c>
      <c r="M8" s="24">
        <f t="shared" si="0"/>
        <v>58.31676136363636</v>
      </c>
      <c r="N8" s="24">
        <f>K8-I8</f>
        <v>10263.75</v>
      </c>
      <c r="O8" s="27" t="str">
        <f t="shared" si="2"/>
        <v>Very Good</v>
      </c>
      <c r="U8" s="16">
        <f>AVERAGE(Table1[Total Sales])</f>
        <v>5663.5648702594808</v>
      </c>
      <c r="W8" s="50" t="s">
        <v>98</v>
      </c>
      <c r="X8" s="50" t="s">
        <v>144</v>
      </c>
      <c r="Y8" s="50" t="s">
        <v>157</v>
      </c>
      <c r="Z8" s="50" t="s">
        <v>167</v>
      </c>
      <c r="AA8" s="50" t="s">
        <v>179</v>
      </c>
      <c r="AB8" s="50" t="s">
        <v>212</v>
      </c>
    </row>
    <row r="9" spans="1:28" x14ac:dyDescent="0.25">
      <c r="A9" s="19" t="s">
        <v>18</v>
      </c>
      <c r="B9" s="19" t="str">
        <f ca="1">IF(C9="USA",
    INDEX(Table9[USA_States], RANDBETWEEN(1, COUNTA(Table9[USA_States]))),
IF(C9="Canada",
    INDEX(Table9[Canada_States], RANDBETWEEN(1, COUNTA(Table9[Canada_States]))),
IF(C9="UK",
    INDEX(Table9[Uk_States], RANDBETWEEN(1, COUNTA(Table9[Uk_States]))),
IF(C9="Australia",
    INDEX(Table9[Australia_States], RANDBETWEEN(1, COUNTA(Table9[Australia_States]))),
IF(C9="India",
    INDEX(Table9[India_states], RANDBETWEEN(1, COUNTA(Table9[India_states]))),
IF(C9="New Zealand",
    INDEX(Table9[NewZealand_States], RANDBETWEEN(1, COUNTA(Table9[NewZealand_States]))),
""))))))</f>
        <v>Sydney</v>
      </c>
      <c r="C9" s="20" t="s">
        <v>14</v>
      </c>
      <c r="D9" s="20" t="s">
        <v>19</v>
      </c>
      <c r="E9" s="21">
        <v>45375</v>
      </c>
      <c r="F9" s="22">
        <v>45375</v>
      </c>
      <c r="G9" s="23">
        <v>45375</v>
      </c>
      <c r="H9" s="24">
        <f t="shared" si="3"/>
        <v>10.547945205479452</v>
      </c>
      <c r="I9" s="24">
        <f t="shared" si="4"/>
        <v>770</v>
      </c>
      <c r="J9" s="24">
        <f t="shared" si="5"/>
        <v>42.19178082191781</v>
      </c>
      <c r="K9" s="25">
        <v>3080</v>
      </c>
      <c r="L9" s="26">
        <v>73</v>
      </c>
      <c r="M9" s="24">
        <f t="shared" si="0"/>
        <v>31.643835616438359</v>
      </c>
      <c r="N9" s="24">
        <f t="shared" si="1"/>
        <v>2310</v>
      </c>
      <c r="O9" s="27" t="str">
        <f t="shared" si="2"/>
        <v>Average</v>
      </c>
      <c r="U9" s="15" t="s">
        <v>70</v>
      </c>
      <c r="W9" s="50" t="s">
        <v>99</v>
      </c>
      <c r="X9" s="50" t="s">
        <v>145</v>
      </c>
      <c r="Y9" s="50" t="s">
        <v>158</v>
      </c>
      <c r="Z9" s="50" t="s">
        <v>168</v>
      </c>
      <c r="AA9" s="50" t="s">
        <v>180</v>
      </c>
      <c r="AB9" s="50" t="s">
        <v>213</v>
      </c>
    </row>
    <row r="10" spans="1:28" x14ac:dyDescent="0.25">
      <c r="A10" s="19" t="s">
        <v>5</v>
      </c>
      <c r="B10" s="19" t="str">
        <f ca="1">IF(C10="USA",
    INDEX(Table9[USA_States], RANDBETWEEN(1, COUNTA(Table9[USA_States]))),
IF(C10="Canada",
    INDEX(Table9[Canada_States], RANDBETWEEN(1, COUNTA(Table9[Canada_States]))),
IF(C10="UK",
    INDEX(Table9[Uk_States], RANDBETWEEN(1, COUNTA(Table9[Uk_States]))),
IF(C10="Australia",
    INDEX(Table9[Australia_States], RANDBETWEEN(1, COUNTA(Table9[Australia_States]))),
IF(C10="India",
    INDEX(Table9[India_states], RANDBETWEEN(1, COUNTA(Table9[India_states]))),
IF(C10="New Zealand",
    INDEX(Table9[NewZealand_States], RANDBETWEEN(1, COUNTA(Table9[NewZealand_States]))),
""))))))</f>
        <v>Manawatu-Wanganui</v>
      </c>
      <c r="C10" s="20" t="s">
        <v>20</v>
      </c>
      <c r="D10" s="20" t="s">
        <v>21</v>
      </c>
      <c r="E10" s="21">
        <v>45402</v>
      </c>
      <c r="F10" s="22">
        <v>45402</v>
      </c>
      <c r="G10" s="23">
        <v>45402</v>
      </c>
      <c r="H10" s="24">
        <f t="shared" si="3"/>
        <v>16.906779661016948</v>
      </c>
      <c r="I10" s="24">
        <f t="shared" si="4"/>
        <v>997.49999999999989</v>
      </c>
      <c r="J10" s="24">
        <f t="shared" si="5"/>
        <v>67.627118644067792</v>
      </c>
      <c r="K10" s="25">
        <v>3990</v>
      </c>
      <c r="L10" s="26">
        <v>59</v>
      </c>
      <c r="M10" s="24">
        <f t="shared" si="0"/>
        <v>50.720338983050844</v>
      </c>
      <c r="N10" s="24">
        <f>K10-I10</f>
        <v>2992.5</v>
      </c>
      <c r="O10" s="27" t="str">
        <f t="shared" si="2"/>
        <v>Average</v>
      </c>
      <c r="U10" s="18">
        <f>COUNT(Table1[Boxes Shipped])</f>
        <v>501</v>
      </c>
      <c r="W10" s="50" t="s">
        <v>100</v>
      </c>
      <c r="X10" s="50" t="s">
        <v>146</v>
      </c>
      <c r="Y10" s="50" t="s">
        <v>159</v>
      </c>
      <c r="Z10" s="50" t="s">
        <v>169</v>
      </c>
      <c r="AA10" s="50" t="s">
        <v>181</v>
      </c>
      <c r="AB10" s="50" t="s">
        <v>214</v>
      </c>
    </row>
    <row r="11" spans="1:28" x14ac:dyDescent="0.25">
      <c r="A11" s="19" t="s">
        <v>22</v>
      </c>
      <c r="B11" s="19" t="str">
        <f ca="1">IF(C11="USA",
    INDEX(Table9[USA_States], RANDBETWEEN(1, COUNTA(Table9[USA_States]))),
IF(C11="Canada",
    INDEX(Table9[Canada_States], RANDBETWEEN(1, COUNTA(Table9[Canada_States]))),
IF(C11="UK",
    INDEX(Table9[Uk_States], RANDBETWEEN(1, COUNTA(Table9[Uk_States]))),
IF(C11="Australia",
    INDEX(Table9[Australia_States], RANDBETWEEN(1, COUNTA(Table9[Australia_States]))),
IF(C11="India",
    INDEX(Table9[India_states], RANDBETWEEN(1, COUNTA(Table9[India_states]))),
IF(C11="New Zealand",
    INDEX(Table9[NewZealand_States], RANDBETWEEN(1, COUNTA(Table9[NewZealand_States]))),
""))))))</f>
        <v>South Australia</v>
      </c>
      <c r="C11" s="20" t="s">
        <v>14</v>
      </c>
      <c r="D11" s="20" t="s">
        <v>17</v>
      </c>
      <c r="E11" s="21">
        <v>45477</v>
      </c>
      <c r="F11" s="22">
        <v>45477</v>
      </c>
      <c r="G11" s="23">
        <v>45477</v>
      </c>
      <c r="H11" s="24">
        <f t="shared" si="3"/>
        <v>6.9485294117647056</v>
      </c>
      <c r="I11" s="24">
        <f t="shared" si="4"/>
        <v>708.75</v>
      </c>
      <c r="J11" s="24">
        <f t="shared" si="5"/>
        <v>27.794117647058822</v>
      </c>
      <c r="K11" s="25">
        <v>2835</v>
      </c>
      <c r="L11" s="26">
        <v>102</v>
      </c>
      <c r="M11" s="24">
        <f t="shared" si="0"/>
        <v>20.845588235294116</v>
      </c>
      <c r="N11" s="24">
        <f>K11-I11</f>
        <v>2126.25</v>
      </c>
      <c r="O11" s="27" t="str">
        <f t="shared" si="2"/>
        <v>Average</v>
      </c>
      <c r="U11" s="15" t="s">
        <v>228</v>
      </c>
      <c r="W11" s="50" t="s">
        <v>93</v>
      </c>
      <c r="X11" s="50" t="s">
        <v>147</v>
      </c>
      <c r="Y11" s="50" t="s">
        <v>160</v>
      </c>
      <c r="Z11" s="50" t="s">
        <v>170</v>
      </c>
      <c r="AA11" s="50" t="s">
        <v>182</v>
      </c>
      <c r="AB11" s="50" t="s">
        <v>215</v>
      </c>
    </row>
    <row r="12" spans="1:28" x14ac:dyDescent="0.25">
      <c r="A12" s="19" t="s">
        <v>23</v>
      </c>
      <c r="B12" s="19" t="str">
        <f ca="1">IF(C12="USA",
    INDEX(Table9[USA_States], RANDBETWEEN(1, COUNTA(Table9[USA_States]))),
IF(C12="Canada",
    INDEX(Table9[Canada_States], RANDBETWEEN(1, COUNTA(Table9[Canada_States]))),
IF(C12="UK",
    INDEX(Table9[Uk_States], RANDBETWEEN(1, COUNTA(Table9[Uk_States]))),
IF(C12="Australia",
    INDEX(Table9[Australia_States], RANDBETWEEN(1, COUNTA(Table9[Australia_States]))),
IF(C12="India",
    INDEX(Table9[India_states], RANDBETWEEN(1, COUNTA(Table9[India_states]))),
IF(C12="New Zealand",
    INDEX(Table9[NewZealand_States], RANDBETWEEN(1, COUNTA(Table9[NewZealand_States]))),
""))))))</f>
        <v>Liverpool</v>
      </c>
      <c r="C12" s="20" t="s">
        <v>6</v>
      </c>
      <c r="D12" s="20" t="s">
        <v>15</v>
      </c>
      <c r="E12" s="21">
        <v>45304</v>
      </c>
      <c r="F12" s="22">
        <v>45304</v>
      </c>
      <c r="G12" s="23">
        <v>45304</v>
      </c>
      <c r="H12" s="24">
        <f t="shared" si="3"/>
        <v>18.967741935483872</v>
      </c>
      <c r="I12" s="24">
        <f t="shared" si="4"/>
        <v>1176</v>
      </c>
      <c r="J12" s="24">
        <f t="shared" si="5"/>
        <v>75.870967741935488</v>
      </c>
      <c r="K12" s="25">
        <v>4704</v>
      </c>
      <c r="L12" s="26">
        <v>62</v>
      </c>
      <c r="M12" s="24">
        <f t="shared" si="0"/>
        <v>56.903225806451616</v>
      </c>
      <c r="N12" s="24">
        <f>K12-I12</f>
        <v>3528</v>
      </c>
      <c r="O12" s="27" t="str">
        <f t="shared" si="2"/>
        <v>Average</v>
      </c>
      <c r="U12" s="54" t="str">
        <f>INDEX($A$2:$A$502, MATCH( MAX($N$2:$N$502), $N$2:$N$502, 0 ) )</f>
        <v>Van Tuxwell</v>
      </c>
      <c r="W12" s="50" t="s">
        <v>101</v>
      </c>
      <c r="X12" s="50" t="s">
        <v>148</v>
      </c>
      <c r="Y12" s="50"/>
      <c r="Z12" s="50" t="s">
        <v>171</v>
      </c>
      <c r="AA12" s="50" t="s">
        <v>183</v>
      </c>
      <c r="AB12" s="50" t="s">
        <v>216</v>
      </c>
    </row>
    <row r="13" spans="1:28" x14ac:dyDescent="0.25">
      <c r="A13" s="19" t="s">
        <v>24</v>
      </c>
      <c r="B13" s="19" t="str">
        <f ca="1">IF(C13="USA",
    INDEX(Table9[USA_States], RANDBETWEEN(1, COUNTA(Table9[USA_States]))),
IF(C13="Canada",
    INDEX(Table9[Canada_States], RANDBETWEEN(1, COUNTA(Table9[Canada_States]))),
IF(C13="UK",
    INDEX(Table9[Uk_States], RANDBETWEEN(1, COUNTA(Table9[Uk_States]))),
IF(C13="Australia",
    INDEX(Table9[Australia_States], RANDBETWEEN(1, COUNTA(Table9[Australia_States]))),
IF(C13="India",
    INDEX(Table9[India_states], RANDBETWEEN(1, COUNTA(Table9[India_states]))),
IF(C13="New Zealand",
    INDEX(Table9[NewZealand_States], RANDBETWEEN(1, COUNTA(Table9[NewZealand_States]))),
""))))))</f>
        <v>New Hampshire</v>
      </c>
      <c r="C13" s="20" t="s">
        <v>25</v>
      </c>
      <c r="D13" s="20" t="s">
        <v>26</v>
      </c>
      <c r="E13" s="21">
        <v>45361</v>
      </c>
      <c r="F13" s="22">
        <v>45361</v>
      </c>
      <c r="G13" s="23">
        <v>45361</v>
      </c>
      <c r="H13" s="24">
        <f t="shared" si="3"/>
        <v>84.159090909090907</v>
      </c>
      <c r="I13" s="24">
        <f t="shared" si="4"/>
        <v>925.75</v>
      </c>
      <c r="J13" s="24">
        <f t="shared" si="5"/>
        <v>336.63636363636363</v>
      </c>
      <c r="K13" s="25">
        <v>3703</v>
      </c>
      <c r="L13" s="26">
        <v>11</v>
      </c>
      <c r="M13" s="24">
        <f t="shared" si="0"/>
        <v>252.47727272727272</v>
      </c>
      <c r="N13" s="24">
        <f t="shared" si="1"/>
        <v>2777.25</v>
      </c>
      <c r="O13" s="27" t="str">
        <f t="shared" si="2"/>
        <v>Average</v>
      </c>
      <c r="U13" s="15" t="s">
        <v>231</v>
      </c>
      <c r="W13" s="50" t="s">
        <v>102</v>
      </c>
      <c r="X13" s="50" t="s">
        <v>149</v>
      </c>
      <c r="Y13" s="50"/>
      <c r="Z13" s="50" t="s">
        <v>172</v>
      </c>
      <c r="AA13" s="50" t="s">
        <v>184</v>
      </c>
      <c r="AB13" s="50" t="s">
        <v>217</v>
      </c>
    </row>
    <row r="14" spans="1:28" x14ac:dyDescent="0.25">
      <c r="A14" s="19" t="s">
        <v>30</v>
      </c>
      <c r="B14" s="19" t="str">
        <f ca="1">IF(C14="USA",
    INDEX(Table9[USA_States], RANDBETWEEN(1, COUNTA(Table9[USA_States]))),
IF(C14="Canada",
    INDEX(Table9[Canada_States], RANDBETWEEN(1, COUNTA(Table9[Canada_States]))),
IF(C14="UK",
    INDEX(Table9[Uk_States], RANDBETWEEN(1, COUNTA(Table9[Uk_States]))),
IF(C14="Australia",
    INDEX(Table9[Australia_States], RANDBETWEEN(1, COUNTA(Table9[Australia_States]))),
IF(C14="India",
    INDEX(Table9[India_states], RANDBETWEEN(1, COUNTA(Table9[India_states]))),
IF(C14="New Zealand",
    INDEX(Table9[NewZealand_States], RANDBETWEEN(1, COUNTA(Table9[NewZealand_States]))),
""))))))</f>
        <v>Hawke's Bay</v>
      </c>
      <c r="C14" s="20" t="s">
        <v>20</v>
      </c>
      <c r="D14" s="20" t="s">
        <v>31</v>
      </c>
      <c r="E14" s="21">
        <v>45501</v>
      </c>
      <c r="F14" s="22">
        <v>45501</v>
      </c>
      <c r="G14" s="23">
        <v>45501</v>
      </c>
      <c r="H14" s="24">
        <f t="shared" si="3"/>
        <v>3.2051282051282053</v>
      </c>
      <c r="I14" s="24">
        <f>H14*L14</f>
        <v>500</v>
      </c>
      <c r="J14" s="24">
        <f>K14/L14</f>
        <v>12.820512820512821</v>
      </c>
      <c r="K14" s="25">
        <v>2000</v>
      </c>
      <c r="L14" s="26">
        <v>156</v>
      </c>
      <c r="M14" s="24">
        <f t="shared" si="0"/>
        <v>9.6153846153846168</v>
      </c>
      <c r="N14" s="24">
        <f t="shared" si="1"/>
        <v>1500</v>
      </c>
      <c r="O14" s="27" t="str">
        <f t="shared" si="2"/>
        <v>Average</v>
      </c>
      <c r="U14" s="54" t="str">
        <f>INDEX($C$2:$C$502, MATCH( MAX($N$2:$N$502), $N$2:$N$502, 0 ) )</f>
        <v>India</v>
      </c>
      <c r="W14" s="50" t="s">
        <v>103</v>
      </c>
      <c r="X14" s="50" t="s">
        <v>150</v>
      </c>
      <c r="Y14" s="50"/>
      <c r="Z14" s="50"/>
      <c r="AA14" s="50" t="s">
        <v>185</v>
      </c>
      <c r="AB14" s="50" t="s">
        <v>218</v>
      </c>
    </row>
    <row r="15" spans="1:28" x14ac:dyDescent="0.25">
      <c r="A15" s="19" t="s">
        <v>32</v>
      </c>
      <c r="B15" s="19" t="str">
        <f ca="1">IF(C15="USA",
    INDEX(Table9[USA_States], RANDBETWEEN(1, COUNTA(Table9[USA_States]))),
IF(C15="Canada",
    INDEX(Table9[Canada_States], RANDBETWEEN(1, COUNTA(Table9[Canada_States]))),
IF(C15="UK",
    INDEX(Table9[Uk_States], RANDBETWEEN(1, COUNTA(Table9[Uk_States]))),
IF(C15="Australia",
    INDEX(Table9[Australia_States], RANDBETWEEN(1, COUNTA(Table9[Australia_States]))),
IF(C15="India",
    INDEX(Table9[India_states], RANDBETWEEN(1, COUNTA(Table9[India_states]))),
IF(C15="New Zealand",
    INDEX(Table9[NewZealand_States], RANDBETWEEN(1, COUNTA(Table9[NewZealand_States]))),
""))))))</f>
        <v>Marlborough</v>
      </c>
      <c r="C15" s="20" t="s">
        <v>20</v>
      </c>
      <c r="D15" s="20" t="s">
        <v>12</v>
      </c>
      <c r="E15" s="21">
        <v>45507</v>
      </c>
      <c r="F15" s="22">
        <v>45507</v>
      </c>
      <c r="G15" s="23">
        <v>45507</v>
      </c>
      <c r="H15" s="24">
        <f t="shared" si="3"/>
        <v>12.108381502890174</v>
      </c>
      <c r="I15" s="24">
        <f t="shared" si="4"/>
        <v>2094.75</v>
      </c>
      <c r="J15" s="24">
        <f t="shared" si="5"/>
        <v>48.433526011560694</v>
      </c>
      <c r="K15" s="25">
        <v>8379</v>
      </c>
      <c r="L15" s="26">
        <v>173</v>
      </c>
      <c r="M15" s="24">
        <f t="shared" si="0"/>
        <v>36.325144508670519</v>
      </c>
      <c r="N15" s="24">
        <f t="shared" si="1"/>
        <v>6284.25</v>
      </c>
      <c r="O15" s="27" t="str">
        <f t="shared" si="2"/>
        <v>Good</v>
      </c>
      <c r="W15" s="50" t="s">
        <v>104</v>
      </c>
      <c r="X15" s="50"/>
      <c r="Y15" s="50"/>
      <c r="Z15" s="50"/>
      <c r="AA15" s="50" t="s">
        <v>186</v>
      </c>
      <c r="AB15" s="50" t="s">
        <v>219</v>
      </c>
    </row>
    <row r="16" spans="1:28" x14ac:dyDescent="0.25">
      <c r="A16" s="19" t="s">
        <v>33</v>
      </c>
      <c r="B16" s="19" t="str">
        <f ca="1">IF(C16="USA",
    INDEX(Table9[USA_States], RANDBETWEEN(1, COUNTA(Table9[USA_States]))),
IF(C16="Canada",
    INDEX(Table9[Canada_States], RANDBETWEEN(1, COUNTA(Table9[Canada_States]))),
IF(C16="UK",
    INDEX(Table9[Uk_States], RANDBETWEEN(1, COUNTA(Table9[Uk_States]))),
IF(C16="Australia",
    INDEX(Table9[Australia_States], RANDBETWEEN(1, COUNTA(Table9[Australia_States]))),
IF(C16="India",
    INDEX(Table9[India_states], RANDBETWEEN(1, COUNTA(Table9[India_states]))),
IF(C16="New Zealand",
    INDEX(Table9[NewZealand_States], RANDBETWEEN(1, COUNTA(Table9[NewZealand_States]))),
""))))))</f>
        <v>South Australia</v>
      </c>
      <c r="C16" s="20" t="s">
        <v>14</v>
      </c>
      <c r="D16" s="20" t="s">
        <v>34</v>
      </c>
      <c r="E16" s="21">
        <v>45317</v>
      </c>
      <c r="F16" s="22">
        <v>45317</v>
      </c>
      <c r="G16" s="23">
        <v>45317</v>
      </c>
      <c r="H16" s="24">
        <f t="shared" si="3"/>
        <v>4.768258426966292</v>
      </c>
      <c r="I16" s="24">
        <f t="shared" si="4"/>
        <v>1697.5</v>
      </c>
      <c r="J16" s="24">
        <f t="shared" si="5"/>
        <v>19.073033707865168</v>
      </c>
      <c r="K16" s="25">
        <v>6790</v>
      </c>
      <c r="L16" s="26">
        <v>356</v>
      </c>
      <c r="M16" s="24">
        <f t="shared" si="0"/>
        <v>14.304775280898877</v>
      </c>
      <c r="N16" s="24">
        <f t="shared" si="1"/>
        <v>5092.5</v>
      </c>
      <c r="O16" s="27" t="str">
        <f t="shared" si="2"/>
        <v>Average</v>
      </c>
      <c r="W16" s="50" t="s">
        <v>105</v>
      </c>
      <c r="X16" s="50"/>
      <c r="Y16" s="50"/>
      <c r="Z16" s="50"/>
      <c r="AA16" s="50" t="s">
        <v>187</v>
      </c>
      <c r="AB16" s="50" t="s">
        <v>220</v>
      </c>
    </row>
    <row r="17" spans="1:28" x14ac:dyDescent="0.25">
      <c r="A17" s="19" t="s">
        <v>8</v>
      </c>
      <c r="B17" s="19" t="str">
        <f ca="1">IF(C17="USA",
    INDEX(Table9[USA_States], RANDBETWEEN(1, COUNTA(Table9[USA_States]))),
IF(C17="Canada",
    INDEX(Table9[Canada_States], RANDBETWEEN(1, COUNTA(Table9[Canada_States]))),
IF(C17="UK",
    INDEX(Table9[Uk_States], RANDBETWEEN(1, COUNTA(Table9[Uk_States]))),
IF(C17="Australia",
    INDEX(Table9[Australia_States], RANDBETWEEN(1, COUNTA(Table9[Australia_States]))),
IF(C17="India",
    INDEX(Table9[India_states], RANDBETWEEN(1, COUNTA(Table9[India_states]))),
IF(C17="New Zealand",
    INDEX(Table9[NewZealand_States], RANDBETWEEN(1, COUNTA(Table9[NewZealand_States]))),
""))))))</f>
        <v>Manitoba</v>
      </c>
      <c r="C17" s="20" t="s">
        <v>28</v>
      </c>
      <c r="D17" s="20" t="s">
        <v>34</v>
      </c>
      <c r="E17" s="21">
        <v>45336</v>
      </c>
      <c r="F17" s="22">
        <v>45336</v>
      </c>
      <c r="G17" s="23">
        <v>45336</v>
      </c>
      <c r="H17" s="24">
        <f t="shared" si="3"/>
        <v>24.208333333333332</v>
      </c>
      <c r="I17" s="24">
        <f t="shared" si="4"/>
        <v>1016.75</v>
      </c>
      <c r="J17" s="24">
        <f t="shared" si="5"/>
        <v>96.833333333333329</v>
      </c>
      <c r="K17" s="25">
        <v>4067</v>
      </c>
      <c r="L17" s="26">
        <v>42</v>
      </c>
      <c r="M17" s="24">
        <f t="shared" si="0"/>
        <v>72.625</v>
      </c>
      <c r="N17" s="24">
        <f t="shared" si="1"/>
        <v>3050.25</v>
      </c>
      <c r="O17" s="27" t="str">
        <f t="shared" si="2"/>
        <v>Average</v>
      </c>
      <c r="W17" s="50" t="s">
        <v>89</v>
      </c>
      <c r="X17" s="50"/>
      <c r="Y17" s="50"/>
      <c r="Z17" s="50"/>
      <c r="AA17" s="50" t="s">
        <v>188</v>
      </c>
      <c r="AB17" s="50" t="s">
        <v>221</v>
      </c>
    </row>
    <row r="18" spans="1:28" x14ac:dyDescent="0.25">
      <c r="A18" s="19" t="s">
        <v>35</v>
      </c>
      <c r="B18" s="19" t="str">
        <f ca="1">IF(C18="USA",
    INDEX(Table9[USA_States], RANDBETWEEN(1, COUNTA(Table9[USA_States]))),
IF(C18="Canada",
    INDEX(Table9[Canada_States], RANDBETWEEN(1, COUNTA(Table9[Canada_States]))),
IF(C18="UK",
    INDEX(Table9[Uk_States], RANDBETWEEN(1, COUNTA(Table9[Uk_States]))),
IF(C18="Australia",
    INDEX(Table9[Australia_States], RANDBETWEEN(1, COUNTA(Table9[Australia_States]))),
IF(C18="India",
    INDEX(Table9[India_states], RANDBETWEEN(1, COUNTA(Table9[India_states]))),
IF(C18="New Zealand",
    INDEX(Table9[NewZealand_States], RANDBETWEEN(1, COUNTA(Table9[NewZealand_States]))),
""))))))</f>
        <v/>
      </c>
      <c r="C18" s="20" t="s">
        <v>58</v>
      </c>
      <c r="D18" s="20" t="s">
        <v>15</v>
      </c>
      <c r="E18" s="21">
        <v>45387</v>
      </c>
      <c r="F18" s="22">
        <v>45387</v>
      </c>
      <c r="G18" s="23">
        <v>45387</v>
      </c>
      <c r="H18" s="24">
        <f t="shared" si="3"/>
        <v>5.3875000000000002</v>
      </c>
      <c r="I18" s="24">
        <f t="shared" si="4"/>
        <v>754.25</v>
      </c>
      <c r="J18" s="24">
        <f t="shared" si="5"/>
        <v>21.55</v>
      </c>
      <c r="K18" s="25">
        <v>3017</v>
      </c>
      <c r="L18" s="26">
        <v>140</v>
      </c>
      <c r="M18" s="24">
        <f t="shared" si="0"/>
        <v>16.162500000000001</v>
      </c>
      <c r="N18" s="24">
        <f t="shared" si="1"/>
        <v>2262.75</v>
      </c>
      <c r="O18" s="27" t="str">
        <f t="shared" si="2"/>
        <v>Average</v>
      </c>
      <c r="W18" s="50" t="s">
        <v>106</v>
      </c>
      <c r="X18" s="50"/>
      <c r="Y18" s="50"/>
      <c r="Z18" s="50"/>
      <c r="AA18" s="50" t="s">
        <v>189</v>
      </c>
      <c r="AB18" s="50"/>
    </row>
    <row r="19" spans="1:28" x14ac:dyDescent="0.25">
      <c r="A19" s="19" t="s">
        <v>33</v>
      </c>
      <c r="B19" s="19" t="str">
        <f ca="1">IF(C19="USA",
    INDEX(Table9[USA_States], RANDBETWEEN(1, COUNTA(Table9[USA_States]))),
IF(C19="Canada",
    INDEX(Table9[Canada_States], RANDBETWEEN(1, COUNTA(Table9[Canada_States]))),
IF(C19="UK",
    INDEX(Table9[Uk_States], RANDBETWEEN(1, COUNTA(Table9[Uk_States]))),
IF(C19="Australia",
    INDEX(Table9[Australia_States], RANDBETWEEN(1, COUNTA(Table9[Australia_States]))),
IF(C19="India",
    INDEX(Table9[India_states], RANDBETWEEN(1, COUNTA(Table9[India_states]))),
IF(C19="New Zealand",
    INDEX(Table9[NewZealand_States], RANDBETWEEN(1, COUNTA(Table9[NewZealand_States]))),
""))))))</f>
        <v>Quebec</v>
      </c>
      <c r="C19" s="20" t="s">
        <v>28</v>
      </c>
      <c r="D19" s="20" t="s">
        <v>36</v>
      </c>
      <c r="E19" s="21">
        <v>45338</v>
      </c>
      <c r="F19" s="22">
        <v>45338</v>
      </c>
      <c r="G19" s="23">
        <v>45338</v>
      </c>
      <c r="H19" s="24">
        <f t="shared" si="3"/>
        <v>8.7989999999999995</v>
      </c>
      <c r="I19" s="24">
        <f t="shared" si="4"/>
        <v>2199.75</v>
      </c>
      <c r="J19" s="24">
        <f t="shared" si="5"/>
        <v>35.195999999999998</v>
      </c>
      <c r="K19" s="25">
        <v>8799</v>
      </c>
      <c r="L19" s="26">
        <v>250</v>
      </c>
      <c r="M19" s="24">
        <f t="shared" si="0"/>
        <v>26.396999999999998</v>
      </c>
      <c r="N19" s="24">
        <f t="shared" si="1"/>
        <v>6599.25</v>
      </c>
      <c r="O19" s="27" t="str">
        <f t="shared" si="2"/>
        <v>Good</v>
      </c>
      <c r="W19" s="50" t="s">
        <v>107</v>
      </c>
      <c r="X19" s="50"/>
      <c r="Y19" s="50"/>
      <c r="Z19" s="50"/>
      <c r="AA19" s="50" t="s">
        <v>190</v>
      </c>
      <c r="AB19" s="50"/>
    </row>
    <row r="20" spans="1:28" x14ac:dyDescent="0.25">
      <c r="A20" s="19" t="s">
        <v>37</v>
      </c>
      <c r="B20" s="19" t="str">
        <f ca="1">IF(C20="USA",
    INDEX(Table9[USA_States], RANDBETWEEN(1, COUNTA(Table9[USA_States]))),
IF(C20="Canada",
    INDEX(Table9[Canada_States], RANDBETWEEN(1, COUNTA(Table9[Canada_States]))),
IF(C20="UK",
    INDEX(Table9[Uk_States], RANDBETWEEN(1, COUNTA(Table9[Uk_States]))),
IF(C20="Australia",
    INDEX(Table9[Australia_States], RANDBETWEEN(1, COUNTA(Table9[Australia_States]))),
IF(C20="India",
    INDEX(Table9[India_states], RANDBETWEEN(1, COUNTA(Table9[India_states]))),
IF(C20="New Zealand",
    INDEX(Table9[NewZealand_States], RANDBETWEEN(1, COUNTA(Table9[NewZealand_States]))),
""))))))</f>
        <v>Liverpool</v>
      </c>
      <c r="C20" s="20" t="s">
        <v>6</v>
      </c>
      <c r="D20" s="20" t="s">
        <v>10</v>
      </c>
      <c r="E20" s="21">
        <v>45451</v>
      </c>
      <c r="F20" s="22">
        <v>45451</v>
      </c>
      <c r="G20" s="23">
        <v>45451</v>
      </c>
      <c r="H20" s="24">
        <f t="shared" si="3"/>
        <v>1.5770348837209303</v>
      </c>
      <c r="I20" s="24">
        <f t="shared" si="4"/>
        <v>271.25</v>
      </c>
      <c r="J20" s="24">
        <f t="shared" si="5"/>
        <v>6.308139534883721</v>
      </c>
      <c r="K20" s="25">
        <v>1085</v>
      </c>
      <c r="L20" s="26">
        <v>172</v>
      </c>
      <c r="M20" s="24">
        <f t="shared" si="0"/>
        <v>4.7311046511627906</v>
      </c>
      <c r="N20" s="24">
        <f t="shared" si="1"/>
        <v>813.75</v>
      </c>
      <c r="O20" s="27" t="str">
        <f t="shared" si="2"/>
        <v>Average</v>
      </c>
      <c r="W20" s="50" t="s">
        <v>108</v>
      </c>
      <c r="X20" s="50"/>
      <c r="Y20" s="50"/>
      <c r="Z20" s="50"/>
      <c r="AA20" s="50" t="s">
        <v>191</v>
      </c>
      <c r="AB20" s="50"/>
    </row>
    <row r="21" spans="1:28" x14ac:dyDescent="0.25">
      <c r="A21" s="19" t="s">
        <v>22</v>
      </c>
      <c r="B21" s="19" t="str">
        <f ca="1">IF(C21="USA",
    INDEX(Table9[USA_States], RANDBETWEEN(1, COUNTA(Table9[USA_States]))),
IF(C21="Canada",
    INDEX(Table9[Canada_States], RANDBETWEEN(1, COUNTA(Table9[Canada_States]))),
IF(C21="UK",
    INDEX(Table9[Uk_States], RANDBETWEEN(1, COUNTA(Table9[Uk_States]))),
IF(C21="Australia",
    INDEX(Table9[Australia_States], RANDBETWEEN(1, COUNTA(Table9[Australia_States]))),
IF(C21="India",
    INDEX(Table9[India_states], RANDBETWEEN(1, COUNTA(Table9[India_states]))),
IF(C21="New Zealand",
    INDEX(Table9[NewZealand_States], RANDBETWEEN(1, COUNTA(Table9[NewZealand_States]))),
""))))))</f>
        <v>South Australia</v>
      </c>
      <c r="C21" s="20" t="s">
        <v>14</v>
      </c>
      <c r="D21" s="20" t="s">
        <v>29</v>
      </c>
      <c r="E21" s="21">
        <v>45470</v>
      </c>
      <c r="F21" s="22">
        <v>45470</v>
      </c>
      <c r="G21" s="23">
        <v>45470</v>
      </c>
      <c r="H21" s="24">
        <f t="shared" si="3"/>
        <v>19.568181818181817</v>
      </c>
      <c r="I21" s="24">
        <f t="shared" si="4"/>
        <v>1721.9999999999998</v>
      </c>
      <c r="J21" s="24">
        <f t="shared" si="5"/>
        <v>78.272727272727266</v>
      </c>
      <c r="K21" s="25">
        <v>6888</v>
      </c>
      <c r="L21" s="26">
        <v>88</v>
      </c>
      <c r="M21" s="24">
        <f t="shared" si="0"/>
        <v>58.704545454545453</v>
      </c>
      <c r="N21" s="24">
        <f t="shared" si="1"/>
        <v>5166</v>
      </c>
      <c r="O21" s="27" t="str">
        <f t="shared" si="2"/>
        <v>Average</v>
      </c>
      <c r="W21" s="50" t="s">
        <v>91</v>
      </c>
      <c r="X21" s="50"/>
      <c r="Y21" s="50"/>
      <c r="Z21" s="50"/>
      <c r="AA21" s="50" t="s">
        <v>192</v>
      </c>
      <c r="AB21" s="50"/>
    </row>
    <row r="22" spans="1:28" x14ac:dyDescent="0.25">
      <c r="A22" s="19" t="s">
        <v>18</v>
      </c>
      <c r="B22" s="19" t="str">
        <f ca="1">IF(C22="USA",
    INDEX(Table9[USA_States], RANDBETWEEN(1, COUNTA(Table9[USA_States]))),
IF(C22="Canada",
    INDEX(Table9[Canada_States], RANDBETWEEN(1, COUNTA(Table9[Canada_States]))),
IF(C22="UK",
    INDEX(Table9[Uk_States], RANDBETWEEN(1, COUNTA(Table9[Uk_States]))),
IF(C22="Australia",
    INDEX(Table9[Australia_States], RANDBETWEEN(1, COUNTA(Table9[Australia_States]))),
IF(C22="India",
    INDEX(Table9[India_states], RANDBETWEEN(1, COUNTA(Table9[India_states]))),
IF(C22="New Zealand",
    INDEX(Table9[NewZealand_States], RANDBETWEEN(1, COUNTA(Table9[NewZealand_States]))),
""))))))</f>
        <v>Texas</v>
      </c>
      <c r="C22" s="20" t="s">
        <v>25</v>
      </c>
      <c r="D22" s="20" t="s">
        <v>38</v>
      </c>
      <c r="E22" s="21">
        <v>45339</v>
      </c>
      <c r="F22" s="22">
        <v>45339</v>
      </c>
      <c r="G22" s="23">
        <v>45339</v>
      </c>
      <c r="H22" s="24">
        <f t="shared" si="3"/>
        <v>2.0175159235668789</v>
      </c>
      <c r="I22" s="24">
        <f t="shared" si="4"/>
        <v>316.75</v>
      </c>
      <c r="J22" s="24">
        <f t="shared" si="5"/>
        <v>8.0700636942675157</v>
      </c>
      <c r="K22" s="25">
        <v>1267</v>
      </c>
      <c r="L22" s="26">
        <v>157</v>
      </c>
      <c r="M22" s="24">
        <f t="shared" si="0"/>
        <v>6.0525477707006363</v>
      </c>
      <c r="N22" s="24">
        <f t="shared" si="1"/>
        <v>950.25</v>
      </c>
      <c r="O22" s="27" t="str">
        <f t="shared" si="2"/>
        <v>Average</v>
      </c>
      <c r="W22" s="50" t="s">
        <v>109</v>
      </c>
      <c r="X22" s="50"/>
      <c r="Y22" s="50"/>
      <c r="Z22" s="50"/>
      <c r="AA22" s="50" t="s">
        <v>193</v>
      </c>
      <c r="AB22" s="50"/>
    </row>
    <row r="23" spans="1:28" x14ac:dyDescent="0.25">
      <c r="A23" s="19" t="s">
        <v>32</v>
      </c>
      <c r="B23" s="19" t="str">
        <f ca="1">IF(C23="USA",
    INDEX(Table9[USA_States], RANDBETWEEN(1, COUNTA(Table9[USA_States]))),
IF(C23="Canada",
    INDEX(Table9[Canada_States], RANDBETWEEN(1, COUNTA(Table9[Canada_States]))),
IF(C23="UK",
    INDEX(Table9[Uk_States], RANDBETWEEN(1, COUNTA(Table9[Uk_States]))),
IF(C23="Australia",
    INDEX(Table9[Australia_States], RANDBETWEEN(1, COUNTA(Table9[Australia_States]))),
IF(C23="India",
    INDEX(Table9[India_states], RANDBETWEEN(1, COUNTA(Table9[India_states]))),
IF(C23="New Zealand",
    INDEX(Table9[NewZealand_States], RANDBETWEEN(1, COUNTA(Table9[NewZealand_States]))),
""))))))</f>
        <v>West Virginia</v>
      </c>
      <c r="C23" s="20" t="s">
        <v>25</v>
      </c>
      <c r="D23" s="20" t="s">
        <v>19</v>
      </c>
      <c r="E23" s="21">
        <v>45442</v>
      </c>
      <c r="F23" s="22">
        <v>45442</v>
      </c>
      <c r="G23" s="23">
        <v>45442</v>
      </c>
      <c r="H23" s="24">
        <f t="shared" si="3"/>
        <v>7.2898773006134974</v>
      </c>
      <c r="I23" s="24">
        <f t="shared" si="4"/>
        <v>1188.25</v>
      </c>
      <c r="J23" s="24">
        <f t="shared" si="5"/>
        <v>29.159509202453989</v>
      </c>
      <c r="K23" s="25">
        <v>4753</v>
      </c>
      <c r="L23" s="26">
        <v>163</v>
      </c>
      <c r="M23" s="24">
        <f t="shared" si="0"/>
        <v>21.869631901840492</v>
      </c>
      <c r="N23" s="24">
        <f t="shared" si="1"/>
        <v>3564.75</v>
      </c>
      <c r="O23" s="27" t="str">
        <f t="shared" si="2"/>
        <v>Average</v>
      </c>
      <c r="W23" s="50" t="s">
        <v>110</v>
      </c>
      <c r="X23" s="50"/>
      <c r="Y23" s="50"/>
      <c r="Z23" s="50"/>
      <c r="AA23" s="50" t="s">
        <v>194</v>
      </c>
      <c r="AB23" s="50"/>
    </row>
    <row r="24" spans="1:28" x14ac:dyDescent="0.25">
      <c r="A24" s="19" t="s">
        <v>39</v>
      </c>
      <c r="B24" s="19" t="str">
        <f ca="1">IF(C24="USA",
    INDEX(Table9[USA_States], RANDBETWEEN(1, COUNTA(Table9[USA_States]))),
IF(C24="Canada",
    INDEX(Table9[Canada_States], RANDBETWEEN(1, COUNTA(Table9[Canada_States]))),
IF(C24="UK",
    INDEX(Table9[Uk_States], RANDBETWEEN(1, COUNTA(Table9[Uk_States]))),
IF(C24="Australia",
    INDEX(Table9[Australia_States], RANDBETWEEN(1, COUNTA(Table9[Australia_States]))),
IF(C24="India",
    INDEX(Table9[India_states], RANDBETWEEN(1, COUNTA(Table9[India_states]))),
IF(C24="New Zealand",
    INDEX(Table9[NewZealand_States], RANDBETWEEN(1, COUNTA(Table9[NewZealand_States]))),
""))))))</f>
        <v>Liverpool</v>
      </c>
      <c r="C24" s="20" t="s">
        <v>6</v>
      </c>
      <c r="D24" s="20" t="s">
        <v>31</v>
      </c>
      <c r="E24" s="21">
        <v>45365</v>
      </c>
      <c r="F24" s="22">
        <v>45365</v>
      </c>
      <c r="G24" s="23">
        <v>45365</v>
      </c>
      <c r="H24" s="24">
        <f t="shared" si="3"/>
        <v>6.6438053097345131</v>
      </c>
      <c r="I24" s="24">
        <f t="shared" si="4"/>
        <v>750.75</v>
      </c>
      <c r="J24" s="24">
        <f t="shared" si="5"/>
        <v>26.575221238938052</v>
      </c>
      <c r="K24" s="25">
        <v>3003</v>
      </c>
      <c r="L24" s="26">
        <v>113</v>
      </c>
      <c r="M24" s="24">
        <f t="shared" si="0"/>
        <v>19.931415929203538</v>
      </c>
      <c r="N24" s="24">
        <f t="shared" si="1"/>
        <v>2252.25</v>
      </c>
      <c r="O24" s="27" t="str">
        <f t="shared" si="2"/>
        <v>Average</v>
      </c>
      <c r="W24" s="50" t="s">
        <v>111</v>
      </c>
      <c r="X24" s="50"/>
      <c r="Y24" s="50"/>
      <c r="Z24" s="50"/>
      <c r="AA24" s="50" t="s">
        <v>195</v>
      </c>
      <c r="AB24" s="50"/>
    </row>
    <row r="25" spans="1:28" x14ac:dyDescent="0.25">
      <c r="A25" s="19" t="s">
        <v>40</v>
      </c>
      <c r="B25" s="19" t="str">
        <f ca="1">IF(C25="USA",
    INDEX(Table9[USA_States], RANDBETWEEN(1, COUNTA(Table9[USA_States]))),
IF(C25="Canada",
    INDEX(Table9[Canada_States], RANDBETWEEN(1, COUNTA(Table9[Canada_States]))),
IF(C25="UK",
    INDEX(Table9[Uk_States], RANDBETWEEN(1, COUNTA(Table9[Uk_States]))),
IF(C25="Australia",
    INDEX(Table9[Australia_States], RANDBETWEEN(1, COUNTA(Table9[Australia_States]))),
IF(C25="India",
    INDEX(Table9[India_states], RANDBETWEEN(1, COUNTA(Table9[India_states]))),
IF(C25="New Zealand",
    INDEX(Table9[NewZealand_States], RANDBETWEEN(1, COUNTA(Table9[NewZealand_States]))),
""))))))</f>
        <v>Australian Capital Territory</v>
      </c>
      <c r="C25" s="20" t="s">
        <v>14</v>
      </c>
      <c r="D25" s="20" t="s">
        <v>29</v>
      </c>
      <c r="E25" s="21">
        <v>45350</v>
      </c>
      <c r="F25" s="22">
        <v>45350</v>
      </c>
      <c r="G25" s="23">
        <v>45350</v>
      </c>
      <c r="H25" s="24">
        <f t="shared" si="3"/>
        <v>16.678260869565218</v>
      </c>
      <c r="I25" s="24">
        <f t="shared" si="4"/>
        <v>1918</v>
      </c>
      <c r="J25" s="24">
        <f t="shared" si="5"/>
        <v>66.713043478260872</v>
      </c>
      <c r="K25" s="25">
        <v>7672</v>
      </c>
      <c r="L25" s="26">
        <v>115</v>
      </c>
      <c r="M25" s="24">
        <f t="shared" si="0"/>
        <v>50.03478260869565</v>
      </c>
      <c r="N25" s="24">
        <f t="shared" si="1"/>
        <v>5754</v>
      </c>
      <c r="O25" s="27" t="str">
        <f t="shared" si="2"/>
        <v>Average</v>
      </c>
      <c r="W25" s="50" t="s">
        <v>112</v>
      </c>
      <c r="X25" s="50"/>
      <c r="Y25" s="50"/>
      <c r="Z25" s="50"/>
      <c r="AA25" s="50" t="s">
        <v>196</v>
      </c>
      <c r="AB25" s="50"/>
    </row>
    <row r="26" spans="1:28" x14ac:dyDescent="0.25">
      <c r="A26" s="19" t="s">
        <v>35</v>
      </c>
      <c r="B26" s="19" t="str">
        <f ca="1">IF(C26="USA",
    INDEX(Table9[USA_States], RANDBETWEEN(1, COUNTA(Table9[USA_States]))),
IF(C26="Canada",
    INDEX(Table9[Canada_States], RANDBETWEEN(1, COUNTA(Table9[Canada_States]))),
IF(C26="UK",
    INDEX(Table9[Uk_States], RANDBETWEEN(1, COUNTA(Table9[Uk_States]))),
IF(C26="Australia",
    INDEX(Table9[Australia_States], RANDBETWEEN(1, COUNTA(Table9[Australia_States]))),
IF(C26="India",
    INDEX(Table9[India_states], RANDBETWEEN(1, COUNTA(Table9[India_states]))),
IF(C26="New Zealand",
    INDEX(Table9[NewZealand_States], RANDBETWEEN(1, COUNTA(Table9[NewZealand_States]))),
""))))))</f>
        <v>Ontario</v>
      </c>
      <c r="C26" s="20" t="s">
        <v>28</v>
      </c>
      <c r="D26" s="20" t="s">
        <v>38</v>
      </c>
      <c r="E26" s="21">
        <v>45331</v>
      </c>
      <c r="F26" s="22">
        <v>45331</v>
      </c>
      <c r="G26" s="23">
        <v>45331</v>
      </c>
      <c r="H26" s="24">
        <f t="shared" si="3"/>
        <v>2.2204301075268815</v>
      </c>
      <c r="I26" s="24">
        <f t="shared" si="4"/>
        <v>412.99999999999994</v>
      </c>
      <c r="J26" s="24">
        <f t="shared" si="5"/>
        <v>8.8817204301075261</v>
      </c>
      <c r="K26" s="25">
        <v>1652</v>
      </c>
      <c r="L26" s="26">
        <v>186</v>
      </c>
      <c r="M26" s="24">
        <f t="shared" si="0"/>
        <v>6.6612903225806441</v>
      </c>
      <c r="N26" s="24">
        <f t="shared" si="1"/>
        <v>1239</v>
      </c>
      <c r="O26" s="27" t="str">
        <f t="shared" si="2"/>
        <v>Average</v>
      </c>
      <c r="W26" s="50" t="s">
        <v>113</v>
      </c>
      <c r="X26" s="50"/>
      <c r="Y26" s="50"/>
      <c r="Z26" s="50"/>
      <c r="AA26" s="50" t="s">
        <v>197</v>
      </c>
      <c r="AB26" s="50"/>
    </row>
    <row r="27" spans="1:28" x14ac:dyDescent="0.25">
      <c r="A27" s="19" t="s">
        <v>42</v>
      </c>
      <c r="B27" s="19" t="str">
        <f ca="1">IF(C27="USA",
    INDEX(Table9[USA_States], RANDBETWEEN(1, COUNTA(Table9[USA_States]))),
IF(C27="Canada",
    INDEX(Table9[Canada_States], RANDBETWEEN(1, COUNTA(Table9[Canada_States]))),
IF(C27="UK",
    INDEX(Table9[Uk_States], RANDBETWEEN(1, COUNTA(Table9[Uk_States]))),
IF(C27="Australia",
    INDEX(Table9[Australia_States], RANDBETWEEN(1, COUNTA(Table9[Australia_States]))),
IF(C27="India",
    INDEX(Table9[India_states], RANDBETWEEN(1, COUNTA(Table9[India_states]))),
IF(C27="New Zealand",
    INDEX(Table9[NewZealand_States], RANDBETWEEN(1, COUNTA(Table9[NewZealand_States]))),
""))))))</f>
        <v>Southland</v>
      </c>
      <c r="C27" s="20" t="s">
        <v>20</v>
      </c>
      <c r="D27" s="20" t="s">
        <v>43</v>
      </c>
      <c r="E27" s="21">
        <v>45478</v>
      </c>
      <c r="F27" s="22">
        <v>45478</v>
      </c>
      <c r="G27" s="23">
        <v>45478</v>
      </c>
      <c r="H27" s="24">
        <f t="shared" si="3"/>
        <v>15.715231788079469</v>
      </c>
      <c r="I27" s="24">
        <f t="shared" si="4"/>
        <v>2373</v>
      </c>
      <c r="J27" s="24">
        <f t="shared" si="5"/>
        <v>62.860927152317878</v>
      </c>
      <c r="K27" s="25">
        <v>9492</v>
      </c>
      <c r="L27" s="26">
        <v>151</v>
      </c>
      <c r="M27" s="24">
        <f t="shared" si="0"/>
        <v>47.145695364238406</v>
      </c>
      <c r="N27" s="24">
        <f t="shared" si="1"/>
        <v>7119</v>
      </c>
      <c r="O27" s="27" t="str">
        <f t="shared" si="2"/>
        <v>Good</v>
      </c>
      <c r="W27" s="50" t="s">
        <v>95</v>
      </c>
      <c r="X27" s="50"/>
      <c r="Y27" s="50"/>
      <c r="Z27" s="50"/>
      <c r="AA27" s="50" t="s">
        <v>198</v>
      </c>
      <c r="AB27" s="50"/>
    </row>
    <row r="28" spans="1:28" x14ac:dyDescent="0.25">
      <c r="A28" s="19" t="s">
        <v>42</v>
      </c>
      <c r="B28" s="19" t="str">
        <f ca="1">IF(C28="USA",
    INDEX(Table9[USA_States], RANDBETWEEN(1, COUNTA(Table9[USA_States]))),
IF(C28="Canada",
    INDEX(Table9[Canada_States], RANDBETWEEN(1, COUNTA(Table9[Canada_States]))),
IF(C28="UK",
    INDEX(Table9[Uk_States], RANDBETWEEN(1, COUNTA(Table9[Uk_States]))),
IF(C28="Australia",
    INDEX(Table9[Australia_States], RANDBETWEEN(1, COUNTA(Table9[Australia_States]))),
IF(C28="India",
    INDEX(Table9[India_states], RANDBETWEEN(1, COUNTA(Table9[India_states]))),
IF(C28="New Zealand",
    INDEX(Table9[NewZealand_States], RANDBETWEEN(1, COUNTA(Table9[NewZealand_States]))),
""))))))</f>
        <v>Wellington</v>
      </c>
      <c r="C28" s="20" t="s">
        <v>20</v>
      </c>
      <c r="D28" s="20" t="s">
        <v>44</v>
      </c>
      <c r="E28" s="21">
        <v>45458</v>
      </c>
      <c r="F28" s="22">
        <v>45458</v>
      </c>
      <c r="G28" s="23">
        <v>45458</v>
      </c>
      <c r="H28" s="24">
        <f t="shared" si="3"/>
        <v>4.2034883720930232</v>
      </c>
      <c r="I28" s="24">
        <f t="shared" si="4"/>
        <v>1265.25</v>
      </c>
      <c r="J28" s="24">
        <f t="shared" si="5"/>
        <v>16.813953488372093</v>
      </c>
      <c r="K28" s="25">
        <v>5061</v>
      </c>
      <c r="L28" s="26">
        <v>301</v>
      </c>
      <c r="M28" s="24">
        <f t="shared" si="0"/>
        <v>12.61046511627907</v>
      </c>
      <c r="N28" s="24">
        <f t="shared" si="1"/>
        <v>3795.75</v>
      </c>
      <c r="O28" s="27" t="str">
        <f t="shared" si="2"/>
        <v>Average</v>
      </c>
      <c r="W28" s="50" t="s">
        <v>114</v>
      </c>
      <c r="X28" s="50"/>
      <c r="Y28" s="50"/>
      <c r="Z28" s="50"/>
      <c r="AA28" s="50" t="s">
        <v>199</v>
      </c>
      <c r="AB28" s="50"/>
    </row>
    <row r="29" spans="1:28" x14ac:dyDescent="0.25">
      <c r="A29" s="19" t="s">
        <v>8</v>
      </c>
      <c r="B29" s="19" t="str">
        <f ca="1">IF(C29="USA",
    INDEX(Table9[USA_States], RANDBETWEEN(1, COUNTA(Table9[USA_States]))),
IF(C29="Canada",
    INDEX(Table9[Canada_States], RANDBETWEEN(1, COUNTA(Table9[Canada_States]))),
IF(C29="UK",
    INDEX(Table9[Uk_States], RANDBETWEEN(1, COUNTA(Table9[Uk_States]))),
IF(C29="Australia",
    INDEX(Table9[Australia_States], RANDBETWEEN(1, COUNTA(Table9[Australia_States]))),
IF(C29="India",
    INDEX(Table9[India_states], RANDBETWEEN(1, COUNTA(Table9[India_states]))),
IF(C29="New Zealand",
    INDEX(Table9[NewZealand_States], RANDBETWEEN(1, COUNTA(Table9[NewZealand_States]))),
""))))))</f>
        <v>Wellington</v>
      </c>
      <c r="C29" s="20" t="s">
        <v>20</v>
      </c>
      <c r="D29" s="20" t="s">
        <v>10</v>
      </c>
      <c r="E29" s="21">
        <v>45436</v>
      </c>
      <c r="F29" s="22">
        <v>45436</v>
      </c>
      <c r="G29" s="23">
        <v>45436</v>
      </c>
      <c r="H29" s="24">
        <f t="shared" si="3"/>
        <v>3.5578512396694215</v>
      </c>
      <c r="I29" s="24">
        <f t="shared" si="4"/>
        <v>430.5</v>
      </c>
      <c r="J29" s="24">
        <f t="shared" si="5"/>
        <v>14.231404958677686</v>
      </c>
      <c r="K29" s="25">
        <v>1722</v>
      </c>
      <c r="L29" s="26">
        <v>121</v>
      </c>
      <c r="M29" s="24">
        <f t="shared" si="0"/>
        <v>10.673553719008265</v>
      </c>
      <c r="N29" s="24">
        <f t="shared" si="1"/>
        <v>1291.5</v>
      </c>
      <c r="O29" s="27" t="str">
        <f t="shared" si="2"/>
        <v>Average</v>
      </c>
      <c r="W29" s="50" t="s">
        <v>115</v>
      </c>
      <c r="X29" s="50"/>
      <c r="Y29" s="50"/>
      <c r="Z29" s="50"/>
      <c r="AA29" s="50" t="s">
        <v>200</v>
      </c>
      <c r="AB29" s="50"/>
    </row>
    <row r="30" spans="1:28" x14ac:dyDescent="0.25">
      <c r="A30" s="19" t="s">
        <v>23</v>
      </c>
      <c r="B30" s="19" t="str">
        <f ca="1">IF(C30="USA",
    INDEX(Table9[USA_States], RANDBETWEEN(1, COUNTA(Table9[USA_States]))),
IF(C30="Canada",
    INDEX(Table9[Canada_States], RANDBETWEEN(1, COUNTA(Table9[Canada_States]))),
IF(C30="UK",
    INDEX(Table9[Uk_States], RANDBETWEEN(1, COUNTA(Table9[Uk_States]))),
IF(C30="Australia",
    INDEX(Table9[Australia_States], RANDBETWEEN(1, COUNTA(Table9[Australia_States]))),
IF(C30="India",
    INDEX(Table9[India_states], RANDBETWEEN(1, COUNTA(Table9[India_states]))),
IF(C30="New Zealand",
    INDEX(Table9[NewZealand_States], RANDBETWEEN(1, COUNTA(Table9[NewZealand_States]))),
""))))))</f>
        <v>Bristol</v>
      </c>
      <c r="C30" s="20" t="s">
        <v>6</v>
      </c>
      <c r="D30" s="20" t="s">
        <v>17</v>
      </c>
      <c r="E30" s="21">
        <v>45472</v>
      </c>
      <c r="F30" s="22">
        <v>45472</v>
      </c>
      <c r="G30" s="23">
        <v>45472</v>
      </c>
      <c r="H30" s="24">
        <f t="shared" si="3"/>
        <v>20.743333333333332</v>
      </c>
      <c r="I30" s="24">
        <f t="shared" si="4"/>
        <v>3111.5</v>
      </c>
      <c r="J30" s="24">
        <f t="shared" si="5"/>
        <v>82.973333333333329</v>
      </c>
      <c r="K30" s="25">
        <v>12446</v>
      </c>
      <c r="L30" s="26">
        <v>150</v>
      </c>
      <c r="M30" s="24">
        <f t="shared" si="0"/>
        <v>62.23</v>
      </c>
      <c r="N30" s="24">
        <f t="shared" si="1"/>
        <v>9334.5</v>
      </c>
      <c r="O30" s="27" t="str">
        <f t="shared" si="2"/>
        <v>Very Good</v>
      </c>
      <c r="W30" s="50" t="s">
        <v>116</v>
      </c>
      <c r="X30" s="50"/>
      <c r="Y30" s="50"/>
      <c r="Z30" s="50"/>
      <c r="AA30" s="50" t="s">
        <v>201</v>
      </c>
      <c r="AB30" s="50"/>
    </row>
    <row r="31" spans="1:28" x14ac:dyDescent="0.25">
      <c r="A31" s="19" t="s">
        <v>45</v>
      </c>
      <c r="B31" s="19" t="str">
        <f ca="1">IF(C31="USA",
    INDEX(Table9[USA_States], RANDBETWEEN(1, COUNTA(Table9[USA_States]))),
IF(C31="Canada",
    INDEX(Table9[Canada_States], RANDBETWEEN(1, COUNTA(Table9[Canada_States]))),
IF(C31="UK",
    INDEX(Table9[Uk_States], RANDBETWEEN(1, COUNTA(Table9[Uk_States]))),
IF(C31="Australia",
    INDEX(Table9[Australia_States], RANDBETWEEN(1, COUNTA(Table9[Australia_States]))),
IF(C31="India",
    INDEX(Table9[India_states], RANDBETWEEN(1, COUNTA(Table9[India_states]))),
IF(C31="New Zealand",
    INDEX(Table9[NewZealand_States], RANDBETWEEN(1, COUNTA(Table9[NewZealand_States]))),
""))))))</f>
        <v>Tasmania</v>
      </c>
      <c r="C31" s="20" t="s">
        <v>14</v>
      </c>
      <c r="D31" s="20" t="s">
        <v>44</v>
      </c>
      <c r="E31" s="21">
        <v>45423</v>
      </c>
      <c r="F31" s="22">
        <v>45423</v>
      </c>
      <c r="G31" s="23">
        <v>45423</v>
      </c>
      <c r="H31" s="24">
        <f t="shared" si="3"/>
        <v>11.393617021276595</v>
      </c>
      <c r="I31" s="24">
        <f t="shared" si="4"/>
        <v>1071</v>
      </c>
      <c r="J31" s="24">
        <f t="shared" si="5"/>
        <v>45.574468085106382</v>
      </c>
      <c r="K31" s="25">
        <v>4284</v>
      </c>
      <c r="L31" s="26">
        <v>94</v>
      </c>
      <c r="M31" s="24">
        <f t="shared" si="0"/>
        <v>34.180851063829785</v>
      </c>
      <c r="N31" s="24">
        <f t="shared" si="1"/>
        <v>3213</v>
      </c>
      <c r="O31" s="27" t="str">
        <f t="shared" si="2"/>
        <v>Average</v>
      </c>
      <c r="W31" s="50" t="s">
        <v>117</v>
      </c>
      <c r="X31" s="50"/>
      <c r="Y31" s="50"/>
      <c r="Z31" s="50"/>
      <c r="AA31" s="50" t="s">
        <v>202</v>
      </c>
      <c r="AB31" s="50"/>
    </row>
    <row r="32" spans="1:28" x14ac:dyDescent="0.25">
      <c r="A32" s="19" t="s">
        <v>30</v>
      </c>
      <c r="B32" s="19" t="str">
        <f ca="1">IF(C32="USA",
    INDEX(Table9[USA_States], RANDBETWEEN(1, COUNTA(Table9[USA_States]))),
IF(C32="Canada",
    INDEX(Table9[Canada_States], RANDBETWEEN(1, COUNTA(Table9[Canada_States]))),
IF(C32="UK",
    INDEX(Table9[Uk_States], RANDBETWEEN(1, COUNTA(Table9[Uk_States]))),
IF(C32="Australia",
    INDEX(Table9[Australia_States], RANDBETWEEN(1, COUNTA(Table9[Australia_States]))),
IF(C32="India",
    INDEX(Table9[India_states], RANDBETWEEN(1, COUNTA(Table9[India_states]))),
IF(C32="New Zealand",
    INDEX(Table9[NewZealand_States], RANDBETWEEN(1, COUNTA(Table9[NewZealand_States]))),
""))))))</f>
        <v>Birmingham</v>
      </c>
      <c r="C32" s="20" t="s">
        <v>6</v>
      </c>
      <c r="D32" s="20" t="s">
        <v>46</v>
      </c>
      <c r="E32" s="21">
        <v>45473</v>
      </c>
      <c r="F32" s="22">
        <v>45473</v>
      </c>
      <c r="G32" s="23">
        <v>45473</v>
      </c>
      <c r="H32" s="24">
        <f t="shared" si="3"/>
        <v>12.855263157894736</v>
      </c>
      <c r="I32" s="24">
        <f t="shared" si="4"/>
        <v>1709.75</v>
      </c>
      <c r="J32" s="24">
        <f t="shared" si="5"/>
        <v>51.421052631578945</v>
      </c>
      <c r="K32" s="25">
        <v>6839</v>
      </c>
      <c r="L32" s="26">
        <v>133</v>
      </c>
      <c r="M32" s="24">
        <f t="shared" si="0"/>
        <v>38.565789473684205</v>
      </c>
      <c r="N32" s="24">
        <f t="shared" si="1"/>
        <v>5129.25</v>
      </c>
      <c r="O32" s="27" t="str">
        <f t="shared" si="2"/>
        <v>Average</v>
      </c>
      <c r="W32" s="50" t="s">
        <v>118</v>
      </c>
      <c r="X32" s="50"/>
      <c r="Y32" s="50"/>
      <c r="Z32" s="50"/>
      <c r="AA32" s="50" t="s">
        <v>203</v>
      </c>
      <c r="AB32" s="50"/>
    </row>
    <row r="33" spans="1:28" x14ac:dyDescent="0.25">
      <c r="A33" s="19" t="s">
        <v>35</v>
      </c>
      <c r="B33" s="19" t="str">
        <f ca="1">IF(C33="USA",
    INDEX(Table9[USA_States], RANDBETWEEN(1, COUNTA(Table9[USA_States]))),
IF(C33="Canada",
    INDEX(Table9[Canada_States], RANDBETWEEN(1, COUNTA(Table9[Canada_States]))),
IF(C33="UK",
    INDEX(Table9[Uk_States], RANDBETWEEN(1, COUNTA(Table9[Uk_States]))),
IF(C33="Australia",
    INDEX(Table9[Australia_States], RANDBETWEEN(1, COUNTA(Table9[Australia_States]))),
IF(C33="India",
    INDEX(Table9[India_states], RANDBETWEEN(1, COUNTA(Table9[India_states]))),
IF(C33="New Zealand",
    INDEX(Table9[NewZealand_States], RANDBETWEEN(1, COUNTA(Table9[NewZealand_States]))),
""))))))</f>
        <v>Georgia</v>
      </c>
      <c r="C33" s="20" t="s">
        <v>25</v>
      </c>
      <c r="D33" s="20" t="s">
        <v>44</v>
      </c>
      <c r="E33" s="21">
        <v>45495</v>
      </c>
      <c r="F33" s="22">
        <v>45495</v>
      </c>
      <c r="G33" s="23">
        <v>45495</v>
      </c>
      <c r="H33" s="24">
        <f t="shared" si="3"/>
        <v>7.6055555555555552</v>
      </c>
      <c r="I33" s="24">
        <f t="shared" si="4"/>
        <v>2395.75</v>
      </c>
      <c r="J33" s="24">
        <f t="shared" si="5"/>
        <v>30.422222222222221</v>
      </c>
      <c r="K33" s="25">
        <v>9583</v>
      </c>
      <c r="L33" s="26">
        <v>315</v>
      </c>
      <c r="M33" s="24">
        <f t="shared" si="0"/>
        <v>22.816666666666666</v>
      </c>
      <c r="N33" s="24">
        <f t="shared" si="1"/>
        <v>7187.25</v>
      </c>
      <c r="O33" s="27" t="str">
        <f t="shared" si="2"/>
        <v>Good</v>
      </c>
      <c r="W33" s="50" t="s">
        <v>119</v>
      </c>
      <c r="X33" s="50"/>
      <c r="Y33" s="50"/>
      <c r="Z33" s="50"/>
      <c r="AA33" s="50" t="s">
        <v>204</v>
      </c>
      <c r="AB33" s="50"/>
    </row>
    <row r="34" spans="1:28" x14ac:dyDescent="0.25">
      <c r="A34" s="19" t="s">
        <v>47</v>
      </c>
      <c r="B34" s="19" t="str">
        <f ca="1">IF(C34="USA",
    INDEX(Table9[USA_States], RANDBETWEEN(1, COUNTA(Table9[USA_States]))),
IF(C34="Canada",
    INDEX(Table9[Canada_States], RANDBETWEEN(1, COUNTA(Table9[Canada_States]))),
IF(C34="UK",
    INDEX(Table9[Uk_States], RANDBETWEEN(1, COUNTA(Table9[Uk_States]))),
IF(C34="Australia",
    INDEX(Table9[Australia_States], RANDBETWEEN(1, COUNTA(Table9[Australia_States]))),
IF(C34="India",
    INDEX(Table9[India_states], RANDBETWEEN(1, COUNTA(Table9[India_states]))),
IF(C34="New Zealand",
    INDEX(Table9[NewZealand_States], RANDBETWEEN(1, COUNTA(Table9[NewZealand_States]))),
""))))))</f>
        <v>Wales</v>
      </c>
      <c r="C34" s="20" t="s">
        <v>6</v>
      </c>
      <c r="D34" s="20" t="s">
        <v>21</v>
      </c>
      <c r="E34" s="21">
        <v>45528</v>
      </c>
      <c r="F34" s="22">
        <v>45528</v>
      </c>
      <c r="G34" s="23">
        <v>45528</v>
      </c>
      <c r="H34" s="24">
        <f t="shared" si="3"/>
        <v>2.1122611464968153</v>
      </c>
      <c r="I34" s="24">
        <f t="shared" si="4"/>
        <v>663.25</v>
      </c>
      <c r="J34" s="24">
        <f t="shared" si="5"/>
        <v>8.4490445859872612</v>
      </c>
      <c r="K34" s="25">
        <v>2653</v>
      </c>
      <c r="L34" s="26">
        <v>314</v>
      </c>
      <c r="M34" s="24">
        <f t="shared" si="0"/>
        <v>6.3367834394904463</v>
      </c>
      <c r="N34" s="24">
        <f t="shared" si="1"/>
        <v>1989.75</v>
      </c>
      <c r="O34" s="27" t="str">
        <f t="shared" si="2"/>
        <v>Average</v>
      </c>
      <c r="W34" s="50" t="s">
        <v>120</v>
      </c>
      <c r="X34" s="50"/>
      <c r="Y34" s="50"/>
      <c r="Z34" s="50"/>
      <c r="AA34" s="50" t="s">
        <v>205</v>
      </c>
      <c r="AB34" s="50"/>
    </row>
    <row r="35" spans="1:28" x14ac:dyDescent="0.25">
      <c r="A35" s="19" t="s">
        <v>49</v>
      </c>
      <c r="B35" s="19" t="str">
        <f ca="1">IF(C35="USA",
    INDEX(Table9[USA_States], RANDBETWEEN(1, COUNTA(Table9[USA_States]))),
IF(C35="Canada",
    INDEX(Table9[Canada_States], RANDBETWEEN(1, COUNTA(Table9[Canada_States]))),
IF(C35="UK",
    INDEX(Table9[Uk_States], RANDBETWEEN(1, COUNTA(Table9[Uk_States]))),
IF(C35="Australia",
    INDEX(Table9[Australia_States], RANDBETWEEN(1, COUNTA(Table9[Australia_States]))),
IF(C35="India",
    INDEX(Table9[India_states], RANDBETWEEN(1, COUNTA(Table9[India_states]))),
IF(C35="New Zealand",
    INDEX(Table9[NewZealand_States], RANDBETWEEN(1, COUNTA(Table9[NewZealand_States]))),
""))))))</f>
        <v>Melbourne</v>
      </c>
      <c r="C35" s="20" t="s">
        <v>14</v>
      </c>
      <c r="D35" s="20" t="s">
        <v>10</v>
      </c>
      <c r="E35" s="21">
        <v>45431</v>
      </c>
      <c r="F35" s="22">
        <v>45431</v>
      </c>
      <c r="G35" s="23">
        <v>45431</v>
      </c>
      <c r="H35" s="24">
        <f t="shared" si="3"/>
        <v>65.25</v>
      </c>
      <c r="I35" s="24">
        <f t="shared" si="4"/>
        <v>913.5</v>
      </c>
      <c r="J35" s="24">
        <f t="shared" si="5"/>
        <v>261</v>
      </c>
      <c r="K35" s="25">
        <v>3654</v>
      </c>
      <c r="L35" s="26">
        <v>14</v>
      </c>
      <c r="M35" s="24">
        <f t="shared" si="0"/>
        <v>195.75</v>
      </c>
      <c r="N35" s="24">
        <f t="shared" si="1"/>
        <v>2740.5</v>
      </c>
      <c r="O35" s="27" t="str">
        <f t="shared" si="2"/>
        <v>Average</v>
      </c>
      <c r="W35" s="50" t="s">
        <v>121</v>
      </c>
      <c r="X35" s="50"/>
      <c r="Y35" s="50"/>
      <c r="Z35" s="50"/>
      <c r="AA35" s="50"/>
      <c r="AB35" s="50"/>
    </row>
    <row r="36" spans="1:28" x14ac:dyDescent="0.25">
      <c r="A36" s="19" t="s">
        <v>48</v>
      </c>
      <c r="B36" s="19" t="str">
        <f ca="1">IF(C36="USA",
    INDEX(Table9[USA_States], RANDBETWEEN(1, COUNTA(Table9[USA_States]))),
IF(C36="Canada",
    INDEX(Table9[Canada_States], RANDBETWEEN(1, COUNTA(Table9[Canada_States]))),
IF(C36="UK",
    INDEX(Table9[Uk_States], RANDBETWEEN(1, COUNTA(Table9[Uk_States]))),
IF(C36="Australia",
    INDEX(Table9[Australia_States], RANDBETWEEN(1, COUNTA(Table9[Australia_States]))),
IF(C36="India",
    INDEX(Table9[India_states], RANDBETWEEN(1, COUNTA(Table9[India_states]))),
IF(C36="New Zealand",
    INDEX(Table9[NewZealand_States], RANDBETWEEN(1, COUNTA(Table9[NewZealand_States]))),
""))))))</f>
        <v>Washington</v>
      </c>
      <c r="C36" s="20" t="s">
        <v>25</v>
      </c>
      <c r="D36" s="20" t="s">
        <v>19</v>
      </c>
      <c r="E36" s="21">
        <v>45445</v>
      </c>
      <c r="F36" s="22">
        <v>45445</v>
      </c>
      <c r="G36" s="23">
        <v>45445</v>
      </c>
      <c r="H36" s="24">
        <f t="shared" si="3"/>
        <v>14.65625</v>
      </c>
      <c r="I36" s="24">
        <f t="shared" si="4"/>
        <v>234.5</v>
      </c>
      <c r="J36" s="24">
        <f t="shared" si="5"/>
        <v>58.625</v>
      </c>
      <c r="K36" s="25">
        <v>938</v>
      </c>
      <c r="L36" s="26">
        <v>16</v>
      </c>
      <c r="M36" s="24">
        <f t="shared" si="0"/>
        <v>43.96875</v>
      </c>
      <c r="N36" s="24">
        <f t="shared" si="1"/>
        <v>703.5</v>
      </c>
      <c r="O36" s="27" t="str">
        <f t="shared" si="2"/>
        <v>Average</v>
      </c>
      <c r="W36" s="50" t="s">
        <v>122</v>
      </c>
      <c r="X36" s="50"/>
      <c r="Y36" s="50"/>
      <c r="Z36" s="50"/>
      <c r="AA36" s="50"/>
      <c r="AB36" s="50"/>
    </row>
    <row r="37" spans="1:28" x14ac:dyDescent="0.25">
      <c r="A37" s="19" t="s">
        <v>30</v>
      </c>
      <c r="B37" s="19" t="str">
        <f ca="1">IF(C37="USA",
    INDEX(Table9[USA_States], RANDBETWEEN(1, COUNTA(Table9[USA_States]))),
IF(C37="Canada",
    INDEX(Table9[Canada_States], RANDBETWEEN(1, COUNTA(Table9[Canada_States]))),
IF(C37="UK",
    INDEX(Table9[Uk_States], RANDBETWEEN(1, COUNTA(Table9[Uk_States]))),
IF(C37="Australia",
    INDEX(Table9[Australia_States], RANDBETWEEN(1, COUNTA(Table9[Australia_States]))),
IF(C37="India",
    INDEX(Table9[India_states], RANDBETWEEN(1, COUNTA(Table9[India_states]))),
IF(C37="New Zealand",
    INDEX(Table9[NewZealand_States], RANDBETWEEN(1, COUNTA(Table9[NewZealand_States]))),
""))))))</f>
        <v>Virginia</v>
      </c>
      <c r="C37" s="20" t="s">
        <v>25</v>
      </c>
      <c r="D37" s="20" t="s">
        <v>50</v>
      </c>
      <c r="E37" s="21">
        <v>45397</v>
      </c>
      <c r="F37" s="22">
        <v>45397</v>
      </c>
      <c r="G37" s="23">
        <v>45397</v>
      </c>
      <c r="H37" s="24">
        <f t="shared" si="3"/>
        <v>10.415960451977401</v>
      </c>
      <c r="I37" s="24">
        <f t="shared" si="4"/>
        <v>3687.25</v>
      </c>
      <c r="J37" s="24">
        <f t="shared" si="5"/>
        <v>41.663841807909606</v>
      </c>
      <c r="K37" s="25">
        <v>14749</v>
      </c>
      <c r="L37" s="26">
        <v>354</v>
      </c>
      <c r="M37" s="24">
        <f t="shared" si="0"/>
        <v>31.247881355932204</v>
      </c>
      <c r="N37" s="24">
        <f t="shared" si="1"/>
        <v>11061.75</v>
      </c>
      <c r="O37" s="27" t="str">
        <f t="shared" si="2"/>
        <v>Very Good</v>
      </c>
      <c r="W37" s="50" t="s">
        <v>123</v>
      </c>
      <c r="X37" s="50"/>
      <c r="Y37" s="50"/>
      <c r="Z37" s="50"/>
      <c r="AA37" s="50"/>
      <c r="AB37" s="50"/>
    </row>
    <row r="38" spans="1:28" x14ac:dyDescent="0.25">
      <c r="A38" s="19" t="s">
        <v>27</v>
      </c>
      <c r="B38" s="19" t="str">
        <f ca="1">IF(C38="USA",
    INDEX(Table9[USA_States], RANDBETWEEN(1, COUNTA(Table9[USA_States]))),
IF(C38="Canada",
    INDEX(Table9[Canada_States], RANDBETWEEN(1, COUNTA(Table9[Canada_States]))),
IF(C38="UK",
    INDEX(Table9[Uk_States], RANDBETWEEN(1, COUNTA(Table9[Uk_States]))),
IF(C38="Australia",
    INDEX(Table9[Australia_States], RANDBETWEEN(1, COUNTA(Table9[Australia_States]))),
IF(C38="India",
    INDEX(Table9[India_states], RANDBETWEEN(1, COUNTA(Table9[India_states]))),
IF(C38="New Zealand",
    INDEX(Table9[NewZealand_States], RANDBETWEEN(1, COUNTA(Table9[NewZealand_States]))),
""))))))</f>
        <v>Quebec</v>
      </c>
      <c r="C38" s="20" t="s">
        <v>28</v>
      </c>
      <c r="D38" s="20" t="s">
        <v>51</v>
      </c>
      <c r="E38" s="21">
        <v>45484</v>
      </c>
      <c r="F38" s="22">
        <v>45484</v>
      </c>
      <c r="G38" s="23">
        <v>45484</v>
      </c>
      <c r="H38" s="24">
        <f t="shared" si="3"/>
        <v>4.9595435684647304</v>
      </c>
      <c r="I38" s="24">
        <f t="shared" si="4"/>
        <v>1195.25</v>
      </c>
      <c r="J38" s="24">
        <f t="shared" si="5"/>
        <v>19.838174273858922</v>
      </c>
      <c r="K38" s="25">
        <v>4781</v>
      </c>
      <c r="L38" s="26">
        <v>241</v>
      </c>
      <c r="M38" s="24">
        <f t="shared" si="0"/>
        <v>14.87863070539419</v>
      </c>
      <c r="N38" s="24">
        <f t="shared" si="1"/>
        <v>3585.75</v>
      </c>
      <c r="O38" s="27" t="str">
        <f t="shared" si="2"/>
        <v>Average</v>
      </c>
      <c r="W38" s="50" t="s">
        <v>124</v>
      </c>
      <c r="X38" s="50"/>
      <c r="Y38" s="50"/>
      <c r="Z38" s="50"/>
      <c r="AA38" s="50"/>
      <c r="AB38" s="50"/>
    </row>
    <row r="39" spans="1:28" x14ac:dyDescent="0.25">
      <c r="A39" s="19" t="s">
        <v>47</v>
      </c>
      <c r="B39" s="19" t="str">
        <f ca="1">IF(C39="USA",
    INDEX(Table9[USA_States], RANDBETWEEN(1, COUNTA(Table9[USA_States]))),
IF(C39="Canada",
    INDEX(Table9[Canada_States], RANDBETWEEN(1, COUNTA(Table9[Canada_States]))),
IF(C39="UK",
    INDEX(Table9[Uk_States], RANDBETWEEN(1, COUNTA(Table9[Uk_States]))),
IF(C39="Australia",
    INDEX(Table9[Australia_States], RANDBETWEEN(1, COUNTA(Table9[Australia_States]))),
IF(C39="India",
    INDEX(Table9[India_states], RANDBETWEEN(1, COUNTA(Table9[India_states]))),
IF(C39="New Zealand",
    INDEX(Table9[NewZealand_States], RANDBETWEEN(1, COUNTA(Table9[NewZealand_States]))),
""))))))</f>
        <v>Manipur</v>
      </c>
      <c r="C39" s="20" t="s">
        <v>9</v>
      </c>
      <c r="D39" s="20" t="s">
        <v>38</v>
      </c>
      <c r="E39" s="21">
        <v>45345</v>
      </c>
      <c r="F39" s="22">
        <v>45345</v>
      </c>
      <c r="G39" s="23">
        <v>45345</v>
      </c>
      <c r="H39" s="24">
        <f t="shared" si="3"/>
        <v>11.10387323943662</v>
      </c>
      <c r="I39" s="24">
        <f t="shared" si="4"/>
        <v>1576.75</v>
      </c>
      <c r="J39" s="24">
        <f t="shared" si="5"/>
        <v>44.41549295774648</v>
      </c>
      <c r="K39" s="25">
        <v>6307</v>
      </c>
      <c r="L39" s="26">
        <v>142</v>
      </c>
      <c r="M39" s="24">
        <f t="shared" si="0"/>
        <v>33.311619718309856</v>
      </c>
      <c r="N39" s="24">
        <f t="shared" si="1"/>
        <v>4730.25</v>
      </c>
      <c r="O39" s="27" t="str">
        <f t="shared" si="2"/>
        <v>Average</v>
      </c>
      <c r="W39" s="50" t="s">
        <v>125</v>
      </c>
      <c r="X39" s="50"/>
      <c r="Y39" s="50"/>
      <c r="Z39" s="50"/>
      <c r="AA39" s="50"/>
      <c r="AB39" s="50"/>
    </row>
    <row r="40" spans="1:28" x14ac:dyDescent="0.25">
      <c r="A40" s="19" t="s">
        <v>52</v>
      </c>
      <c r="B40" s="19" t="str">
        <f ca="1">IF(C40="USA",
    INDEX(Table9[USA_States], RANDBETWEEN(1, COUNTA(Table9[USA_States]))),
IF(C40="Canada",
    INDEX(Table9[Canada_States], RANDBETWEEN(1, COUNTA(Table9[Canada_States]))),
IF(C40="UK",
    INDEX(Table9[Uk_States], RANDBETWEEN(1, COUNTA(Table9[Uk_States]))),
IF(C40="Australia",
    INDEX(Table9[Australia_States], RANDBETWEEN(1, COUNTA(Table9[Australia_States]))),
IF(C40="India",
    INDEX(Table9[India_states], RANDBETWEEN(1, COUNTA(Table9[India_states]))),
IF(C40="New Zealand",
    INDEX(Table9[NewZealand_States], RANDBETWEEN(1, COUNTA(Table9[NewZealand_States]))),
""))))))</f>
        <v>Nova Scotia</v>
      </c>
      <c r="C40" s="20" t="s">
        <v>28</v>
      </c>
      <c r="D40" s="20" t="s">
        <v>46</v>
      </c>
      <c r="E40" s="21">
        <v>45526</v>
      </c>
      <c r="F40" s="22">
        <v>45526</v>
      </c>
      <c r="G40" s="23">
        <v>45526</v>
      </c>
      <c r="H40" s="24">
        <f t="shared" si="3"/>
        <v>18.632352941176471</v>
      </c>
      <c r="I40" s="24">
        <f t="shared" si="4"/>
        <v>1900.5</v>
      </c>
      <c r="J40" s="24">
        <f t="shared" si="5"/>
        <v>74.529411764705884</v>
      </c>
      <c r="K40" s="25">
        <v>7602</v>
      </c>
      <c r="L40" s="26">
        <v>102</v>
      </c>
      <c r="M40" s="24">
        <f t="shared" si="0"/>
        <v>55.897058823529413</v>
      </c>
      <c r="N40" s="24">
        <f t="shared" si="1"/>
        <v>5701.5</v>
      </c>
      <c r="O40" s="27" t="str">
        <f t="shared" si="2"/>
        <v>Average</v>
      </c>
      <c r="W40" s="50" t="s">
        <v>126</v>
      </c>
      <c r="X40" s="50"/>
      <c r="Y40" s="50"/>
      <c r="Z40" s="50"/>
      <c r="AA40" s="50"/>
      <c r="AB40" s="50"/>
    </row>
    <row r="41" spans="1:28" x14ac:dyDescent="0.25">
      <c r="A41" s="19" t="s">
        <v>35</v>
      </c>
      <c r="B41" s="19" t="str">
        <f ca="1">IF(C41="USA",
    INDEX(Table9[USA_States], RANDBETWEEN(1, COUNTA(Table9[USA_States]))),
IF(C41="Canada",
    INDEX(Table9[Canada_States], RANDBETWEEN(1, COUNTA(Table9[Canada_States]))),
IF(C41="UK",
    INDEX(Table9[Uk_States], RANDBETWEEN(1, COUNTA(Table9[Uk_States]))),
IF(C41="Australia",
    INDEX(Table9[Australia_States], RANDBETWEEN(1, COUNTA(Table9[Australia_States]))),
IF(C41="India",
    INDEX(Table9[India_states], RANDBETWEEN(1, COUNTA(Table9[India_states]))),
IF(C41="New Zealand",
    INDEX(Table9[NewZealand_States], RANDBETWEEN(1, COUNTA(Table9[NewZealand_States]))),
""))))))</f>
        <v>Assam</v>
      </c>
      <c r="C41" s="20" t="s">
        <v>9</v>
      </c>
      <c r="D41" s="20" t="s">
        <v>29</v>
      </c>
      <c r="E41" s="21">
        <v>45453</v>
      </c>
      <c r="F41" s="22">
        <v>45453</v>
      </c>
      <c r="G41" s="23">
        <v>45453</v>
      </c>
      <c r="H41" s="24">
        <f t="shared" si="3"/>
        <v>3.6155115511551155</v>
      </c>
      <c r="I41" s="24">
        <f t="shared" si="4"/>
        <v>1095.5</v>
      </c>
      <c r="J41" s="24">
        <f t="shared" si="5"/>
        <v>14.462046204620462</v>
      </c>
      <c r="K41" s="25">
        <v>4382</v>
      </c>
      <c r="L41" s="26">
        <v>303</v>
      </c>
      <c r="M41" s="24">
        <f t="shared" si="0"/>
        <v>10.846534653465346</v>
      </c>
      <c r="N41" s="24">
        <f t="shared" si="1"/>
        <v>3286.5</v>
      </c>
      <c r="O41" s="27" t="str">
        <f t="shared" si="2"/>
        <v>Average</v>
      </c>
      <c r="W41" s="50" t="s">
        <v>127</v>
      </c>
      <c r="X41" s="50"/>
      <c r="Y41" s="50"/>
      <c r="Z41" s="50"/>
      <c r="AA41" s="50"/>
      <c r="AB41" s="50"/>
    </row>
    <row r="42" spans="1:28" x14ac:dyDescent="0.25">
      <c r="A42" s="19" t="s">
        <v>53</v>
      </c>
      <c r="B42" s="19" t="str">
        <f ca="1">IF(C42="USA",
    INDEX(Table9[USA_States], RANDBETWEEN(1, COUNTA(Table9[USA_States]))),
IF(C42="Canada",
    INDEX(Table9[Canada_States], RANDBETWEEN(1, COUNTA(Table9[Canada_States]))),
IF(C42="UK",
    INDEX(Table9[Uk_States], RANDBETWEEN(1, COUNTA(Table9[Uk_States]))),
IF(C42="Australia",
    INDEX(Table9[Australia_States], RANDBETWEEN(1, COUNTA(Table9[Australia_States]))),
IF(C42="India",
    INDEX(Table9[India_states], RANDBETWEEN(1, COUNTA(Table9[India_states]))),
IF(C42="New Zealand",
    INDEX(Table9[NewZealand_States], RANDBETWEEN(1, COUNTA(Table9[NewZealand_States]))),
""))))))</f>
        <v>Tasmania</v>
      </c>
      <c r="C42" s="20" t="s">
        <v>14</v>
      </c>
      <c r="D42" s="20" t="s">
        <v>31</v>
      </c>
      <c r="E42" s="21">
        <v>45492</v>
      </c>
      <c r="F42" s="22">
        <v>45492</v>
      </c>
      <c r="G42" s="23">
        <v>45492</v>
      </c>
      <c r="H42" s="24">
        <f t="shared" si="3"/>
        <v>1.6851851851851851</v>
      </c>
      <c r="I42" s="24">
        <f t="shared" si="4"/>
        <v>227.5</v>
      </c>
      <c r="J42" s="24">
        <f t="shared" si="5"/>
        <v>6.7407407407407405</v>
      </c>
      <c r="K42" s="25">
        <v>910</v>
      </c>
      <c r="L42" s="26">
        <v>135</v>
      </c>
      <c r="M42" s="24">
        <f t="shared" si="0"/>
        <v>5.0555555555555554</v>
      </c>
      <c r="N42" s="24">
        <f t="shared" si="1"/>
        <v>682.5</v>
      </c>
      <c r="O42" s="27" t="str">
        <f t="shared" si="2"/>
        <v>Average</v>
      </c>
      <c r="W42" s="50" t="s">
        <v>128</v>
      </c>
      <c r="X42" s="50"/>
      <c r="Y42" s="50"/>
      <c r="Z42" s="50"/>
      <c r="AA42" s="50"/>
      <c r="AB42" s="50"/>
    </row>
    <row r="43" spans="1:28" x14ac:dyDescent="0.25">
      <c r="A43" s="19" t="s">
        <v>33</v>
      </c>
      <c r="B43" s="19" t="str">
        <f ca="1">IF(C43="USA",
    INDEX(Table9[USA_States], RANDBETWEEN(1, COUNTA(Table9[USA_States]))),
IF(C43="Canada",
    INDEX(Table9[Canada_States], RANDBETWEEN(1, COUNTA(Table9[Canada_States]))),
IF(C43="UK",
    INDEX(Table9[Uk_States], RANDBETWEEN(1, COUNTA(Table9[Uk_States]))),
IF(C43="Australia",
    INDEX(Table9[Australia_States], RANDBETWEEN(1, COUNTA(Table9[Australia_States]))),
IF(C43="India",
    INDEX(Table9[India_states], RANDBETWEEN(1, COUNTA(Table9[India_states]))),
IF(C43="New Zealand",
    INDEX(Table9[NewZealand_States], RANDBETWEEN(1, COUNTA(Table9[NewZealand_States]))),
""))))))</f>
        <v>Nevada</v>
      </c>
      <c r="C43" s="20" t="s">
        <v>25</v>
      </c>
      <c r="D43" s="20" t="s">
        <v>50</v>
      </c>
      <c r="E43" s="21">
        <v>45401</v>
      </c>
      <c r="F43" s="22">
        <v>45401</v>
      </c>
      <c r="G43" s="23">
        <v>45401</v>
      </c>
      <c r="H43" s="24">
        <f t="shared" si="3"/>
        <v>44.572289156626503</v>
      </c>
      <c r="I43" s="24">
        <f t="shared" si="4"/>
        <v>3699.5</v>
      </c>
      <c r="J43" s="24">
        <f t="shared" si="5"/>
        <v>178.28915662650601</v>
      </c>
      <c r="K43" s="25">
        <v>14798</v>
      </c>
      <c r="L43" s="26">
        <v>83</v>
      </c>
      <c r="M43" s="24">
        <f t="shared" si="0"/>
        <v>133.7168674698795</v>
      </c>
      <c r="N43" s="24">
        <f t="shared" si="1"/>
        <v>11098.5</v>
      </c>
      <c r="O43" s="27" t="str">
        <f t="shared" si="2"/>
        <v>Very Good</v>
      </c>
      <c r="W43" s="50" t="s">
        <v>129</v>
      </c>
      <c r="X43" s="50"/>
      <c r="Y43" s="50"/>
      <c r="Z43" s="50"/>
      <c r="AA43" s="50"/>
      <c r="AB43" s="50"/>
    </row>
    <row r="44" spans="1:28" x14ac:dyDescent="0.25">
      <c r="A44" s="19" t="s">
        <v>5</v>
      </c>
      <c r="B44" s="19" t="str">
        <f ca="1">IF(C44="USA",
    INDEX(Table9[USA_States], RANDBETWEEN(1, COUNTA(Table9[USA_States]))),
IF(C44="Canada",
    INDEX(Table9[Canada_States], RANDBETWEEN(1, COUNTA(Table9[Canada_States]))),
IF(C44="UK",
    INDEX(Table9[Uk_States], RANDBETWEEN(1, COUNTA(Table9[Uk_States]))),
IF(C44="Australia",
    INDEX(Table9[Australia_States], RANDBETWEEN(1, COUNTA(Table9[Australia_States]))),
IF(C44="India",
    INDEX(Table9[India_states], RANDBETWEEN(1, COUNTA(Table9[India_states]))),
IF(C44="New Zealand",
    INDEX(Table9[NewZealand_States], RANDBETWEEN(1, COUNTA(Table9[NewZealand_States]))),
""))))))</f>
        <v>Nova Scotia</v>
      </c>
      <c r="C44" s="20" t="s">
        <v>28</v>
      </c>
      <c r="D44" s="20" t="s">
        <v>31</v>
      </c>
      <c r="E44" s="21">
        <v>45488</v>
      </c>
      <c r="F44" s="22">
        <v>45488</v>
      </c>
      <c r="G44" s="23">
        <v>45488</v>
      </c>
      <c r="H44" s="24">
        <f t="shared" si="3"/>
        <v>4.59375</v>
      </c>
      <c r="I44" s="24">
        <f t="shared" si="4"/>
        <v>110.25</v>
      </c>
      <c r="J44" s="24">
        <f t="shared" si="5"/>
        <v>18.375</v>
      </c>
      <c r="K44" s="25">
        <v>441</v>
      </c>
      <c r="L44" s="26">
        <v>24</v>
      </c>
      <c r="M44" s="24">
        <f t="shared" si="0"/>
        <v>13.78125</v>
      </c>
      <c r="N44" s="24">
        <f t="shared" si="1"/>
        <v>330.75</v>
      </c>
      <c r="O44" s="27" t="str">
        <f t="shared" si="2"/>
        <v>Average</v>
      </c>
      <c r="W44" s="50" t="s">
        <v>130</v>
      </c>
      <c r="X44" s="50"/>
      <c r="Y44" s="50"/>
      <c r="Z44" s="50"/>
      <c r="AA44" s="50"/>
      <c r="AB44" s="50"/>
    </row>
    <row r="45" spans="1:28" x14ac:dyDescent="0.25">
      <c r="A45" s="19" t="s">
        <v>22</v>
      </c>
      <c r="B45" s="19" t="str">
        <f ca="1">IF(C45="USA",
    INDEX(Table9[USA_States], RANDBETWEEN(1, COUNTA(Table9[USA_States]))),
IF(C45="Canada",
    INDEX(Table9[Canada_States], RANDBETWEEN(1, COUNTA(Table9[Canada_States]))),
IF(C45="UK",
    INDEX(Table9[Uk_States], RANDBETWEEN(1, COUNTA(Table9[Uk_States]))),
IF(C45="Australia",
    INDEX(Table9[Australia_States], RANDBETWEEN(1, COUNTA(Table9[Australia_States]))),
IF(C45="India",
    INDEX(Table9[India_states], RANDBETWEEN(1, COUNTA(Table9[India_states]))),
IF(C45="New Zealand",
    INDEX(Table9[NewZealand_States], RANDBETWEEN(1, COUNTA(Table9[NewZealand_States]))),
""))))))</f>
        <v>Nova Scotia</v>
      </c>
      <c r="C45" s="20" t="s">
        <v>28</v>
      </c>
      <c r="D45" s="20" t="s">
        <v>17</v>
      </c>
      <c r="E45" s="21">
        <v>45430</v>
      </c>
      <c r="F45" s="22">
        <v>45430</v>
      </c>
      <c r="G45" s="23">
        <v>45430</v>
      </c>
      <c r="H45" s="24">
        <f t="shared" si="3"/>
        <v>10.091947115384615</v>
      </c>
      <c r="I45" s="24">
        <f t="shared" si="4"/>
        <v>4198.25</v>
      </c>
      <c r="J45" s="24">
        <f t="shared" si="5"/>
        <v>40.36778846153846</v>
      </c>
      <c r="K45" s="25">
        <v>16793</v>
      </c>
      <c r="L45" s="26">
        <v>416</v>
      </c>
      <c r="M45" s="24">
        <f t="shared" si="0"/>
        <v>30.275841346153847</v>
      </c>
      <c r="N45" s="24">
        <f t="shared" si="1"/>
        <v>12594.75</v>
      </c>
      <c r="O45" s="27" t="str">
        <f t="shared" si="2"/>
        <v>Very Good</v>
      </c>
      <c r="W45" s="50" t="s">
        <v>131</v>
      </c>
      <c r="X45" s="50"/>
      <c r="Y45" s="50"/>
      <c r="Z45" s="50"/>
      <c r="AA45" s="50"/>
      <c r="AB45" s="50"/>
    </row>
    <row r="46" spans="1:28" x14ac:dyDescent="0.25">
      <c r="A46" s="19" t="s">
        <v>47</v>
      </c>
      <c r="B46" s="19" t="str">
        <f ca="1">IF(C46="USA",
    INDEX(Table9[USA_States], RANDBETWEEN(1, COUNTA(Table9[USA_States]))),
IF(C46="Canada",
    INDEX(Table9[Canada_States], RANDBETWEEN(1, COUNTA(Table9[Canada_States]))),
IF(C46="UK",
    INDEX(Table9[Uk_States], RANDBETWEEN(1, COUNTA(Table9[Uk_States]))),
IF(C46="Australia",
    INDEX(Table9[Australia_States], RANDBETWEEN(1, COUNTA(Table9[Australia_States]))),
IF(C46="India",
    INDEX(Table9[India_states], RANDBETWEEN(1, COUNTA(Table9[India_states]))),
IF(C46="New Zealand",
    INDEX(Table9[NewZealand_States], RANDBETWEEN(1, COUNTA(Table9[NewZealand_States]))),
""))))))</f>
        <v>New South Wales</v>
      </c>
      <c r="C46" s="20" t="s">
        <v>14</v>
      </c>
      <c r="D46" s="20" t="s">
        <v>31</v>
      </c>
      <c r="E46" s="21">
        <v>45471</v>
      </c>
      <c r="F46" s="22">
        <v>45471</v>
      </c>
      <c r="G46" s="23">
        <v>45471</v>
      </c>
      <c r="H46" s="24">
        <f t="shared" si="3"/>
        <v>8.3489583333333339</v>
      </c>
      <c r="I46" s="24">
        <f t="shared" si="4"/>
        <v>400.75</v>
      </c>
      <c r="J46" s="24">
        <f t="shared" si="5"/>
        <v>33.395833333333336</v>
      </c>
      <c r="K46" s="25">
        <v>1603</v>
      </c>
      <c r="L46" s="26">
        <v>48</v>
      </c>
      <c r="M46" s="24">
        <f t="shared" si="0"/>
        <v>25.046875</v>
      </c>
      <c r="N46" s="24">
        <f t="shared" si="1"/>
        <v>1202.25</v>
      </c>
      <c r="O46" s="27" t="str">
        <f t="shared" si="2"/>
        <v>Average</v>
      </c>
      <c r="W46" s="50" t="s">
        <v>132</v>
      </c>
      <c r="X46" s="50"/>
      <c r="Y46" s="50"/>
      <c r="Z46" s="50"/>
      <c r="AA46" s="50"/>
      <c r="AB46" s="50"/>
    </row>
    <row r="47" spans="1:28" x14ac:dyDescent="0.25">
      <c r="A47" s="19" t="s">
        <v>32</v>
      </c>
      <c r="B47" s="19" t="str">
        <f ca="1">IF(C47="USA",
    INDEX(Table9[USA_States], RANDBETWEEN(1, COUNTA(Table9[USA_States]))),
IF(C47="Canada",
    INDEX(Table9[Canada_States], RANDBETWEEN(1, COUNTA(Table9[Canada_States]))),
IF(C47="UK",
    INDEX(Table9[Uk_States], RANDBETWEEN(1, COUNTA(Table9[Uk_States]))),
IF(C47="Australia",
    INDEX(Table9[Australia_States], RANDBETWEEN(1, COUNTA(Table9[Australia_States]))),
IF(C47="India",
    INDEX(Table9[India_states], RANDBETWEEN(1, COUNTA(Table9[India_states]))),
IF(C47="New Zealand",
    INDEX(Table9[NewZealand_States], RANDBETWEEN(1, COUNTA(Table9[NewZealand_States]))),
""))))))</f>
        <v>New South Wales</v>
      </c>
      <c r="C47" s="20" t="s">
        <v>14</v>
      </c>
      <c r="D47" s="20" t="s">
        <v>34</v>
      </c>
      <c r="E47" s="21">
        <v>45428</v>
      </c>
      <c r="F47" s="22">
        <v>45428</v>
      </c>
      <c r="G47" s="23">
        <v>45428</v>
      </c>
      <c r="H47" s="24">
        <f t="shared" si="3"/>
        <v>3.9224137931034484</v>
      </c>
      <c r="I47" s="24">
        <f t="shared" si="4"/>
        <v>682.5</v>
      </c>
      <c r="J47" s="24">
        <f t="shared" si="5"/>
        <v>15.689655172413794</v>
      </c>
      <c r="K47" s="25">
        <v>2730</v>
      </c>
      <c r="L47" s="26">
        <v>174</v>
      </c>
      <c r="M47" s="24">
        <f t="shared" si="0"/>
        <v>11.767241379310345</v>
      </c>
      <c r="N47" s="24">
        <f t="shared" si="1"/>
        <v>2047.5</v>
      </c>
      <c r="O47" s="27" t="str">
        <f t="shared" si="2"/>
        <v>Average</v>
      </c>
      <c r="W47" s="50" t="s">
        <v>133</v>
      </c>
      <c r="X47" s="50"/>
      <c r="Y47" s="50"/>
      <c r="Z47" s="50"/>
      <c r="AA47" s="50"/>
      <c r="AB47" s="50"/>
    </row>
    <row r="48" spans="1:28" x14ac:dyDescent="0.25">
      <c r="A48" s="19" t="s">
        <v>48</v>
      </c>
      <c r="B48" s="19" t="str">
        <f ca="1">IF(C48="USA",
    INDEX(Table9[USA_States], RANDBETWEEN(1, COUNTA(Table9[USA_States]))),
IF(C48="Canada",
    INDEX(Table9[Canada_States], RANDBETWEEN(1, COUNTA(Table9[Canada_States]))),
IF(C48="UK",
    INDEX(Table9[Uk_States], RANDBETWEEN(1, COUNTA(Table9[Uk_States]))),
IF(C48="Australia",
    INDEX(Table9[Australia_States], RANDBETWEEN(1, COUNTA(Table9[Australia_States]))),
IF(C48="India",
    INDEX(Table9[India_states], RANDBETWEEN(1, COUNTA(Table9[India_states]))),
IF(C48="New Zealand",
    INDEX(Table9[NewZealand_States], RANDBETWEEN(1, COUNTA(Table9[NewZealand_States]))),
""))))))</f>
        <v>Nova Scotia</v>
      </c>
      <c r="C48" s="20" t="s">
        <v>28</v>
      </c>
      <c r="D48" s="20" t="s">
        <v>55</v>
      </c>
      <c r="E48" s="21">
        <v>45438</v>
      </c>
      <c r="F48" s="22">
        <v>45438</v>
      </c>
      <c r="G48" s="23">
        <v>45438</v>
      </c>
      <c r="H48" s="24">
        <f t="shared" si="3"/>
        <v>2.5438741721854305</v>
      </c>
      <c r="I48" s="24">
        <f t="shared" si="4"/>
        <v>768.25</v>
      </c>
      <c r="J48" s="24">
        <f t="shared" si="5"/>
        <v>10.175496688741722</v>
      </c>
      <c r="K48" s="25">
        <v>3073</v>
      </c>
      <c r="L48" s="26">
        <v>302</v>
      </c>
      <c r="M48" s="24">
        <f t="shared" si="0"/>
        <v>7.6316225165562912</v>
      </c>
      <c r="N48" s="24">
        <f t="shared" si="1"/>
        <v>2304.75</v>
      </c>
      <c r="O48" s="27" t="str">
        <f t="shared" si="2"/>
        <v>Average</v>
      </c>
      <c r="W48" s="50" t="s">
        <v>134</v>
      </c>
      <c r="X48" s="50"/>
      <c r="Y48" s="50"/>
      <c r="Z48" s="50"/>
      <c r="AA48" s="50"/>
      <c r="AB48" s="50"/>
    </row>
    <row r="49" spans="1:28" x14ac:dyDescent="0.25">
      <c r="A49" s="19" t="s">
        <v>30</v>
      </c>
      <c r="B49" s="19" t="str">
        <f ca="1">IF(C49="USA",
    INDEX(Table9[USA_States], RANDBETWEEN(1, COUNTA(Table9[USA_States]))),
IF(C49="Canada",
    INDEX(Table9[Canada_States], RANDBETWEEN(1, COUNTA(Table9[Canada_States]))),
IF(C49="UK",
    INDEX(Table9[Uk_States], RANDBETWEEN(1, COUNTA(Table9[Uk_States]))),
IF(C49="Australia",
    INDEX(Table9[Australia_States], RANDBETWEEN(1, COUNTA(Table9[Australia_States]))),
IF(C49="India",
    INDEX(Table9[India_states], RANDBETWEEN(1, COUNTA(Table9[India_states]))),
IF(C49="New Zealand",
    INDEX(Table9[NewZealand_States], RANDBETWEEN(1, COUNTA(Table9[NewZealand_States]))),
""))))))</f>
        <v>Madhya Pradesh</v>
      </c>
      <c r="C49" s="20" t="s">
        <v>9</v>
      </c>
      <c r="D49" s="20" t="s">
        <v>46</v>
      </c>
      <c r="E49" s="21">
        <v>45479</v>
      </c>
      <c r="F49" s="22">
        <v>45479</v>
      </c>
      <c r="G49" s="23">
        <v>45479</v>
      </c>
      <c r="H49" s="24">
        <f t="shared" si="3"/>
        <v>10.218120805369127</v>
      </c>
      <c r="I49" s="24">
        <f t="shared" si="4"/>
        <v>1522.5</v>
      </c>
      <c r="J49" s="24">
        <f t="shared" si="5"/>
        <v>40.872483221476507</v>
      </c>
      <c r="K49" s="25">
        <v>6090</v>
      </c>
      <c r="L49" s="26">
        <v>149</v>
      </c>
      <c r="M49" s="24">
        <f t="shared" si="0"/>
        <v>30.654362416107382</v>
      </c>
      <c r="N49" s="24">
        <f t="shared" si="1"/>
        <v>4567.5</v>
      </c>
      <c r="O49" s="27" t="str">
        <f t="shared" si="2"/>
        <v>Average</v>
      </c>
      <c r="W49" s="50" t="s">
        <v>135</v>
      </c>
      <c r="X49" s="50"/>
      <c r="Y49" s="50"/>
      <c r="Z49" s="50"/>
      <c r="AA49" s="50"/>
      <c r="AB49" s="50"/>
    </row>
    <row r="50" spans="1:28" x14ac:dyDescent="0.25">
      <c r="A50" s="19" t="s">
        <v>16</v>
      </c>
      <c r="B50" s="19" t="str">
        <f ca="1">IF(C50="USA",
    INDEX(Table9[USA_States], RANDBETWEEN(1, COUNTA(Table9[USA_States]))),
IF(C50="Canada",
    INDEX(Table9[Canada_States], RANDBETWEEN(1, COUNTA(Table9[Canada_States]))),
IF(C50="UK",
    INDEX(Table9[Uk_States], RANDBETWEEN(1, COUNTA(Table9[Uk_States]))),
IF(C50="Australia",
    INDEX(Table9[Australia_States], RANDBETWEEN(1, COUNTA(Table9[Australia_States]))),
IF(C50="India",
    INDEX(Table9[India_states], RANDBETWEEN(1, COUNTA(Table9[India_states]))),
IF(C50="New Zealand",
    INDEX(Table9[NewZealand_States], RANDBETWEEN(1, COUNTA(Table9[NewZealand_States]))),
""))))))</f>
        <v>Kerala</v>
      </c>
      <c r="C50" s="20" t="s">
        <v>9</v>
      </c>
      <c r="D50" s="20" t="s">
        <v>17</v>
      </c>
      <c r="E50" s="21">
        <v>45439</v>
      </c>
      <c r="F50" s="22">
        <v>45439</v>
      </c>
      <c r="G50" s="23">
        <v>45439</v>
      </c>
      <c r="H50" s="24">
        <f t="shared" si="3"/>
        <v>233.06818181818181</v>
      </c>
      <c r="I50" s="24">
        <f t="shared" si="4"/>
        <v>2563.75</v>
      </c>
      <c r="J50" s="24">
        <f t="shared" si="5"/>
        <v>932.27272727272725</v>
      </c>
      <c r="K50" s="25">
        <v>10255</v>
      </c>
      <c r="L50" s="26">
        <v>11</v>
      </c>
      <c r="M50" s="24">
        <f t="shared" si="0"/>
        <v>699.2045454545455</v>
      </c>
      <c r="N50" s="24">
        <f t="shared" si="1"/>
        <v>7691.25</v>
      </c>
      <c r="O50" s="27" t="str">
        <f t="shared" si="2"/>
        <v>Good</v>
      </c>
      <c r="W50" s="50" t="s">
        <v>136</v>
      </c>
      <c r="X50" s="50"/>
      <c r="Y50" s="50"/>
      <c r="Z50" s="50"/>
      <c r="AA50" s="50"/>
      <c r="AB50" s="50"/>
    </row>
    <row r="51" spans="1:28" x14ac:dyDescent="0.25">
      <c r="A51" s="19" t="s">
        <v>45</v>
      </c>
      <c r="B51" s="19" t="str">
        <f ca="1">IF(C51="USA",
    INDEX(Table9[USA_States], RANDBETWEEN(1, COUNTA(Table9[USA_States]))),
IF(C51="Canada",
    INDEX(Table9[Canada_States], RANDBETWEEN(1, COUNTA(Table9[Canada_States]))),
IF(C51="UK",
    INDEX(Table9[Uk_States], RANDBETWEEN(1, COUNTA(Table9[Uk_States]))),
IF(C51="Australia",
    INDEX(Table9[Australia_States], RANDBETWEEN(1, COUNTA(Table9[Australia_States]))),
IF(C51="India",
    INDEX(Table9[India_states], RANDBETWEEN(1, COUNTA(Table9[India_states]))),
IF(C51="New Zealand",
    INDEX(Table9[NewZealand_States], RANDBETWEEN(1, COUNTA(Table9[NewZealand_States]))),
""))))))</f>
        <v>Perth</v>
      </c>
      <c r="C51" s="20" t="s">
        <v>14</v>
      </c>
      <c r="D51" s="20" t="s">
        <v>56</v>
      </c>
      <c r="E51" s="21">
        <v>45396</v>
      </c>
      <c r="F51" s="22">
        <v>45396</v>
      </c>
      <c r="G51" s="23">
        <v>45396</v>
      </c>
      <c r="H51" s="24">
        <f t="shared" si="3"/>
        <v>46.136363636363633</v>
      </c>
      <c r="I51" s="24">
        <f t="shared" si="4"/>
        <v>507.49999999999994</v>
      </c>
      <c r="J51" s="24">
        <f t="shared" si="5"/>
        <v>184.54545454545453</v>
      </c>
      <c r="K51" s="25">
        <v>2030</v>
      </c>
      <c r="L51" s="26">
        <v>11</v>
      </c>
      <c r="M51" s="24">
        <f t="shared" si="0"/>
        <v>138.40909090909091</v>
      </c>
      <c r="N51" s="24">
        <f t="shared" si="1"/>
        <v>1522.5</v>
      </c>
      <c r="O51" s="27" t="str">
        <f t="shared" si="2"/>
        <v>Average</v>
      </c>
      <c r="W51" s="50" t="s">
        <v>137</v>
      </c>
      <c r="X51" s="50"/>
      <c r="Y51" s="50"/>
      <c r="Z51" s="50"/>
      <c r="AA51" s="50"/>
      <c r="AB51" s="50"/>
    </row>
    <row r="52" spans="1:28" x14ac:dyDescent="0.25">
      <c r="A52" s="19" t="s">
        <v>8</v>
      </c>
      <c r="B52" s="19" t="str">
        <f ca="1">IF(C52="USA",
    INDEX(Table9[USA_States], RANDBETWEEN(1, COUNTA(Table9[USA_States]))),
IF(C52="Canada",
    INDEX(Table9[Canada_States], RANDBETWEEN(1, COUNTA(Table9[Canada_States]))),
IF(C52="UK",
    INDEX(Table9[Uk_States], RANDBETWEEN(1, COUNTA(Table9[Uk_States]))),
IF(C52="Australia",
    INDEX(Table9[Australia_States], RANDBETWEEN(1, COUNTA(Table9[Australia_States]))),
IF(C52="India",
    INDEX(Table9[India_states], RANDBETWEEN(1, COUNTA(Table9[India_states]))),
IF(C52="New Zealand",
    INDEX(Table9[NewZealand_States], RANDBETWEEN(1, COUNTA(Table9[NewZealand_States]))),
""))))))</f>
        <v>Australian Capital Territory</v>
      </c>
      <c r="C52" s="20" t="s">
        <v>14</v>
      </c>
      <c r="D52" s="20" t="s">
        <v>34</v>
      </c>
      <c r="E52" s="21">
        <v>45514</v>
      </c>
      <c r="F52" s="22">
        <v>45514</v>
      </c>
      <c r="G52" s="23">
        <v>45514</v>
      </c>
      <c r="H52" s="24">
        <f t="shared" si="3"/>
        <v>347.375</v>
      </c>
      <c r="I52" s="24">
        <f t="shared" si="4"/>
        <v>4863.25</v>
      </c>
      <c r="J52" s="24">
        <f t="shared" si="5"/>
        <v>1389.5</v>
      </c>
      <c r="K52" s="25">
        <v>19453</v>
      </c>
      <c r="L52" s="26">
        <v>14</v>
      </c>
      <c r="M52" s="24">
        <f t="shared" si="0"/>
        <v>1042.125</v>
      </c>
      <c r="N52" s="24">
        <f t="shared" si="1"/>
        <v>14589.75</v>
      </c>
      <c r="O52" s="27" t="str">
        <f t="shared" si="2"/>
        <v>Very Good</v>
      </c>
      <c r="W52" s="50"/>
      <c r="X52" s="50"/>
      <c r="Y52" s="50"/>
      <c r="Z52" s="50"/>
      <c r="AA52" s="50"/>
      <c r="AB52" s="50"/>
    </row>
    <row r="53" spans="1:28" x14ac:dyDescent="0.25">
      <c r="A53" s="19" t="s">
        <v>16</v>
      </c>
      <c r="B53" s="19" t="str">
        <f ca="1">IF(C53="USA",
    INDEX(Table9[USA_States], RANDBETWEEN(1, COUNTA(Table9[USA_States]))),
IF(C53="Canada",
    INDEX(Table9[Canada_States], RANDBETWEEN(1, COUNTA(Table9[Canada_States]))),
IF(C53="UK",
    INDEX(Table9[Uk_States], RANDBETWEEN(1, COUNTA(Table9[Uk_States]))),
IF(C53="Australia",
    INDEX(Table9[Australia_States], RANDBETWEEN(1, COUNTA(Table9[Australia_States]))),
IF(C53="India",
    INDEX(Table9[India_states], RANDBETWEEN(1, COUNTA(Table9[India_states]))),
IF(C53="New Zealand",
    INDEX(Table9[NewZealand_States], RANDBETWEEN(1, COUNTA(Table9[NewZealand_States]))),
""))))))</f>
        <v>Himachal Pradesh</v>
      </c>
      <c r="C53" s="20" t="s">
        <v>9</v>
      </c>
      <c r="D53" s="20" t="s">
        <v>34</v>
      </c>
      <c r="E53" s="21">
        <v>45481</v>
      </c>
      <c r="F53" s="22">
        <v>45481</v>
      </c>
      <c r="G53" s="23">
        <v>45481</v>
      </c>
      <c r="H53" s="24">
        <f t="shared" si="3"/>
        <v>27.59375</v>
      </c>
      <c r="I53" s="24">
        <f t="shared" si="4"/>
        <v>1545.25</v>
      </c>
      <c r="J53" s="24">
        <f t="shared" si="5"/>
        <v>110.375</v>
      </c>
      <c r="K53" s="25">
        <v>6181</v>
      </c>
      <c r="L53" s="26">
        <v>56</v>
      </c>
      <c r="M53" s="24">
        <f t="shared" si="0"/>
        <v>82.78125</v>
      </c>
      <c r="N53" s="24">
        <f t="shared" si="1"/>
        <v>4635.75</v>
      </c>
      <c r="O53" s="27" t="str">
        <f t="shared" si="2"/>
        <v>Average</v>
      </c>
      <c r="W53" s="50"/>
      <c r="X53" s="50"/>
      <c r="Y53" s="50"/>
      <c r="Z53" s="50"/>
      <c r="AA53" s="50"/>
      <c r="AB53" s="50"/>
    </row>
    <row r="54" spans="1:28" x14ac:dyDescent="0.25">
      <c r="A54" s="19" t="s">
        <v>11</v>
      </c>
      <c r="B54" s="19" t="str">
        <f ca="1">IF(C54="USA",
    INDEX(Table9[USA_States], RANDBETWEEN(1, COUNTA(Table9[USA_States]))),
IF(C54="Canada",
    INDEX(Table9[Canada_States], RANDBETWEEN(1, COUNTA(Table9[Canada_States]))),
IF(C54="UK",
    INDEX(Table9[Uk_States], RANDBETWEEN(1, COUNTA(Table9[Uk_States]))),
IF(C54="Australia",
    INDEX(Table9[Australia_States], RANDBETWEEN(1, COUNTA(Table9[Australia_States]))),
IF(C54="India",
    INDEX(Table9[India_states], RANDBETWEEN(1, COUNTA(Table9[India_states]))),
IF(C54="New Zealand",
    INDEX(Table9[NewZealand_States], RANDBETWEEN(1, COUNTA(Table9[NewZealand_States]))),
""))))))</f>
        <v>Massachusetts</v>
      </c>
      <c r="C54" s="20" t="s">
        <v>25</v>
      </c>
      <c r="D54" s="20" t="s">
        <v>51</v>
      </c>
      <c r="E54" s="21">
        <v>45353</v>
      </c>
      <c r="F54" s="22">
        <v>45353</v>
      </c>
      <c r="G54" s="23">
        <v>45353</v>
      </c>
      <c r="H54" s="24">
        <f t="shared" si="3"/>
        <v>29.885922330097088</v>
      </c>
      <c r="I54" s="24">
        <f t="shared" si="4"/>
        <v>3078.25</v>
      </c>
      <c r="J54" s="24">
        <f t="shared" si="5"/>
        <v>119.54368932038835</v>
      </c>
      <c r="K54" s="25">
        <v>12313</v>
      </c>
      <c r="L54" s="26">
        <v>103</v>
      </c>
      <c r="M54" s="24">
        <f t="shared" si="0"/>
        <v>89.657766990291265</v>
      </c>
      <c r="N54" s="24">
        <f t="shared" si="1"/>
        <v>9234.75</v>
      </c>
      <c r="O54" s="27" t="str">
        <f t="shared" si="2"/>
        <v>Very Good</v>
      </c>
      <c r="W54" s="50"/>
      <c r="X54" s="50"/>
      <c r="Y54" s="50"/>
      <c r="Z54" s="50"/>
      <c r="AA54" s="50"/>
      <c r="AB54" s="50"/>
    </row>
    <row r="55" spans="1:28" x14ac:dyDescent="0.25">
      <c r="A55" s="19" t="s">
        <v>11</v>
      </c>
      <c r="B55" s="19" t="str">
        <f ca="1">IF(C55="USA",
    INDEX(Table9[USA_States], RANDBETWEEN(1, COUNTA(Table9[USA_States]))),
IF(C55="Canada",
    INDEX(Table9[Canada_States], RANDBETWEEN(1, COUNTA(Table9[Canada_States]))),
IF(C55="UK",
    INDEX(Table9[Uk_States], RANDBETWEEN(1, COUNTA(Table9[Uk_States]))),
IF(C55="Australia",
    INDEX(Table9[Australia_States], RANDBETWEEN(1, COUNTA(Table9[Australia_States]))),
IF(C55="India",
    INDEX(Table9[India_states], RANDBETWEEN(1, COUNTA(Table9[India_states]))),
IF(C55="New Zealand",
    INDEX(Table9[NewZealand_States], RANDBETWEEN(1, COUNTA(Table9[NewZealand_States]))),
""))))))</f>
        <v>Leeds</v>
      </c>
      <c r="C55" s="20" t="s">
        <v>6</v>
      </c>
      <c r="D55" s="20" t="s">
        <v>46</v>
      </c>
      <c r="E55" s="21">
        <v>45301</v>
      </c>
      <c r="F55" s="22">
        <v>45301</v>
      </c>
      <c r="G55" s="23">
        <v>45301</v>
      </c>
      <c r="H55" s="24">
        <f t="shared" si="3"/>
        <v>156.72222222222223</v>
      </c>
      <c r="I55" s="24">
        <f t="shared" si="4"/>
        <v>1410.5</v>
      </c>
      <c r="J55" s="24">
        <f t="shared" si="5"/>
        <v>626.88888888888891</v>
      </c>
      <c r="K55" s="25">
        <v>5642</v>
      </c>
      <c r="L55" s="26">
        <v>9</v>
      </c>
      <c r="M55" s="24">
        <f t="shared" si="0"/>
        <v>470.16666666666669</v>
      </c>
      <c r="N55" s="24">
        <f t="shared" si="1"/>
        <v>4231.5</v>
      </c>
      <c r="O55" s="27" t="str">
        <f t="shared" si="2"/>
        <v>Average</v>
      </c>
      <c r="W55" s="50"/>
      <c r="X55" s="50"/>
      <c r="Y55" s="50"/>
      <c r="Z55" s="50"/>
      <c r="AA55" s="50"/>
      <c r="AB55" s="50"/>
    </row>
    <row r="56" spans="1:28" x14ac:dyDescent="0.25">
      <c r="A56" s="19" t="s">
        <v>5</v>
      </c>
      <c r="B56" s="19" t="str">
        <f ca="1">IF(C56="USA",
    INDEX(Table9[USA_States], RANDBETWEEN(1, COUNTA(Table9[USA_States]))),
IF(C56="Canada",
    INDEX(Table9[Canada_States], RANDBETWEEN(1, COUNTA(Table9[Canada_States]))),
IF(C56="UK",
    INDEX(Table9[Uk_States], RANDBETWEEN(1, COUNTA(Table9[Uk_States]))),
IF(C56="Australia",
    INDEX(Table9[Australia_States], RANDBETWEEN(1, COUNTA(Table9[Australia_States]))),
IF(C56="India",
    INDEX(Table9[India_states], RANDBETWEEN(1, COUNTA(Table9[India_states]))),
IF(C56="New Zealand",
    INDEX(Table9[NewZealand_States], RANDBETWEEN(1, COUNTA(Table9[NewZealand_States]))),
""))))))</f>
        <v>Taranaki</v>
      </c>
      <c r="C56" s="20" t="s">
        <v>20</v>
      </c>
      <c r="D56" s="20" t="s">
        <v>43</v>
      </c>
      <c r="E56" s="21">
        <v>45362</v>
      </c>
      <c r="F56" s="22">
        <v>45362</v>
      </c>
      <c r="G56" s="23">
        <v>45362</v>
      </c>
      <c r="H56" s="24">
        <f t="shared" si="3"/>
        <v>2.904564315352697</v>
      </c>
      <c r="I56" s="24">
        <f t="shared" si="4"/>
        <v>700</v>
      </c>
      <c r="J56" s="24">
        <f t="shared" si="5"/>
        <v>11.618257261410788</v>
      </c>
      <c r="K56" s="25">
        <v>2800</v>
      </c>
      <c r="L56" s="26">
        <v>241</v>
      </c>
      <c r="M56" s="24">
        <f t="shared" si="0"/>
        <v>8.7136929460580905</v>
      </c>
      <c r="N56" s="24">
        <f t="shared" si="1"/>
        <v>2100</v>
      </c>
      <c r="O56" s="27" t="str">
        <f t="shared" si="2"/>
        <v>Average</v>
      </c>
      <c r="W56" s="50"/>
      <c r="X56" s="50"/>
      <c r="Y56" s="50"/>
      <c r="Z56" s="50"/>
      <c r="AA56" s="50"/>
      <c r="AB56" s="50"/>
    </row>
    <row r="57" spans="1:28" x14ac:dyDescent="0.25">
      <c r="A57" s="19" t="s">
        <v>47</v>
      </c>
      <c r="B57" s="19" t="str">
        <f ca="1">IF(C57="USA",
    INDEX(Table9[USA_States], RANDBETWEEN(1, COUNTA(Table9[USA_States]))),
IF(C57="Canada",
    INDEX(Table9[Canada_States], RANDBETWEEN(1, COUNTA(Table9[Canada_States]))),
IF(C57="UK",
    INDEX(Table9[Uk_States], RANDBETWEEN(1, COUNTA(Table9[Uk_States]))),
IF(C57="Australia",
    INDEX(Table9[Australia_States], RANDBETWEEN(1, COUNTA(Table9[Australia_States]))),
IF(C57="India",
    INDEX(Table9[India_states], RANDBETWEEN(1, COUNTA(Table9[India_states]))),
IF(C57="New Zealand",
    INDEX(Table9[NewZealand_States], RANDBETWEEN(1, COUNTA(Table9[NewZealand_States]))),
""))))))</f>
        <v>West Coast</v>
      </c>
      <c r="C57" s="20" t="s">
        <v>20</v>
      </c>
      <c r="D57" s="20" t="s">
        <v>12</v>
      </c>
      <c r="E57" s="21">
        <v>45463</v>
      </c>
      <c r="F57" s="22">
        <v>45463</v>
      </c>
      <c r="G57" s="23">
        <v>45463</v>
      </c>
      <c r="H57" s="24">
        <f t="shared" si="3"/>
        <v>0.90471698113207544</v>
      </c>
      <c r="I57" s="24">
        <f t="shared" si="4"/>
        <v>239.75</v>
      </c>
      <c r="J57" s="24">
        <f t="shared" si="5"/>
        <v>3.6188679245283017</v>
      </c>
      <c r="K57" s="25">
        <v>959</v>
      </c>
      <c r="L57" s="26">
        <v>265</v>
      </c>
      <c r="M57" s="24">
        <f t="shared" si="0"/>
        <v>2.7141509433962261</v>
      </c>
      <c r="N57" s="24">
        <f t="shared" si="1"/>
        <v>719.25</v>
      </c>
      <c r="O57" s="27" t="str">
        <f t="shared" si="2"/>
        <v>Average</v>
      </c>
      <c r="W57" s="50"/>
      <c r="X57" s="50"/>
      <c r="Y57" s="50"/>
      <c r="Z57" s="50"/>
      <c r="AA57" s="50"/>
      <c r="AB57" s="50"/>
    </row>
    <row r="58" spans="1:28" x14ac:dyDescent="0.25">
      <c r="A58" s="19" t="s">
        <v>8</v>
      </c>
      <c r="B58" s="19" t="str">
        <f ca="1">IF(C58="USA",
    INDEX(Table9[USA_States], RANDBETWEEN(1, COUNTA(Table9[USA_States]))),
IF(C58="Canada",
    INDEX(Table9[Canada_States], RANDBETWEEN(1, COUNTA(Table9[Canada_States]))),
IF(C58="UK",
    INDEX(Table9[Uk_States], RANDBETWEEN(1, COUNTA(Table9[Uk_States]))),
IF(C58="Australia",
    INDEX(Table9[Australia_States], RANDBETWEEN(1, COUNTA(Table9[Australia_States]))),
IF(C58="India",
    INDEX(Table9[India_states], RANDBETWEEN(1, COUNTA(Table9[India_states]))),
IF(C58="New Zealand",
    INDEX(Table9[NewZealand_States], RANDBETWEEN(1, COUNTA(Table9[NewZealand_States]))),
""))))))</f>
        <v>Northern Ireland</v>
      </c>
      <c r="C58" s="20" t="s">
        <v>6</v>
      </c>
      <c r="D58" s="20" t="s">
        <v>34</v>
      </c>
      <c r="E58" s="21">
        <v>45530</v>
      </c>
      <c r="F58" s="22">
        <v>45530</v>
      </c>
      <c r="G58" s="23">
        <v>45530</v>
      </c>
      <c r="H58" s="24">
        <f t="shared" si="3"/>
        <v>2.3387850467289719</v>
      </c>
      <c r="I58" s="24">
        <f t="shared" si="4"/>
        <v>500.5</v>
      </c>
      <c r="J58" s="24">
        <f t="shared" si="5"/>
        <v>9.3551401869158877</v>
      </c>
      <c r="K58" s="25">
        <v>2002</v>
      </c>
      <c r="L58" s="26">
        <v>214</v>
      </c>
      <c r="M58" s="24">
        <f t="shared" si="0"/>
        <v>7.0163551401869153</v>
      </c>
      <c r="N58" s="24">
        <f t="shared" si="1"/>
        <v>1501.5</v>
      </c>
      <c r="O58" s="27" t="str">
        <f t="shared" si="2"/>
        <v>Average</v>
      </c>
      <c r="W58" s="50"/>
      <c r="X58" s="50"/>
      <c r="Y58" s="50"/>
      <c r="Z58" s="50"/>
      <c r="AA58" s="50"/>
      <c r="AB58" s="50"/>
    </row>
    <row r="59" spans="1:28" x14ac:dyDescent="0.25">
      <c r="A59" s="19" t="s">
        <v>35</v>
      </c>
      <c r="B59" s="19" t="str">
        <f ca="1">IF(C59="USA",
    INDEX(Table9[USA_States], RANDBETWEEN(1, COUNTA(Table9[USA_States]))),
IF(C59="Canada",
    INDEX(Table9[Canada_States], RANDBETWEEN(1, COUNTA(Table9[Canada_States]))),
IF(C59="UK",
    INDEX(Table9[Uk_States], RANDBETWEEN(1, COUNTA(Table9[Uk_States]))),
IF(C59="Australia",
    INDEX(Table9[Australia_States], RANDBETWEEN(1, COUNTA(Table9[Australia_States]))),
IF(C59="India",
    INDEX(Table9[India_states], RANDBETWEEN(1, COUNTA(Table9[India_states]))),
IF(C59="New Zealand",
    INDEX(Table9[NewZealand_States], RANDBETWEEN(1, COUNTA(Table9[NewZealand_States]))),
""))))))</f>
        <v>Alberta</v>
      </c>
      <c r="C59" s="20" t="s">
        <v>28</v>
      </c>
      <c r="D59" s="20" t="s">
        <v>36</v>
      </c>
      <c r="E59" s="21">
        <v>45486</v>
      </c>
      <c r="F59" s="22">
        <v>45486</v>
      </c>
      <c r="G59" s="23">
        <v>45486</v>
      </c>
      <c r="H59" s="24">
        <f t="shared" si="3"/>
        <v>4.7578125</v>
      </c>
      <c r="I59" s="24">
        <f t="shared" si="4"/>
        <v>152.25</v>
      </c>
      <c r="J59" s="24">
        <f t="shared" si="5"/>
        <v>19.03125</v>
      </c>
      <c r="K59" s="25">
        <v>609</v>
      </c>
      <c r="L59" s="26">
        <v>32</v>
      </c>
      <c r="M59" s="24">
        <f t="shared" si="0"/>
        <v>14.2734375</v>
      </c>
      <c r="N59" s="24">
        <f t="shared" si="1"/>
        <v>456.75</v>
      </c>
      <c r="O59" s="27" t="str">
        <f t="shared" si="2"/>
        <v>Average</v>
      </c>
      <c r="W59" s="50"/>
      <c r="X59" s="50"/>
      <c r="Y59" s="50"/>
      <c r="Z59" s="50"/>
      <c r="AA59" s="50"/>
      <c r="AB59" s="50"/>
    </row>
    <row r="60" spans="1:28" x14ac:dyDescent="0.25">
      <c r="A60" s="19" t="s">
        <v>49</v>
      </c>
      <c r="B60" s="19" t="str">
        <f ca="1">IF(C60="USA",
    INDEX(Table9[USA_States], RANDBETWEEN(1, COUNTA(Table9[USA_States]))),
IF(C60="Canada",
    INDEX(Table9[Canada_States], RANDBETWEEN(1, COUNTA(Table9[Canada_States]))),
IF(C60="UK",
    INDEX(Table9[Uk_States], RANDBETWEEN(1, COUNTA(Table9[Uk_States]))),
IF(C60="Australia",
    INDEX(Table9[Australia_States], RANDBETWEEN(1, COUNTA(Table9[Australia_States]))),
IF(C60="India",
    INDEX(Table9[India_states], RANDBETWEEN(1, COUNTA(Table9[India_states]))),
IF(C60="New Zealand",
    INDEX(Table9[NewZealand_States], RANDBETWEEN(1, COUNTA(Table9[NewZealand_States]))),
""))))))</f>
        <v>Florida</v>
      </c>
      <c r="C60" s="20" t="s">
        <v>25</v>
      </c>
      <c r="D60" s="20" t="s">
        <v>38</v>
      </c>
      <c r="E60" s="21">
        <v>45333</v>
      </c>
      <c r="F60" s="22">
        <v>45333</v>
      </c>
      <c r="G60" s="23">
        <v>45333</v>
      </c>
      <c r="H60" s="24">
        <f t="shared" si="3"/>
        <v>1.305327868852459</v>
      </c>
      <c r="I60" s="24">
        <f t="shared" si="4"/>
        <v>318.5</v>
      </c>
      <c r="J60" s="24">
        <f t="shared" si="5"/>
        <v>5.221311475409836</v>
      </c>
      <c r="K60" s="25">
        <v>1274</v>
      </c>
      <c r="L60" s="26">
        <v>244</v>
      </c>
      <c r="M60" s="24">
        <f t="shared" si="0"/>
        <v>3.915983606557377</v>
      </c>
      <c r="N60" s="24">
        <f t="shared" si="1"/>
        <v>955.5</v>
      </c>
      <c r="O60" s="27" t="str">
        <f t="shared" si="2"/>
        <v>Average</v>
      </c>
      <c r="W60" s="50"/>
      <c r="X60" s="50"/>
      <c r="Y60" s="50"/>
      <c r="Z60" s="50"/>
      <c r="AA60" s="50"/>
      <c r="AB60" s="50"/>
    </row>
    <row r="61" spans="1:28" x14ac:dyDescent="0.25">
      <c r="A61" s="19" t="s">
        <v>32</v>
      </c>
      <c r="B61" s="19" t="str">
        <f ca="1">IF(C61="USA",
    INDEX(Table9[USA_States], RANDBETWEEN(1, COUNTA(Table9[USA_States]))),
IF(C61="Canada",
    INDEX(Table9[Canada_States], RANDBETWEEN(1, COUNTA(Table9[Canada_States]))),
IF(C61="UK",
    INDEX(Table9[Uk_States], RANDBETWEEN(1, COUNTA(Table9[Uk_States]))),
IF(C61="Australia",
    INDEX(Table9[Australia_States], RANDBETWEEN(1, COUNTA(Table9[Australia_States]))),
IF(C61="India",
    INDEX(Table9[India_states], RANDBETWEEN(1, COUNTA(Table9[India_states]))),
IF(C61="New Zealand",
    INDEX(Table9[NewZealand_States], RANDBETWEEN(1, COUNTA(Table9[NewZealand_States]))),
""))))))</f>
        <v>Texas</v>
      </c>
      <c r="C61" s="20" t="s">
        <v>25</v>
      </c>
      <c r="D61" s="20" t="s">
        <v>26</v>
      </c>
      <c r="E61" s="21">
        <v>45318</v>
      </c>
      <c r="F61" s="22">
        <v>45318</v>
      </c>
      <c r="G61" s="23">
        <v>45318</v>
      </c>
      <c r="H61" s="24">
        <f t="shared" si="3"/>
        <v>10.490331491712707</v>
      </c>
      <c r="I61" s="24">
        <f t="shared" si="4"/>
        <v>1898.75</v>
      </c>
      <c r="J61" s="24">
        <f t="shared" si="5"/>
        <v>41.961325966850829</v>
      </c>
      <c r="K61" s="25">
        <v>7595</v>
      </c>
      <c r="L61" s="26">
        <v>181</v>
      </c>
      <c r="M61" s="24">
        <f t="shared" si="0"/>
        <v>31.47099447513812</v>
      </c>
      <c r="N61" s="24">
        <f t="shared" si="1"/>
        <v>5696.25</v>
      </c>
      <c r="O61" s="27" t="str">
        <f t="shared" si="2"/>
        <v>Average</v>
      </c>
      <c r="W61" s="50"/>
      <c r="X61" s="50"/>
      <c r="Y61" s="50"/>
      <c r="Z61" s="50"/>
      <c r="AA61" s="50"/>
      <c r="AB61" s="50"/>
    </row>
    <row r="62" spans="1:28" x14ac:dyDescent="0.25">
      <c r="A62" s="19" t="s">
        <v>8</v>
      </c>
      <c r="B62" s="19" t="str">
        <f ca="1">IF(C62="USA",
    INDEX(Table9[USA_States], RANDBETWEEN(1, COUNTA(Table9[USA_States]))),
IF(C62="Canada",
    INDEX(Table9[Canada_States], RANDBETWEEN(1, COUNTA(Table9[Canada_States]))),
IF(C62="UK",
    INDEX(Table9[Uk_States], RANDBETWEEN(1, COUNTA(Table9[Uk_States]))),
IF(C62="Australia",
    INDEX(Table9[Australia_States], RANDBETWEEN(1, COUNTA(Table9[Australia_States]))),
IF(C62="India",
    INDEX(Table9[India_states], RANDBETWEEN(1, COUNTA(Table9[India_states]))),
IF(C62="New Zealand",
    INDEX(Table9[NewZealand_States], RANDBETWEEN(1, COUNTA(Table9[NewZealand_States]))),
""))))))</f>
        <v>Scotland</v>
      </c>
      <c r="C62" s="20" t="s">
        <v>6</v>
      </c>
      <c r="D62" s="20" t="s">
        <v>17</v>
      </c>
      <c r="E62" s="21">
        <v>45322</v>
      </c>
      <c r="F62" s="22">
        <v>45322</v>
      </c>
      <c r="G62" s="23">
        <v>45322</v>
      </c>
      <c r="H62" s="24">
        <f t="shared" si="3"/>
        <v>8.6222627737226283</v>
      </c>
      <c r="I62" s="24">
        <f t="shared" si="4"/>
        <v>1181.25</v>
      </c>
      <c r="J62" s="24">
        <f t="shared" si="5"/>
        <v>34.489051094890513</v>
      </c>
      <c r="K62" s="25">
        <v>4725</v>
      </c>
      <c r="L62" s="26">
        <v>137</v>
      </c>
      <c r="M62" s="24">
        <f t="shared" si="0"/>
        <v>25.866788321167885</v>
      </c>
      <c r="N62" s="24">
        <f t="shared" si="1"/>
        <v>3543.75</v>
      </c>
      <c r="O62" s="27" t="str">
        <f t="shared" si="2"/>
        <v>Average</v>
      </c>
      <c r="W62" s="50"/>
      <c r="X62" s="50"/>
      <c r="Y62" s="50"/>
      <c r="Z62" s="50"/>
      <c r="AA62" s="50"/>
      <c r="AB62" s="50"/>
    </row>
    <row r="63" spans="1:28" x14ac:dyDescent="0.25">
      <c r="A63" s="19" t="s">
        <v>49</v>
      </c>
      <c r="B63" s="19" t="str">
        <f ca="1">IF(C63="USA",
    INDEX(Table9[USA_States], RANDBETWEEN(1, COUNTA(Table9[USA_States]))),
IF(C63="Canada",
    INDEX(Table9[Canada_States], RANDBETWEEN(1, COUNTA(Table9[Canada_States]))),
IF(C63="UK",
    INDEX(Table9[Uk_States], RANDBETWEEN(1, COUNTA(Table9[Uk_States]))),
IF(C63="Australia",
    INDEX(Table9[Australia_States], RANDBETWEEN(1, COUNTA(Table9[Australia_States]))),
IF(C63="India",
    INDEX(Table9[India_states], RANDBETWEEN(1, COUNTA(Table9[India_states]))),
IF(C63="New Zealand",
    INDEX(Table9[NewZealand_States], RANDBETWEEN(1, COUNTA(Table9[NewZealand_States]))),
""))))))</f>
        <v>Colorado</v>
      </c>
      <c r="C63" s="20" t="s">
        <v>25</v>
      </c>
      <c r="D63" s="20" t="s">
        <v>43</v>
      </c>
      <c r="E63" s="21">
        <v>45522</v>
      </c>
      <c r="F63" s="22">
        <v>45522</v>
      </c>
      <c r="G63" s="23">
        <v>45522</v>
      </c>
      <c r="H63" s="24">
        <f t="shared" si="3"/>
        <v>100.84375</v>
      </c>
      <c r="I63" s="24">
        <f t="shared" si="4"/>
        <v>2420.25</v>
      </c>
      <c r="J63" s="24">
        <f t="shared" si="5"/>
        <v>403.375</v>
      </c>
      <c r="K63" s="25">
        <v>9681</v>
      </c>
      <c r="L63" s="26">
        <v>24</v>
      </c>
      <c r="M63" s="24">
        <f t="shared" si="0"/>
        <v>302.53125</v>
      </c>
      <c r="N63" s="24">
        <f t="shared" si="1"/>
        <v>7260.75</v>
      </c>
      <c r="O63" s="27" t="str">
        <f t="shared" si="2"/>
        <v>Good</v>
      </c>
      <c r="W63" s="50"/>
      <c r="X63" s="50"/>
      <c r="Y63" s="50"/>
      <c r="Z63" s="50"/>
      <c r="AA63" s="50"/>
      <c r="AB63" s="50"/>
    </row>
    <row r="64" spans="1:28" x14ac:dyDescent="0.25">
      <c r="A64" s="19" t="s">
        <v>53</v>
      </c>
      <c r="B64" s="19" t="str">
        <f ca="1">IF(C64="USA",
    INDEX(Table9[USA_States], RANDBETWEEN(1, COUNTA(Table9[USA_States]))),
IF(C64="Canada",
    INDEX(Table9[Canada_States], RANDBETWEEN(1, COUNTA(Table9[Canada_States]))),
IF(C64="UK",
    INDEX(Table9[Uk_States], RANDBETWEEN(1, COUNTA(Table9[Uk_States]))),
IF(C64="Australia",
    INDEX(Table9[Australia_States], RANDBETWEEN(1, COUNTA(Table9[Australia_States]))),
IF(C64="India",
    INDEX(Table9[India_states], RANDBETWEEN(1, COUNTA(Table9[India_states]))),
IF(C64="New Zealand",
    INDEX(Table9[NewZealand_States], RANDBETWEEN(1, COUNTA(Table9[NewZealand_States]))),
""))))))</f>
        <v>Queensland</v>
      </c>
      <c r="C64" s="20" t="s">
        <v>14</v>
      </c>
      <c r="D64" s="20" t="s">
        <v>41</v>
      </c>
      <c r="E64" s="21">
        <v>45527</v>
      </c>
      <c r="F64" s="22">
        <v>45527</v>
      </c>
      <c r="G64" s="23">
        <v>45527</v>
      </c>
      <c r="H64" s="24">
        <f t="shared" si="3"/>
        <v>2.2508038585209005</v>
      </c>
      <c r="I64" s="24">
        <f t="shared" si="4"/>
        <v>700</v>
      </c>
      <c r="J64" s="24">
        <f t="shared" si="5"/>
        <v>9.0032154340836019</v>
      </c>
      <c r="K64" s="25">
        <v>2800</v>
      </c>
      <c r="L64" s="26">
        <v>311</v>
      </c>
      <c r="M64" s="24">
        <f t="shared" si="0"/>
        <v>6.7524115755627019</v>
      </c>
      <c r="N64" s="24">
        <f t="shared" si="1"/>
        <v>2100</v>
      </c>
      <c r="O64" s="27" t="str">
        <f t="shared" si="2"/>
        <v>Average</v>
      </c>
      <c r="W64" s="50"/>
      <c r="X64" s="50"/>
      <c r="Y64" s="50"/>
      <c r="Z64" s="50"/>
      <c r="AA64" s="50"/>
      <c r="AB64" s="50"/>
    </row>
    <row r="65" spans="1:28" x14ac:dyDescent="0.25">
      <c r="A65" s="19" t="s">
        <v>35</v>
      </c>
      <c r="B65" s="19" t="str">
        <f ca="1">IF(C65="USA",
    INDEX(Table9[USA_States], RANDBETWEEN(1, COUNTA(Table9[USA_States]))),
IF(C65="Canada",
    INDEX(Table9[Canada_States], RANDBETWEEN(1, COUNTA(Table9[Canada_States]))),
IF(C65="UK",
    INDEX(Table9[Uk_States], RANDBETWEEN(1, COUNTA(Table9[Uk_States]))),
IF(C65="Australia",
    INDEX(Table9[Australia_States], RANDBETWEEN(1, COUNTA(Table9[Australia_States]))),
IF(C65="India",
    INDEX(Table9[India_states], RANDBETWEEN(1, COUNTA(Table9[India_states]))),
IF(C65="New Zealand",
    INDEX(Table9[NewZealand_States], RANDBETWEEN(1, COUNTA(Table9[NewZealand_States]))),
""))))))</f>
        <v>Waikato</v>
      </c>
      <c r="C65" s="20" t="s">
        <v>20</v>
      </c>
      <c r="D65" s="20" t="s">
        <v>19</v>
      </c>
      <c r="E65" s="21">
        <v>45437</v>
      </c>
      <c r="F65" s="22">
        <v>45437</v>
      </c>
      <c r="G65" s="23">
        <v>45437</v>
      </c>
      <c r="H65" s="24">
        <f t="shared" si="3"/>
        <v>200.02500000000001</v>
      </c>
      <c r="I65" s="24">
        <f t="shared" si="4"/>
        <v>2000.25</v>
      </c>
      <c r="J65" s="24">
        <f t="shared" si="5"/>
        <v>800.1</v>
      </c>
      <c r="K65" s="25">
        <v>8001</v>
      </c>
      <c r="L65" s="26">
        <v>10</v>
      </c>
      <c r="M65" s="24">
        <f t="shared" si="0"/>
        <v>600.07500000000005</v>
      </c>
      <c r="N65" s="24">
        <f t="shared" si="1"/>
        <v>6000.75</v>
      </c>
      <c r="O65" s="27" t="str">
        <f t="shared" si="2"/>
        <v>Good</v>
      </c>
      <c r="W65" s="50"/>
      <c r="X65" s="50"/>
      <c r="Y65" s="50"/>
      <c r="Z65" s="50"/>
      <c r="AA65" s="50"/>
      <c r="AB65" s="50"/>
    </row>
    <row r="66" spans="1:28" x14ac:dyDescent="0.25">
      <c r="A66" s="19" t="s">
        <v>42</v>
      </c>
      <c r="B66" s="19" t="str">
        <f ca="1">IF(C66="USA",
    INDEX(Table9[USA_States], RANDBETWEEN(1, COUNTA(Table9[USA_States]))),
IF(C66="Canada",
    INDEX(Table9[Canada_States], RANDBETWEEN(1, COUNTA(Table9[Canada_States]))),
IF(C66="UK",
    INDEX(Table9[Uk_States], RANDBETWEEN(1, COUNTA(Table9[Uk_States]))),
IF(C66="Australia",
    INDEX(Table9[Australia_States], RANDBETWEEN(1, COUNTA(Table9[Australia_States]))),
IF(C66="India",
    INDEX(Table9[India_states], RANDBETWEEN(1, COUNTA(Table9[India_states]))),
IF(C66="New Zealand",
    INDEX(Table9[NewZealand_States], RANDBETWEEN(1, COUNTA(Table9[NewZealand_States]))),
""))))))</f>
        <v>Western Australia</v>
      </c>
      <c r="C66" s="20" t="s">
        <v>14</v>
      </c>
      <c r="D66" s="20" t="s">
        <v>57</v>
      </c>
      <c r="E66" s="21">
        <v>45329</v>
      </c>
      <c r="F66" s="22">
        <v>45329</v>
      </c>
      <c r="G66" s="23">
        <v>45329</v>
      </c>
      <c r="H66" s="24">
        <f t="shared" ref="H66:H129" si="6">J66/4</f>
        <v>13.5625</v>
      </c>
      <c r="I66" s="24">
        <f t="shared" ref="I66:I129" si="7">H66*L66</f>
        <v>1464.75</v>
      </c>
      <c r="J66" s="24">
        <f t="shared" ref="J66:J129" si="8">K66/L66</f>
        <v>54.25</v>
      </c>
      <c r="K66" s="25">
        <v>5859</v>
      </c>
      <c r="L66" s="26">
        <v>108</v>
      </c>
      <c r="M66" s="24">
        <f t="shared" ref="M66:M129" si="9">J66-H66</f>
        <v>40.6875</v>
      </c>
      <c r="N66" s="24">
        <f t="shared" ref="N66:N129" si="10">K66-I66</f>
        <v>4394.25</v>
      </c>
      <c r="O66" s="27" t="str">
        <f t="shared" ref="O66:O129" si="11">IF(K66&gt;12000, "Very Good", IF(K66&gt;=8000, "Good", "Average"))</f>
        <v>Average</v>
      </c>
      <c r="W66" s="50"/>
      <c r="X66" s="50"/>
      <c r="Y66" s="50"/>
      <c r="Z66" s="50"/>
      <c r="AA66" s="50"/>
      <c r="AB66" s="50"/>
    </row>
    <row r="67" spans="1:28" x14ac:dyDescent="0.25">
      <c r="A67" s="19" t="s">
        <v>30</v>
      </c>
      <c r="B67" s="19" t="str">
        <f ca="1">IF(C67="USA",
    INDEX(Table9[USA_States], RANDBETWEEN(1, COUNTA(Table9[USA_States]))),
IF(C67="Canada",
    INDEX(Table9[Canada_States], RANDBETWEEN(1, COUNTA(Table9[Canada_States]))),
IF(C67="UK",
    INDEX(Table9[Uk_States], RANDBETWEEN(1, COUNTA(Table9[Uk_States]))),
IF(C67="Australia",
    INDEX(Table9[Australia_States], RANDBETWEEN(1, COUNTA(Table9[Australia_States]))),
IF(C67="India",
    INDEX(Table9[India_states], RANDBETWEEN(1, COUNTA(Table9[India_states]))),
IF(C67="New Zealand",
    INDEX(Table9[NewZealand_States], RANDBETWEEN(1, COUNTA(Table9[NewZealand_States]))),
""))))))</f>
        <v>California</v>
      </c>
      <c r="C67" s="20" t="s">
        <v>25</v>
      </c>
      <c r="D67" s="20" t="s">
        <v>26</v>
      </c>
      <c r="E67" s="21">
        <v>45424</v>
      </c>
      <c r="F67" s="22">
        <v>45424</v>
      </c>
      <c r="G67" s="23">
        <v>45424</v>
      </c>
      <c r="H67" s="24">
        <f t="shared" si="6"/>
        <v>6.9170822942643388</v>
      </c>
      <c r="I67" s="24">
        <f t="shared" si="7"/>
        <v>2773.75</v>
      </c>
      <c r="J67" s="24">
        <f t="shared" si="8"/>
        <v>27.668329177057355</v>
      </c>
      <c r="K67" s="25">
        <v>11095</v>
      </c>
      <c r="L67" s="26">
        <v>401</v>
      </c>
      <c r="M67" s="24">
        <f t="shared" si="9"/>
        <v>20.751246882793016</v>
      </c>
      <c r="N67" s="24">
        <f t="shared" si="10"/>
        <v>8321.25</v>
      </c>
      <c r="O67" s="27" t="str">
        <f t="shared" si="11"/>
        <v>Good</v>
      </c>
      <c r="W67" s="50"/>
      <c r="X67" s="50"/>
      <c r="Y67" s="50"/>
      <c r="Z67" s="50"/>
      <c r="AA67" s="50"/>
      <c r="AB67" s="50"/>
    </row>
    <row r="68" spans="1:28" x14ac:dyDescent="0.25">
      <c r="A68" s="19" t="s">
        <v>52</v>
      </c>
      <c r="B68" s="19" t="str">
        <f ca="1">IF(C68="USA",
    INDEX(Table9[USA_States], RANDBETWEEN(1, COUNTA(Table9[USA_States]))),
IF(C68="Canada",
    INDEX(Table9[Canada_States], RANDBETWEEN(1, COUNTA(Table9[Canada_States]))),
IF(C68="UK",
    INDEX(Table9[Uk_States], RANDBETWEEN(1, COUNTA(Table9[Uk_States]))),
IF(C68="Australia",
    INDEX(Table9[Australia_States], RANDBETWEEN(1, COUNTA(Table9[Australia_States]))),
IF(C68="India",
    INDEX(Table9[India_states], RANDBETWEEN(1, COUNTA(Table9[India_states]))),
IF(C68="New Zealand",
    INDEX(Table9[NewZealand_States], RANDBETWEEN(1, COUNTA(Table9[NewZealand_States]))),
""))))))</f>
        <v>South Australia</v>
      </c>
      <c r="C68" s="20" t="s">
        <v>14</v>
      </c>
      <c r="D68" s="20" t="s">
        <v>38</v>
      </c>
      <c r="E68" s="21">
        <v>45358</v>
      </c>
      <c r="F68" s="22">
        <v>45358</v>
      </c>
      <c r="G68" s="23">
        <v>45358</v>
      </c>
      <c r="H68" s="24">
        <f t="shared" si="6"/>
        <v>4.4007352941176467</v>
      </c>
      <c r="I68" s="24">
        <f t="shared" si="7"/>
        <v>1795.4999999999998</v>
      </c>
      <c r="J68" s="24">
        <f t="shared" si="8"/>
        <v>17.602941176470587</v>
      </c>
      <c r="K68" s="25">
        <v>7182</v>
      </c>
      <c r="L68" s="26">
        <v>408</v>
      </c>
      <c r="M68" s="24">
        <f t="shared" si="9"/>
        <v>13.20220588235294</v>
      </c>
      <c r="N68" s="24">
        <f t="shared" si="10"/>
        <v>5386.5</v>
      </c>
      <c r="O68" s="27" t="str">
        <f t="shared" si="11"/>
        <v>Average</v>
      </c>
      <c r="W68" s="50"/>
      <c r="X68" s="50"/>
      <c r="Y68" s="50"/>
      <c r="Z68" s="50"/>
      <c r="AA68" s="50"/>
      <c r="AB68" s="50"/>
    </row>
    <row r="69" spans="1:28" x14ac:dyDescent="0.25">
      <c r="A69" s="19" t="s">
        <v>47</v>
      </c>
      <c r="B69" s="19" t="str">
        <f ca="1">IF(C69="USA",
    INDEX(Table9[USA_States], RANDBETWEEN(1, COUNTA(Table9[USA_States]))),
IF(C69="Canada",
    INDEX(Table9[Canada_States], RANDBETWEEN(1, COUNTA(Table9[Canada_States]))),
IF(C69="UK",
    INDEX(Table9[Uk_States], RANDBETWEEN(1, COUNTA(Table9[Uk_States]))),
IF(C69="Australia",
    INDEX(Table9[Australia_States], RANDBETWEEN(1, COUNTA(Table9[Australia_States]))),
IF(C69="India",
    INDEX(Table9[India_states], RANDBETWEEN(1, COUNTA(Table9[India_states]))),
IF(C69="New Zealand",
    INDEX(Table9[NewZealand_States], RANDBETWEEN(1, COUNTA(Table9[NewZealand_States]))),
""))))))</f>
        <v>Saskatchewan</v>
      </c>
      <c r="C69" s="20" t="s">
        <v>28</v>
      </c>
      <c r="D69" s="20" t="s">
        <v>56</v>
      </c>
      <c r="E69" s="21">
        <v>45294</v>
      </c>
      <c r="F69" s="22">
        <v>45294</v>
      </c>
      <c r="G69" s="23">
        <v>45294</v>
      </c>
      <c r="H69" s="24">
        <f t="shared" si="6"/>
        <v>5.139367816091954</v>
      </c>
      <c r="I69" s="24">
        <f t="shared" si="7"/>
        <v>1788.5</v>
      </c>
      <c r="J69" s="24">
        <f t="shared" si="8"/>
        <v>20.557471264367816</v>
      </c>
      <c r="K69" s="25">
        <v>7154</v>
      </c>
      <c r="L69" s="26">
        <v>348</v>
      </c>
      <c r="M69" s="24">
        <f t="shared" si="9"/>
        <v>15.418103448275861</v>
      </c>
      <c r="N69" s="24">
        <f t="shared" si="10"/>
        <v>5365.5</v>
      </c>
      <c r="O69" s="27" t="str">
        <f t="shared" si="11"/>
        <v>Average</v>
      </c>
      <c r="W69" s="50"/>
      <c r="X69" s="50"/>
      <c r="Y69" s="50"/>
      <c r="Z69" s="50"/>
      <c r="AA69" s="50"/>
      <c r="AB69" s="50"/>
    </row>
    <row r="70" spans="1:28" x14ac:dyDescent="0.25">
      <c r="A70" s="19" t="s">
        <v>8</v>
      </c>
      <c r="B70" s="19" t="str">
        <f ca="1">IF(C70="USA",
    INDEX(Table9[USA_States], RANDBETWEEN(1, COUNTA(Table9[USA_States]))),
IF(C70="Canada",
    INDEX(Table9[Canada_States], RANDBETWEEN(1, COUNTA(Table9[Canada_States]))),
IF(C70="UK",
    INDEX(Table9[Uk_States], RANDBETWEEN(1, COUNTA(Table9[Uk_States]))),
IF(C70="Australia",
    INDEX(Table9[Australia_States], RANDBETWEEN(1, COUNTA(Table9[Australia_States]))),
IF(C70="India",
    INDEX(Table9[India_states], RANDBETWEEN(1, COUNTA(Table9[India_states]))),
IF(C70="New Zealand",
    INDEX(Table9[NewZealand_States], RANDBETWEEN(1, COUNTA(Table9[NewZealand_States]))),
""))))))</f>
        <v>Missouri</v>
      </c>
      <c r="C70" s="20" t="s">
        <v>25</v>
      </c>
      <c r="D70" s="20" t="s">
        <v>19</v>
      </c>
      <c r="E70" s="21">
        <v>45499</v>
      </c>
      <c r="F70" s="22">
        <v>45499</v>
      </c>
      <c r="G70" s="23">
        <v>45499</v>
      </c>
      <c r="H70" s="24">
        <f t="shared" si="6"/>
        <v>5.9659090909090908</v>
      </c>
      <c r="I70" s="24">
        <f t="shared" si="7"/>
        <v>1575</v>
      </c>
      <c r="J70" s="24">
        <f t="shared" si="8"/>
        <v>23.863636363636363</v>
      </c>
      <c r="K70" s="25">
        <v>6300</v>
      </c>
      <c r="L70" s="26">
        <v>264</v>
      </c>
      <c r="M70" s="24">
        <f t="shared" si="9"/>
        <v>17.897727272727273</v>
      </c>
      <c r="N70" s="24">
        <f t="shared" si="10"/>
        <v>4725</v>
      </c>
      <c r="O70" s="27" t="str">
        <f t="shared" si="11"/>
        <v>Average</v>
      </c>
      <c r="W70" s="50"/>
      <c r="X70" s="50"/>
      <c r="Y70" s="50"/>
      <c r="Z70" s="50"/>
      <c r="AA70" s="50"/>
      <c r="AB70" s="50"/>
    </row>
    <row r="71" spans="1:28" x14ac:dyDescent="0.25">
      <c r="A71" s="19" t="s">
        <v>35</v>
      </c>
      <c r="B71" s="19" t="str">
        <f ca="1">IF(C71="USA",
    INDEX(Table9[USA_States], RANDBETWEEN(1, COUNTA(Table9[USA_States]))),
IF(C71="Canada",
    INDEX(Table9[Canada_States], RANDBETWEEN(1, COUNTA(Table9[Canada_States]))),
IF(C71="UK",
    INDEX(Table9[Uk_States], RANDBETWEEN(1, COUNTA(Table9[Uk_States]))),
IF(C71="Australia",
    INDEX(Table9[Australia_States], RANDBETWEEN(1, COUNTA(Table9[Australia_States]))),
IF(C71="India",
    INDEX(Table9[India_states], RANDBETWEEN(1, COUNTA(Table9[India_states]))),
IF(C71="New Zealand",
    INDEX(Table9[NewZealand_States], RANDBETWEEN(1, COUNTA(Table9[NewZealand_States]))),
""))))))</f>
        <v>Manawatu-Wanganui</v>
      </c>
      <c r="C71" s="20" t="s">
        <v>20</v>
      </c>
      <c r="D71" s="20" t="s">
        <v>26</v>
      </c>
      <c r="E71" s="21">
        <v>45383</v>
      </c>
      <c r="F71" s="22">
        <v>45383</v>
      </c>
      <c r="G71" s="23">
        <v>45383</v>
      </c>
      <c r="H71" s="24">
        <f t="shared" si="6"/>
        <v>12.858247422680412</v>
      </c>
      <c r="I71" s="24">
        <f t="shared" si="7"/>
        <v>1247.25</v>
      </c>
      <c r="J71" s="24">
        <f t="shared" si="8"/>
        <v>51.432989690721648</v>
      </c>
      <c r="K71" s="25">
        <v>4989</v>
      </c>
      <c r="L71" s="26">
        <v>97</v>
      </c>
      <c r="M71" s="24">
        <f t="shared" si="9"/>
        <v>38.574742268041234</v>
      </c>
      <c r="N71" s="24">
        <f t="shared" si="10"/>
        <v>3741.75</v>
      </c>
      <c r="O71" s="27" t="str">
        <f t="shared" si="11"/>
        <v>Average</v>
      </c>
      <c r="W71" s="50"/>
      <c r="X71" s="50"/>
      <c r="Y71" s="50"/>
      <c r="Z71" s="50"/>
      <c r="AA71" s="50"/>
      <c r="AB71" s="50"/>
    </row>
    <row r="72" spans="1:28" x14ac:dyDescent="0.25">
      <c r="A72" s="19" t="s">
        <v>39</v>
      </c>
      <c r="B72" s="19" t="str">
        <f ca="1">IF(C72="USA",
    INDEX(Table9[USA_States], RANDBETWEEN(1, COUNTA(Table9[USA_States]))),
IF(C72="Canada",
    INDEX(Table9[Canada_States], RANDBETWEEN(1, COUNTA(Table9[Canada_States]))),
IF(C72="UK",
    INDEX(Table9[Uk_States], RANDBETWEEN(1, COUNTA(Table9[Uk_States]))),
IF(C72="Australia",
    INDEX(Table9[Australia_States], RANDBETWEEN(1, COUNTA(Table9[Australia_States]))),
IF(C72="India",
    INDEX(Table9[India_states], RANDBETWEEN(1, COUNTA(Table9[India_states]))),
IF(C72="New Zealand",
    INDEX(Table9[NewZealand_States], RANDBETWEEN(1, COUNTA(Table9[NewZealand_States]))),
""))))))</f>
        <v>Michigan</v>
      </c>
      <c r="C72" s="20" t="s">
        <v>25</v>
      </c>
      <c r="D72" s="20" t="s">
        <v>19</v>
      </c>
      <c r="E72" s="21">
        <v>45390</v>
      </c>
      <c r="F72" s="22">
        <v>45390</v>
      </c>
      <c r="G72" s="23">
        <v>45390</v>
      </c>
      <c r="H72" s="24">
        <f t="shared" si="6"/>
        <v>16.070833333333333</v>
      </c>
      <c r="I72" s="24">
        <f t="shared" si="7"/>
        <v>2892.75</v>
      </c>
      <c r="J72" s="24">
        <f t="shared" si="8"/>
        <v>64.283333333333331</v>
      </c>
      <c r="K72" s="25">
        <v>11571</v>
      </c>
      <c r="L72" s="26">
        <v>180</v>
      </c>
      <c r="M72" s="24">
        <f t="shared" si="9"/>
        <v>48.212499999999999</v>
      </c>
      <c r="N72" s="24">
        <f t="shared" si="10"/>
        <v>8678.25</v>
      </c>
      <c r="O72" s="27" t="str">
        <f t="shared" si="11"/>
        <v>Good</v>
      </c>
      <c r="W72" s="50"/>
      <c r="X72" s="50"/>
      <c r="Y72" s="50"/>
      <c r="Z72" s="50"/>
      <c r="AA72" s="50"/>
      <c r="AB72" s="50"/>
    </row>
    <row r="73" spans="1:28" x14ac:dyDescent="0.25">
      <c r="A73" s="19" t="s">
        <v>32</v>
      </c>
      <c r="B73" s="19" t="str">
        <f ca="1">IF(C73="USA",
    INDEX(Table9[USA_States], RANDBETWEEN(1, COUNTA(Table9[USA_States]))),
IF(C73="Canada",
    INDEX(Table9[Canada_States], RANDBETWEEN(1, COUNTA(Table9[Canada_States]))),
IF(C73="UK",
    INDEX(Table9[Uk_States], RANDBETWEEN(1, COUNTA(Table9[Uk_States]))),
IF(C73="Australia",
    INDEX(Table9[Australia_States], RANDBETWEEN(1, COUNTA(Table9[Australia_States]))),
IF(C73="India",
    INDEX(Table9[India_states], RANDBETWEEN(1, COUNTA(Table9[India_states]))),
IF(C73="New Zealand",
    INDEX(Table9[NewZealand_States], RANDBETWEEN(1, COUNTA(Table9[NewZealand_States]))),
""))))))</f>
        <v>Maine</v>
      </c>
      <c r="C73" s="20" t="s">
        <v>25</v>
      </c>
      <c r="D73" s="20" t="s">
        <v>17</v>
      </c>
      <c r="E73" s="21">
        <v>45379</v>
      </c>
      <c r="F73" s="22">
        <v>45379</v>
      </c>
      <c r="G73" s="23">
        <v>45379</v>
      </c>
      <c r="H73" s="24">
        <f t="shared" si="6"/>
        <v>3.5059121621621623</v>
      </c>
      <c r="I73" s="24">
        <f t="shared" si="7"/>
        <v>1037.75</v>
      </c>
      <c r="J73" s="24">
        <f t="shared" si="8"/>
        <v>14.023648648648649</v>
      </c>
      <c r="K73" s="25">
        <v>4151</v>
      </c>
      <c r="L73" s="26">
        <v>296</v>
      </c>
      <c r="M73" s="24">
        <f t="shared" si="9"/>
        <v>10.517736486486488</v>
      </c>
      <c r="N73" s="24">
        <f t="shared" si="10"/>
        <v>3113.25</v>
      </c>
      <c r="O73" s="27" t="str">
        <f t="shared" si="11"/>
        <v>Average</v>
      </c>
      <c r="W73" s="50"/>
      <c r="X73" s="50"/>
      <c r="Y73" s="50"/>
      <c r="Z73" s="50"/>
      <c r="AA73" s="50"/>
      <c r="AB73" s="50"/>
    </row>
    <row r="74" spans="1:28" x14ac:dyDescent="0.25">
      <c r="A74" s="19" t="s">
        <v>22</v>
      </c>
      <c r="B74" s="19" t="str">
        <f ca="1">IF(C74="USA",
    INDEX(Table9[USA_States], RANDBETWEEN(1, COUNTA(Table9[USA_States]))),
IF(C74="Canada",
    INDEX(Table9[Canada_States], RANDBETWEEN(1, COUNTA(Table9[Canada_States]))),
IF(C74="UK",
    INDEX(Table9[Uk_States], RANDBETWEEN(1, COUNTA(Table9[Uk_States]))),
IF(C74="Australia",
    INDEX(Table9[Australia_States], RANDBETWEEN(1, COUNTA(Table9[Australia_States]))),
IF(C74="India",
    INDEX(Table9[India_states], RANDBETWEEN(1, COUNTA(Table9[India_states]))),
IF(C74="New Zealand",
    INDEX(Table9[NewZealand_States], RANDBETWEEN(1, COUNTA(Table9[NewZealand_States]))),
""))))))</f>
        <v>Yukon</v>
      </c>
      <c r="C74" s="20" t="s">
        <v>28</v>
      </c>
      <c r="D74" s="20" t="s">
        <v>38</v>
      </c>
      <c r="E74" s="21">
        <v>45355</v>
      </c>
      <c r="F74" s="22">
        <v>45355</v>
      </c>
      <c r="G74" s="23">
        <v>45355</v>
      </c>
      <c r="H74" s="24">
        <f t="shared" si="6"/>
        <v>20.064356435643564</v>
      </c>
      <c r="I74" s="24">
        <f t="shared" si="7"/>
        <v>2026.5</v>
      </c>
      <c r="J74" s="24">
        <f t="shared" si="8"/>
        <v>80.257425742574256</v>
      </c>
      <c r="K74" s="25">
        <v>8106</v>
      </c>
      <c r="L74" s="26">
        <v>101</v>
      </c>
      <c r="M74" s="24">
        <f t="shared" si="9"/>
        <v>60.193069306930695</v>
      </c>
      <c r="N74" s="24">
        <f t="shared" si="10"/>
        <v>6079.5</v>
      </c>
      <c r="O74" s="27" t="str">
        <f t="shared" si="11"/>
        <v>Good</v>
      </c>
      <c r="W74" s="50"/>
      <c r="X74" s="50"/>
      <c r="Y74" s="50"/>
      <c r="Z74" s="50"/>
      <c r="AA74" s="50"/>
      <c r="AB74" s="50"/>
    </row>
    <row r="75" spans="1:28" x14ac:dyDescent="0.25">
      <c r="A75" s="19" t="s">
        <v>30</v>
      </c>
      <c r="B75" s="19" t="str">
        <f ca="1">IF(C75="USA",
    INDEX(Table9[USA_States], RANDBETWEEN(1, COUNTA(Table9[USA_States]))),
IF(C75="Canada",
    INDEX(Table9[Canada_States], RANDBETWEEN(1, COUNTA(Table9[Canada_States]))),
IF(C75="UK",
    INDEX(Table9[Uk_States], RANDBETWEEN(1, COUNTA(Table9[Uk_States]))),
IF(C75="Australia",
    INDEX(Table9[Australia_States], RANDBETWEEN(1, COUNTA(Table9[Australia_States]))),
IF(C75="India",
    INDEX(Table9[India_states], RANDBETWEEN(1, COUNTA(Table9[India_states]))),
IF(C75="New Zealand",
    INDEX(Table9[NewZealand_States], RANDBETWEEN(1, COUNTA(Table9[NewZealand_States]))),
""))))))</f>
        <v>Bay of Plenty</v>
      </c>
      <c r="C75" s="20" t="s">
        <v>20</v>
      </c>
      <c r="D75" s="20" t="s">
        <v>57</v>
      </c>
      <c r="E75" s="21">
        <v>45506</v>
      </c>
      <c r="F75" s="22">
        <v>45506</v>
      </c>
      <c r="G75" s="23">
        <v>45506</v>
      </c>
      <c r="H75" s="24">
        <f t="shared" si="6"/>
        <v>7.9312500000000004</v>
      </c>
      <c r="I75" s="24">
        <f t="shared" si="7"/>
        <v>317.25</v>
      </c>
      <c r="J75" s="24">
        <f t="shared" si="8"/>
        <v>31.725000000000001</v>
      </c>
      <c r="K75" s="25">
        <v>1269</v>
      </c>
      <c r="L75" s="26">
        <v>40</v>
      </c>
      <c r="M75" s="24">
        <f t="shared" si="9"/>
        <v>23.793750000000003</v>
      </c>
      <c r="N75" s="24">
        <f t="shared" si="10"/>
        <v>951.75</v>
      </c>
      <c r="O75" s="27" t="str">
        <f t="shared" si="11"/>
        <v>Average</v>
      </c>
      <c r="W75" s="50"/>
      <c r="X75" s="50"/>
      <c r="Y75" s="50"/>
      <c r="Z75" s="50"/>
      <c r="AA75" s="50"/>
      <c r="AB75" s="50"/>
    </row>
    <row r="76" spans="1:28" x14ac:dyDescent="0.25">
      <c r="A76" s="19" t="s">
        <v>39</v>
      </c>
      <c r="B76" s="19" t="str">
        <f ca="1">IF(C76="USA",
    INDEX(Table9[USA_States], RANDBETWEEN(1, COUNTA(Table9[USA_States]))),
IF(C76="Canada",
    INDEX(Table9[Canada_States], RANDBETWEEN(1, COUNTA(Table9[Canada_States]))),
IF(C76="UK",
    INDEX(Table9[Uk_States], RANDBETWEEN(1, COUNTA(Table9[Uk_States]))),
IF(C76="Australia",
    INDEX(Table9[Australia_States], RANDBETWEEN(1, COUNTA(Table9[Australia_States]))),
IF(C76="India",
    INDEX(Table9[India_states], RANDBETWEEN(1, COUNTA(Table9[India_states]))),
IF(C76="New Zealand",
    INDEX(Table9[NewZealand_States], RANDBETWEEN(1, COUNTA(Table9[NewZealand_States]))),
""))))))</f>
        <v>Manchester</v>
      </c>
      <c r="C76" s="20" t="s">
        <v>6</v>
      </c>
      <c r="D76" s="20" t="s">
        <v>38</v>
      </c>
      <c r="E76" s="21">
        <v>45529</v>
      </c>
      <c r="F76" s="22">
        <v>45529</v>
      </c>
      <c r="G76" s="23">
        <v>45529</v>
      </c>
      <c r="H76" s="24">
        <f t="shared" si="6"/>
        <v>27.958333333333332</v>
      </c>
      <c r="I76" s="24">
        <f t="shared" si="7"/>
        <v>1174.25</v>
      </c>
      <c r="J76" s="24">
        <f t="shared" si="8"/>
        <v>111.83333333333333</v>
      </c>
      <c r="K76" s="25">
        <v>4697</v>
      </c>
      <c r="L76" s="26">
        <v>42</v>
      </c>
      <c r="M76" s="24">
        <f t="shared" si="9"/>
        <v>83.875</v>
      </c>
      <c r="N76" s="24">
        <f t="shared" si="10"/>
        <v>3522.75</v>
      </c>
      <c r="O76" s="27" t="str">
        <f t="shared" si="11"/>
        <v>Average</v>
      </c>
      <c r="W76" s="50"/>
      <c r="X76" s="50"/>
      <c r="Y76" s="50"/>
      <c r="Z76" s="50"/>
      <c r="AA76" s="50"/>
      <c r="AB76" s="50"/>
    </row>
    <row r="77" spans="1:28" x14ac:dyDescent="0.25">
      <c r="A77" s="19" t="s">
        <v>32</v>
      </c>
      <c r="B77" s="19" t="str">
        <f ca="1">IF(C77="USA",
    INDEX(Table9[USA_States], RANDBETWEEN(1, COUNTA(Table9[USA_States]))),
IF(C77="Canada",
    INDEX(Table9[Canada_States], RANDBETWEEN(1, COUNTA(Table9[Canada_States]))),
IF(C77="UK",
    INDEX(Table9[Uk_States], RANDBETWEEN(1, COUNTA(Table9[Uk_States]))),
IF(C77="Australia",
    INDEX(Table9[Australia_States], RANDBETWEEN(1, COUNTA(Table9[Australia_States]))),
IF(C77="India",
    INDEX(Table9[India_states], RANDBETWEEN(1, COUNTA(Table9[India_states]))),
IF(C77="New Zealand",
    INDEX(Table9[NewZealand_States], RANDBETWEEN(1, COUNTA(Table9[NewZealand_States]))),
""))))))</f>
        <v>Michigan</v>
      </c>
      <c r="C77" s="20" t="s">
        <v>25</v>
      </c>
      <c r="D77" s="20" t="s">
        <v>46</v>
      </c>
      <c r="E77" s="21">
        <v>45347</v>
      </c>
      <c r="F77" s="22">
        <v>45347</v>
      </c>
      <c r="G77" s="23">
        <v>45347</v>
      </c>
      <c r="H77" s="24">
        <f t="shared" si="6"/>
        <v>11.673652694610778</v>
      </c>
      <c r="I77" s="24">
        <f t="shared" si="7"/>
        <v>1949.5</v>
      </c>
      <c r="J77" s="24">
        <f t="shared" si="8"/>
        <v>46.694610778443113</v>
      </c>
      <c r="K77" s="25">
        <v>7798</v>
      </c>
      <c r="L77" s="26">
        <v>167</v>
      </c>
      <c r="M77" s="24">
        <f t="shared" si="9"/>
        <v>35.020958083832333</v>
      </c>
      <c r="N77" s="24">
        <f t="shared" si="10"/>
        <v>5848.5</v>
      </c>
      <c r="O77" s="27" t="str">
        <f t="shared" si="11"/>
        <v>Average</v>
      </c>
      <c r="W77" s="50"/>
      <c r="X77" s="50"/>
      <c r="Y77" s="50"/>
      <c r="Z77" s="50"/>
      <c r="AA77" s="50"/>
      <c r="AB77" s="50"/>
    </row>
    <row r="78" spans="1:28" x14ac:dyDescent="0.25">
      <c r="A78" s="19" t="s">
        <v>48</v>
      </c>
      <c r="B78" s="19" t="str">
        <f ca="1">IF(C78="USA",
    INDEX(Table9[USA_States], RANDBETWEEN(1, COUNTA(Table9[USA_States]))),
IF(C78="Canada",
    INDEX(Table9[Canada_States], RANDBETWEEN(1, COUNTA(Table9[Canada_States]))),
IF(C78="UK",
    INDEX(Table9[Uk_States], RANDBETWEEN(1, COUNTA(Table9[Uk_States]))),
IF(C78="Australia",
    INDEX(Table9[Australia_States], RANDBETWEEN(1, COUNTA(Table9[Australia_States]))),
IF(C78="India",
    INDEX(Table9[India_states], RANDBETWEEN(1, COUNTA(Table9[India_states]))),
IF(C78="New Zealand",
    INDEX(Table9[NewZealand_States], RANDBETWEEN(1, COUNTA(Table9[NewZealand_States]))),
""))))))</f>
        <v>West Bengal</v>
      </c>
      <c r="C78" s="20" t="s">
        <v>9</v>
      </c>
      <c r="D78" s="20" t="s">
        <v>26</v>
      </c>
      <c r="E78" s="21">
        <v>45450</v>
      </c>
      <c r="F78" s="22">
        <v>45450</v>
      </c>
      <c r="G78" s="23">
        <v>45450</v>
      </c>
      <c r="H78" s="24">
        <f t="shared" si="6"/>
        <v>17.043478260869566</v>
      </c>
      <c r="I78" s="24">
        <f t="shared" si="7"/>
        <v>2352</v>
      </c>
      <c r="J78" s="24">
        <f t="shared" si="8"/>
        <v>68.173913043478265</v>
      </c>
      <c r="K78" s="25">
        <v>9408</v>
      </c>
      <c r="L78" s="26">
        <v>138</v>
      </c>
      <c r="M78" s="24">
        <f t="shared" si="9"/>
        <v>51.130434782608702</v>
      </c>
      <c r="N78" s="24">
        <f t="shared" si="10"/>
        <v>7056</v>
      </c>
      <c r="O78" s="27" t="str">
        <f t="shared" si="11"/>
        <v>Good</v>
      </c>
      <c r="W78" s="50"/>
      <c r="X78" s="50"/>
      <c r="Y78" s="50"/>
      <c r="Z78" s="50"/>
      <c r="AA78" s="50"/>
      <c r="AB78" s="50"/>
    </row>
    <row r="79" spans="1:28" x14ac:dyDescent="0.25">
      <c r="A79" s="19" t="s">
        <v>13</v>
      </c>
      <c r="B79" s="19" t="str">
        <f ca="1">IF(C79="USA",
    INDEX(Table9[USA_States], RANDBETWEEN(1, COUNTA(Table9[USA_States]))),
IF(C79="Canada",
    INDEX(Table9[Canada_States], RANDBETWEEN(1, COUNTA(Table9[Canada_States]))),
IF(C79="UK",
    INDEX(Table9[Uk_States], RANDBETWEEN(1, COUNTA(Table9[Uk_States]))),
IF(C79="Australia",
    INDEX(Table9[Australia_States], RANDBETWEEN(1, COUNTA(Table9[Australia_States]))),
IF(C79="India",
    INDEX(Table9[India_states], RANDBETWEEN(1, COUNTA(Table9[India_states]))),
IF(C79="New Zealand",
    INDEX(Table9[NewZealand_States], RANDBETWEEN(1, COUNTA(Table9[NewZealand_States]))),
""))))))</f>
        <v>Tamil Nadu</v>
      </c>
      <c r="C79" s="20" t="s">
        <v>9</v>
      </c>
      <c r="D79" s="20" t="s">
        <v>38</v>
      </c>
      <c r="E79" s="21">
        <v>45394</v>
      </c>
      <c r="F79" s="22">
        <v>45394</v>
      </c>
      <c r="G79" s="23">
        <v>45394</v>
      </c>
      <c r="H79" s="24">
        <f t="shared" si="6"/>
        <v>0.93221153846153848</v>
      </c>
      <c r="I79" s="24">
        <f t="shared" si="7"/>
        <v>484.75</v>
      </c>
      <c r="J79" s="24">
        <f t="shared" si="8"/>
        <v>3.7288461538461539</v>
      </c>
      <c r="K79" s="25">
        <v>1939</v>
      </c>
      <c r="L79" s="26">
        <v>520</v>
      </c>
      <c r="M79" s="24">
        <f t="shared" si="9"/>
        <v>2.7966346153846153</v>
      </c>
      <c r="N79" s="24">
        <f t="shared" si="10"/>
        <v>1454.25</v>
      </c>
      <c r="O79" s="27" t="str">
        <f t="shared" si="11"/>
        <v>Average</v>
      </c>
      <c r="W79" s="50"/>
      <c r="X79" s="50"/>
      <c r="Y79" s="50"/>
      <c r="Z79" s="50"/>
      <c r="AA79" s="50"/>
      <c r="AB79" s="50"/>
    </row>
    <row r="80" spans="1:28" x14ac:dyDescent="0.25">
      <c r="A80" s="19" t="s">
        <v>48</v>
      </c>
      <c r="B80" s="19" t="str">
        <f ca="1">IF(C80="USA",
    INDEX(Table9[USA_States], RANDBETWEEN(1, COUNTA(Table9[USA_States]))),
IF(C80="Canada",
    INDEX(Table9[Canada_States], RANDBETWEEN(1, COUNTA(Table9[Canada_States]))),
IF(C80="UK",
    INDEX(Table9[Uk_States], RANDBETWEEN(1, COUNTA(Table9[Uk_States]))),
IF(C80="Australia",
    INDEX(Table9[Australia_States], RANDBETWEEN(1, COUNTA(Table9[Australia_States]))),
IF(C80="India",
    INDEX(Table9[India_states], RANDBETWEEN(1, COUNTA(Table9[India_states]))),
IF(C80="New Zealand",
    INDEX(Table9[NewZealand_States], RANDBETWEEN(1, COUNTA(Table9[NewZealand_States]))),
""))))))</f>
        <v>Birmingham</v>
      </c>
      <c r="C80" s="20" t="s">
        <v>6</v>
      </c>
      <c r="D80" s="20" t="s">
        <v>15</v>
      </c>
      <c r="E80" s="21">
        <v>45310</v>
      </c>
      <c r="F80" s="22">
        <v>45310</v>
      </c>
      <c r="G80" s="23">
        <v>45310</v>
      </c>
      <c r="H80" s="24">
        <f t="shared" si="6"/>
        <v>8.4700000000000006</v>
      </c>
      <c r="I80" s="24">
        <f t="shared" si="7"/>
        <v>1482.25</v>
      </c>
      <c r="J80" s="24">
        <f t="shared" si="8"/>
        <v>33.880000000000003</v>
      </c>
      <c r="K80" s="25">
        <v>5929</v>
      </c>
      <c r="L80" s="26">
        <v>175</v>
      </c>
      <c r="M80" s="24">
        <f t="shared" si="9"/>
        <v>25.410000000000004</v>
      </c>
      <c r="N80" s="24">
        <f t="shared" si="10"/>
        <v>4446.75</v>
      </c>
      <c r="O80" s="27" t="str">
        <f t="shared" si="11"/>
        <v>Average</v>
      </c>
      <c r="W80" s="50"/>
      <c r="X80" s="50"/>
      <c r="Y80" s="50"/>
      <c r="Z80" s="50"/>
      <c r="AA80" s="50"/>
      <c r="AB80" s="50"/>
    </row>
    <row r="81" spans="1:28" x14ac:dyDescent="0.25">
      <c r="A81" s="19" t="s">
        <v>52</v>
      </c>
      <c r="B81" s="19" t="str">
        <f ca="1">IF(C81="USA",
    INDEX(Table9[USA_States], RANDBETWEEN(1, COUNTA(Table9[USA_States]))),
IF(C81="Canada",
    INDEX(Table9[Canada_States], RANDBETWEEN(1, COUNTA(Table9[Canada_States]))),
IF(C81="UK",
    INDEX(Table9[Uk_States], RANDBETWEEN(1, COUNTA(Table9[Uk_States]))),
IF(C81="Australia",
    INDEX(Table9[Australia_States], RANDBETWEEN(1, COUNTA(Table9[Australia_States]))),
IF(C81="India",
    INDEX(Table9[India_states], RANDBETWEEN(1, COUNTA(Table9[India_states]))),
IF(C81="New Zealand",
    INDEX(Table9[NewZealand_States], RANDBETWEEN(1, COUNTA(Table9[NewZealand_States]))),
""))))))</f>
        <v>Queensland</v>
      </c>
      <c r="C81" s="20" t="s">
        <v>14</v>
      </c>
      <c r="D81" s="20" t="s">
        <v>41</v>
      </c>
      <c r="E81" s="21">
        <v>45296</v>
      </c>
      <c r="F81" s="22">
        <v>45296</v>
      </c>
      <c r="G81" s="23">
        <v>45296</v>
      </c>
      <c r="H81" s="24">
        <f t="shared" si="6"/>
        <v>15.160326086956522</v>
      </c>
      <c r="I81" s="24">
        <f t="shared" si="7"/>
        <v>1394.75</v>
      </c>
      <c r="J81" s="24">
        <f t="shared" si="8"/>
        <v>60.641304347826086</v>
      </c>
      <c r="K81" s="25">
        <v>5579</v>
      </c>
      <c r="L81" s="26">
        <v>92</v>
      </c>
      <c r="M81" s="24">
        <f t="shared" si="9"/>
        <v>45.480978260869563</v>
      </c>
      <c r="N81" s="24">
        <f t="shared" si="10"/>
        <v>4184.25</v>
      </c>
      <c r="O81" s="27" t="str">
        <f t="shared" si="11"/>
        <v>Average</v>
      </c>
      <c r="W81" s="50"/>
      <c r="X81" s="50"/>
      <c r="Y81" s="50"/>
      <c r="Z81" s="50"/>
      <c r="AA81" s="50"/>
      <c r="AB81" s="50"/>
    </row>
    <row r="82" spans="1:28" x14ac:dyDescent="0.25">
      <c r="A82" s="19" t="s">
        <v>52</v>
      </c>
      <c r="B82" s="19" t="str">
        <f ca="1">IF(C82="USA",
    INDEX(Table9[USA_States], RANDBETWEEN(1, COUNTA(Table9[USA_States]))),
IF(C82="Canada",
    INDEX(Table9[Canada_States], RANDBETWEEN(1, COUNTA(Table9[Canada_States]))),
IF(C82="UK",
    INDEX(Table9[Uk_States], RANDBETWEEN(1, COUNTA(Table9[Uk_States]))),
IF(C82="Australia",
    INDEX(Table9[Australia_States], RANDBETWEEN(1, COUNTA(Table9[Australia_States]))),
IF(C82="India",
    INDEX(Table9[India_states], RANDBETWEEN(1, COUNTA(Table9[India_states]))),
IF(C82="New Zealand",
    INDEX(Table9[NewZealand_States], RANDBETWEEN(1, COUNTA(Table9[NewZealand_States]))),
""))))))</f>
        <v>Ontario</v>
      </c>
      <c r="C82" s="20" t="s">
        <v>28</v>
      </c>
      <c r="D82" s="20" t="s">
        <v>57</v>
      </c>
      <c r="E82" s="21">
        <v>45315</v>
      </c>
      <c r="F82" s="22">
        <v>45315</v>
      </c>
      <c r="G82" s="23">
        <v>45315</v>
      </c>
      <c r="H82" s="24">
        <f t="shared" si="6"/>
        <v>19.374113475177303</v>
      </c>
      <c r="I82" s="24">
        <f t="shared" si="7"/>
        <v>2731.7499999999995</v>
      </c>
      <c r="J82" s="24">
        <f t="shared" si="8"/>
        <v>77.496453900709213</v>
      </c>
      <c r="K82" s="25">
        <v>10927</v>
      </c>
      <c r="L82" s="26">
        <v>141</v>
      </c>
      <c r="M82" s="24">
        <f t="shared" si="9"/>
        <v>58.12234042553191</v>
      </c>
      <c r="N82" s="24">
        <f t="shared" si="10"/>
        <v>8195.25</v>
      </c>
      <c r="O82" s="27" t="str">
        <f t="shared" si="11"/>
        <v>Good</v>
      </c>
      <c r="W82" s="50"/>
      <c r="X82" s="50"/>
      <c r="Y82" s="50"/>
      <c r="Z82" s="50"/>
      <c r="AA82" s="50"/>
      <c r="AB82" s="50"/>
    </row>
    <row r="83" spans="1:28" x14ac:dyDescent="0.25">
      <c r="A83" s="19" t="s">
        <v>45</v>
      </c>
      <c r="B83" s="19" t="str">
        <f ca="1">IF(C83="USA",
    INDEX(Table9[USA_States], RANDBETWEEN(1, COUNTA(Table9[USA_States]))),
IF(C83="Canada",
    INDEX(Table9[Canada_States], RANDBETWEEN(1, COUNTA(Table9[Canada_States]))),
IF(C83="UK",
    INDEX(Table9[Uk_States], RANDBETWEEN(1, COUNTA(Table9[Uk_States]))),
IF(C83="Australia",
    INDEX(Table9[Australia_States], RANDBETWEEN(1, COUNTA(Table9[Australia_States]))),
IF(C83="India",
    INDEX(Table9[India_states], RANDBETWEEN(1, COUNTA(Table9[India_states]))),
IF(C83="New Zealand",
    INDEX(Table9[NewZealand_States], RANDBETWEEN(1, COUNTA(Table9[NewZealand_States]))),
""))))))</f>
        <v>Victoria</v>
      </c>
      <c r="C83" s="20" t="s">
        <v>14</v>
      </c>
      <c r="D83" s="20" t="s">
        <v>31</v>
      </c>
      <c r="E83" s="21">
        <v>45388</v>
      </c>
      <c r="F83" s="22">
        <v>45388</v>
      </c>
      <c r="G83" s="23">
        <v>45388</v>
      </c>
      <c r="H83" s="24">
        <f t="shared" si="6"/>
        <v>5.5035335689045937</v>
      </c>
      <c r="I83" s="24">
        <f t="shared" si="7"/>
        <v>1557.5</v>
      </c>
      <c r="J83" s="24">
        <f t="shared" si="8"/>
        <v>22.014134275618375</v>
      </c>
      <c r="K83" s="25">
        <v>6230</v>
      </c>
      <c r="L83" s="26">
        <v>283</v>
      </c>
      <c r="M83" s="24">
        <f t="shared" si="9"/>
        <v>16.510600706713781</v>
      </c>
      <c r="N83" s="24">
        <f t="shared" si="10"/>
        <v>4672.5</v>
      </c>
      <c r="O83" s="27" t="str">
        <f t="shared" si="11"/>
        <v>Average</v>
      </c>
      <c r="W83" s="50"/>
      <c r="X83" s="50"/>
      <c r="Y83" s="50"/>
      <c r="Z83" s="50"/>
      <c r="AA83" s="50"/>
      <c r="AB83" s="50"/>
    </row>
    <row r="84" spans="1:28" x14ac:dyDescent="0.25">
      <c r="A84" s="19" t="s">
        <v>11</v>
      </c>
      <c r="B84" s="19" t="str">
        <f ca="1">IF(C84="USA",
    INDEX(Table9[USA_States], RANDBETWEEN(1, COUNTA(Table9[USA_States]))),
IF(C84="Canada",
    INDEX(Table9[Canada_States], RANDBETWEEN(1, COUNTA(Table9[Canada_States]))),
IF(C84="UK",
    INDEX(Table9[Uk_States], RANDBETWEEN(1, COUNTA(Table9[Uk_States]))),
IF(C84="Australia",
    INDEX(Table9[Australia_States], RANDBETWEEN(1, COUNTA(Table9[Australia_States]))),
IF(C84="India",
    INDEX(Table9[India_states], RANDBETWEEN(1, COUNTA(Table9[India_states]))),
IF(C84="New Zealand",
    INDEX(Table9[NewZealand_States], RANDBETWEEN(1, COUNTA(Table9[NewZealand_States]))),
""))))))</f>
        <v>Quebec</v>
      </c>
      <c r="C84" s="20" t="s">
        <v>28</v>
      </c>
      <c r="D84" s="20" t="s">
        <v>55</v>
      </c>
      <c r="E84" s="21">
        <v>45319</v>
      </c>
      <c r="F84" s="22">
        <v>45319</v>
      </c>
      <c r="G84" s="23">
        <v>45319</v>
      </c>
      <c r="H84" s="24">
        <f t="shared" si="6"/>
        <v>8.0053191489361701</v>
      </c>
      <c r="I84" s="24">
        <f t="shared" si="7"/>
        <v>376.25</v>
      </c>
      <c r="J84" s="24">
        <f t="shared" si="8"/>
        <v>32.021276595744681</v>
      </c>
      <c r="K84" s="25">
        <v>1505</v>
      </c>
      <c r="L84" s="26">
        <v>47</v>
      </c>
      <c r="M84" s="24">
        <f t="shared" si="9"/>
        <v>24.01595744680851</v>
      </c>
      <c r="N84" s="24">
        <f t="shared" si="10"/>
        <v>1128.75</v>
      </c>
      <c r="O84" s="27" t="str">
        <f t="shared" si="11"/>
        <v>Average</v>
      </c>
      <c r="W84" s="50"/>
      <c r="X84" s="50"/>
      <c r="Y84" s="50"/>
      <c r="Z84" s="50"/>
      <c r="AA84" s="50"/>
      <c r="AB84" s="50"/>
    </row>
    <row r="85" spans="1:28" x14ac:dyDescent="0.25">
      <c r="A85" s="19" t="s">
        <v>48</v>
      </c>
      <c r="B85" s="19" t="str">
        <f ca="1">IF(C85="USA",
    INDEX(Table9[USA_States], RANDBETWEEN(1, COUNTA(Table9[USA_States]))),
IF(C85="Canada",
    INDEX(Table9[Canada_States], RANDBETWEEN(1, COUNTA(Table9[Canada_States]))),
IF(C85="UK",
    INDEX(Table9[Uk_States], RANDBETWEEN(1, COUNTA(Table9[Uk_States]))),
IF(C85="Australia",
    INDEX(Table9[Australia_States], RANDBETWEEN(1, COUNTA(Table9[Australia_States]))),
IF(C85="India",
    INDEX(Table9[India_states], RANDBETWEEN(1, COUNTA(Table9[India_states]))),
IF(C85="New Zealand",
    INDEX(Table9[NewZealand_States], RANDBETWEEN(1, COUNTA(Table9[NewZealand_States]))),
""))))))</f>
        <v>Jharkhand</v>
      </c>
      <c r="C85" s="20" t="s">
        <v>9</v>
      </c>
      <c r="D85" s="20" t="s">
        <v>56</v>
      </c>
      <c r="E85" s="21">
        <v>45367</v>
      </c>
      <c r="F85" s="22">
        <v>45367</v>
      </c>
      <c r="G85" s="23">
        <v>45367</v>
      </c>
      <c r="H85" s="24">
        <f t="shared" si="6"/>
        <v>9.5359999999999996</v>
      </c>
      <c r="I85" s="24">
        <f t="shared" si="7"/>
        <v>1192</v>
      </c>
      <c r="J85" s="24">
        <f t="shared" si="8"/>
        <v>38.143999999999998</v>
      </c>
      <c r="K85" s="25">
        <v>4768</v>
      </c>
      <c r="L85" s="26">
        <v>125</v>
      </c>
      <c r="M85" s="24">
        <f t="shared" si="9"/>
        <v>28.607999999999997</v>
      </c>
      <c r="N85" s="24">
        <f t="shared" si="10"/>
        <v>3576</v>
      </c>
      <c r="O85" s="27" t="str">
        <f t="shared" si="11"/>
        <v>Average</v>
      </c>
      <c r="W85" s="50"/>
      <c r="X85" s="50"/>
      <c r="Y85" s="50"/>
      <c r="Z85" s="50"/>
      <c r="AA85" s="50"/>
      <c r="AB85" s="50"/>
    </row>
    <row r="86" spans="1:28" x14ac:dyDescent="0.25">
      <c r="A86" s="19" t="s">
        <v>23</v>
      </c>
      <c r="B86" s="19" t="str">
        <f ca="1">IF(C86="USA",
    INDEX(Table9[USA_States], RANDBETWEEN(1, COUNTA(Table9[USA_States]))),
IF(C86="Canada",
    INDEX(Table9[Canada_States], RANDBETWEEN(1, COUNTA(Table9[Canada_States]))),
IF(C86="UK",
    INDEX(Table9[Uk_States], RANDBETWEEN(1, COUNTA(Table9[Uk_States]))),
IF(C86="Australia",
    INDEX(Table9[Australia_States], RANDBETWEEN(1, COUNTA(Table9[Australia_States]))),
IF(C86="India",
    INDEX(Table9[India_states], RANDBETWEEN(1, COUNTA(Table9[India_states]))),
IF(C86="New Zealand",
    INDEX(Table9[NewZealand_States], RANDBETWEEN(1, COUNTA(Table9[NewZealand_States]))),
""))))))</f>
        <v>Melbourne</v>
      </c>
      <c r="C86" s="20" t="s">
        <v>14</v>
      </c>
      <c r="D86" s="20" t="s">
        <v>31</v>
      </c>
      <c r="E86" s="21">
        <v>45343</v>
      </c>
      <c r="F86" s="22">
        <v>45343</v>
      </c>
      <c r="G86" s="23">
        <v>45343</v>
      </c>
      <c r="H86" s="24">
        <f t="shared" si="6"/>
        <v>7.291666666666667</v>
      </c>
      <c r="I86" s="24">
        <f t="shared" si="7"/>
        <v>2887.5</v>
      </c>
      <c r="J86" s="24">
        <f t="shared" si="8"/>
        <v>29.166666666666668</v>
      </c>
      <c r="K86" s="25">
        <v>11550</v>
      </c>
      <c r="L86" s="26">
        <v>396</v>
      </c>
      <c r="M86" s="24">
        <f t="shared" si="9"/>
        <v>21.875</v>
      </c>
      <c r="N86" s="24">
        <f t="shared" si="10"/>
        <v>8662.5</v>
      </c>
      <c r="O86" s="27" t="str">
        <f t="shared" si="11"/>
        <v>Good</v>
      </c>
      <c r="W86" s="50"/>
      <c r="X86" s="50"/>
      <c r="Y86" s="50"/>
      <c r="Z86" s="50"/>
      <c r="AA86" s="50"/>
      <c r="AB86" s="50"/>
    </row>
    <row r="87" spans="1:28" x14ac:dyDescent="0.25">
      <c r="A87" s="19" t="s">
        <v>48</v>
      </c>
      <c r="B87" s="19" t="str">
        <f ca="1">IF(C87="USA",
    INDEX(Table9[USA_States], RANDBETWEEN(1, COUNTA(Table9[USA_States]))),
IF(C87="Canada",
    INDEX(Table9[Canada_States], RANDBETWEEN(1, COUNTA(Table9[Canada_States]))),
IF(C87="UK",
    INDEX(Table9[Uk_States], RANDBETWEEN(1, COUNTA(Table9[Uk_States]))),
IF(C87="Australia",
    INDEX(Table9[Australia_States], RANDBETWEEN(1, COUNTA(Table9[Australia_States]))),
IF(C87="India",
    INDEX(Table9[India_states], RANDBETWEEN(1, COUNTA(Table9[India_states]))),
IF(C87="New Zealand",
    INDEX(Table9[NewZealand_States], RANDBETWEEN(1, COUNTA(Table9[NewZealand_States]))),
""))))))</f>
        <v>New South Wales</v>
      </c>
      <c r="C87" s="20" t="s">
        <v>14</v>
      </c>
      <c r="D87" s="20" t="s">
        <v>29</v>
      </c>
      <c r="E87" s="21">
        <v>45374</v>
      </c>
      <c r="F87" s="22">
        <v>45374</v>
      </c>
      <c r="G87" s="23">
        <v>45374</v>
      </c>
      <c r="H87" s="24">
        <f t="shared" si="6"/>
        <v>3.324040219378428</v>
      </c>
      <c r="I87" s="24">
        <f t="shared" si="7"/>
        <v>1818.25</v>
      </c>
      <c r="J87" s="24">
        <f t="shared" si="8"/>
        <v>13.296160877513712</v>
      </c>
      <c r="K87" s="25">
        <v>7273</v>
      </c>
      <c r="L87" s="26">
        <v>547</v>
      </c>
      <c r="M87" s="24">
        <f t="shared" si="9"/>
        <v>9.9721206581352835</v>
      </c>
      <c r="N87" s="24">
        <f t="shared" si="10"/>
        <v>5454.75</v>
      </c>
      <c r="O87" s="27" t="str">
        <f t="shared" si="11"/>
        <v>Average</v>
      </c>
      <c r="W87" s="50"/>
      <c r="X87" s="50"/>
      <c r="Y87" s="50"/>
      <c r="Z87" s="50"/>
      <c r="AA87" s="50"/>
      <c r="AB87" s="50"/>
    </row>
    <row r="88" spans="1:28" x14ac:dyDescent="0.25">
      <c r="A88" s="19" t="s">
        <v>37</v>
      </c>
      <c r="B88" s="19" t="str">
        <f ca="1">IF(C88="USA",
    INDEX(Table9[USA_States], RANDBETWEEN(1, COUNTA(Table9[USA_States]))),
IF(C88="Canada",
    INDEX(Table9[Canada_States], RANDBETWEEN(1, COUNTA(Table9[Canada_States]))),
IF(C88="UK",
    INDEX(Table9[Uk_States], RANDBETWEEN(1, COUNTA(Table9[Uk_States]))),
IF(C88="Australia",
    INDEX(Table9[Australia_States], RANDBETWEEN(1, COUNTA(Table9[Australia_States]))),
IF(C88="India",
    INDEX(Table9[India_states], RANDBETWEEN(1, COUNTA(Table9[India_states]))),
IF(C88="New Zealand",
    INDEX(Table9[NewZealand_States], RANDBETWEEN(1, COUNTA(Table9[NewZealand_States]))),
""))))))</f>
        <v>Nunavut</v>
      </c>
      <c r="C88" s="20" t="s">
        <v>28</v>
      </c>
      <c r="D88" s="20" t="s">
        <v>38</v>
      </c>
      <c r="E88" s="21">
        <v>45459</v>
      </c>
      <c r="F88" s="22">
        <v>45459</v>
      </c>
      <c r="G88" s="23">
        <v>45459</v>
      </c>
      <c r="H88" s="24">
        <f t="shared" si="6"/>
        <v>1.8093220338983051</v>
      </c>
      <c r="I88" s="24">
        <f t="shared" si="7"/>
        <v>213.5</v>
      </c>
      <c r="J88" s="24">
        <f t="shared" si="8"/>
        <v>7.2372881355932206</v>
      </c>
      <c r="K88" s="25">
        <v>854</v>
      </c>
      <c r="L88" s="26">
        <v>118</v>
      </c>
      <c r="M88" s="24">
        <f t="shared" si="9"/>
        <v>5.4279661016949152</v>
      </c>
      <c r="N88" s="24">
        <f t="shared" si="10"/>
        <v>640.5</v>
      </c>
      <c r="O88" s="27" t="str">
        <f t="shared" si="11"/>
        <v>Average</v>
      </c>
      <c r="W88" s="50"/>
      <c r="X88" s="50"/>
      <c r="Y88" s="50"/>
      <c r="Z88" s="50"/>
      <c r="AA88" s="50"/>
      <c r="AB88" s="50"/>
    </row>
    <row r="89" spans="1:28" x14ac:dyDescent="0.25">
      <c r="A89" s="19" t="s">
        <v>32</v>
      </c>
      <c r="B89" s="19" t="str">
        <f ca="1">IF(C89="USA",
    INDEX(Table9[USA_States], RANDBETWEEN(1, COUNTA(Table9[USA_States]))),
IF(C89="Canada",
    INDEX(Table9[Canada_States], RANDBETWEEN(1, COUNTA(Table9[Canada_States]))),
IF(C89="UK",
    INDEX(Table9[Uk_States], RANDBETWEEN(1, COUNTA(Table9[Uk_States]))),
IF(C89="Australia",
    INDEX(Table9[Australia_States], RANDBETWEEN(1, COUNTA(Table9[Australia_States]))),
IF(C89="India",
    INDEX(Table9[India_states], RANDBETWEEN(1, COUNTA(Table9[India_states]))),
IF(C89="New Zealand",
    INDEX(Table9[NewZealand_States], RANDBETWEEN(1, COUNTA(Table9[NewZealand_States]))),
""))))))</f>
        <v>Hawke's Bay</v>
      </c>
      <c r="C89" s="20" t="s">
        <v>20</v>
      </c>
      <c r="D89" s="20" t="s">
        <v>19</v>
      </c>
      <c r="E89" s="21">
        <v>45360</v>
      </c>
      <c r="F89" s="22">
        <v>45360</v>
      </c>
      <c r="G89" s="23">
        <v>45360</v>
      </c>
      <c r="H89" s="24">
        <f t="shared" si="6"/>
        <v>8.8693181818181817</v>
      </c>
      <c r="I89" s="24">
        <f t="shared" si="7"/>
        <v>390.25</v>
      </c>
      <c r="J89" s="24">
        <f t="shared" si="8"/>
        <v>35.477272727272727</v>
      </c>
      <c r="K89" s="25">
        <v>1561</v>
      </c>
      <c r="L89" s="26">
        <v>44</v>
      </c>
      <c r="M89" s="24">
        <f t="shared" si="9"/>
        <v>26.607954545454547</v>
      </c>
      <c r="N89" s="24">
        <f t="shared" si="10"/>
        <v>1170.75</v>
      </c>
      <c r="O89" s="27" t="str">
        <f t="shared" si="11"/>
        <v>Average</v>
      </c>
      <c r="W89" s="50"/>
      <c r="X89" s="50"/>
      <c r="Y89" s="50"/>
      <c r="Z89" s="50"/>
      <c r="AA89" s="50"/>
      <c r="AB89" s="50"/>
    </row>
    <row r="90" spans="1:28" x14ac:dyDescent="0.25">
      <c r="A90" s="19" t="s">
        <v>48</v>
      </c>
      <c r="B90" s="19" t="str">
        <f ca="1">IF(C90="USA",
    INDEX(Table9[USA_States], RANDBETWEEN(1, COUNTA(Table9[USA_States]))),
IF(C90="Canada",
    INDEX(Table9[Canada_States], RANDBETWEEN(1, COUNTA(Table9[Canada_States]))),
IF(C90="UK",
    INDEX(Table9[Uk_States], RANDBETWEEN(1, COUNTA(Table9[Uk_States]))),
IF(C90="Australia",
    INDEX(Table9[Australia_States], RANDBETWEEN(1, COUNTA(Table9[Australia_States]))),
IF(C90="India",
    INDEX(Table9[India_states], RANDBETWEEN(1, COUNTA(Table9[India_states]))),
IF(C90="New Zealand",
    INDEX(Table9[NewZealand_States], RANDBETWEEN(1, COUNTA(Table9[NewZealand_States]))),
""))))))</f>
        <v>Prince Edward Island</v>
      </c>
      <c r="C90" s="20" t="s">
        <v>28</v>
      </c>
      <c r="D90" s="20" t="s">
        <v>17</v>
      </c>
      <c r="E90" s="21">
        <v>45519</v>
      </c>
      <c r="F90" s="22">
        <v>45519</v>
      </c>
      <c r="G90" s="23">
        <v>45519</v>
      </c>
      <c r="H90" s="24">
        <f t="shared" si="6"/>
        <v>24.15</v>
      </c>
      <c r="I90" s="24">
        <f t="shared" si="7"/>
        <v>1207.5</v>
      </c>
      <c r="J90" s="24">
        <f t="shared" si="8"/>
        <v>96.6</v>
      </c>
      <c r="K90" s="25">
        <v>4830</v>
      </c>
      <c r="L90" s="26">
        <v>50</v>
      </c>
      <c r="M90" s="24">
        <f t="shared" si="9"/>
        <v>72.449999999999989</v>
      </c>
      <c r="N90" s="24">
        <f t="shared" si="10"/>
        <v>3622.5</v>
      </c>
      <c r="O90" s="27" t="str">
        <f t="shared" si="11"/>
        <v>Average</v>
      </c>
      <c r="W90" s="50"/>
      <c r="X90" s="50"/>
      <c r="Y90" s="50"/>
      <c r="Z90" s="50"/>
      <c r="AA90" s="50"/>
      <c r="AB90" s="50"/>
    </row>
    <row r="91" spans="1:28" x14ac:dyDescent="0.25">
      <c r="A91" s="19" t="s">
        <v>40</v>
      </c>
      <c r="B91" s="19" t="str">
        <f ca="1">IF(C91="USA",
    INDEX(Table9[USA_States], RANDBETWEEN(1, COUNTA(Table9[USA_States]))),
IF(C91="Canada",
    INDEX(Table9[Canada_States], RANDBETWEEN(1, COUNTA(Table9[Canada_States]))),
IF(C91="UK",
    INDEX(Table9[Uk_States], RANDBETWEEN(1, COUNTA(Table9[Uk_States]))),
IF(C91="Australia",
    INDEX(Table9[Australia_States], RANDBETWEEN(1, COUNTA(Table9[Australia_States]))),
IF(C91="India",
    INDEX(Table9[India_states], RANDBETWEEN(1, COUNTA(Table9[India_states]))),
IF(C91="New Zealand",
    INDEX(Table9[NewZealand_States], RANDBETWEEN(1, COUNTA(Table9[NewZealand_States]))),
""))))))</f>
        <v>Australian Capital Territory</v>
      </c>
      <c r="C91" s="20" t="s">
        <v>14</v>
      </c>
      <c r="D91" s="20" t="s">
        <v>44</v>
      </c>
      <c r="E91" s="21">
        <v>45303</v>
      </c>
      <c r="F91" s="22">
        <v>45303</v>
      </c>
      <c r="G91" s="23">
        <v>45303</v>
      </c>
      <c r="H91" s="24">
        <f t="shared" si="6"/>
        <v>2.6183712121212119</v>
      </c>
      <c r="I91" s="24">
        <f t="shared" si="7"/>
        <v>691.25</v>
      </c>
      <c r="J91" s="24">
        <f t="shared" si="8"/>
        <v>10.473484848484848</v>
      </c>
      <c r="K91" s="25">
        <v>2765</v>
      </c>
      <c r="L91" s="26">
        <v>264</v>
      </c>
      <c r="M91" s="24">
        <f t="shared" si="9"/>
        <v>7.8551136363636358</v>
      </c>
      <c r="N91" s="24">
        <f t="shared" si="10"/>
        <v>2073.75</v>
      </c>
      <c r="O91" s="27" t="str">
        <f t="shared" si="11"/>
        <v>Average</v>
      </c>
      <c r="W91" s="50"/>
      <c r="X91" s="50"/>
      <c r="Y91" s="50"/>
      <c r="Z91" s="50"/>
      <c r="AA91" s="50"/>
      <c r="AB91" s="50"/>
    </row>
    <row r="92" spans="1:28" x14ac:dyDescent="0.25">
      <c r="A92" s="19" t="s">
        <v>8</v>
      </c>
      <c r="B92" s="19" t="str">
        <f ca="1">IF(C92="USA",
    INDEX(Table9[USA_States], RANDBETWEEN(1, COUNTA(Table9[USA_States]))),
IF(C92="Canada",
    INDEX(Table9[Canada_States], RANDBETWEEN(1, COUNTA(Table9[Canada_States]))),
IF(C92="UK",
    INDEX(Table9[Uk_States], RANDBETWEEN(1, COUNTA(Table9[Uk_States]))),
IF(C92="Australia",
    INDEX(Table9[Australia_States], RANDBETWEEN(1, COUNTA(Table9[Australia_States]))),
IF(C92="India",
    INDEX(Table9[India_states], RANDBETWEEN(1, COUNTA(Table9[India_states]))),
IF(C92="New Zealand",
    INDEX(Table9[NewZealand_States], RANDBETWEEN(1, COUNTA(Table9[NewZealand_States]))),
""))))))</f>
        <v>Leeds</v>
      </c>
      <c r="C92" s="20" t="s">
        <v>6</v>
      </c>
      <c r="D92" s="20" t="s">
        <v>36</v>
      </c>
      <c r="E92" s="21">
        <v>45498</v>
      </c>
      <c r="F92" s="22">
        <v>45498</v>
      </c>
      <c r="G92" s="23">
        <v>45498</v>
      </c>
      <c r="H92" s="24">
        <f t="shared" si="6"/>
        <v>11.841666666666667</v>
      </c>
      <c r="I92" s="24">
        <f t="shared" si="7"/>
        <v>1065.75</v>
      </c>
      <c r="J92" s="24">
        <f t="shared" si="8"/>
        <v>47.366666666666667</v>
      </c>
      <c r="K92" s="25">
        <v>4263</v>
      </c>
      <c r="L92" s="26">
        <v>90</v>
      </c>
      <c r="M92" s="24">
        <f t="shared" si="9"/>
        <v>35.524999999999999</v>
      </c>
      <c r="N92" s="24">
        <f t="shared" si="10"/>
        <v>3197.25</v>
      </c>
      <c r="O92" s="27" t="str">
        <f t="shared" si="11"/>
        <v>Average</v>
      </c>
      <c r="W92" s="50"/>
      <c r="X92" s="50"/>
      <c r="Y92" s="50"/>
      <c r="Z92" s="50"/>
      <c r="AA92" s="50"/>
      <c r="AB92" s="50"/>
    </row>
    <row r="93" spans="1:28" x14ac:dyDescent="0.25">
      <c r="A93" s="19" t="s">
        <v>45</v>
      </c>
      <c r="B93" s="19" t="str">
        <f ca="1">IF(C93="USA",
    INDEX(Table9[USA_States], RANDBETWEEN(1, COUNTA(Table9[USA_States]))),
IF(C93="Canada",
    INDEX(Table9[Canada_States], RANDBETWEEN(1, COUNTA(Table9[Canada_States]))),
IF(C93="UK",
    INDEX(Table9[Uk_States], RANDBETWEEN(1, COUNTA(Table9[Uk_States]))),
IF(C93="Australia",
    INDEX(Table9[Australia_States], RANDBETWEEN(1, COUNTA(Table9[Australia_States]))),
IF(C93="India",
    INDEX(Table9[India_states], RANDBETWEEN(1, COUNTA(Table9[India_states]))),
IF(C93="New Zealand",
    INDEX(Table9[NewZealand_States], RANDBETWEEN(1, COUNTA(Table9[NewZealand_States]))),
""))))))</f>
        <v>Oklahoma</v>
      </c>
      <c r="C93" s="20" t="s">
        <v>25</v>
      </c>
      <c r="D93" s="20" t="s">
        <v>19</v>
      </c>
      <c r="E93" s="21">
        <v>45407</v>
      </c>
      <c r="F93" s="22">
        <v>45407</v>
      </c>
      <c r="G93" s="23">
        <v>45407</v>
      </c>
      <c r="H93" s="24">
        <f t="shared" si="6"/>
        <v>3.2666666666666666</v>
      </c>
      <c r="I93" s="24">
        <f t="shared" si="7"/>
        <v>98</v>
      </c>
      <c r="J93" s="24">
        <f t="shared" si="8"/>
        <v>13.066666666666666</v>
      </c>
      <c r="K93" s="25">
        <v>392</v>
      </c>
      <c r="L93" s="26">
        <v>30</v>
      </c>
      <c r="M93" s="24">
        <f t="shared" si="9"/>
        <v>9.8000000000000007</v>
      </c>
      <c r="N93" s="24">
        <f t="shared" si="10"/>
        <v>294</v>
      </c>
      <c r="O93" s="27" t="str">
        <f t="shared" si="11"/>
        <v>Average</v>
      </c>
      <c r="W93" s="50"/>
      <c r="X93" s="50"/>
      <c r="Y93" s="50"/>
      <c r="Z93" s="50"/>
      <c r="AA93" s="50"/>
      <c r="AB93" s="50"/>
    </row>
    <row r="94" spans="1:28" x14ac:dyDescent="0.25">
      <c r="A94" s="19" t="s">
        <v>11</v>
      </c>
      <c r="B94" s="19" t="str">
        <f ca="1">IF(C94="USA",
    INDEX(Table9[USA_States], RANDBETWEEN(1, COUNTA(Table9[USA_States]))),
IF(C94="Canada",
    INDEX(Table9[Canada_States], RANDBETWEEN(1, COUNTA(Table9[Canada_States]))),
IF(C94="UK",
    INDEX(Table9[Uk_States], RANDBETWEEN(1, COUNTA(Table9[Uk_States]))),
IF(C94="Australia",
    INDEX(Table9[Australia_States], RANDBETWEEN(1, COUNTA(Table9[Australia_States]))),
IF(C94="India",
    INDEX(Table9[India_states], RANDBETWEEN(1, COUNTA(Table9[India_states]))),
IF(C94="New Zealand",
    INDEX(Table9[NewZealand_States], RANDBETWEEN(1, COUNTA(Table9[NewZealand_States]))),
""))))))</f>
        <v>Southland</v>
      </c>
      <c r="C94" s="20" t="s">
        <v>20</v>
      </c>
      <c r="D94" s="20" t="s">
        <v>41</v>
      </c>
      <c r="E94" s="21">
        <v>45386</v>
      </c>
      <c r="F94" s="22">
        <v>45386</v>
      </c>
      <c r="G94" s="23">
        <v>45386</v>
      </c>
      <c r="H94" s="24">
        <f t="shared" si="6"/>
        <v>22.677685950413224</v>
      </c>
      <c r="I94" s="24">
        <f t="shared" si="7"/>
        <v>2744</v>
      </c>
      <c r="J94" s="24">
        <f t="shared" si="8"/>
        <v>90.710743801652896</v>
      </c>
      <c r="K94" s="25">
        <v>10976</v>
      </c>
      <c r="L94" s="26">
        <v>121</v>
      </c>
      <c r="M94" s="24">
        <f t="shared" si="9"/>
        <v>68.033057851239676</v>
      </c>
      <c r="N94" s="24">
        <f t="shared" si="10"/>
        <v>8232</v>
      </c>
      <c r="O94" s="27" t="str">
        <f t="shared" si="11"/>
        <v>Good</v>
      </c>
      <c r="W94" s="50"/>
      <c r="X94" s="50"/>
      <c r="Y94" s="50"/>
      <c r="Z94" s="50"/>
      <c r="AA94" s="50"/>
      <c r="AB94" s="50"/>
    </row>
    <row r="95" spans="1:28" x14ac:dyDescent="0.25">
      <c r="A95" s="19" t="s">
        <v>22</v>
      </c>
      <c r="B95" s="19" t="str">
        <f ca="1">IF(C95="USA",
    INDEX(Table9[USA_States], RANDBETWEEN(1, COUNTA(Table9[USA_States]))),
IF(C95="Canada",
    INDEX(Table9[Canada_States], RANDBETWEEN(1, COUNTA(Table9[Canada_States]))),
IF(C95="UK",
    INDEX(Table9[Uk_States], RANDBETWEEN(1, COUNTA(Table9[Uk_States]))),
IF(C95="Australia",
    INDEX(Table9[Australia_States], RANDBETWEEN(1, COUNTA(Table9[Australia_States]))),
IF(C95="India",
    INDEX(Table9[India_states], RANDBETWEEN(1, COUNTA(Table9[India_states]))),
IF(C95="New Zealand",
    INDEX(Table9[NewZealand_States], RANDBETWEEN(1, COUNTA(Table9[NewZealand_States]))),
""))))))</f>
        <v>Gisborne</v>
      </c>
      <c r="C95" s="20" t="s">
        <v>20</v>
      </c>
      <c r="D95" s="20" t="s">
        <v>15</v>
      </c>
      <c r="E95" s="21">
        <v>45309</v>
      </c>
      <c r="F95" s="22">
        <v>45309</v>
      </c>
      <c r="G95" s="23">
        <v>45309</v>
      </c>
      <c r="H95" s="24">
        <f t="shared" si="6"/>
        <v>9.3981481481481488</v>
      </c>
      <c r="I95" s="24">
        <f t="shared" si="7"/>
        <v>253.75000000000003</v>
      </c>
      <c r="J95" s="24">
        <f t="shared" si="8"/>
        <v>37.592592592592595</v>
      </c>
      <c r="K95" s="25">
        <v>1015</v>
      </c>
      <c r="L95" s="26">
        <v>27</v>
      </c>
      <c r="M95" s="24">
        <f t="shared" si="9"/>
        <v>28.194444444444446</v>
      </c>
      <c r="N95" s="24">
        <f t="shared" si="10"/>
        <v>761.25</v>
      </c>
      <c r="O95" s="27" t="str">
        <f t="shared" si="11"/>
        <v>Average</v>
      </c>
      <c r="W95" s="50"/>
      <c r="X95" s="50"/>
      <c r="Y95" s="50"/>
      <c r="Z95" s="50"/>
      <c r="AA95" s="50"/>
      <c r="AB95" s="50"/>
    </row>
    <row r="96" spans="1:28" x14ac:dyDescent="0.25">
      <c r="A96" s="19" t="s">
        <v>49</v>
      </c>
      <c r="B96" s="19" t="str">
        <f ca="1">IF(C96="USA",
    INDEX(Table9[USA_States], RANDBETWEEN(1, COUNTA(Table9[USA_States]))),
IF(C96="Canada",
    INDEX(Table9[Canada_States], RANDBETWEEN(1, COUNTA(Table9[Canada_States]))),
IF(C96="UK",
    INDEX(Table9[Uk_States], RANDBETWEEN(1, COUNTA(Table9[Uk_States]))),
IF(C96="Australia",
    INDEX(Table9[Australia_States], RANDBETWEEN(1, COUNTA(Table9[Australia_States]))),
IF(C96="India",
    INDEX(Table9[India_states], RANDBETWEEN(1, COUNTA(Table9[India_states]))),
IF(C96="New Zealand",
    INDEX(Table9[NewZealand_States], RANDBETWEEN(1, COUNTA(Table9[NewZealand_States]))),
""))))))</f>
        <v>Western Australia</v>
      </c>
      <c r="C96" s="20" t="s">
        <v>14</v>
      </c>
      <c r="D96" s="20" t="s">
        <v>57</v>
      </c>
      <c r="E96" s="21">
        <v>45411</v>
      </c>
      <c r="F96" s="22">
        <v>45411</v>
      </c>
      <c r="G96" s="23">
        <v>45411</v>
      </c>
      <c r="H96" s="24">
        <f t="shared" si="6"/>
        <v>3.1698113207547172</v>
      </c>
      <c r="I96" s="24">
        <f t="shared" si="7"/>
        <v>1512</v>
      </c>
      <c r="J96" s="24">
        <f t="shared" si="8"/>
        <v>12.679245283018869</v>
      </c>
      <c r="K96" s="25">
        <v>6048</v>
      </c>
      <c r="L96" s="26">
        <v>477</v>
      </c>
      <c r="M96" s="24">
        <f t="shared" si="9"/>
        <v>9.5094339622641506</v>
      </c>
      <c r="N96" s="24">
        <f t="shared" si="10"/>
        <v>4536</v>
      </c>
      <c r="O96" s="27" t="str">
        <f t="shared" si="11"/>
        <v>Average</v>
      </c>
      <c r="W96" s="50"/>
      <c r="X96" s="50"/>
      <c r="Y96" s="50"/>
      <c r="Z96" s="50"/>
      <c r="AA96" s="50"/>
      <c r="AB96" s="50"/>
    </row>
    <row r="97" spans="1:28" x14ac:dyDescent="0.25">
      <c r="A97" s="19" t="s">
        <v>40</v>
      </c>
      <c r="B97" s="19" t="str">
        <f ca="1">IF(C97="USA",
    INDEX(Table9[USA_States], RANDBETWEEN(1, COUNTA(Table9[USA_States]))),
IF(C97="Canada",
    INDEX(Table9[Canada_States], RANDBETWEEN(1, COUNTA(Table9[Canada_States]))),
IF(C97="UK",
    INDEX(Table9[Uk_States], RANDBETWEEN(1, COUNTA(Table9[Uk_States]))),
IF(C97="Australia",
    INDEX(Table9[Australia_States], RANDBETWEEN(1, COUNTA(Table9[Australia_States]))),
IF(C97="India",
    INDEX(Table9[India_states], RANDBETWEEN(1, COUNTA(Table9[India_states]))),
IF(C97="New Zealand",
    INDEX(Table9[NewZealand_States], RANDBETWEEN(1, COUNTA(Table9[NewZealand_States]))),
""))))))</f>
        <v>Liverpool</v>
      </c>
      <c r="C97" s="20" t="s">
        <v>6</v>
      </c>
      <c r="D97" s="20" t="s">
        <v>34</v>
      </c>
      <c r="E97" s="21">
        <v>45382</v>
      </c>
      <c r="F97" s="22">
        <v>45382</v>
      </c>
      <c r="G97" s="23">
        <v>45382</v>
      </c>
      <c r="H97" s="24">
        <f t="shared" si="6"/>
        <v>3.2050561797752808</v>
      </c>
      <c r="I97" s="24">
        <f t="shared" si="7"/>
        <v>570.5</v>
      </c>
      <c r="J97" s="24">
        <f t="shared" si="8"/>
        <v>12.820224719101123</v>
      </c>
      <c r="K97" s="25">
        <v>2282</v>
      </c>
      <c r="L97" s="26">
        <v>178</v>
      </c>
      <c r="M97" s="24">
        <f t="shared" si="9"/>
        <v>9.6151685393258433</v>
      </c>
      <c r="N97" s="24">
        <f t="shared" si="10"/>
        <v>1711.5</v>
      </c>
      <c r="O97" s="27" t="str">
        <f t="shared" si="11"/>
        <v>Average</v>
      </c>
      <c r="W97" s="50"/>
      <c r="X97" s="50"/>
      <c r="Y97" s="50"/>
      <c r="Z97" s="50"/>
      <c r="AA97" s="50"/>
      <c r="AB97" s="50"/>
    </row>
    <row r="98" spans="1:28" x14ac:dyDescent="0.25">
      <c r="A98" s="19" t="s">
        <v>11</v>
      </c>
      <c r="B98" s="19" t="str">
        <f ca="1">IF(C98="USA",
    INDEX(Table9[USA_States], RANDBETWEEN(1, COUNTA(Table9[USA_States]))),
IF(C98="Canada",
    INDEX(Table9[Canada_States], RANDBETWEEN(1, COUNTA(Table9[Canada_States]))),
IF(C98="UK",
    INDEX(Table9[Uk_States], RANDBETWEEN(1, COUNTA(Table9[Uk_States]))),
IF(C98="Australia",
    INDEX(Table9[Australia_States], RANDBETWEEN(1, COUNTA(Table9[Australia_States]))),
IF(C98="India",
    INDEX(Table9[India_states], RANDBETWEEN(1, COUNTA(Table9[India_states]))),
IF(C98="New Zealand",
    INDEX(Table9[NewZealand_States], RANDBETWEEN(1, COUNTA(Table9[NewZealand_States]))),
""))))))</f>
        <v>London</v>
      </c>
      <c r="C98" s="20" t="s">
        <v>6</v>
      </c>
      <c r="D98" s="20" t="s">
        <v>19</v>
      </c>
      <c r="E98" s="21">
        <v>45380</v>
      </c>
      <c r="F98" s="22">
        <v>45380</v>
      </c>
      <c r="G98" s="23">
        <v>45380</v>
      </c>
      <c r="H98" s="24">
        <f t="shared" si="6"/>
        <v>11.47</v>
      </c>
      <c r="I98" s="24">
        <f t="shared" si="7"/>
        <v>2007.25</v>
      </c>
      <c r="J98" s="24">
        <f t="shared" si="8"/>
        <v>45.88</v>
      </c>
      <c r="K98" s="25">
        <v>8029</v>
      </c>
      <c r="L98" s="26">
        <v>175</v>
      </c>
      <c r="M98" s="24">
        <f t="shared" si="9"/>
        <v>34.410000000000004</v>
      </c>
      <c r="N98" s="24">
        <f t="shared" si="10"/>
        <v>6021.75</v>
      </c>
      <c r="O98" s="27" t="str">
        <f t="shared" si="11"/>
        <v>Good</v>
      </c>
      <c r="W98" s="50"/>
      <c r="X98" s="50"/>
      <c r="Y98" s="50"/>
      <c r="Z98" s="50"/>
      <c r="AA98" s="50"/>
      <c r="AB98" s="50"/>
    </row>
    <row r="99" spans="1:28" x14ac:dyDescent="0.25">
      <c r="A99" s="19" t="s">
        <v>37</v>
      </c>
      <c r="B99" s="19" t="str">
        <f ca="1">IF(C99="USA",
    INDEX(Table9[USA_States], RANDBETWEEN(1, COUNTA(Table9[USA_States]))),
IF(C99="Canada",
    INDEX(Table9[Canada_States], RANDBETWEEN(1, COUNTA(Table9[Canada_States]))),
IF(C99="UK",
    INDEX(Table9[Uk_States], RANDBETWEEN(1, COUNTA(Table9[Uk_States]))),
IF(C99="Australia",
    INDEX(Table9[Australia_States], RANDBETWEEN(1, COUNTA(Table9[Australia_States]))),
IF(C99="India",
    INDEX(Table9[India_states], RANDBETWEEN(1, COUNTA(Table9[India_states]))),
IF(C99="New Zealand",
    INDEX(Table9[NewZealand_States], RANDBETWEEN(1, COUNTA(Table9[NewZealand_States]))),
""))))))</f>
        <v>South Australia</v>
      </c>
      <c r="C99" s="20" t="s">
        <v>14</v>
      </c>
      <c r="D99" s="20" t="s">
        <v>26</v>
      </c>
      <c r="E99" s="21">
        <v>45485</v>
      </c>
      <c r="F99" s="22">
        <v>45485</v>
      </c>
      <c r="G99" s="23">
        <v>45485</v>
      </c>
      <c r="H99" s="24">
        <f t="shared" si="6"/>
        <v>1.5698529411764706</v>
      </c>
      <c r="I99" s="24">
        <f t="shared" si="7"/>
        <v>213.5</v>
      </c>
      <c r="J99" s="24">
        <f t="shared" si="8"/>
        <v>6.2794117647058822</v>
      </c>
      <c r="K99" s="25">
        <v>854</v>
      </c>
      <c r="L99" s="26">
        <v>136</v>
      </c>
      <c r="M99" s="24">
        <f t="shared" si="9"/>
        <v>4.7095588235294112</v>
      </c>
      <c r="N99" s="24">
        <f t="shared" si="10"/>
        <v>640.5</v>
      </c>
      <c r="O99" s="27" t="str">
        <f t="shared" si="11"/>
        <v>Average</v>
      </c>
      <c r="W99" s="50"/>
      <c r="X99" s="50"/>
      <c r="Y99" s="50"/>
      <c r="Z99" s="50"/>
      <c r="AA99" s="50"/>
      <c r="AB99" s="50"/>
    </row>
    <row r="100" spans="1:28" x14ac:dyDescent="0.25">
      <c r="A100" s="19" t="s">
        <v>23</v>
      </c>
      <c r="B100" s="19" t="str">
        <f ca="1">IF(C100="USA",
    INDEX(Table9[USA_States], RANDBETWEEN(1, COUNTA(Table9[USA_States]))),
IF(C100="Canada",
    INDEX(Table9[Canada_States], RANDBETWEEN(1, COUNTA(Table9[Canada_States]))),
IF(C100="UK",
    INDEX(Table9[Uk_States], RANDBETWEEN(1, COUNTA(Table9[Uk_States]))),
IF(C100="Australia",
    INDEX(Table9[Australia_States], RANDBETWEEN(1, COUNTA(Table9[Australia_States]))),
IF(C100="India",
    INDEX(Table9[India_states], RANDBETWEEN(1, COUNTA(Table9[India_states]))),
IF(C100="New Zealand",
    INDEX(Table9[NewZealand_States], RANDBETWEEN(1, COUNTA(Table9[NewZealand_States]))),
""))))))</f>
        <v>Marlborough</v>
      </c>
      <c r="C100" s="20" t="s">
        <v>20</v>
      </c>
      <c r="D100" s="20" t="s">
        <v>56</v>
      </c>
      <c r="E100" s="21">
        <v>45432</v>
      </c>
      <c r="F100" s="22">
        <v>45432</v>
      </c>
      <c r="G100" s="23">
        <v>45432</v>
      </c>
      <c r="H100" s="24">
        <f t="shared" si="6"/>
        <v>233.625</v>
      </c>
      <c r="I100" s="24">
        <f t="shared" si="7"/>
        <v>3270.75</v>
      </c>
      <c r="J100" s="24">
        <f t="shared" si="8"/>
        <v>934.5</v>
      </c>
      <c r="K100" s="25">
        <v>13083</v>
      </c>
      <c r="L100" s="26">
        <v>14</v>
      </c>
      <c r="M100" s="24">
        <f t="shared" si="9"/>
        <v>700.875</v>
      </c>
      <c r="N100" s="24">
        <f t="shared" si="10"/>
        <v>9812.25</v>
      </c>
      <c r="O100" s="27" t="str">
        <f t="shared" si="11"/>
        <v>Very Good</v>
      </c>
      <c r="W100" s="50"/>
      <c r="X100" s="50"/>
      <c r="Y100" s="50"/>
      <c r="Z100" s="50"/>
      <c r="AA100" s="50"/>
      <c r="AB100" s="50"/>
    </row>
    <row r="101" spans="1:28" x14ac:dyDescent="0.25">
      <c r="A101" s="19" t="s">
        <v>27</v>
      </c>
      <c r="B101" s="19" t="str">
        <f ca="1">IF(C101="USA",
    INDEX(Table9[USA_States], RANDBETWEEN(1, COUNTA(Table9[USA_States]))),
IF(C101="Canada",
    INDEX(Table9[Canada_States], RANDBETWEEN(1, COUNTA(Table9[Canada_States]))),
IF(C101="UK",
    INDEX(Table9[Uk_States], RANDBETWEEN(1, COUNTA(Table9[Uk_States]))),
IF(C101="Australia",
    INDEX(Table9[Australia_States], RANDBETWEEN(1, COUNTA(Table9[Australia_States]))),
IF(C101="India",
    INDEX(Table9[India_states], RANDBETWEEN(1, COUNTA(Table9[India_states]))),
IF(C101="New Zealand",
    INDEX(Table9[NewZealand_States], RANDBETWEEN(1, COUNTA(Table9[NewZealand_States]))),
""))))))</f>
        <v>Perth</v>
      </c>
      <c r="C101" s="20" t="s">
        <v>14</v>
      </c>
      <c r="D101" s="20" t="s">
        <v>36</v>
      </c>
      <c r="E101" s="21">
        <v>45502</v>
      </c>
      <c r="F101" s="22">
        <v>45502</v>
      </c>
      <c r="G101" s="23">
        <v>45502</v>
      </c>
      <c r="H101" s="24">
        <f t="shared" si="6"/>
        <v>6.6802884615384617</v>
      </c>
      <c r="I101" s="24">
        <f t="shared" si="7"/>
        <v>694.75</v>
      </c>
      <c r="J101" s="24">
        <f t="shared" si="8"/>
        <v>26.721153846153847</v>
      </c>
      <c r="K101" s="25">
        <v>2779</v>
      </c>
      <c r="L101" s="26">
        <v>104</v>
      </c>
      <c r="M101" s="24">
        <f t="shared" si="9"/>
        <v>20.040865384615387</v>
      </c>
      <c r="N101" s="24">
        <f t="shared" si="10"/>
        <v>2084.25</v>
      </c>
      <c r="O101" s="27" t="str">
        <f t="shared" si="11"/>
        <v>Average</v>
      </c>
      <c r="W101" s="50"/>
      <c r="X101" s="50"/>
      <c r="Y101" s="50"/>
      <c r="Z101" s="50"/>
      <c r="AA101" s="50"/>
      <c r="AB101" s="50"/>
    </row>
    <row r="102" spans="1:28" x14ac:dyDescent="0.25">
      <c r="A102" s="19" t="s">
        <v>27</v>
      </c>
      <c r="B102" s="19" t="str">
        <f ca="1">IF(C102="USA",
    INDEX(Table9[USA_States], RANDBETWEEN(1, COUNTA(Table9[USA_States]))),
IF(C102="Canada",
    INDEX(Table9[Canada_States], RANDBETWEEN(1, COUNTA(Table9[Canada_States]))),
IF(C102="UK",
    INDEX(Table9[Uk_States], RANDBETWEEN(1, COUNTA(Table9[Uk_States]))),
IF(C102="Australia",
    INDEX(Table9[Australia_States], RANDBETWEEN(1, COUNTA(Table9[Australia_States]))),
IF(C102="India",
    INDEX(Table9[India_states], RANDBETWEEN(1, COUNTA(Table9[India_states]))),
IF(C102="New Zealand",
    INDEX(Table9[NewZealand_States], RANDBETWEEN(1, COUNTA(Table9[NewZealand_States]))),
""))))))</f>
        <v>Auckland</v>
      </c>
      <c r="C102" s="20" t="s">
        <v>20</v>
      </c>
      <c r="D102" s="20" t="s">
        <v>44</v>
      </c>
      <c r="E102" s="21">
        <v>45395</v>
      </c>
      <c r="F102" s="22">
        <v>45395</v>
      </c>
      <c r="G102" s="23">
        <v>45395</v>
      </c>
      <c r="H102" s="24">
        <f t="shared" si="6"/>
        <v>214.45454545454547</v>
      </c>
      <c r="I102" s="24">
        <f t="shared" si="7"/>
        <v>2359</v>
      </c>
      <c r="J102" s="24">
        <f t="shared" si="8"/>
        <v>857.81818181818187</v>
      </c>
      <c r="K102" s="25">
        <v>9436</v>
      </c>
      <c r="L102" s="26">
        <v>11</v>
      </c>
      <c r="M102" s="24">
        <f t="shared" si="9"/>
        <v>643.36363636363637</v>
      </c>
      <c r="N102" s="24">
        <f t="shared" si="10"/>
        <v>7077</v>
      </c>
      <c r="O102" s="27" t="str">
        <f t="shared" si="11"/>
        <v>Good</v>
      </c>
      <c r="W102" s="50"/>
      <c r="X102" s="50"/>
      <c r="Y102" s="50"/>
      <c r="Z102" s="50"/>
      <c r="AA102" s="50"/>
      <c r="AB102" s="50"/>
    </row>
    <row r="103" spans="1:28" x14ac:dyDescent="0.25">
      <c r="A103" s="19" t="s">
        <v>48</v>
      </c>
      <c r="B103" s="19" t="str">
        <f ca="1">IF(C103="USA",
    INDEX(Table9[USA_States], RANDBETWEEN(1, COUNTA(Table9[USA_States]))),
IF(C103="Canada",
    INDEX(Table9[Canada_States], RANDBETWEEN(1, COUNTA(Table9[Canada_States]))),
IF(C103="UK",
    INDEX(Table9[Uk_States], RANDBETWEEN(1, COUNTA(Table9[Uk_States]))),
IF(C103="Australia",
    INDEX(Table9[Australia_States], RANDBETWEEN(1, COUNTA(Table9[Australia_States]))),
IF(C103="India",
    INDEX(Table9[India_states], RANDBETWEEN(1, COUNTA(Table9[India_states]))),
IF(C103="New Zealand",
    INDEX(Table9[NewZealand_States], RANDBETWEEN(1, COUNTA(Table9[NewZealand_States]))),
""))))))</f>
        <v>Gujarat</v>
      </c>
      <c r="C103" s="20" t="s">
        <v>9</v>
      </c>
      <c r="D103" s="20" t="s">
        <v>19</v>
      </c>
      <c r="E103" s="21">
        <v>45298</v>
      </c>
      <c r="F103" s="22">
        <v>45298</v>
      </c>
      <c r="G103" s="23">
        <v>45298</v>
      </c>
      <c r="H103" s="24">
        <f t="shared" si="6"/>
        <v>0.81105769230769231</v>
      </c>
      <c r="I103" s="24">
        <f t="shared" si="7"/>
        <v>421.75</v>
      </c>
      <c r="J103" s="24">
        <f t="shared" si="8"/>
        <v>3.2442307692307693</v>
      </c>
      <c r="K103" s="25">
        <v>1687</v>
      </c>
      <c r="L103" s="26">
        <v>520</v>
      </c>
      <c r="M103" s="24">
        <f t="shared" si="9"/>
        <v>2.4331730769230768</v>
      </c>
      <c r="N103" s="24">
        <f t="shared" si="10"/>
        <v>1265.25</v>
      </c>
      <c r="O103" s="27" t="str">
        <f t="shared" si="11"/>
        <v>Average</v>
      </c>
      <c r="W103" s="50"/>
      <c r="X103" s="50"/>
      <c r="Y103" s="50"/>
      <c r="Z103" s="50"/>
      <c r="AA103" s="50"/>
      <c r="AB103" s="50"/>
    </row>
    <row r="104" spans="1:28" x14ac:dyDescent="0.25">
      <c r="A104" s="19" t="s">
        <v>5</v>
      </c>
      <c r="B104" s="19" t="str">
        <f ca="1">IF(C104="USA",
    INDEX(Table9[USA_States], RANDBETWEEN(1, COUNTA(Table9[USA_States]))),
IF(C104="Canada",
    INDEX(Table9[Canada_States], RANDBETWEEN(1, COUNTA(Table9[Canada_States]))),
IF(C104="UK",
    INDEX(Table9[Uk_States], RANDBETWEEN(1, COUNTA(Table9[Uk_States]))),
IF(C104="Australia",
    INDEX(Table9[Australia_States], RANDBETWEEN(1, COUNTA(Table9[Australia_States]))),
IF(C104="India",
    INDEX(Table9[India_states], RANDBETWEEN(1, COUNTA(Table9[India_states]))),
IF(C104="New Zealand",
    INDEX(Table9[NewZealand_States], RANDBETWEEN(1, COUNTA(Table9[NewZealand_States]))),
""))))))</f>
        <v>Tasmania</v>
      </c>
      <c r="C104" s="20" t="s">
        <v>14</v>
      </c>
      <c r="D104" s="20" t="s">
        <v>21</v>
      </c>
      <c r="E104" s="21">
        <v>45305</v>
      </c>
      <c r="F104" s="22">
        <v>45305</v>
      </c>
      <c r="G104" s="23">
        <v>45305</v>
      </c>
      <c r="H104" s="24">
        <f t="shared" si="6"/>
        <v>3.1064593301435406</v>
      </c>
      <c r="I104" s="24">
        <f t="shared" si="7"/>
        <v>1298.5</v>
      </c>
      <c r="J104" s="24">
        <f t="shared" si="8"/>
        <v>12.425837320574162</v>
      </c>
      <c r="K104" s="25">
        <v>5194</v>
      </c>
      <c r="L104" s="26">
        <v>418</v>
      </c>
      <c r="M104" s="24">
        <f t="shared" si="9"/>
        <v>9.3193779904306222</v>
      </c>
      <c r="N104" s="24">
        <f t="shared" si="10"/>
        <v>3895.5</v>
      </c>
      <c r="O104" s="27" t="str">
        <f t="shared" si="11"/>
        <v>Average</v>
      </c>
      <c r="W104" s="50"/>
      <c r="X104" s="50"/>
      <c r="Y104" s="50"/>
      <c r="Z104" s="50"/>
      <c r="AA104" s="50"/>
      <c r="AB104" s="50"/>
    </row>
    <row r="105" spans="1:28" x14ac:dyDescent="0.25">
      <c r="A105" s="19" t="s">
        <v>16</v>
      </c>
      <c r="B105" s="19" t="str">
        <f ca="1">IF(C105="USA",
    INDEX(Table9[USA_States], RANDBETWEEN(1, COUNTA(Table9[USA_States]))),
IF(C105="Canada",
    INDEX(Table9[Canada_States], RANDBETWEEN(1, COUNTA(Table9[Canada_States]))),
IF(C105="UK",
    INDEX(Table9[Uk_States], RANDBETWEEN(1, COUNTA(Table9[Uk_States]))),
IF(C105="Australia",
    INDEX(Table9[Australia_States], RANDBETWEEN(1, COUNTA(Table9[Australia_States]))),
IF(C105="India",
    INDEX(Table9[India_states], RANDBETWEEN(1, COUNTA(Table9[India_states]))),
IF(C105="New Zealand",
    INDEX(Table9[NewZealand_States], RANDBETWEEN(1, COUNTA(Table9[NewZealand_States]))),
""))))))</f>
        <v>Scotland</v>
      </c>
      <c r="C105" s="20" t="s">
        <v>6</v>
      </c>
      <c r="D105" s="20" t="s">
        <v>51</v>
      </c>
      <c r="E105" s="21">
        <v>45368</v>
      </c>
      <c r="F105" s="22">
        <v>45368</v>
      </c>
      <c r="G105" s="23">
        <v>45368</v>
      </c>
      <c r="H105" s="24">
        <f t="shared" si="6"/>
        <v>56.853658536585364</v>
      </c>
      <c r="I105" s="24">
        <f t="shared" si="7"/>
        <v>2331</v>
      </c>
      <c r="J105" s="24">
        <f t="shared" si="8"/>
        <v>227.41463414634146</v>
      </c>
      <c r="K105" s="25">
        <v>9324</v>
      </c>
      <c r="L105" s="26">
        <v>41</v>
      </c>
      <c r="M105" s="24">
        <f t="shared" si="9"/>
        <v>170.5609756097561</v>
      </c>
      <c r="N105" s="24">
        <f t="shared" si="10"/>
        <v>6993</v>
      </c>
      <c r="O105" s="27" t="str">
        <f t="shared" si="11"/>
        <v>Good</v>
      </c>
      <c r="W105" s="50"/>
      <c r="X105" s="50"/>
      <c r="Y105" s="50"/>
      <c r="Z105" s="50"/>
      <c r="AA105" s="50"/>
      <c r="AB105" s="50"/>
    </row>
    <row r="106" spans="1:28" x14ac:dyDescent="0.25">
      <c r="A106" s="19" t="s">
        <v>11</v>
      </c>
      <c r="B106" s="19" t="str">
        <f ca="1">IF(C106="USA",
    INDEX(Table9[USA_States], RANDBETWEEN(1, COUNTA(Table9[USA_States]))),
IF(C106="Canada",
    INDEX(Table9[Canada_States], RANDBETWEEN(1, COUNTA(Table9[Canada_States]))),
IF(C106="UK",
    INDEX(Table9[Uk_States], RANDBETWEEN(1, COUNTA(Table9[Uk_States]))),
IF(C106="Australia",
    INDEX(Table9[Australia_States], RANDBETWEEN(1, COUNTA(Table9[Australia_States]))),
IF(C106="India",
    INDEX(Table9[India_states], RANDBETWEEN(1, COUNTA(Table9[India_states]))),
IF(C106="New Zealand",
    INDEX(Table9[NewZealand_States], RANDBETWEEN(1, COUNTA(Table9[NewZealand_States]))),
""))))))</f>
        <v>New Mexico</v>
      </c>
      <c r="C106" s="20" t="s">
        <v>25</v>
      </c>
      <c r="D106" s="20" t="s">
        <v>38</v>
      </c>
      <c r="E106" s="21">
        <v>45312</v>
      </c>
      <c r="F106" s="22">
        <v>45312</v>
      </c>
      <c r="G106" s="23">
        <v>45312</v>
      </c>
      <c r="H106" s="24">
        <f t="shared" si="6"/>
        <v>50.13425925925926</v>
      </c>
      <c r="I106" s="24">
        <f t="shared" si="7"/>
        <v>2707.25</v>
      </c>
      <c r="J106" s="24">
        <f t="shared" si="8"/>
        <v>200.53703703703704</v>
      </c>
      <c r="K106" s="25">
        <v>10829</v>
      </c>
      <c r="L106" s="26">
        <v>54</v>
      </c>
      <c r="M106" s="24">
        <f t="shared" si="9"/>
        <v>150.40277777777777</v>
      </c>
      <c r="N106" s="24">
        <f t="shared" si="10"/>
        <v>8121.75</v>
      </c>
      <c r="O106" s="27" t="str">
        <f t="shared" si="11"/>
        <v>Good</v>
      </c>
      <c r="W106" s="50"/>
      <c r="X106" s="50"/>
      <c r="Y106" s="50"/>
      <c r="Z106" s="50"/>
      <c r="AA106" s="50"/>
      <c r="AB106" s="50"/>
    </row>
    <row r="107" spans="1:28" x14ac:dyDescent="0.25">
      <c r="A107" s="19" t="s">
        <v>11</v>
      </c>
      <c r="B107" s="19" t="str">
        <f ca="1">IF(C107="USA",
    INDEX(Table9[USA_States], RANDBETWEEN(1, COUNTA(Table9[USA_States]))),
IF(C107="Canada",
    INDEX(Table9[Canada_States], RANDBETWEEN(1, COUNTA(Table9[Canada_States]))),
IF(C107="UK",
    INDEX(Table9[Uk_States], RANDBETWEEN(1, COUNTA(Table9[Uk_States]))),
IF(C107="Australia",
    INDEX(Table9[Australia_States], RANDBETWEEN(1, COUNTA(Table9[Australia_States]))),
IF(C107="India",
    INDEX(Table9[India_states], RANDBETWEEN(1, COUNTA(Table9[India_states]))),
IF(C107="New Zealand",
    INDEX(Table9[NewZealand_States], RANDBETWEEN(1, COUNTA(Table9[NewZealand_States]))),
""))))))</f>
        <v>Assam</v>
      </c>
      <c r="C107" s="20" t="s">
        <v>9</v>
      </c>
      <c r="D107" s="20" t="s">
        <v>50</v>
      </c>
      <c r="E107" s="21">
        <v>45344</v>
      </c>
      <c r="F107" s="22">
        <v>45344</v>
      </c>
      <c r="G107" s="23">
        <v>45344</v>
      </c>
      <c r="H107" s="24">
        <f t="shared" si="6"/>
        <v>4.0613207547169807</v>
      </c>
      <c r="I107" s="24">
        <f t="shared" si="7"/>
        <v>645.74999999999989</v>
      </c>
      <c r="J107" s="24">
        <f t="shared" si="8"/>
        <v>16.245283018867923</v>
      </c>
      <c r="K107" s="25">
        <v>2583</v>
      </c>
      <c r="L107" s="26">
        <v>159</v>
      </c>
      <c r="M107" s="24">
        <f t="shared" si="9"/>
        <v>12.183962264150942</v>
      </c>
      <c r="N107" s="24">
        <f t="shared" si="10"/>
        <v>1937.25</v>
      </c>
      <c r="O107" s="27" t="str">
        <f t="shared" si="11"/>
        <v>Average</v>
      </c>
      <c r="W107" s="50"/>
      <c r="X107" s="50"/>
      <c r="Y107" s="50"/>
      <c r="Z107" s="50"/>
      <c r="AA107" s="50"/>
      <c r="AB107" s="50"/>
    </row>
    <row r="108" spans="1:28" x14ac:dyDescent="0.25">
      <c r="A108" s="19" t="s">
        <v>30</v>
      </c>
      <c r="B108" s="19" t="str">
        <f ca="1">IF(C108="USA",
    INDEX(Table9[USA_States], RANDBETWEEN(1, COUNTA(Table9[USA_States]))),
IF(C108="Canada",
    INDEX(Table9[Canada_States], RANDBETWEEN(1, COUNTA(Table9[Canada_States]))),
IF(C108="UK",
    INDEX(Table9[Uk_States], RANDBETWEEN(1, COUNTA(Table9[Uk_States]))),
IF(C108="Australia",
    INDEX(Table9[Australia_States], RANDBETWEEN(1, COUNTA(Table9[Australia_States]))),
IF(C108="India",
    INDEX(Table9[India_states], RANDBETWEEN(1, COUNTA(Table9[India_states]))),
IF(C108="New Zealand",
    INDEX(Table9[NewZealand_States], RANDBETWEEN(1, COUNTA(Table9[NewZealand_States]))),
""))))))</f>
        <v>Mumbai</v>
      </c>
      <c r="C108" s="20" t="s">
        <v>9</v>
      </c>
      <c r="D108" s="20" t="s">
        <v>31</v>
      </c>
      <c r="E108" s="21">
        <v>45443</v>
      </c>
      <c r="F108" s="22">
        <v>45443</v>
      </c>
      <c r="G108" s="23">
        <v>45443</v>
      </c>
      <c r="H108" s="24">
        <f t="shared" si="6"/>
        <v>5.1448497854077253</v>
      </c>
      <c r="I108" s="24">
        <f t="shared" si="7"/>
        <v>1198.75</v>
      </c>
      <c r="J108" s="24">
        <f t="shared" si="8"/>
        <v>20.579399141630901</v>
      </c>
      <c r="K108" s="25">
        <v>4795</v>
      </c>
      <c r="L108" s="26">
        <v>233</v>
      </c>
      <c r="M108" s="24">
        <f t="shared" si="9"/>
        <v>15.434549356223176</v>
      </c>
      <c r="N108" s="24">
        <f t="shared" si="10"/>
        <v>3596.25</v>
      </c>
      <c r="O108" s="27" t="str">
        <f t="shared" si="11"/>
        <v>Average</v>
      </c>
      <c r="W108" s="50"/>
      <c r="X108" s="50"/>
      <c r="Y108" s="50"/>
      <c r="Z108" s="50"/>
      <c r="AA108" s="50"/>
      <c r="AB108" s="50"/>
    </row>
    <row r="109" spans="1:28" x14ac:dyDescent="0.25">
      <c r="A109" s="19" t="s">
        <v>8</v>
      </c>
      <c r="B109" s="19" t="str">
        <f ca="1">IF(C109="USA",
    INDEX(Table9[USA_States], RANDBETWEEN(1, COUNTA(Table9[USA_States]))),
IF(C109="Canada",
    INDEX(Table9[Canada_States], RANDBETWEEN(1, COUNTA(Table9[Canada_States]))),
IF(C109="UK",
    INDEX(Table9[Uk_States], RANDBETWEEN(1, COUNTA(Table9[Uk_States]))),
IF(C109="Australia",
    INDEX(Table9[Australia_States], RANDBETWEEN(1, COUNTA(Table9[Australia_States]))),
IF(C109="India",
    INDEX(Table9[India_states], RANDBETWEEN(1, COUNTA(Table9[India_states]))),
IF(C109="New Zealand",
    INDEX(Table9[NewZealand_States], RANDBETWEEN(1, COUNTA(Table9[NewZealand_States]))),
""))))))</f>
        <v>Canterbury</v>
      </c>
      <c r="C109" s="20" t="s">
        <v>20</v>
      </c>
      <c r="D109" s="20" t="s">
        <v>15</v>
      </c>
      <c r="E109" s="21">
        <v>45457</v>
      </c>
      <c r="F109" s="22">
        <v>45457</v>
      </c>
      <c r="G109" s="23">
        <v>45457</v>
      </c>
      <c r="H109" s="24">
        <f t="shared" si="6"/>
        <v>18.541666666666668</v>
      </c>
      <c r="I109" s="24">
        <f t="shared" si="7"/>
        <v>778.75</v>
      </c>
      <c r="J109" s="24">
        <f t="shared" si="8"/>
        <v>74.166666666666671</v>
      </c>
      <c r="K109" s="25">
        <v>3115</v>
      </c>
      <c r="L109" s="26">
        <v>42</v>
      </c>
      <c r="M109" s="24">
        <f t="shared" si="9"/>
        <v>55.625</v>
      </c>
      <c r="N109" s="24">
        <f t="shared" si="10"/>
        <v>2336.25</v>
      </c>
      <c r="O109" s="27" t="str">
        <f t="shared" si="11"/>
        <v>Average</v>
      </c>
      <c r="W109" s="50"/>
      <c r="X109" s="50"/>
      <c r="Y109" s="50"/>
      <c r="Z109" s="50"/>
      <c r="AA109" s="50"/>
      <c r="AB109" s="50"/>
    </row>
    <row r="110" spans="1:28" x14ac:dyDescent="0.25">
      <c r="A110" s="19" t="s">
        <v>49</v>
      </c>
      <c r="B110" s="19" t="str">
        <f ca="1">IF(C110="USA",
    INDEX(Table9[USA_States], RANDBETWEEN(1, COUNTA(Table9[USA_States]))),
IF(C110="Canada",
    INDEX(Table9[Canada_States], RANDBETWEEN(1, COUNTA(Table9[Canada_States]))),
IF(C110="UK",
    INDEX(Table9[Uk_States], RANDBETWEEN(1, COUNTA(Table9[Uk_States]))),
IF(C110="Australia",
    INDEX(Table9[Australia_States], RANDBETWEEN(1, COUNTA(Table9[Australia_States]))),
IF(C110="India",
    INDEX(Table9[India_states], RANDBETWEEN(1, COUNTA(Table9[India_states]))),
IF(C110="New Zealand",
    INDEX(Table9[NewZealand_States], RANDBETWEEN(1, COUNTA(Table9[NewZealand_States]))),
""))))))</f>
        <v>Manawatu-Wanganui</v>
      </c>
      <c r="C110" s="20" t="s">
        <v>20</v>
      </c>
      <c r="D110" s="20" t="s">
        <v>7</v>
      </c>
      <c r="E110" s="21">
        <v>45456</v>
      </c>
      <c r="F110" s="22">
        <v>45456</v>
      </c>
      <c r="G110" s="23">
        <v>45456</v>
      </c>
      <c r="H110" s="24">
        <f t="shared" si="6"/>
        <v>1.5289473684210526</v>
      </c>
      <c r="I110" s="24">
        <f t="shared" si="7"/>
        <v>290.5</v>
      </c>
      <c r="J110" s="24">
        <f t="shared" si="8"/>
        <v>6.1157894736842104</v>
      </c>
      <c r="K110" s="25">
        <v>1162</v>
      </c>
      <c r="L110" s="26">
        <v>190</v>
      </c>
      <c r="M110" s="24">
        <f t="shared" si="9"/>
        <v>4.5868421052631581</v>
      </c>
      <c r="N110" s="24">
        <f t="shared" si="10"/>
        <v>871.5</v>
      </c>
      <c r="O110" s="27" t="str">
        <f t="shared" si="11"/>
        <v>Average</v>
      </c>
      <c r="W110" s="50"/>
      <c r="X110" s="50"/>
      <c r="Y110" s="50"/>
      <c r="Z110" s="50"/>
      <c r="AA110" s="50"/>
      <c r="AB110" s="50"/>
    </row>
    <row r="111" spans="1:28" x14ac:dyDescent="0.25">
      <c r="A111" s="19" t="s">
        <v>13</v>
      </c>
      <c r="B111" s="19" t="str">
        <f ca="1">IF(C111="USA",
    INDEX(Table9[USA_States], RANDBETWEEN(1, COUNTA(Table9[USA_States]))),
IF(C111="Canada",
    INDEX(Table9[Canada_States], RANDBETWEEN(1, COUNTA(Table9[Canada_States]))),
IF(C111="UK",
    INDEX(Table9[Uk_States], RANDBETWEEN(1, COUNTA(Table9[Uk_States]))),
IF(C111="Australia",
    INDEX(Table9[Australia_States], RANDBETWEEN(1, COUNTA(Table9[Australia_States]))),
IF(C111="India",
    INDEX(Table9[India_states], RANDBETWEEN(1, COUNTA(Table9[India_states]))),
IF(C111="New Zealand",
    INDEX(Table9[NewZealand_States], RANDBETWEEN(1, COUNTA(Table9[NewZealand_States]))),
""))))))</f>
        <v>Melbourne</v>
      </c>
      <c r="C111" s="20" t="s">
        <v>14</v>
      </c>
      <c r="D111" s="20" t="s">
        <v>43</v>
      </c>
      <c r="E111" s="21">
        <v>45500</v>
      </c>
      <c r="F111" s="22">
        <v>45500</v>
      </c>
      <c r="G111" s="23">
        <v>45500</v>
      </c>
      <c r="H111" s="24">
        <f t="shared" si="6"/>
        <v>27.125</v>
      </c>
      <c r="I111" s="24">
        <f t="shared" si="7"/>
        <v>868</v>
      </c>
      <c r="J111" s="24">
        <f t="shared" si="8"/>
        <v>108.5</v>
      </c>
      <c r="K111" s="25">
        <v>3472</v>
      </c>
      <c r="L111" s="26">
        <v>32</v>
      </c>
      <c r="M111" s="24">
        <f t="shared" si="9"/>
        <v>81.375</v>
      </c>
      <c r="N111" s="24">
        <f t="shared" si="10"/>
        <v>2604</v>
      </c>
      <c r="O111" s="27" t="str">
        <f t="shared" si="11"/>
        <v>Average</v>
      </c>
      <c r="W111" s="50"/>
      <c r="X111" s="50"/>
      <c r="Y111" s="50"/>
      <c r="Z111" s="50"/>
      <c r="AA111" s="50"/>
      <c r="AB111" s="50"/>
    </row>
    <row r="112" spans="1:28" x14ac:dyDescent="0.25">
      <c r="A112" s="19" t="s">
        <v>32</v>
      </c>
      <c r="B112" s="19" t="str">
        <f ca="1">IF(C112="USA",
    INDEX(Table9[USA_States], RANDBETWEEN(1, COUNTA(Table9[USA_States]))),
IF(C112="Canada",
    INDEX(Table9[Canada_States], RANDBETWEEN(1, COUNTA(Table9[Canada_States]))),
IF(C112="UK",
    INDEX(Table9[Uk_States], RANDBETWEEN(1, COUNTA(Table9[Uk_States]))),
IF(C112="Australia",
    INDEX(Table9[Australia_States], RANDBETWEEN(1, COUNTA(Table9[Australia_States]))),
IF(C112="India",
    INDEX(Table9[India_states], RANDBETWEEN(1, COUNTA(Table9[India_states]))),
IF(C112="New Zealand",
    INDEX(Table9[NewZealand_States], RANDBETWEEN(1, COUNTA(Table9[NewZealand_States]))),
""))))))</f>
        <v>Leeds</v>
      </c>
      <c r="C112" s="20" t="s">
        <v>6</v>
      </c>
      <c r="D112" s="20" t="s">
        <v>15</v>
      </c>
      <c r="E112" s="21">
        <v>45425</v>
      </c>
      <c r="F112" s="22">
        <v>45425</v>
      </c>
      <c r="G112" s="23">
        <v>45425</v>
      </c>
      <c r="H112" s="24">
        <f t="shared" si="6"/>
        <v>53.951704545454547</v>
      </c>
      <c r="I112" s="24">
        <f t="shared" si="7"/>
        <v>4747.75</v>
      </c>
      <c r="J112" s="24">
        <f t="shared" si="8"/>
        <v>215.80681818181819</v>
      </c>
      <c r="K112" s="25">
        <v>18991</v>
      </c>
      <c r="L112" s="26">
        <v>88</v>
      </c>
      <c r="M112" s="24">
        <f t="shared" si="9"/>
        <v>161.85511363636363</v>
      </c>
      <c r="N112" s="24">
        <f t="shared" si="10"/>
        <v>14243.25</v>
      </c>
      <c r="O112" s="27" t="str">
        <f t="shared" si="11"/>
        <v>Very Good</v>
      </c>
      <c r="W112" s="50"/>
      <c r="X112" s="50"/>
      <c r="Y112" s="50"/>
      <c r="Z112" s="50"/>
      <c r="AA112" s="50"/>
      <c r="AB112" s="50"/>
    </row>
    <row r="113" spans="1:28" x14ac:dyDescent="0.25">
      <c r="A113" s="19" t="s">
        <v>52</v>
      </c>
      <c r="B113" s="19" t="str">
        <f ca="1">IF(C113="USA",
    INDEX(Table9[USA_States], RANDBETWEEN(1, COUNTA(Table9[USA_States]))),
IF(C113="Canada",
    INDEX(Table9[Canada_States], RANDBETWEEN(1, COUNTA(Table9[Canada_States]))),
IF(C113="UK",
    INDEX(Table9[Uk_States], RANDBETWEEN(1, COUNTA(Table9[Uk_States]))),
IF(C113="Australia",
    INDEX(Table9[Australia_States], RANDBETWEEN(1, COUNTA(Table9[Australia_States]))),
IF(C113="India",
    INDEX(Table9[India_states], RANDBETWEEN(1, COUNTA(Table9[India_states]))),
IF(C113="New Zealand",
    INDEX(Table9[NewZealand_States], RANDBETWEEN(1, COUNTA(Table9[NewZealand_States]))),
""))))))</f>
        <v>Minnesota</v>
      </c>
      <c r="C113" s="20" t="s">
        <v>25</v>
      </c>
      <c r="D113" s="20" t="s">
        <v>19</v>
      </c>
      <c r="E113" s="21">
        <v>45366</v>
      </c>
      <c r="F113" s="22">
        <v>45366</v>
      </c>
      <c r="G113" s="23">
        <v>45366</v>
      </c>
      <c r="H113" s="24">
        <f t="shared" si="6"/>
        <v>2.6575581395348835</v>
      </c>
      <c r="I113" s="24">
        <f t="shared" si="7"/>
        <v>1142.75</v>
      </c>
      <c r="J113" s="24">
        <f t="shared" si="8"/>
        <v>10.630232558139534</v>
      </c>
      <c r="K113" s="25">
        <v>4571</v>
      </c>
      <c r="L113" s="26">
        <v>430</v>
      </c>
      <c r="M113" s="24">
        <f t="shared" si="9"/>
        <v>7.972674418604651</v>
      </c>
      <c r="N113" s="24">
        <f t="shared" si="10"/>
        <v>3428.25</v>
      </c>
      <c r="O113" s="27" t="str">
        <f t="shared" si="11"/>
        <v>Average</v>
      </c>
      <c r="W113" s="50"/>
      <c r="X113" s="50"/>
      <c r="Y113" s="50"/>
      <c r="Z113" s="50"/>
      <c r="AA113" s="50"/>
      <c r="AB113" s="50"/>
    </row>
    <row r="114" spans="1:28" x14ac:dyDescent="0.25">
      <c r="A114" s="19" t="s">
        <v>40</v>
      </c>
      <c r="B114" s="19" t="str">
        <f ca="1">IF(C114="USA",
    INDEX(Table9[USA_States], RANDBETWEEN(1, COUNTA(Table9[USA_States]))),
IF(C114="Canada",
    INDEX(Table9[Canada_States], RANDBETWEEN(1, COUNTA(Table9[Canada_States]))),
IF(C114="UK",
    INDEX(Table9[Uk_States], RANDBETWEEN(1, COUNTA(Table9[Uk_States]))),
IF(C114="Australia",
    INDEX(Table9[Australia_States], RANDBETWEEN(1, COUNTA(Table9[Australia_States]))),
IF(C114="India",
    INDEX(Table9[India_states], RANDBETWEEN(1, COUNTA(Table9[India_states]))),
IF(C114="New Zealand",
    INDEX(Table9[NewZealand_States], RANDBETWEEN(1, COUNTA(Table9[NewZealand_States]))),
""))))))</f>
        <v>Sydney</v>
      </c>
      <c r="C114" s="20" t="s">
        <v>14</v>
      </c>
      <c r="D114" s="20" t="s">
        <v>12</v>
      </c>
      <c r="E114" s="21">
        <v>45376</v>
      </c>
      <c r="F114" s="22">
        <v>45376</v>
      </c>
      <c r="G114" s="23">
        <v>45376</v>
      </c>
      <c r="H114" s="24">
        <f t="shared" si="6"/>
        <v>4.7727272727272725</v>
      </c>
      <c r="I114" s="24">
        <f t="shared" si="7"/>
        <v>1365</v>
      </c>
      <c r="J114" s="24">
        <f t="shared" si="8"/>
        <v>19.09090909090909</v>
      </c>
      <c r="K114" s="25">
        <v>5460</v>
      </c>
      <c r="L114" s="26">
        <v>286</v>
      </c>
      <c r="M114" s="24">
        <f t="shared" si="9"/>
        <v>14.318181818181817</v>
      </c>
      <c r="N114" s="24">
        <f t="shared" si="10"/>
        <v>4095</v>
      </c>
      <c r="O114" s="27" t="str">
        <f t="shared" si="11"/>
        <v>Average</v>
      </c>
      <c r="W114" s="50"/>
      <c r="X114" s="50"/>
      <c r="Y114" s="50"/>
      <c r="Z114" s="50"/>
      <c r="AA114" s="50"/>
      <c r="AB114" s="50"/>
    </row>
    <row r="115" spans="1:28" x14ac:dyDescent="0.25">
      <c r="A115" s="19" t="s">
        <v>52</v>
      </c>
      <c r="B115" s="19" t="str">
        <f ca="1">IF(C115="USA",
    INDEX(Table9[USA_States], RANDBETWEEN(1, COUNTA(Table9[USA_States]))),
IF(C115="Canada",
    INDEX(Table9[Canada_States], RANDBETWEEN(1, COUNTA(Table9[Canada_States]))),
IF(C115="UK",
    INDEX(Table9[Uk_States], RANDBETWEEN(1, COUNTA(Table9[Uk_States]))),
IF(C115="Australia",
    INDEX(Table9[Australia_States], RANDBETWEEN(1, COUNTA(Table9[Australia_States]))),
IF(C115="India",
    INDEX(Table9[India_states], RANDBETWEEN(1, COUNTA(Table9[India_states]))),
IF(C115="New Zealand",
    INDEX(Table9[NewZealand_States], RANDBETWEEN(1, COUNTA(Table9[NewZealand_States]))),
""))))))</f>
        <v>North Dakota</v>
      </c>
      <c r="C115" s="20" t="s">
        <v>25</v>
      </c>
      <c r="D115" s="20" t="s">
        <v>29</v>
      </c>
      <c r="E115" s="21">
        <v>45369</v>
      </c>
      <c r="F115" s="22">
        <v>45369</v>
      </c>
      <c r="G115" s="23">
        <v>45369</v>
      </c>
      <c r="H115" s="24">
        <f t="shared" si="6"/>
        <v>11.10375</v>
      </c>
      <c r="I115" s="24">
        <f t="shared" si="7"/>
        <v>2220.75</v>
      </c>
      <c r="J115" s="24">
        <f t="shared" si="8"/>
        <v>44.414999999999999</v>
      </c>
      <c r="K115" s="25">
        <v>8883</v>
      </c>
      <c r="L115" s="26">
        <v>200</v>
      </c>
      <c r="M115" s="24">
        <f t="shared" si="9"/>
        <v>33.311250000000001</v>
      </c>
      <c r="N115" s="24">
        <f t="shared" si="10"/>
        <v>6662.25</v>
      </c>
      <c r="O115" s="27" t="str">
        <f t="shared" si="11"/>
        <v>Good</v>
      </c>
      <c r="W115" s="50"/>
      <c r="X115" s="50"/>
      <c r="Y115" s="50"/>
      <c r="Z115" s="50"/>
      <c r="AA115" s="50"/>
      <c r="AB115" s="50"/>
    </row>
    <row r="116" spans="1:28" x14ac:dyDescent="0.25">
      <c r="A116" s="19" t="s">
        <v>27</v>
      </c>
      <c r="B116" s="19" t="str">
        <f ca="1">IF(C116="USA",
    INDEX(Table9[USA_States], RANDBETWEEN(1, COUNTA(Table9[USA_States]))),
IF(C116="Canada",
    INDEX(Table9[Canada_States], RANDBETWEEN(1, COUNTA(Table9[Canada_States]))),
IF(C116="UK",
    INDEX(Table9[Uk_States], RANDBETWEEN(1, COUNTA(Table9[Uk_States]))),
IF(C116="Australia",
    INDEX(Table9[Australia_States], RANDBETWEEN(1, COUNTA(Table9[Australia_States]))),
IF(C116="India",
    INDEX(Table9[India_states], RANDBETWEEN(1, COUNTA(Table9[India_states]))),
IF(C116="New Zealand",
    INDEX(Table9[NewZealand_States], RANDBETWEEN(1, COUNTA(Table9[NewZealand_States]))),
""))))))</f>
        <v>Wellington</v>
      </c>
      <c r="C116" s="20" t="s">
        <v>20</v>
      </c>
      <c r="D116" s="20" t="s">
        <v>34</v>
      </c>
      <c r="E116" s="21">
        <v>45474</v>
      </c>
      <c r="F116" s="22">
        <v>45474</v>
      </c>
      <c r="G116" s="23">
        <v>45474</v>
      </c>
      <c r="H116" s="24">
        <f t="shared" si="6"/>
        <v>4.9560546875</v>
      </c>
      <c r="I116" s="24">
        <f t="shared" si="7"/>
        <v>1268.75</v>
      </c>
      <c r="J116" s="24">
        <f t="shared" si="8"/>
        <v>19.82421875</v>
      </c>
      <c r="K116" s="25">
        <v>5075</v>
      </c>
      <c r="L116" s="26">
        <v>256</v>
      </c>
      <c r="M116" s="24">
        <f t="shared" si="9"/>
        <v>14.8681640625</v>
      </c>
      <c r="N116" s="24">
        <f t="shared" si="10"/>
        <v>3806.25</v>
      </c>
      <c r="O116" s="27" t="str">
        <f t="shared" si="11"/>
        <v>Average</v>
      </c>
      <c r="W116" s="50"/>
      <c r="X116" s="50"/>
      <c r="Y116" s="50"/>
      <c r="Z116" s="50"/>
      <c r="AA116" s="50"/>
      <c r="AB116" s="50"/>
    </row>
    <row r="117" spans="1:28" x14ac:dyDescent="0.25">
      <c r="A117" s="19" t="s">
        <v>39</v>
      </c>
      <c r="B117" s="19" t="str">
        <f ca="1">IF(C117="USA",
    INDEX(Table9[USA_States], RANDBETWEEN(1, COUNTA(Table9[USA_States]))),
IF(C117="Canada",
    INDEX(Table9[Canada_States], RANDBETWEEN(1, COUNTA(Table9[Canada_States]))),
IF(C117="UK",
    INDEX(Table9[Uk_States], RANDBETWEEN(1, COUNTA(Table9[Uk_States]))),
IF(C117="Australia",
    INDEX(Table9[Australia_States], RANDBETWEEN(1, COUNTA(Table9[Australia_States]))),
IF(C117="India",
    INDEX(Table9[India_states], RANDBETWEEN(1, COUNTA(Table9[India_states]))),
IF(C117="New Zealand",
    INDEX(Table9[NewZealand_States], RANDBETWEEN(1, COUNTA(Table9[NewZealand_States]))),
""))))))</f>
        <v>Georgia</v>
      </c>
      <c r="C117" s="20" t="s">
        <v>25</v>
      </c>
      <c r="D117" s="20" t="s">
        <v>10</v>
      </c>
      <c r="E117" s="21">
        <v>45512</v>
      </c>
      <c r="F117" s="22">
        <v>45512</v>
      </c>
      <c r="G117" s="23">
        <v>45512</v>
      </c>
      <c r="H117" s="24">
        <f t="shared" si="6"/>
        <v>1.75</v>
      </c>
      <c r="I117" s="24">
        <f t="shared" si="7"/>
        <v>94.5</v>
      </c>
      <c r="J117" s="24">
        <f t="shared" si="8"/>
        <v>7</v>
      </c>
      <c r="K117" s="25">
        <v>378</v>
      </c>
      <c r="L117" s="26">
        <v>54</v>
      </c>
      <c r="M117" s="24">
        <f t="shared" si="9"/>
        <v>5.25</v>
      </c>
      <c r="N117" s="24">
        <f t="shared" si="10"/>
        <v>283.5</v>
      </c>
      <c r="O117" s="27" t="str">
        <f t="shared" si="11"/>
        <v>Average</v>
      </c>
      <c r="W117" s="50"/>
      <c r="X117" s="50"/>
      <c r="Y117" s="50"/>
      <c r="Z117" s="50"/>
      <c r="AA117" s="50"/>
      <c r="AB117" s="50"/>
    </row>
    <row r="118" spans="1:28" x14ac:dyDescent="0.25">
      <c r="A118" s="19" t="s">
        <v>33</v>
      </c>
      <c r="B118" s="19" t="str">
        <f ca="1">IF(C118="USA",
    INDEX(Table9[USA_States], RANDBETWEEN(1, COUNTA(Table9[USA_States]))),
IF(C118="Canada",
    INDEX(Table9[Canada_States], RANDBETWEEN(1, COUNTA(Table9[Canada_States]))),
IF(C118="UK",
    INDEX(Table9[Uk_States], RANDBETWEEN(1, COUNTA(Table9[Uk_States]))),
IF(C118="Australia",
    INDEX(Table9[Australia_States], RANDBETWEEN(1, COUNTA(Table9[Australia_States]))),
IF(C118="India",
    INDEX(Table9[India_states], RANDBETWEEN(1, COUNTA(Table9[India_states]))),
IF(C118="New Zealand",
    INDEX(Table9[NewZealand_States], RANDBETWEEN(1, COUNTA(Table9[NewZealand_States]))),
""))))))</f>
        <v>Wales</v>
      </c>
      <c r="C118" s="20" t="s">
        <v>6</v>
      </c>
      <c r="D118" s="20" t="s">
        <v>15</v>
      </c>
      <c r="E118" s="21">
        <v>45416</v>
      </c>
      <c r="F118" s="22">
        <v>45416</v>
      </c>
      <c r="G118" s="23">
        <v>45416</v>
      </c>
      <c r="H118" s="24">
        <f t="shared" si="6"/>
        <v>14.483552631578947</v>
      </c>
      <c r="I118" s="24">
        <f t="shared" si="7"/>
        <v>1100.75</v>
      </c>
      <c r="J118" s="24">
        <f t="shared" si="8"/>
        <v>57.934210526315788</v>
      </c>
      <c r="K118" s="25">
        <v>4403</v>
      </c>
      <c r="L118" s="26">
        <v>76</v>
      </c>
      <c r="M118" s="24">
        <f t="shared" si="9"/>
        <v>43.450657894736842</v>
      </c>
      <c r="N118" s="24">
        <f t="shared" si="10"/>
        <v>3302.25</v>
      </c>
      <c r="O118" s="27" t="str">
        <f t="shared" si="11"/>
        <v>Average</v>
      </c>
      <c r="W118" s="50"/>
      <c r="X118" s="50"/>
      <c r="Y118" s="50"/>
      <c r="Z118" s="50"/>
      <c r="AA118" s="50"/>
      <c r="AB118" s="50"/>
    </row>
    <row r="119" spans="1:28" x14ac:dyDescent="0.25">
      <c r="A119" s="19" t="s">
        <v>33</v>
      </c>
      <c r="B119" s="19" t="str">
        <f ca="1">IF(C119="USA",
    INDEX(Table9[USA_States], RANDBETWEEN(1, COUNTA(Table9[USA_States]))),
IF(C119="Canada",
    INDEX(Table9[Canada_States], RANDBETWEEN(1, COUNTA(Table9[Canada_States]))),
IF(C119="UK",
    INDEX(Table9[Uk_States], RANDBETWEEN(1, COUNTA(Table9[Uk_States]))),
IF(C119="Australia",
    INDEX(Table9[Australia_States], RANDBETWEEN(1, COUNTA(Table9[Australia_States]))),
IF(C119="India",
    INDEX(Table9[India_states], RANDBETWEEN(1, COUNTA(Table9[India_states]))),
IF(C119="New Zealand",
    INDEX(Table9[NewZealand_States], RANDBETWEEN(1, COUNTA(Table9[NewZealand_States]))),
""))))))</f>
        <v>Queensland</v>
      </c>
      <c r="C119" s="20" t="s">
        <v>14</v>
      </c>
      <c r="D119" s="20" t="s">
        <v>55</v>
      </c>
      <c r="E119" s="21">
        <v>45508</v>
      </c>
      <c r="F119" s="22">
        <v>45508</v>
      </c>
      <c r="G119" s="23">
        <v>45508</v>
      </c>
      <c r="H119" s="24">
        <f t="shared" si="6"/>
        <v>7.3211009174311927</v>
      </c>
      <c r="I119" s="24">
        <f t="shared" si="7"/>
        <v>798</v>
      </c>
      <c r="J119" s="24">
        <f t="shared" si="8"/>
        <v>29.284403669724771</v>
      </c>
      <c r="K119" s="25">
        <v>3192</v>
      </c>
      <c r="L119" s="26">
        <v>109</v>
      </c>
      <c r="M119" s="24">
        <f t="shared" si="9"/>
        <v>21.963302752293579</v>
      </c>
      <c r="N119" s="24">
        <f t="shared" si="10"/>
        <v>2394</v>
      </c>
      <c r="O119" s="27" t="str">
        <f t="shared" si="11"/>
        <v>Average</v>
      </c>
      <c r="W119" s="50"/>
      <c r="X119" s="50"/>
      <c r="Y119" s="50"/>
      <c r="Z119" s="50"/>
      <c r="AA119" s="50"/>
      <c r="AB119" s="50"/>
    </row>
    <row r="120" spans="1:28" x14ac:dyDescent="0.25">
      <c r="A120" s="19" t="s">
        <v>33</v>
      </c>
      <c r="B120" s="19" t="str">
        <f ca="1">IF(C120="USA",
    INDEX(Table9[USA_States], RANDBETWEEN(1, COUNTA(Table9[USA_States]))),
IF(C120="Canada",
    INDEX(Table9[Canada_States], RANDBETWEEN(1, COUNTA(Table9[Canada_States]))),
IF(C120="UK",
    INDEX(Table9[Uk_States], RANDBETWEEN(1, COUNTA(Table9[Uk_States]))),
IF(C120="Australia",
    INDEX(Table9[Australia_States], RANDBETWEEN(1, COUNTA(Table9[Australia_States]))),
IF(C120="India",
    INDEX(Table9[India_states], RANDBETWEEN(1, COUNTA(Table9[India_states]))),
IF(C120="New Zealand",
    INDEX(Table9[NewZealand_States], RANDBETWEEN(1, COUNTA(Table9[NewZealand_States]))),
""))))))</f>
        <v>Bihar</v>
      </c>
      <c r="C120" s="20" t="s">
        <v>9</v>
      </c>
      <c r="D120" s="20" t="s">
        <v>57</v>
      </c>
      <c r="E120" s="21">
        <v>45444</v>
      </c>
      <c r="F120" s="22">
        <v>45444</v>
      </c>
      <c r="G120" s="23">
        <v>45444</v>
      </c>
      <c r="H120" s="24">
        <f t="shared" si="6"/>
        <v>0.76712328767123283</v>
      </c>
      <c r="I120" s="24">
        <f t="shared" si="7"/>
        <v>112</v>
      </c>
      <c r="J120" s="24">
        <f t="shared" si="8"/>
        <v>3.0684931506849313</v>
      </c>
      <c r="K120" s="25">
        <v>448</v>
      </c>
      <c r="L120" s="26">
        <v>146</v>
      </c>
      <c r="M120" s="24">
        <f t="shared" si="9"/>
        <v>2.3013698630136985</v>
      </c>
      <c r="N120" s="24">
        <f t="shared" si="10"/>
        <v>336</v>
      </c>
      <c r="O120" s="27" t="str">
        <f t="shared" si="11"/>
        <v>Average</v>
      </c>
      <c r="W120" s="50"/>
      <c r="X120" s="50"/>
      <c r="Y120" s="50"/>
      <c r="Z120" s="50"/>
      <c r="AA120" s="50"/>
      <c r="AB120" s="50"/>
    </row>
    <row r="121" spans="1:28" x14ac:dyDescent="0.25">
      <c r="A121" s="19" t="s">
        <v>5</v>
      </c>
      <c r="B121" s="19" t="str">
        <f ca="1">IF(C121="USA",
    INDEX(Table9[USA_States], RANDBETWEEN(1, COUNTA(Table9[USA_States]))),
IF(C121="Canada",
    INDEX(Table9[Canada_States], RANDBETWEEN(1, COUNTA(Table9[Canada_States]))),
IF(C121="UK",
    INDEX(Table9[Uk_States], RANDBETWEEN(1, COUNTA(Table9[Uk_States]))),
IF(C121="Australia",
    INDEX(Table9[Australia_States], RANDBETWEEN(1, COUNTA(Table9[Australia_States]))),
IF(C121="India",
    INDEX(Table9[India_states], RANDBETWEEN(1, COUNTA(Table9[India_states]))),
IF(C121="New Zealand",
    INDEX(Table9[NewZealand_States], RANDBETWEEN(1, COUNTA(Table9[NewZealand_States]))),
""))))))</f>
        <v>Wales</v>
      </c>
      <c r="C121" s="20" t="s">
        <v>6</v>
      </c>
      <c r="D121" s="20" t="s">
        <v>51</v>
      </c>
      <c r="E121" s="21">
        <v>45404</v>
      </c>
      <c r="F121" s="22">
        <v>45404</v>
      </c>
      <c r="G121" s="23">
        <v>45404</v>
      </c>
      <c r="H121" s="24">
        <f t="shared" si="6"/>
        <v>5.7702702702702702</v>
      </c>
      <c r="I121" s="24">
        <f t="shared" si="7"/>
        <v>1067.5</v>
      </c>
      <c r="J121" s="24">
        <f t="shared" si="8"/>
        <v>23.081081081081081</v>
      </c>
      <c r="K121" s="25">
        <v>4270</v>
      </c>
      <c r="L121" s="26">
        <v>185</v>
      </c>
      <c r="M121" s="24">
        <f t="shared" si="9"/>
        <v>17.310810810810811</v>
      </c>
      <c r="N121" s="24">
        <f t="shared" si="10"/>
        <v>3202.5</v>
      </c>
      <c r="O121" s="27" t="str">
        <f t="shared" si="11"/>
        <v>Average</v>
      </c>
      <c r="W121" s="50"/>
      <c r="X121" s="50"/>
      <c r="Y121" s="50"/>
      <c r="Z121" s="50"/>
      <c r="AA121" s="50"/>
      <c r="AB121" s="50"/>
    </row>
    <row r="122" spans="1:28" x14ac:dyDescent="0.25">
      <c r="A122" s="19" t="s">
        <v>54</v>
      </c>
      <c r="B122" s="19" t="str">
        <f ca="1">IF(C122="USA",
    INDEX(Table9[USA_States], RANDBETWEEN(1, COUNTA(Table9[USA_States]))),
IF(C122="Canada",
    INDEX(Table9[Canada_States], RANDBETWEEN(1, COUNTA(Table9[Canada_States]))),
IF(C122="UK",
    INDEX(Table9[Uk_States], RANDBETWEEN(1, COUNTA(Table9[Uk_States]))),
IF(C122="Australia",
    INDEX(Table9[Australia_States], RANDBETWEEN(1, COUNTA(Table9[Australia_States]))),
IF(C122="India",
    INDEX(Table9[India_states], RANDBETWEEN(1, COUNTA(Table9[India_states]))),
IF(C122="New Zealand",
    INDEX(Table9[NewZealand_States], RANDBETWEEN(1, COUNTA(Table9[NewZealand_States]))),
""))))))</f>
        <v>Canterbury</v>
      </c>
      <c r="C122" s="20" t="s">
        <v>20</v>
      </c>
      <c r="D122" s="20" t="s">
        <v>36</v>
      </c>
      <c r="E122" s="21">
        <v>45521</v>
      </c>
      <c r="F122" s="22">
        <v>45521</v>
      </c>
      <c r="G122" s="23">
        <v>45521</v>
      </c>
      <c r="H122" s="24">
        <f t="shared" si="6"/>
        <v>8.7083333333333339</v>
      </c>
      <c r="I122" s="24">
        <f t="shared" si="7"/>
        <v>1097.25</v>
      </c>
      <c r="J122" s="24">
        <f t="shared" si="8"/>
        <v>34.833333333333336</v>
      </c>
      <c r="K122" s="25">
        <v>4389</v>
      </c>
      <c r="L122" s="26">
        <v>126</v>
      </c>
      <c r="M122" s="24">
        <f t="shared" si="9"/>
        <v>26.125</v>
      </c>
      <c r="N122" s="24">
        <f t="shared" si="10"/>
        <v>3291.75</v>
      </c>
      <c r="O122" s="27" t="str">
        <f t="shared" si="11"/>
        <v>Average</v>
      </c>
      <c r="W122" s="50"/>
      <c r="X122" s="50"/>
      <c r="Y122" s="50"/>
      <c r="Z122" s="50"/>
      <c r="AA122" s="50"/>
      <c r="AB122" s="50"/>
    </row>
    <row r="123" spans="1:28" x14ac:dyDescent="0.25">
      <c r="A123" s="19" t="s">
        <v>54</v>
      </c>
      <c r="B123" s="19" t="str">
        <f ca="1">IF(C123="USA",
    INDEX(Table9[USA_States], RANDBETWEEN(1, COUNTA(Table9[USA_States]))),
IF(C123="Canada",
    INDEX(Table9[Canada_States], RANDBETWEEN(1, COUNTA(Table9[Canada_States]))),
IF(C123="UK",
    INDEX(Table9[Uk_States], RANDBETWEEN(1, COUNTA(Table9[Uk_States]))),
IF(C123="Australia",
    INDEX(Table9[Australia_States], RANDBETWEEN(1, COUNTA(Table9[Australia_States]))),
IF(C123="India",
    INDEX(Table9[India_states], RANDBETWEEN(1, COUNTA(Table9[India_states]))),
IF(C123="New Zealand",
    INDEX(Table9[NewZealand_States], RANDBETWEEN(1, COUNTA(Table9[NewZealand_States]))),
""))))))</f>
        <v>Jharkhand</v>
      </c>
      <c r="C123" s="20" t="s">
        <v>9</v>
      </c>
      <c r="D123" s="20" t="s">
        <v>34</v>
      </c>
      <c r="E123" s="21">
        <v>45359</v>
      </c>
      <c r="F123" s="22">
        <v>45359</v>
      </c>
      <c r="G123" s="23">
        <v>45359</v>
      </c>
      <c r="H123" s="24">
        <f t="shared" si="6"/>
        <v>41.840909090909093</v>
      </c>
      <c r="I123" s="24">
        <f t="shared" si="7"/>
        <v>4142.25</v>
      </c>
      <c r="J123" s="24">
        <f t="shared" si="8"/>
        <v>167.36363636363637</v>
      </c>
      <c r="K123" s="25">
        <v>16569</v>
      </c>
      <c r="L123" s="26">
        <v>99</v>
      </c>
      <c r="M123" s="24">
        <f t="shared" si="9"/>
        <v>125.52272727272728</v>
      </c>
      <c r="N123" s="24">
        <f t="shared" si="10"/>
        <v>12426.75</v>
      </c>
      <c r="O123" s="27" t="str">
        <f t="shared" si="11"/>
        <v>Very Good</v>
      </c>
      <c r="W123" s="50"/>
      <c r="X123" s="50"/>
      <c r="Y123" s="50"/>
      <c r="Z123" s="50"/>
      <c r="AA123" s="50"/>
      <c r="AB123" s="50"/>
    </row>
    <row r="124" spans="1:28" x14ac:dyDescent="0.25">
      <c r="A124" s="19" t="s">
        <v>39</v>
      </c>
      <c r="B124" s="19" t="str">
        <f ca="1">IF(C124="USA",
    INDEX(Table9[USA_States], RANDBETWEEN(1, COUNTA(Table9[USA_States]))),
IF(C124="Canada",
    INDEX(Table9[Canada_States], RANDBETWEEN(1, COUNTA(Table9[Canada_States]))),
IF(C124="UK",
    INDEX(Table9[Uk_States], RANDBETWEEN(1, COUNTA(Table9[Uk_States]))),
IF(C124="Australia",
    INDEX(Table9[Australia_States], RANDBETWEEN(1, COUNTA(Table9[Australia_States]))),
IF(C124="India",
    INDEX(Table9[India_states], RANDBETWEEN(1, COUNTA(Table9[India_states]))),
IF(C124="New Zealand",
    INDEX(Table9[NewZealand_States], RANDBETWEEN(1, COUNTA(Table9[NewZealand_States]))),
""))))))</f>
        <v>Uttarakhand</v>
      </c>
      <c r="C124" s="20" t="s">
        <v>9</v>
      </c>
      <c r="D124" s="20" t="s">
        <v>57</v>
      </c>
      <c r="E124" s="21">
        <v>45421</v>
      </c>
      <c r="F124" s="22">
        <v>45421</v>
      </c>
      <c r="G124" s="23">
        <v>45421</v>
      </c>
      <c r="H124" s="24">
        <f t="shared" si="6"/>
        <v>10.277070063694268</v>
      </c>
      <c r="I124" s="24">
        <f t="shared" si="7"/>
        <v>1613.5</v>
      </c>
      <c r="J124" s="24">
        <f t="shared" si="8"/>
        <v>41.108280254777071</v>
      </c>
      <c r="K124" s="25">
        <v>6454</v>
      </c>
      <c r="L124" s="26">
        <v>157</v>
      </c>
      <c r="M124" s="24">
        <f t="shared" si="9"/>
        <v>30.831210191082803</v>
      </c>
      <c r="N124" s="24">
        <f t="shared" si="10"/>
        <v>4840.5</v>
      </c>
      <c r="O124" s="27" t="str">
        <f t="shared" si="11"/>
        <v>Average</v>
      </c>
      <c r="W124" s="50"/>
      <c r="X124" s="50"/>
      <c r="Y124" s="50"/>
      <c r="Z124" s="50"/>
      <c r="AA124" s="50"/>
      <c r="AB124" s="50"/>
    </row>
    <row r="125" spans="1:28" x14ac:dyDescent="0.25">
      <c r="A125" s="19" t="s">
        <v>24</v>
      </c>
      <c r="B125" s="19" t="str">
        <f ca="1">IF(C125="USA",
    INDEX(Table9[USA_States], RANDBETWEEN(1, COUNTA(Table9[USA_States]))),
IF(C125="Canada",
    INDEX(Table9[Canada_States], RANDBETWEEN(1, COUNTA(Table9[Canada_States]))),
IF(C125="UK",
    INDEX(Table9[Uk_States], RANDBETWEEN(1, COUNTA(Table9[Uk_States]))),
IF(C125="Australia",
    INDEX(Table9[Australia_States], RANDBETWEEN(1, COUNTA(Table9[Australia_States]))),
IF(C125="India",
    INDEX(Table9[India_states], RANDBETWEEN(1, COUNTA(Table9[India_states]))),
IF(C125="New Zealand",
    INDEX(Table9[NewZealand_States], RANDBETWEEN(1, COUNTA(Table9[NewZealand_States]))),
""))))))</f>
        <v>Tasman</v>
      </c>
      <c r="C125" s="20" t="s">
        <v>20</v>
      </c>
      <c r="D125" s="20" t="s">
        <v>10</v>
      </c>
      <c r="E125" s="21">
        <v>45435</v>
      </c>
      <c r="F125" s="22">
        <v>45435</v>
      </c>
      <c r="G125" s="23">
        <v>45435</v>
      </c>
      <c r="H125" s="24">
        <f t="shared" si="6"/>
        <v>3.3439490445859872</v>
      </c>
      <c r="I125" s="24">
        <f t="shared" si="7"/>
        <v>525</v>
      </c>
      <c r="J125" s="24">
        <f t="shared" si="8"/>
        <v>13.375796178343949</v>
      </c>
      <c r="K125" s="25">
        <v>2100</v>
      </c>
      <c r="L125" s="26">
        <v>157</v>
      </c>
      <c r="M125" s="24">
        <f t="shared" si="9"/>
        <v>10.031847133757962</v>
      </c>
      <c r="N125" s="24">
        <f t="shared" si="10"/>
        <v>1575</v>
      </c>
      <c r="O125" s="27" t="str">
        <f t="shared" si="11"/>
        <v>Average</v>
      </c>
      <c r="W125" s="50"/>
      <c r="X125" s="50"/>
      <c r="Y125" s="50"/>
      <c r="Z125" s="50"/>
      <c r="AA125" s="50"/>
      <c r="AB125" s="50"/>
    </row>
    <row r="126" spans="1:28" x14ac:dyDescent="0.25">
      <c r="A126" s="19" t="s">
        <v>33</v>
      </c>
      <c r="B126" s="19" t="str">
        <f ca="1">IF(C126="USA",
    INDEX(Table9[USA_States], RANDBETWEEN(1, COUNTA(Table9[USA_States]))),
IF(C126="Canada",
    INDEX(Table9[Canada_States], RANDBETWEEN(1, COUNTA(Table9[Canada_States]))),
IF(C126="UK",
    INDEX(Table9[Uk_States], RANDBETWEEN(1, COUNTA(Table9[Uk_States]))),
IF(C126="Australia",
    INDEX(Table9[Australia_States], RANDBETWEEN(1, COUNTA(Table9[Australia_States]))),
IF(C126="India",
    INDEX(Table9[India_states], RANDBETWEEN(1, COUNTA(Table9[India_states]))),
IF(C126="New Zealand",
    INDEX(Table9[NewZealand_States], RANDBETWEEN(1, COUNTA(Table9[NewZealand_States]))),
""))))))</f>
        <v>Nova Scotia</v>
      </c>
      <c r="C126" s="20" t="s">
        <v>28</v>
      </c>
      <c r="D126" s="20" t="s">
        <v>55</v>
      </c>
      <c r="E126" s="21">
        <v>45302</v>
      </c>
      <c r="F126" s="22">
        <v>45302</v>
      </c>
      <c r="G126" s="23">
        <v>45302</v>
      </c>
      <c r="H126" s="24">
        <f t="shared" si="6"/>
        <v>35.386842105263156</v>
      </c>
      <c r="I126" s="24">
        <f t="shared" si="7"/>
        <v>3361.75</v>
      </c>
      <c r="J126" s="24">
        <f t="shared" si="8"/>
        <v>141.54736842105262</v>
      </c>
      <c r="K126" s="25">
        <v>13447</v>
      </c>
      <c r="L126" s="26">
        <v>95</v>
      </c>
      <c r="M126" s="24">
        <f t="shared" si="9"/>
        <v>106.16052631578947</v>
      </c>
      <c r="N126" s="24">
        <f t="shared" si="10"/>
        <v>10085.25</v>
      </c>
      <c r="O126" s="27" t="str">
        <f t="shared" si="11"/>
        <v>Very Good</v>
      </c>
      <c r="W126" s="50"/>
      <c r="X126" s="50"/>
      <c r="Y126" s="50"/>
      <c r="Z126" s="50"/>
      <c r="AA126" s="50"/>
      <c r="AB126" s="50"/>
    </row>
    <row r="127" spans="1:28" x14ac:dyDescent="0.25">
      <c r="A127" s="19" t="s">
        <v>45</v>
      </c>
      <c r="B127" s="19" t="str">
        <f ca="1">IF(C127="USA",
    INDEX(Table9[USA_States], RANDBETWEEN(1, COUNTA(Table9[USA_States]))),
IF(C127="Canada",
    INDEX(Table9[Canada_States], RANDBETWEEN(1, COUNTA(Table9[Canada_States]))),
IF(C127="UK",
    INDEX(Table9[Uk_States], RANDBETWEEN(1, COUNTA(Table9[Uk_States]))),
IF(C127="Australia",
    INDEX(Table9[Australia_States], RANDBETWEEN(1, COUNTA(Table9[Australia_States]))),
IF(C127="India",
    INDEX(Table9[India_states], RANDBETWEEN(1, COUNTA(Table9[India_states]))),
IF(C127="New Zealand",
    INDEX(Table9[NewZealand_States], RANDBETWEEN(1, COUNTA(Table9[NewZealand_States]))),
""))))))</f>
        <v>Waikato</v>
      </c>
      <c r="C127" s="20" t="s">
        <v>20</v>
      </c>
      <c r="D127" s="20" t="s">
        <v>7</v>
      </c>
      <c r="E127" s="21">
        <v>45523</v>
      </c>
      <c r="F127" s="22">
        <v>45523</v>
      </c>
      <c r="G127" s="23">
        <v>45523</v>
      </c>
      <c r="H127" s="24">
        <f t="shared" si="6"/>
        <v>12.047520661157025</v>
      </c>
      <c r="I127" s="24">
        <f t="shared" si="7"/>
        <v>2915.5</v>
      </c>
      <c r="J127" s="24">
        <f t="shared" si="8"/>
        <v>48.190082644628099</v>
      </c>
      <c r="K127" s="25">
        <v>11662</v>
      </c>
      <c r="L127" s="26">
        <v>242</v>
      </c>
      <c r="M127" s="24">
        <f t="shared" si="9"/>
        <v>36.142561983471076</v>
      </c>
      <c r="N127" s="24">
        <f t="shared" si="10"/>
        <v>8746.5</v>
      </c>
      <c r="O127" s="27" t="str">
        <f t="shared" si="11"/>
        <v>Good</v>
      </c>
      <c r="W127" s="50"/>
      <c r="X127" s="50"/>
      <c r="Y127" s="50"/>
      <c r="Z127" s="50"/>
      <c r="AA127" s="50"/>
      <c r="AB127" s="50"/>
    </row>
    <row r="128" spans="1:28" x14ac:dyDescent="0.25">
      <c r="A128" s="19" t="s">
        <v>42</v>
      </c>
      <c r="B128" s="19" t="str">
        <f ca="1">IF(C128="USA",
    INDEX(Table9[USA_States], RANDBETWEEN(1, COUNTA(Table9[USA_States]))),
IF(C128="Canada",
    INDEX(Table9[Canada_States], RANDBETWEEN(1, COUNTA(Table9[Canada_States]))),
IF(C128="UK",
    INDEX(Table9[Uk_States], RANDBETWEEN(1, COUNTA(Table9[Uk_States]))),
IF(C128="Australia",
    INDEX(Table9[Australia_States], RANDBETWEEN(1, COUNTA(Table9[Australia_States]))),
IF(C128="India",
    INDEX(Table9[India_states], RANDBETWEEN(1, COUNTA(Table9[India_states]))),
IF(C128="New Zealand",
    INDEX(Table9[NewZealand_States], RANDBETWEEN(1, COUNTA(Table9[NewZealand_States]))),
""))))))</f>
        <v>Andhra Pradesh</v>
      </c>
      <c r="C128" s="20" t="s">
        <v>9</v>
      </c>
      <c r="D128" s="20" t="s">
        <v>36</v>
      </c>
      <c r="E128" s="21">
        <v>45403</v>
      </c>
      <c r="F128" s="22">
        <v>45403</v>
      </c>
      <c r="G128" s="23">
        <v>45403</v>
      </c>
      <c r="H128" s="24">
        <f t="shared" si="6"/>
        <v>3.9739583333333335</v>
      </c>
      <c r="I128" s="24">
        <f t="shared" si="7"/>
        <v>381.5</v>
      </c>
      <c r="J128" s="24">
        <f t="shared" si="8"/>
        <v>15.895833333333334</v>
      </c>
      <c r="K128" s="25">
        <v>1526</v>
      </c>
      <c r="L128" s="26">
        <v>96</v>
      </c>
      <c r="M128" s="24">
        <f t="shared" si="9"/>
        <v>11.921875</v>
      </c>
      <c r="N128" s="24">
        <f t="shared" si="10"/>
        <v>1144.5</v>
      </c>
      <c r="O128" s="27" t="str">
        <f t="shared" si="11"/>
        <v>Average</v>
      </c>
      <c r="W128" s="50"/>
      <c r="X128" s="50"/>
      <c r="Y128" s="50"/>
      <c r="Z128" s="50"/>
      <c r="AA128" s="50"/>
      <c r="AB128" s="50"/>
    </row>
    <row r="129" spans="1:28" x14ac:dyDescent="0.25">
      <c r="A129" s="19" t="s">
        <v>27</v>
      </c>
      <c r="B129" s="19" t="str">
        <f ca="1">IF(C129="USA",
    INDEX(Table9[USA_States], RANDBETWEEN(1, COUNTA(Table9[USA_States]))),
IF(C129="Canada",
    INDEX(Table9[Canada_States], RANDBETWEEN(1, COUNTA(Table9[Canada_States]))),
IF(C129="UK",
    INDEX(Table9[Uk_States], RANDBETWEEN(1, COUNTA(Table9[Uk_States]))),
IF(C129="Australia",
    INDEX(Table9[Australia_States], RANDBETWEEN(1, COUNTA(Table9[Australia_States]))),
IF(C129="India",
    INDEX(Table9[India_states], RANDBETWEEN(1, COUNTA(Table9[India_states]))),
IF(C129="New Zealand",
    INDEX(Table9[NewZealand_States], RANDBETWEEN(1, COUNTA(Table9[NewZealand_States]))),
""))))))</f>
        <v>New Jersey</v>
      </c>
      <c r="C129" s="20" t="s">
        <v>25</v>
      </c>
      <c r="D129" s="20" t="s">
        <v>29</v>
      </c>
      <c r="E129" s="21">
        <v>45373</v>
      </c>
      <c r="F129" s="22">
        <v>45373</v>
      </c>
      <c r="G129" s="23">
        <v>45373</v>
      </c>
      <c r="H129" s="24">
        <f t="shared" si="6"/>
        <v>31.019607843137255</v>
      </c>
      <c r="I129" s="24">
        <f t="shared" si="7"/>
        <v>1582</v>
      </c>
      <c r="J129" s="24">
        <f t="shared" si="8"/>
        <v>124.07843137254902</v>
      </c>
      <c r="K129" s="25">
        <v>6328</v>
      </c>
      <c r="L129" s="26">
        <v>51</v>
      </c>
      <c r="M129" s="24">
        <f t="shared" si="9"/>
        <v>93.058823529411768</v>
      </c>
      <c r="N129" s="24">
        <f t="shared" si="10"/>
        <v>4746</v>
      </c>
      <c r="O129" s="27" t="str">
        <f t="shared" si="11"/>
        <v>Average</v>
      </c>
      <c r="W129" s="50"/>
      <c r="X129" s="50"/>
      <c r="Y129" s="50"/>
      <c r="Z129" s="50"/>
      <c r="AA129" s="50"/>
      <c r="AB129" s="50"/>
    </row>
    <row r="130" spans="1:28" x14ac:dyDescent="0.25">
      <c r="A130" s="19" t="s">
        <v>33</v>
      </c>
      <c r="B130" s="19" t="str">
        <f ca="1">IF(C130="USA",
    INDEX(Table9[USA_States], RANDBETWEEN(1, COUNTA(Table9[USA_States]))),
IF(C130="Canada",
    INDEX(Table9[Canada_States], RANDBETWEEN(1, COUNTA(Table9[Canada_States]))),
IF(C130="UK",
    INDEX(Table9[Uk_States], RANDBETWEEN(1, COUNTA(Table9[Uk_States]))),
IF(C130="Australia",
    INDEX(Table9[Australia_States], RANDBETWEEN(1, COUNTA(Table9[Australia_States]))),
IF(C130="India",
    INDEX(Table9[India_states], RANDBETWEEN(1, COUNTA(Table9[India_states]))),
IF(C130="New Zealand",
    INDEX(Table9[NewZealand_States], RANDBETWEEN(1, COUNTA(Table9[NewZealand_States]))),
""))))))</f>
        <v>Canterbury</v>
      </c>
      <c r="C130" s="20" t="s">
        <v>20</v>
      </c>
      <c r="D130" s="20" t="s">
        <v>10</v>
      </c>
      <c r="E130" s="21">
        <v>45534</v>
      </c>
      <c r="F130" s="22">
        <v>45534</v>
      </c>
      <c r="G130" s="23">
        <v>45534</v>
      </c>
      <c r="H130" s="24">
        <f t="shared" ref="H130:H193" si="12">J130/4</f>
        <v>127.27272727272727</v>
      </c>
      <c r="I130" s="24">
        <f t="shared" ref="I130:I193" si="13">H130*L130</f>
        <v>2800</v>
      </c>
      <c r="J130" s="24">
        <f t="shared" ref="J130:J193" si="14">K130/L130</f>
        <v>509.09090909090907</v>
      </c>
      <c r="K130" s="25">
        <v>11200</v>
      </c>
      <c r="L130" s="26">
        <v>22</v>
      </c>
      <c r="M130" s="24">
        <f t="shared" ref="M130:M193" si="15">J130-H130</f>
        <v>381.81818181818181</v>
      </c>
      <c r="N130" s="24">
        <f t="shared" ref="N130:N193" si="16">K130-I130</f>
        <v>8400</v>
      </c>
      <c r="O130" s="27" t="str">
        <f t="shared" ref="O130:O193" si="17">IF(K130&gt;12000, "Very Good", IF(K130&gt;=8000, "Good", "Average"))</f>
        <v>Good</v>
      </c>
      <c r="W130" s="50"/>
      <c r="X130" s="50"/>
      <c r="Y130" s="50"/>
      <c r="Z130" s="50"/>
      <c r="AA130" s="50"/>
      <c r="AB130" s="50"/>
    </row>
    <row r="131" spans="1:28" x14ac:dyDescent="0.25">
      <c r="A131" s="19" t="s">
        <v>40</v>
      </c>
      <c r="B131" s="19" t="str">
        <f ca="1">IF(C131="USA",
    INDEX(Table9[USA_States], RANDBETWEEN(1, COUNTA(Table9[USA_States]))),
IF(C131="Canada",
    INDEX(Table9[Canada_States], RANDBETWEEN(1, COUNTA(Table9[Canada_States]))),
IF(C131="UK",
    INDEX(Table9[Uk_States], RANDBETWEEN(1, COUNTA(Table9[Uk_States]))),
IF(C131="Australia",
    INDEX(Table9[Australia_States], RANDBETWEEN(1, COUNTA(Table9[Australia_States]))),
IF(C131="India",
    INDEX(Table9[India_states], RANDBETWEEN(1, COUNTA(Table9[India_states]))),
IF(C131="New Zealand",
    INDEX(Table9[NewZealand_States], RANDBETWEEN(1, COUNTA(Table9[NewZealand_States]))),
""))))))</f>
        <v>Utah</v>
      </c>
      <c r="C131" s="20" t="s">
        <v>25</v>
      </c>
      <c r="D131" s="20" t="s">
        <v>56</v>
      </c>
      <c r="E131" s="21">
        <v>45494</v>
      </c>
      <c r="F131" s="22">
        <v>45494</v>
      </c>
      <c r="G131" s="23">
        <v>45494</v>
      </c>
      <c r="H131" s="24">
        <f t="shared" si="12"/>
        <v>11.461065573770492</v>
      </c>
      <c r="I131" s="24">
        <f t="shared" si="13"/>
        <v>1398.25</v>
      </c>
      <c r="J131" s="24">
        <f t="shared" si="14"/>
        <v>45.844262295081968</v>
      </c>
      <c r="K131" s="25">
        <v>5593</v>
      </c>
      <c r="L131" s="26">
        <v>122</v>
      </c>
      <c r="M131" s="24">
        <f t="shared" si="15"/>
        <v>34.383196721311478</v>
      </c>
      <c r="N131" s="24">
        <f t="shared" si="16"/>
        <v>4194.75</v>
      </c>
      <c r="O131" s="27" t="str">
        <f t="shared" si="17"/>
        <v>Average</v>
      </c>
      <c r="W131" s="50"/>
      <c r="X131" s="50"/>
      <c r="Y131" s="50"/>
      <c r="Z131" s="50"/>
      <c r="AA131" s="50"/>
      <c r="AB131" s="50"/>
    </row>
    <row r="132" spans="1:28" x14ac:dyDescent="0.25">
      <c r="A132" s="19" t="s">
        <v>42</v>
      </c>
      <c r="B132" s="19" t="str">
        <f ca="1">IF(C132="USA",
    INDEX(Table9[USA_States], RANDBETWEEN(1, COUNTA(Table9[USA_States]))),
IF(C132="Canada",
    INDEX(Table9[Canada_States], RANDBETWEEN(1, COUNTA(Table9[Canada_States]))),
IF(C132="UK",
    INDEX(Table9[Uk_States], RANDBETWEEN(1, COUNTA(Table9[Uk_States]))),
IF(C132="Australia",
    INDEX(Table9[Australia_States], RANDBETWEEN(1, COUNTA(Table9[Australia_States]))),
IF(C132="India",
    INDEX(Table9[India_states], RANDBETWEEN(1, COUNTA(Table9[India_states]))),
IF(C132="New Zealand",
    INDEX(Table9[NewZealand_States], RANDBETWEEN(1, COUNTA(Table9[NewZealand_States]))),
""))))))</f>
        <v>Mizoram</v>
      </c>
      <c r="C132" s="20" t="s">
        <v>9</v>
      </c>
      <c r="D132" s="20" t="s">
        <v>17</v>
      </c>
      <c r="E132" s="21">
        <v>45466</v>
      </c>
      <c r="F132" s="22">
        <v>45466</v>
      </c>
      <c r="G132" s="23">
        <v>45466</v>
      </c>
      <c r="H132" s="24">
        <f t="shared" si="12"/>
        <v>5.536977491961415</v>
      </c>
      <c r="I132" s="24">
        <f t="shared" si="13"/>
        <v>1722</v>
      </c>
      <c r="J132" s="24">
        <f t="shared" si="14"/>
        <v>22.14790996784566</v>
      </c>
      <c r="K132" s="25">
        <v>6888</v>
      </c>
      <c r="L132" s="26">
        <v>311</v>
      </c>
      <c r="M132" s="24">
        <f t="shared" si="15"/>
        <v>16.610932475884244</v>
      </c>
      <c r="N132" s="24">
        <f t="shared" si="16"/>
        <v>5166</v>
      </c>
      <c r="O132" s="27" t="str">
        <f t="shared" si="17"/>
        <v>Average</v>
      </c>
      <c r="W132" s="50"/>
      <c r="X132" s="50"/>
      <c r="Y132" s="50"/>
      <c r="Z132" s="50"/>
      <c r="AA132" s="50"/>
      <c r="AB132" s="50"/>
    </row>
    <row r="133" spans="1:28" x14ac:dyDescent="0.25">
      <c r="A133" s="19" t="s">
        <v>37</v>
      </c>
      <c r="B133" s="19" t="str">
        <f ca="1">IF(C133="USA",
    INDEX(Table9[USA_States], RANDBETWEEN(1, COUNTA(Table9[USA_States]))),
IF(C133="Canada",
    INDEX(Table9[Canada_States], RANDBETWEEN(1, COUNTA(Table9[Canada_States]))),
IF(C133="UK",
    INDEX(Table9[Uk_States], RANDBETWEEN(1, COUNTA(Table9[Uk_States]))),
IF(C133="Australia",
    INDEX(Table9[Australia_States], RANDBETWEEN(1, COUNTA(Table9[Australia_States]))),
IF(C133="India",
    INDEX(Table9[India_states], RANDBETWEEN(1, COUNTA(Table9[India_states]))),
IF(C133="New Zealand",
    INDEX(Table9[NewZealand_States], RANDBETWEEN(1, COUNTA(Table9[NewZealand_States]))),
""))))))</f>
        <v>Manchester</v>
      </c>
      <c r="C133" s="20" t="s">
        <v>6</v>
      </c>
      <c r="D133" s="20" t="s">
        <v>43</v>
      </c>
      <c r="E133" s="21">
        <v>45323</v>
      </c>
      <c r="F133" s="22">
        <v>45323</v>
      </c>
      <c r="G133" s="23">
        <v>45323</v>
      </c>
      <c r="H133" s="24">
        <f t="shared" si="12"/>
        <v>5.2739726027397262</v>
      </c>
      <c r="I133" s="24">
        <f t="shared" si="13"/>
        <v>385</v>
      </c>
      <c r="J133" s="24">
        <f t="shared" si="14"/>
        <v>21.095890410958905</v>
      </c>
      <c r="K133" s="25">
        <v>1540</v>
      </c>
      <c r="L133" s="26">
        <v>73</v>
      </c>
      <c r="M133" s="24">
        <f t="shared" si="15"/>
        <v>15.82191780821918</v>
      </c>
      <c r="N133" s="24">
        <f t="shared" si="16"/>
        <v>1155</v>
      </c>
      <c r="O133" s="27" t="str">
        <f t="shared" si="17"/>
        <v>Average</v>
      </c>
      <c r="W133" s="50"/>
      <c r="X133" s="50"/>
      <c r="Y133" s="50"/>
      <c r="Z133" s="50"/>
      <c r="AA133" s="50"/>
      <c r="AB133" s="50"/>
    </row>
    <row r="134" spans="1:28" x14ac:dyDescent="0.25">
      <c r="A134" s="19" t="s">
        <v>37</v>
      </c>
      <c r="B134" s="19" t="str">
        <f ca="1">IF(C134="USA",
    INDEX(Table9[USA_States], RANDBETWEEN(1, COUNTA(Table9[USA_States]))),
IF(C134="Canada",
    INDEX(Table9[Canada_States], RANDBETWEEN(1, COUNTA(Table9[Canada_States]))),
IF(C134="UK",
    INDEX(Table9[Uk_States], RANDBETWEEN(1, COUNTA(Table9[Uk_States]))),
IF(C134="Australia",
    INDEX(Table9[Australia_States], RANDBETWEEN(1, COUNTA(Table9[Australia_States]))),
IF(C134="India",
    INDEX(Table9[India_states], RANDBETWEEN(1, COUNTA(Table9[India_states]))),
IF(C134="New Zealand",
    INDEX(Table9[NewZealand_States], RANDBETWEEN(1, COUNTA(Table9[NewZealand_States]))),
""))))))</f>
        <v>England</v>
      </c>
      <c r="C134" s="20" t="s">
        <v>6</v>
      </c>
      <c r="D134" s="20" t="s">
        <v>41</v>
      </c>
      <c r="E134" s="21">
        <v>45467</v>
      </c>
      <c r="F134" s="22">
        <v>45467</v>
      </c>
      <c r="G134" s="23">
        <v>45467</v>
      </c>
      <c r="H134" s="24">
        <f t="shared" si="12"/>
        <v>20.086397058823529</v>
      </c>
      <c r="I134" s="24">
        <f t="shared" si="13"/>
        <v>2731.75</v>
      </c>
      <c r="J134" s="24">
        <f t="shared" si="14"/>
        <v>80.345588235294116</v>
      </c>
      <c r="K134" s="25">
        <v>10927</v>
      </c>
      <c r="L134" s="26">
        <v>136</v>
      </c>
      <c r="M134" s="24">
        <f t="shared" si="15"/>
        <v>60.259191176470587</v>
      </c>
      <c r="N134" s="24">
        <f t="shared" si="16"/>
        <v>8195.25</v>
      </c>
      <c r="O134" s="27" t="str">
        <f t="shared" si="17"/>
        <v>Good</v>
      </c>
      <c r="W134" s="50"/>
      <c r="X134" s="50"/>
      <c r="Y134" s="50"/>
      <c r="Z134" s="50"/>
      <c r="AA134" s="50"/>
      <c r="AB134" s="50"/>
    </row>
    <row r="135" spans="1:28" x14ac:dyDescent="0.25">
      <c r="A135" s="19" t="s">
        <v>16</v>
      </c>
      <c r="B135" s="19" t="str">
        <f ca="1">IF(C135="USA",
    INDEX(Table9[USA_States], RANDBETWEEN(1, COUNTA(Table9[USA_States]))),
IF(C135="Canada",
    INDEX(Table9[Canada_States], RANDBETWEEN(1, COUNTA(Table9[Canada_States]))),
IF(C135="UK",
    INDEX(Table9[Uk_States], RANDBETWEEN(1, COUNTA(Table9[Uk_States]))),
IF(C135="Australia",
    INDEX(Table9[Australia_States], RANDBETWEEN(1, COUNTA(Table9[Australia_States]))),
IF(C135="India",
    INDEX(Table9[India_states], RANDBETWEEN(1, COUNTA(Table9[India_states]))),
IF(C135="New Zealand",
    INDEX(Table9[NewZealand_States], RANDBETWEEN(1, COUNTA(Table9[NewZealand_States]))),
""))))))</f>
        <v>Tasman</v>
      </c>
      <c r="C135" s="20" t="s">
        <v>20</v>
      </c>
      <c r="D135" s="20" t="s">
        <v>15</v>
      </c>
      <c r="E135" s="28">
        <v>45114</v>
      </c>
      <c r="F135" s="29">
        <v>45114</v>
      </c>
      <c r="G135" s="30">
        <v>45114</v>
      </c>
      <c r="H135" s="31">
        <f t="shared" si="12"/>
        <v>36.137500000000003</v>
      </c>
      <c r="I135" s="31">
        <f t="shared" si="13"/>
        <v>2168.25</v>
      </c>
      <c r="J135" s="31">
        <f t="shared" si="14"/>
        <v>144.55000000000001</v>
      </c>
      <c r="K135" s="25">
        <v>8673</v>
      </c>
      <c r="L135" s="26">
        <v>60</v>
      </c>
      <c r="M135" s="24">
        <f t="shared" si="15"/>
        <v>108.41250000000001</v>
      </c>
      <c r="N135" s="24">
        <f t="shared" si="16"/>
        <v>6504.75</v>
      </c>
      <c r="O135" s="27" t="str">
        <f t="shared" si="17"/>
        <v>Good</v>
      </c>
      <c r="W135" s="50"/>
      <c r="X135" s="50"/>
      <c r="Y135" s="50"/>
      <c r="Z135" s="50"/>
      <c r="AA135" s="50"/>
      <c r="AB135" s="50"/>
    </row>
    <row r="136" spans="1:28" x14ac:dyDescent="0.25">
      <c r="A136" s="19" t="s">
        <v>13</v>
      </c>
      <c r="B136" s="19" t="str">
        <f ca="1">IF(C136="USA",
    INDEX(Table9[USA_States], RANDBETWEEN(1, COUNTA(Table9[USA_States]))),
IF(C136="Canada",
    INDEX(Table9[Canada_States], RANDBETWEEN(1, COUNTA(Table9[Canada_States]))),
IF(C136="UK",
    INDEX(Table9[Uk_States], RANDBETWEEN(1, COUNTA(Table9[Uk_States]))),
IF(C136="Australia",
    INDEX(Table9[Australia_States], RANDBETWEEN(1, COUNTA(Table9[Australia_States]))),
IF(C136="India",
    INDEX(Table9[India_states], RANDBETWEEN(1, COUNTA(Table9[India_states]))),
IF(C136="New Zealand",
    INDEX(Table9[NewZealand_States], RANDBETWEEN(1, COUNTA(Table9[NewZealand_States]))),
""))))))</f>
        <v>Odisha</v>
      </c>
      <c r="C136" s="20" t="s">
        <v>9</v>
      </c>
      <c r="D136" s="20" t="s">
        <v>10</v>
      </c>
      <c r="E136" s="21">
        <v>45071</v>
      </c>
      <c r="F136" s="22">
        <v>45071</v>
      </c>
      <c r="G136" s="23">
        <v>45071</v>
      </c>
      <c r="H136" s="24">
        <f t="shared" si="12"/>
        <v>2.8468899521531101</v>
      </c>
      <c r="I136" s="24">
        <f t="shared" si="13"/>
        <v>1190</v>
      </c>
      <c r="J136" s="24">
        <f t="shared" si="14"/>
        <v>11.387559808612441</v>
      </c>
      <c r="K136" s="25">
        <v>4760</v>
      </c>
      <c r="L136" s="26">
        <v>418</v>
      </c>
      <c r="M136" s="24">
        <f t="shared" si="15"/>
        <v>8.5406698564593313</v>
      </c>
      <c r="N136" s="24">
        <f t="shared" si="16"/>
        <v>3570</v>
      </c>
      <c r="O136" s="27" t="str">
        <f t="shared" si="17"/>
        <v>Average</v>
      </c>
      <c r="W136" s="50"/>
      <c r="X136" s="50"/>
      <c r="Y136" s="50"/>
      <c r="Z136" s="50"/>
      <c r="AA136" s="50"/>
      <c r="AB136" s="50"/>
    </row>
    <row r="137" spans="1:28" x14ac:dyDescent="0.25">
      <c r="A137" s="19" t="s">
        <v>32</v>
      </c>
      <c r="B137" s="19" t="str">
        <f ca="1">IF(C137="USA",
    INDEX(Table9[USA_States], RANDBETWEEN(1, COUNTA(Table9[USA_States]))),
IF(C137="Canada",
    INDEX(Table9[Canada_States], RANDBETWEEN(1, COUNTA(Table9[Canada_States]))),
IF(C137="UK",
    INDEX(Table9[Uk_States], RANDBETWEEN(1, COUNTA(Table9[Uk_States]))),
IF(C137="Australia",
    INDEX(Table9[Australia_States], RANDBETWEEN(1, COUNTA(Table9[Australia_States]))),
IF(C137="India",
    INDEX(Table9[India_states], RANDBETWEEN(1, COUNTA(Table9[India_states]))),
IF(C137="New Zealand",
    INDEX(Table9[NewZealand_States], RANDBETWEEN(1, COUNTA(Table9[NewZealand_States]))),
""))))))</f>
        <v>Himachal Pradesh</v>
      </c>
      <c r="C137" s="20" t="s">
        <v>9</v>
      </c>
      <c r="D137" s="20" t="s">
        <v>41</v>
      </c>
      <c r="E137" s="28">
        <v>45029</v>
      </c>
      <c r="F137" s="29">
        <v>45029</v>
      </c>
      <c r="G137" s="30">
        <v>45029</v>
      </c>
      <c r="H137" s="31">
        <f t="shared" si="12"/>
        <v>7.8692052980132452</v>
      </c>
      <c r="I137" s="31">
        <f t="shared" si="13"/>
        <v>1188.25</v>
      </c>
      <c r="J137" s="31">
        <f t="shared" si="14"/>
        <v>31.476821192052981</v>
      </c>
      <c r="K137" s="25">
        <v>4753</v>
      </c>
      <c r="L137" s="26">
        <v>151</v>
      </c>
      <c r="M137" s="24">
        <f t="shared" si="15"/>
        <v>23.607615894039736</v>
      </c>
      <c r="N137" s="24">
        <f t="shared" si="16"/>
        <v>3564.75</v>
      </c>
      <c r="O137" s="27" t="str">
        <f t="shared" si="17"/>
        <v>Average</v>
      </c>
      <c r="W137" s="50"/>
      <c r="X137" s="50"/>
      <c r="Y137" s="50"/>
      <c r="Z137" s="50"/>
      <c r="AA137" s="50"/>
      <c r="AB137" s="50"/>
    </row>
    <row r="138" spans="1:28" x14ac:dyDescent="0.25">
      <c r="A138" s="19" t="s">
        <v>47</v>
      </c>
      <c r="B138" s="19" t="str">
        <f ca="1">IF(C138="USA",
    INDEX(Table9[USA_States], RANDBETWEEN(1, COUNTA(Table9[USA_States]))),
IF(C138="Canada",
    INDEX(Table9[Canada_States], RANDBETWEEN(1, COUNTA(Table9[Canada_States]))),
IF(C138="UK",
    INDEX(Table9[Uk_States], RANDBETWEEN(1, COUNTA(Table9[Uk_States]))),
IF(C138="Australia",
    INDEX(Table9[Australia_States], RANDBETWEEN(1, COUNTA(Table9[Australia_States]))),
IF(C138="India",
    INDEX(Table9[India_states], RANDBETWEEN(1, COUNTA(Table9[India_states]))),
IF(C138="New Zealand",
    INDEX(Table9[NewZealand_States], RANDBETWEEN(1, COUNTA(Table9[NewZealand_States]))),
""))))))</f>
        <v>Nelson</v>
      </c>
      <c r="C138" s="20" t="s">
        <v>20</v>
      </c>
      <c r="D138" s="20" t="s">
        <v>21</v>
      </c>
      <c r="E138" s="21">
        <v>44987</v>
      </c>
      <c r="F138" s="22">
        <v>44987</v>
      </c>
      <c r="G138" s="23">
        <v>44987</v>
      </c>
      <c r="H138" s="24">
        <f t="shared" si="12"/>
        <v>4.1757425742574261</v>
      </c>
      <c r="I138" s="24">
        <f t="shared" si="13"/>
        <v>843.50000000000011</v>
      </c>
      <c r="J138" s="24">
        <f t="shared" si="14"/>
        <v>16.702970297029704</v>
      </c>
      <c r="K138" s="25">
        <v>3374</v>
      </c>
      <c r="L138" s="26">
        <v>202</v>
      </c>
      <c r="M138" s="24">
        <f t="shared" si="15"/>
        <v>12.527227722772277</v>
      </c>
      <c r="N138" s="24">
        <f t="shared" si="16"/>
        <v>2530.5</v>
      </c>
      <c r="O138" s="27" t="str">
        <f t="shared" si="17"/>
        <v>Average</v>
      </c>
      <c r="W138" s="50"/>
      <c r="X138" s="50"/>
      <c r="Y138" s="50"/>
      <c r="Z138" s="50"/>
      <c r="AA138" s="50"/>
      <c r="AB138" s="50"/>
    </row>
    <row r="139" spans="1:28" x14ac:dyDescent="0.25">
      <c r="A139" s="19" t="s">
        <v>18</v>
      </c>
      <c r="B139" s="19" t="str">
        <f ca="1">IF(C139="USA",
    INDEX(Table9[USA_States], RANDBETWEEN(1, COUNTA(Table9[USA_States]))),
IF(C139="Canada",
    INDEX(Table9[Canada_States], RANDBETWEEN(1, COUNTA(Table9[Canada_States]))),
IF(C139="UK",
    INDEX(Table9[Uk_States], RANDBETWEEN(1, COUNTA(Table9[Uk_States]))),
IF(C139="Australia",
    INDEX(Table9[Australia_States], RANDBETWEEN(1, COUNTA(Table9[Australia_States]))),
IF(C139="India",
    INDEX(Table9[India_states], RANDBETWEEN(1, COUNTA(Table9[India_states]))),
IF(C139="New Zealand",
    INDEX(Table9[NewZealand_States], RANDBETWEEN(1, COUNTA(Table9[NewZealand_States]))),
""))))))</f>
        <v>Yukon</v>
      </c>
      <c r="C139" s="20" t="s">
        <v>28</v>
      </c>
      <c r="D139" s="20" t="s">
        <v>50</v>
      </c>
      <c r="E139" s="28">
        <v>45100</v>
      </c>
      <c r="F139" s="29">
        <v>45100</v>
      </c>
      <c r="G139" s="30">
        <v>45100</v>
      </c>
      <c r="H139" s="31">
        <f t="shared" si="12"/>
        <v>4.083333333333333</v>
      </c>
      <c r="I139" s="31">
        <f t="shared" si="13"/>
        <v>514.5</v>
      </c>
      <c r="J139" s="31">
        <f t="shared" si="14"/>
        <v>16.333333333333332</v>
      </c>
      <c r="K139" s="25">
        <v>2058</v>
      </c>
      <c r="L139" s="26">
        <v>126</v>
      </c>
      <c r="M139" s="24">
        <f t="shared" si="15"/>
        <v>12.25</v>
      </c>
      <c r="N139" s="24">
        <f t="shared" si="16"/>
        <v>1543.5</v>
      </c>
      <c r="O139" s="27" t="str">
        <f t="shared" si="17"/>
        <v>Average</v>
      </c>
      <c r="W139" s="50"/>
      <c r="X139" s="50"/>
      <c r="Y139" s="50"/>
      <c r="Z139" s="50"/>
      <c r="AA139" s="50"/>
      <c r="AB139" s="50"/>
    </row>
    <row r="140" spans="1:28" x14ac:dyDescent="0.25">
      <c r="A140" s="19" t="s">
        <v>48</v>
      </c>
      <c r="B140" s="19" t="str">
        <f ca="1">IF(C140="USA",
    INDEX(Table9[USA_States], RANDBETWEEN(1, COUNTA(Table9[USA_States]))),
IF(C140="Canada",
    INDEX(Table9[Canada_States], RANDBETWEEN(1, COUNTA(Table9[Canada_States]))),
IF(C140="UK",
    INDEX(Table9[Uk_States], RANDBETWEEN(1, COUNTA(Table9[Uk_States]))),
IF(C140="Australia",
    INDEX(Table9[Australia_States], RANDBETWEEN(1, COUNTA(Table9[Australia_States]))),
IF(C140="India",
    INDEX(Table9[India_states], RANDBETWEEN(1, COUNTA(Table9[India_states]))),
IF(C140="New Zealand",
    INDEX(Table9[NewZealand_States], RANDBETWEEN(1, COUNTA(Table9[NewZealand_States]))),
""))))))</f>
        <v>Missouri</v>
      </c>
      <c r="C140" s="20" t="s">
        <v>25</v>
      </c>
      <c r="D140" s="20" t="s">
        <v>31</v>
      </c>
      <c r="E140" s="21">
        <v>45133</v>
      </c>
      <c r="F140" s="22">
        <v>45133</v>
      </c>
      <c r="G140" s="23">
        <v>45133</v>
      </c>
      <c r="H140" s="24">
        <f t="shared" si="12"/>
        <v>10.084375</v>
      </c>
      <c r="I140" s="24">
        <f t="shared" si="13"/>
        <v>1613.5</v>
      </c>
      <c r="J140" s="24">
        <f t="shared" si="14"/>
        <v>40.337499999999999</v>
      </c>
      <c r="K140" s="25">
        <v>6454</v>
      </c>
      <c r="L140" s="26">
        <v>160</v>
      </c>
      <c r="M140" s="24">
        <f t="shared" si="15"/>
        <v>30.253124999999997</v>
      </c>
      <c r="N140" s="24">
        <f t="shared" si="16"/>
        <v>4840.5</v>
      </c>
      <c r="O140" s="27" t="str">
        <f t="shared" si="17"/>
        <v>Average</v>
      </c>
      <c r="W140" s="50"/>
      <c r="X140" s="50"/>
      <c r="Y140" s="50"/>
      <c r="Z140" s="50"/>
      <c r="AA140" s="50"/>
      <c r="AB140" s="50"/>
    </row>
    <row r="141" spans="1:28" x14ac:dyDescent="0.25">
      <c r="A141" s="19" t="s">
        <v>8</v>
      </c>
      <c r="B141" s="19" t="str">
        <f ca="1">IF(C141="USA",
    INDEX(Table9[USA_States], RANDBETWEEN(1, COUNTA(Table9[USA_States]))),
IF(C141="Canada",
    INDEX(Table9[Canada_States], RANDBETWEEN(1, COUNTA(Table9[Canada_States]))),
IF(C141="UK",
    INDEX(Table9[Uk_States], RANDBETWEEN(1, COUNTA(Table9[Uk_States]))),
IF(C141="Australia",
    INDEX(Table9[Australia_States], RANDBETWEEN(1, COUNTA(Table9[Australia_States]))),
IF(C141="India",
    INDEX(Table9[India_states], RANDBETWEEN(1, COUNTA(Table9[India_states]))),
IF(C141="New Zealand",
    INDEX(Table9[NewZealand_States], RANDBETWEEN(1, COUNTA(Table9[NewZealand_States]))),
""))))))</f>
        <v>Manitoba</v>
      </c>
      <c r="C141" s="20" t="s">
        <v>28</v>
      </c>
      <c r="D141" s="20" t="s">
        <v>43</v>
      </c>
      <c r="E141" s="28">
        <v>45007</v>
      </c>
      <c r="F141" s="29">
        <v>45007</v>
      </c>
      <c r="G141" s="30">
        <v>45007</v>
      </c>
      <c r="H141" s="31">
        <f t="shared" si="12"/>
        <v>35</v>
      </c>
      <c r="I141" s="31">
        <f t="shared" si="13"/>
        <v>105</v>
      </c>
      <c r="J141" s="31">
        <f t="shared" si="14"/>
        <v>140</v>
      </c>
      <c r="K141" s="25">
        <v>420</v>
      </c>
      <c r="L141" s="26">
        <v>3</v>
      </c>
      <c r="M141" s="24">
        <f t="shared" si="15"/>
        <v>105</v>
      </c>
      <c r="N141" s="24">
        <f t="shared" si="16"/>
        <v>315</v>
      </c>
      <c r="O141" s="27" t="str">
        <f t="shared" si="17"/>
        <v>Average</v>
      </c>
      <c r="W141" s="50"/>
      <c r="X141" s="50"/>
      <c r="Y141" s="50"/>
      <c r="Z141" s="50"/>
      <c r="AA141" s="50"/>
      <c r="AB141" s="50"/>
    </row>
    <row r="142" spans="1:28" x14ac:dyDescent="0.25">
      <c r="A142" s="19" t="s">
        <v>23</v>
      </c>
      <c r="B142" s="19" t="str">
        <f ca="1">IF(C142="USA",
    INDEX(Table9[USA_States], RANDBETWEEN(1, COUNTA(Table9[USA_States]))),
IF(C142="Canada",
    INDEX(Table9[Canada_States], RANDBETWEEN(1, COUNTA(Table9[Canada_States]))),
IF(C142="UK",
    INDEX(Table9[Uk_States], RANDBETWEEN(1, COUNTA(Table9[Uk_States]))),
IF(C142="Australia",
    INDEX(Table9[Australia_States], RANDBETWEEN(1, COUNTA(Table9[Australia_States]))),
IF(C142="India",
    INDEX(Table9[India_states], RANDBETWEEN(1, COUNTA(Table9[India_states]))),
IF(C142="New Zealand",
    INDEX(Table9[NewZealand_States], RANDBETWEEN(1, COUNTA(Table9[NewZealand_States]))),
""))))))</f>
        <v>Illinois</v>
      </c>
      <c r="C142" s="20" t="s">
        <v>25</v>
      </c>
      <c r="D142" s="20" t="s">
        <v>55</v>
      </c>
      <c r="E142" s="21">
        <v>45086</v>
      </c>
      <c r="F142" s="22">
        <v>45086</v>
      </c>
      <c r="G142" s="23">
        <v>45086</v>
      </c>
      <c r="H142" s="24">
        <f t="shared" si="12"/>
        <v>12.34051724137931</v>
      </c>
      <c r="I142" s="24">
        <f t="shared" si="13"/>
        <v>715.75</v>
      </c>
      <c r="J142" s="24">
        <f t="shared" si="14"/>
        <v>49.362068965517238</v>
      </c>
      <c r="K142" s="25">
        <v>2863</v>
      </c>
      <c r="L142" s="26">
        <v>58</v>
      </c>
      <c r="M142" s="24">
        <f t="shared" si="15"/>
        <v>37.021551724137929</v>
      </c>
      <c r="N142" s="24">
        <f t="shared" si="16"/>
        <v>2147.25</v>
      </c>
      <c r="O142" s="27" t="str">
        <f t="shared" si="17"/>
        <v>Average</v>
      </c>
      <c r="W142" s="50"/>
      <c r="X142" s="50"/>
      <c r="Y142" s="50"/>
      <c r="Z142" s="50"/>
      <c r="AA142" s="50"/>
      <c r="AB142" s="50"/>
    </row>
    <row r="143" spans="1:28" x14ac:dyDescent="0.25">
      <c r="A143" s="19" t="s">
        <v>8</v>
      </c>
      <c r="B143" s="19" t="str">
        <f ca="1">IF(C143="USA",
    INDEX(Table9[USA_States], RANDBETWEEN(1, COUNTA(Table9[USA_States]))),
IF(C143="Canada",
    INDEX(Table9[Canada_States], RANDBETWEEN(1, COUNTA(Table9[Canada_States]))),
IF(C143="UK",
    INDEX(Table9[Uk_States], RANDBETWEEN(1, COUNTA(Table9[Uk_States]))),
IF(C143="Australia",
    INDEX(Table9[Australia_States], RANDBETWEEN(1, COUNTA(Table9[Australia_States]))),
IF(C143="India",
    INDEX(Table9[India_states], RANDBETWEEN(1, COUNTA(Table9[India_states]))),
IF(C143="New Zealand",
    INDEX(Table9[NewZealand_States], RANDBETWEEN(1, COUNTA(Table9[NewZealand_States]))),
""))))))</f>
        <v>Melbourne</v>
      </c>
      <c r="C143" s="20" t="s">
        <v>14</v>
      </c>
      <c r="D143" s="20" t="s">
        <v>56</v>
      </c>
      <c r="E143" s="28">
        <v>45063</v>
      </c>
      <c r="F143" s="29">
        <v>45063</v>
      </c>
      <c r="G143" s="30">
        <v>45063</v>
      </c>
      <c r="H143" s="31">
        <f t="shared" si="12"/>
        <v>25.152542372881356</v>
      </c>
      <c r="I143" s="31">
        <f t="shared" si="13"/>
        <v>1484</v>
      </c>
      <c r="J143" s="31">
        <f t="shared" si="14"/>
        <v>100.61016949152543</v>
      </c>
      <c r="K143" s="25">
        <v>5936</v>
      </c>
      <c r="L143" s="26">
        <v>59</v>
      </c>
      <c r="M143" s="24">
        <f t="shared" si="15"/>
        <v>75.457627118644069</v>
      </c>
      <c r="N143" s="24">
        <f t="shared" si="16"/>
        <v>4452</v>
      </c>
      <c r="O143" s="27" t="str">
        <f t="shared" si="17"/>
        <v>Average</v>
      </c>
      <c r="W143" s="50"/>
      <c r="X143" s="50"/>
      <c r="Y143" s="50"/>
      <c r="Z143" s="50"/>
      <c r="AA143" s="50"/>
      <c r="AB143" s="50"/>
    </row>
    <row r="144" spans="1:28" x14ac:dyDescent="0.25">
      <c r="A144" s="19" t="s">
        <v>54</v>
      </c>
      <c r="B144" s="19" t="str">
        <f ca="1">IF(C144="USA",
    INDEX(Table9[USA_States], RANDBETWEEN(1, COUNTA(Table9[USA_States]))),
IF(C144="Canada",
    INDEX(Table9[Canada_States], RANDBETWEEN(1, COUNTA(Table9[Canada_States]))),
IF(C144="UK",
    INDEX(Table9[Uk_States], RANDBETWEEN(1, COUNTA(Table9[Uk_States]))),
IF(C144="Australia",
    INDEX(Table9[Australia_States], RANDBETWEEN(1, COUNTA(Table9[Australia_States]))),
IF(C144="India",
    INDEX(Table9[India_states], RANDBETWEEN(1, COUNTA(Table9[India_states]))),
IF(C144="New Zealand",
    INDEX(Table9[NewZealand_States], RANDBETWEEN(1, COUNTA(Table9[NewZealand_States]))),
""))))))</f>
        <v>Tasman</v>
      </c>
      <c r="C144" s="20" t="s">
        <v>20</v>
      </c>
      <c r="D144" s="20" t="s">
        <v>12</v>
      </c>
      <c r="E144" s="21">
        <v>44989</v>
      </c>
      <c r="F144" s="22">
        <v>44989</v>
      </c>
      <c r="G144" s="23">
        <v>44989</v>
      </c>
      <c r="H144" s="24">
        <f t="shared" si="12"/>
        <v>0.8141025641025641</v>
      </c>
      <c r="I144" s="24">
        <f t="shared" si="13"/>
        <v>222.25</v>
      </c>
      <c r="J144" s="24">
        <f t="shared" si="14"/>
        <v>3.2564102564102564</v>
      </c>
      <c r="K144" s="25">
        <v>889</v>
      </c>
      <c r="L144" s="26">
        <v>273</v>
      </c>
      <c r="M144" s="24">
        <f t="shared" si="15"/>
        <v>2.4423076923076925</v>
      </c>
      <c r="N144" s="24">
        <f t="shared" si="16"/>
        <v>666.75</v>
      </c>
      <c r="O144" s="27" t="str">
        <f t="shared" si="17"/>
        <v>Average</v>
      </c>
      <c r="W144" s="50"/>
      <c r="X144" s="50"/>
      <c r="Y144" s="50"/>
      <c r="Z144" s="50"/>
      <c r="AA144" s="50"/>
      <c r="AB144" s="50"/>
    </row>
    <row r="145" spans="1:28" x14ac:dyDescent="0.25">
      <c r="A145" s="19" t="s">
        <v>42</v>
      </c>
      <c r="B145" s="19" t="str">
        <f ca="1">IF(C145="USA",
    INDEX(Table9[USA_States], RANDBETWEEN(1, COUNTA(Table9[USA_States]))),
IF(C145="Canada",
    INDEX(Table9[Canada_States], RANDBETWEEN(1, COUNTA(Table9[Canada_States]))),
IF(C145="UK",
    INDEX(Table9[Uk_States], RANDBETWEEN(1, COUNTA(Table9[Uk_States]))),
IF(C145="Australia",
    INDEX(Table9[Australia_States], RANDBETWEEN(1, COUNTA(Table9[Australia_States]))),
IF(C145="India",
    INDEX(Table9[India_states], RANDBETWEEN(1, COUNTA(Table9[India_states]))),
IF(C145="New Zealand",
    INDEX(Table9[NewZealand_States], RANDBETWEEN(1, COUNTA(Table9[NewZealand_States]))),
""))))))</f>
        <v>Manitoba</v>
      </c>
      <c r="C145" s="20" t="s">
        <v>28</v>
      </c>
      <c r="D145" s="20" t="s">
        <v>51</v>
      </c>
      <c r="E145" s="21">
        <v>44939</v>
      </c>
      <c r="F145" s="22">
        <v>44939</v>
      </c>
      <c r="G145" s="23">
        <v>44939</v>
      </c>
      <c r="H145" s="24">
        <f t="shared" si="12"/>
        <v>22.201271186440678</v>
      </c>
      <c r="I145" s="24">
        <f t="shared" si="13"/>
        <v>2619.75</v>
      </c>
      <c r="J145" s="24">
        <f t="shared" si="14"/>
        <v>88.805084745762713</v>
      </c>
      <c r="K145" s="25">
        <v>10479</v>
      </c>
      <c r="L145" s="26">
        <v>118</v>
      </c>
      <c r="M145" s="24">
        <f t="shared" si="15"/>
        <v>66.603813559322035</v>
      </c>
      <c r="N145" s="24">
        <f t="shared" si="16"/>
        <v>7859.25</v>
      </c>
      <c r="O145" s="27" t="str">
        <f t="shared" si="17"/>
        <v>Good</v>
      </c>
      <c r="W145" s="50"/>
      <c r="X145" s="50"/>
      <c r="Y145" s="50"/>
      <c r="Z145" s="50"/>
      <c r="AA145" s="50"/>
      <c r="AB145" s="50"/>
    </row>
    <row r="146" spans="1:28" x14ac:dyDescent="0.25">
      <c r="A146" s="19" t="s">
        <v>37</v>
      </c>
      <c r="B146" s="19" t="str">
        <f ca="1">IF(C146="USA",
    INDEX(Table9[USA_States], RANDBETWEEN(1, COUNTA(Table9[USA_States]))),
IF(C146="Canada",
    INDEX(Table9[Canada_States], RANDBETWEEN(1, COUNTA(Table9[Canada_States]))),
IF(C146="UK",
    INDEX(Table9[Uk_States], RANDBETWEEN(1, COUNTA(Table9[Uk_States]))),
IF(C146="Australia",
    INDEX(Table9[Australia_States], RANDBETWEEN(1, COUNTA(Table9[Australia_States]))),
IF(C146="India",
    INDEX(Table9[India_states], RANDBETWEEN(1, COUNTA(Table9[India_states]))),
IF(C146="New Zealand",
    INDEX(Table9[NewZealand_States], RANDBETWEEN(1, COUNTA(Table9[NewZealand_States]))),
""))))))</f>
        <v>Australian Capital Territory</v>
      </c>
      <c r="C146" s="20" t="s">
        <v>14</v>
      </c>
      <c r="D146" s="20" t="s">
        <v>46</v>
      </c>
      <c r="E146" s="28">
        <v>45120</v>
      </c>
      <c r="F146" s="29">
        <v>45120</v>
      </c>
      <c r="G146" s="30">
        <v>45120</v>
      </c>
      <c r="H146" s="31">
        <f t="shared" si="12"/>
        <v>9.706666666666667</v>
      </c>
      <c r="I146" s="31">
        <f t="shared" si="13"/>
        <v>728</v>
      </c>
      <c r="J146" s="31">
        <f t="shared" si="14"/>
        <v>38.826666666666668</v>
      </c>
      <c r="K146" s="25">
        <v>2912</v>
      </c>
      <c r="L146" s="26">
        <v>75</v>
      </c>
      <c r="M146" s="24">
        <f t="shared" si="15"/>
        <v>29.12</v>
      </c>
      <c r="N146" s="24">
        <f t="shared" si="16"/>
        <v>2184</v>
      </c>
      <c r="O146" s="27" t="str">
        <f t="shared" si="17"/>
        <v>Average</v>
      </c>
      <c r="W146" s="50"/>
      <c r="X146" s="50"/>
      <c r="Y146" s="50"/>
      <c r="Z146" s="50"/>
      <c r="AA146" s="50"/>
      <c r="AB146" s="50"/>
    </row>
    <row r="147" spans="1:28" x14ac:dyDescent="0.25">
      <c r="A147" s="19" t="s">
        <v>52</v>
      </c>
      <c r="B147" s="19" t="str">
        <f ca="1">IF(C147="USA",
    INDEX(Table9[USA_States], RANDBETWEEN(1, COUNTA(Table9[USA_States]))),
IF(C147="Canada",
    INDEX(Table9[Canada_States], RANDBETWEEN(1, COUNTA(Table9[Canada_States]))),
IF(C147="UK",
    INDEX(Table9[Uk_States], RANDBETWEEN(1, COUNTA(Table9[Uk_States]))),
IF(C147="Australia",
    INDEX(Table9[Australia_States], RANDBETWEEN(1, COUNTA(Table9[Australia_States]))),
IF(C147="India",
    INDEX(Table9[India_states], RANDBETWEEN(1, COUNTA(Table9[India_states]))),
IF(C147="New Zealand",
    INDEX(Table9[NewZealand_States], RANDBETWEEN(1, COUNTA(Table9[NewZealand_States]))),
""))))))</f>
        <v>Western Australia</v>
      </c>
      <c r="C147" s="20" t="s">
        <v>14</v>
      </c>
      <c r="D147" s="20" t="s">
        <v>10</v>
      </c>
      <c r="E147" s="21">
        <v>45093</v>
      </c>
      <c r="F147" s="22">
        <v>45093</v>
      </c>
      <c r="G147" s="23">
        <v>45093</v>
      </c>
      <c r="H147" s="24">
        <f t="shared" si="12"/>
        <v>1.196808510638298</v>
      </c>
      <c r="I147" s="24">
        <f t="shared" si="13"/>
        <v>393.75000000000006</v>
      </c>
      <c r="J147" s="24">
        <f t="shared" si="14"/>
        <v>4.7872340425531918</v>
      </c>
      <c r="K147" s="25">
        <v>1575</v>
      </c>
      <c r="L147" s="26">
        <v>329</v>
      </c>
      <c r="M147" s="24">
        <f t="shared" si="15"/>
        <v>3.5904255319148941</v>
      </c>
      <c r="N147" s="24">
        <f t="shared" si="16"/>
        <v>1181.25</v>
      </c>
      <c r="O147" s="27" t="str">
        <f t="shared" si="17"/>
        <v>Average</v>
      </c>
      <c r="W147" s="50"/>
      <c r="X147" s="50"/>
      <c r="Y147" s="50"/>
      <c r="Z147" s="50"/>
      <c r="AA147" s="50"/>
      <c r="AB147" s="50"/>
    </row>
    <row r="148" spans="1:28" x14ac:dyDescent="0.25">
      <c r="A148" s="19" t="s">
        <v>11</v>
      </c>
      <c r="B148" s="19" t="str">
        <f ca="1">IF(C148="USA",
    INDEX(Table9[USA_States], RANDBETWEEN(1, COUNTA(Table9[USA_States]))),
IF(C148="Canada",
    INDEX(Table9[Canada_States], RANDBETWEEN(1, COUNTA(Table9[Canada_States]))),
IF(C148="UK",
    INDEX(Table9[Uk_States], RANDBETWEEN(1, COUNTA(Table9[Uk_States]))),
IF(C148="Australia",
    INDEX(Table9[Australia_States], RANDBETWEEN(1, COUNTA(Table9[Australia_States]))),
IF(C148="India",
    INDEX(Table9[India_states], RANDBETWEEN(1, COUNTA(Table9[India_states]))),
IF(C148="New Zealand",
    INDEX(Table9[NewZealand_States], RANDBETWEEN(1, COUNTA(Table9[NewZealand_States]))),
""))))))</f>
        <v>Scotland</v>
      </c>
      <c r="C148" s="20" t="s">
        <v>6</v>
      </c>
      <c r="D148" s="20" t="s">
        <v>21</v>
      </c>
      <c r="E148" s="28">
        <v>45125</v>
      </c>
      <c r="F148" s="29">
        <v>45125</v>
      </c>
      <c r="G148" s="30">
        <v>45125</v>
      </c>
      <c r="H148" s="31">
        <f t="shared" si="12"/>
        <v>29.69927536231884</v>
      </c>
      <c r="I148" s="31">
        <f t="shared" si="13"/>
        <v>2049.25</v>
      </c>
      <c r="J148" s="31">
        <f t="shared" si="14"/>
        <v>118.79710144927536</v>
      </c>
      <c r="K148" s="25">
        <v>8197</v>
      </c>
      <c r="L148" s="26">
        <v>69</v>
      </c>
      <c r="M148" s="24">
        <f t="shared" si="15"/>
        <v>89.097826086956516</v>
      </c>
      <c r="N148" s="24">
        <f t="shared" si="16"/>
        <v>6147.75</v>
      </c>
      <c r="O148" s="27" t="str">
        <f t="shared" si="17"/>
        <v>Good</v>
      </c>
      <c r="W148" s="50"/>
      <c r="X148" s="50"/>
      <c r="Y148" s="50"/>
      <c r="Z148" s="50"/>
      <c r="AA148" s="50"/>
      <c r="AB148" s="50"/>
    </row>
    <row r="149" spans="1:28" x14ac:dyDescent="0.25">
      <c r="A149" s="19" t="s">
        <v>54</v>
      </c>
      <c r="B149" s="19" t="str">
        <f ca="1">IF(C149="USA",
    INDEX(Table9[USA_States], RANDBETWEEN(1, COUNTA(Table9[USA_States]))),
IF(C149="Canada",
    INDEX(Table9[Canada_States], RANDBETWEEN(1, COUNTA(Table9[Canada_States]))),
IF(C149="UK",
    INDEX(Table9[Uk_States], RANDBETWEEN(1, COUNTA(Table9[Uk_States]))),
IF(C149="Australia",
    INDEX(Table9[Australia_States], RANDBETWEEN(1, COUNTA(Table9[Australia_States]))),
IF(C149="India",
    INDEX(Table9[India_states], RANDBETWEEN(1, COUNTA(Table9[India_states]))),
IF(C149="New Zealand",
    INDEX(Table9[NewZealand_States], RANDBETWEEN(1, COUNTA(Table9[NewZealand_States]))),
""))))))</f>
        <v>Liverpool</v>
      </c>
      <c r="C149" s="20" t="s">
        <v>6</v>
      </c>
      <c r="D149" s="20" t="s">
        <v>44</v>
      </c>
      <c r="E149" s="21">
        <v>45076</v>
      </c>
      <c r="F149" s="22">
        <v>45076</v>
      </c>
      <c r="G149" s="23">
        <v>45076</v>
      </c>
      <c r="H149" s="24">
        <f t="shared" si="12"/>
        <v>2.6715189873417722</v>
      </c>
      <c r="I149" s="24">
        <f t="shared" si="13"/>
        <v>1055.25</v>
      </c>
      <c r="J149" s="24">
        <f t="shared" si="14"/>
        <v>10.686075949367089</v>
      </c>
      <c r="K149" s="25">
        <v>4221</v>
      </c>
      <c r="L149" s="26">
        <v>395</v>
      </c>
      <c r="M149" s="24">
        <f t="shared" si="15"/>
        <v>8.014556962025317</v>
      </c>
      <c r="N149" s="24">
        <f t="shared" si="16"/>
        <v>3165.75</v>
      </c>
      <c r="O149" s="27" t="str">
        <f t="shared" si="17"/>
        <v>Average</v>
      </c>
      <c r="W149" s="50"/>
      <c r="X149" s="50"/>
      <c r="Y149" s="50"/>
      <c r="Z149" s="50"/>
      <c r="AA149" s="50"/>
      <c r="AB149" s="50"/>
    </row>
    <row r="150" spans="1:28" x14ac:dyDescent="0.25">
      <c r="A150" s="19" t="s">
        <v>11</v>
      </c>
      <c r="B150" s="19" t="str">
        <f ca="1">IF(C150="USA",
    INDEX(Table9[USA_States], RANDBETWEEN(1, COUNTA(Table9[USA_States]))),
IF(C150="Canada",
    INDEX(Table9[Canada_States], RANDBETWEEN(1, COUNTA(Table9[Canada_States]))),
IF(C150="UK",
    INDEX(Table9[Uk_States], RANDBETWEEN(1, COUNTA(Table9[Uk_States]))),
IF(C150="Australia",
    INDEX(Table9[Australia_States], RANDBETWEEN(1, COUNTA(Table9[Australia_States]))),
IF(C150="India",
    INDEX(Table9[India_states], RANDBETWEEN(1, COUNTA(Table9[India_states]))),
IF(C150="New Zealand",
    INDEX(Table9[NewZealand_States], RANDBETWEEN(1, COUNTA(Table9[NewZealand_States]))),
""))))))</f>
        <v>Northern Ireland</v>
      </c>
      <c r="C150" s="20" t="s">
        <v>6</v>
      </c>
      <c r="D150" s="20" t="s">
        <v>57</v>
      </c>
      <c r="E150" s="28">
        <v>45098</v>
      </c>
      <c r="F150" s="29">
        <v>45098</v>
      </c>
      <c r="G150" s="30">
        <v>45098</v>
      </c>
      <c r="H150" s="31">
        <f t="shared" si="12"/>
        <v>2.5925925925925926</v>
      </c>
      <c r="I150" s="31">
        <f t="shared" si="13"/>
        <v>210</v>
      </c>
      <c r="J150" s="31">
        <f t="shared" si="14"/>
        <v>10.37037037037037</v>
      </c>
      <c r="K150" s="25">
        <v>840</v>
      </c>
      <c r="L150" s="26">
        <v>81</v>
      </c>
      <c r="M150" s="24">
        <f t="shared" si="15"/>
        <v>7.7777777777777777</v>
      </c>
      <c r="N150" s="24">
        <f t="shared" si="16"/>
        <v>630</v>
      </c>
      <c r="O150" s="27" t="str">
        <f t="shared" si="17"/>
        <v>Average</v>
      </c>
      <c r="W150" s="50"/>
      <c r="X150" s="50"/>
      <c r="Y150" s="50"/>
      <c r="Z150" s="50"/>
      <c r="AA150" s="50"/>
      <c r="AB150" s="50"/>
    </row>
    <row r="151" spans="1:28" x14ac:dyDescent="0.25">
      <c r="A151" s="19" t="s">
        <v>5</v>
      </c>
      <c r="B151" s="19" t="str">
        <f ca="1">IF(C151="USA",
    INDEX(Table9[USA_States], RANDBETWEEN(1, COUNTA(Table9[USA_States]))),
IF(C151="Canada",
    INDEX(Table9[Canada_States], RANDBETWEEN(1, COUNTA(Table9[Canada_States]))),
IF(C151="UK",
    INDEX(Table9[Uk_States], RANDBETWEEN(1, COUNTA(Table9[Uk_States]))),
IF(C151="Australia",
    INDEX(Table9[Australia_States], RANDBETWEEN(1, COUNTA(Table9[Australia_States]))),
IF(C151="India",
    INDEX(Table9[India_states], RANDBETWEEN(1, COUNTA(Table9[India_states]))),
IF(C151="New Zealand",
    INDEX(Table9[NewZealand_States], RANDBETWEEN(1, COUNTA(Table9[NewZealand_States]))),
""))))))</f>
        <v>Queensland</v>
      </c>
      <c r="C151" s="20" t="s">
        <v>14</v>
      </c>
      <c r="D151" s="20" t="s">
        <v>12</v>
      </c>
      <c r="E151" s="21">
        <v>45101</v>
      </c>
      <c r="F151" s="22">
        <v>45101</v>
      </c>
      <c r="G151" s="23">
        <v>45101</v>
      </c>
      <c r="H151" s="24">
        <f t="shared" si="12"/>
        <v>37.440789473684212</v>
      </c>
      <c r="I151" s="24">
        <f t="shared" si="13"/>
        <v>1422.75</v>
      </c>
      <c r="J151" s="24">
        <f t="shared" si="14"/>
        <v>149.76315789473685</v>
      </c>
      <c r="K151" s="25">
        <v>5691</v>
      </c>
      <c r="L151" s="26">
        <v>38</v>
      </c>
      <c r="M151" s="24">
        <f t="shared" si="15"/>
        <v>112.32236842105263</v>
      </c>
      <c r="N151" s="24">
        <f t="shared" si="16"/>
        <v>4268.25</v>
      </c>
      <c r="O151" s="27" t="str">
        <f t="shared" si="17"/>
        <v>Average</v>
      </c>
      <c r="W151" s="50"/>
      <c r="X151" s="50"/>
      <c r="Y151" s="50"/>
      <c r="Z151" s="50"/>
      <c r="AA151" s="50"/>
      <c r="AB151" s="50"/>
    </row>
    <row r="152" spans="1:28" x14ac:dyDescent="0.25">
      <c r="A152" s="19" t="s">
        <v>37</v>
      </c>
      <c r="B152" s="19" t="str">
        <f ca="1">IF(C152="USA",
    INDEX(Table9[USA_States], RANDBETWEEN(1, COUNTA(Table9[USA_States]))),
IF(C152="Canada",
    INDEX(Table9[Canada_States], RANDBETWEEN(1, COUNTA(Table9[Canada_States]))),
IF(C152="UK",
    INDEX(Table9[Uk_States], RANDBETWEEN(1, COUNTA(Table9[Uk_States]))),
IF(C152="Australia",
    INDEX(Table9[Australia_States], RANDBETWEEN(1, COUNTA(Table9[Australia_States]))),
IF(C152="India",
    INDEX(Table9[India_states], RANDBETWEEN(1, COUNTA(Table9[India_states]))),
IF(C152="New Zealand",
    INDEX(Table9[NewZealand_States], RANDBETWEEN(1, COUNTA(Table9[NewZealand_States]))),
""))))))</f>
        <v>Prince Edward Island</v>
      </c>
      <c r="C152" s="20" t="s">
        <v>28</v>
      </c>
      <c r="D152" s="20" t="s">
        <v>41</v>
      </c>
      <c r="E152" s="21">
        <v>45020</v>
      </c>
      <c r="F152" s="22">
        <v>45020</v>
      </c>
      <c r="G152" s="23">
        <v>45020</v>
      </c>
      <c r="H152" s="24">
        <f t="shared" si="12"/>
        <v>5.3756410256410261</v>
      </c>
      <c r="I152" s="24">
        <f t="shared" si="13"/>
        <v>1048.25</v>
      </c>
      <c r="J152" s="24">
        <f t="shared" si="14"/>
        <v>21.502564102564104</v>
      </c>
      <c r="K152" s="25">
        <v>4193</v>
      </c>
      <c r="L152" s="26">
        <v>195</v>
      </c>
      <c r="M152" s="24">
        <f t="shared" si="15"/>
        <v>16.126923076923077</v>
      </c>
      <c r="N152" s="24">
        <f t="shared" si="16"/>
        <v>3144.75</v>
      </c>
      <c r="O152" s="27" t="str">
        <f t="shared" si="17"/>
        <v>Average</v>
      </c>
      <c r="W152" s="50"/>
      <c r="X152" s="50"/>
      <c r="Y152" s="50"/>
      <c r="Z152" s="50"/>
      <c r="AA152" s="50"/>
      <c r="AB152" s="50"/>
    </row>
    <row r="153" spans="1:28" x14ac:dyDescent="0.25">
      <c r="A153" s="19" t="s">
        <v>40</v>
      </c>
      <c r="B153" s="19" t="str">
        <f ca="1">IF(C153="USA",
    INDEX(Table9[USA_States], RANDBETWEEN(1, COUNTA(Table9[USA_States]))),
IF(C153="Canada",
    INDEX(Table9[Canada_States], RANDBETWEEN(1, COUNTA(Table9[Canada_States]))),
IF(C153="UK",
    INDEX(Table9[Uk_States], RANDBETWEEN(1, COUNTA(Table9[Uk_States]))),
IF(C153="Australia",
    INDEX(Table9[Australia_States], RANDBETWEEN(1, COUNTA(Table9[Australia_States]))),
IF(C153="India",
    INDEX(Table9[India_states], RANDBETWEEN(1, COUNTA(Table9[India_states]))),
IF(C153="New Zealand",
    INDEX(Table9[NewZealand_States], RANDBETWEEN(1, COUNTA(Table9[NewZealand_States]))),
""))))))</f>
        <v>Manchester</v>
      </c>
      <c r="C153" s="20" t="s">
        <v>6</v>
      </c>
      <c r="D153" s="20" t="s">
        <v>15</v>
      </c>
      <c r="E153" s="28">
        <v>45085</v>
      </c>
      <c r="F153" s="29">
        <v>45085</v>
      </c>
      <c r="G153" s="30">
        <v>45085</v>
      </c>
      <c r="H153" s="31">
        <f t="shared" si="12"/>
        <v>4.0685920577617329</v>
      </c>
      <c r="I153" s="31">
        <f t="shared" si="13"/>
        <v>2254</v>
      </c>
      <c r="J153" s="31">
        <f t="shared" si="14"/>
        <v>16.274368231046932</v>
      </c>
      <c r="K153" s="25">
        <v>9016</v>
      </c>
      <c r="L153" s="26">
        <v>554</v>
      </c>
      <c r="M153" s="24">
        <f t="shared" si="15"/>
        <v>12.205776173285198</v>
      </c>
      <c r="N153" s="24">
        <f t="shared" si="16"/>
        <v>6762</v>
      </c>
      <c r="O153" s="27" t="str">
        <f t="shared" si="17"/>
        <v>Good</v>
      </c>
      <c r="W153" s="50"/>
      <c r="X153" s="50"/>
      <c r="Y153" s="50"/>
      <c r="Z153" s="50"/>
      <c r="AA153" s="50"/>
      <c r="AB153" s="50"/>
    </row>
    <row r="154" spans="1:28" x14ac:dyDescent="0.25">
      <c r="A154" s="19" t="s">
        <v>30</v>
      </c>
      <c r="B154" s="19" t="str">
        <f ca="1">IF(C154="USA",
    INDEX(Table9[USA_States], RANDBETWEEN(1, COUNTA(Table9[USA_States]))),
IF(C154="Canada",
    INDEX(Table9[Canada_States], RANDBETWEEN(1, COUNTA(Table9[Canada_States]))),
IF(C154="UK",
    INDEX(Table9[Uk_States], RANDBETWEEN(1, COUNTA(Table9[Uk_States]))),
IF(C154="Australia",
    INDEX(Table9[Australia_States], RANDBETWEEN(1, COUNTA(Table9[Australia_States]))),
IF(C154="India",
    INDEX(Table9[India_states], RANDBETWEEN(1, COUNTA(Table9[India_states]))),
IF(C154="New Zealand",
    INDEX(Table9[NewZealand_States], RANDBETWEEN(1, COUNTA(Table9[NewZealand_States]))),
""))))))</f>
        <v>Nova Scotia</v>
      </c>
      <c r="C154" s="20" t="s">
        <v>28</v>
      </c>
      <c r="D154" s="20" t="s">
        <v>38</v>
      </c>
      <c r="E154" s="21">
        <v>45140</v>
      </c>
      <c r="F154" s="22">
        <v>45140</v>
      </c>
      <c r="G154" s="23">
        <v>45140</v>
      </c>
      <c r="H154" s="24">
        <f t="shared" si="12"/>
        <v>33.659574468085104</v>
      </c>
      <c r="I154" s="24">
        <f t="shared" si="13"/>
        <v>1582</v>
      </c>
      <c r="J154" s="24">
        <f t="shared" si="14"/>
        <v>134.63829787234042</v>
      </c>
      <c r="K154" s="25">
        <v>6328</v>
      </c>
      <c r="L154" s="26">
        <v>47</v>
      </c>
      <c r="M154" s="24">
        <f t="shared" si="15"/>
        <v>100.97872340425531</v>
      </c>
      <c r="N154" s="24">
        <f t="shared" si="16"/>
        <v>4746</v>
      </c>
      <c r="O154" s="27" t="str">
        <f t="shared" si="17"/>
        <v>Average</v>
      </c>
      <c r="W154" s="50"/>
      <c r="X154" s="50"/>
      <c r="Y154" s="50"/>
      <c r="Z154" s="50"/>
      <c r="AA154" s="50"/>
      <c r="AB154" s="50"/>
    </row>
    <row r="155" spans="1:28" x14ac:dyDescent="0.25">
      <c r="A155" s="19" t="s">
        <v>48</v>
      </c>
      <c r="B155" s="19" t="str">
        <f ca="1">IF(C155="USA",
    INDEX(Table9[USA_States], RANDBETWEEN(1, COUNTA(Table9[USA_States]))),
IF(C155="Canada",
    INDEX(Table9[Canada_States], RANDBETWEEN(1, COUNTA(Table9[Canada_States]))),
IF(C155="UK",
    INDEX(Table9[Uk_States], RANDBETWEEN(1, COUNTA(Table9[Uk_States]))),
IF(C155="Australia",
    INDEX(Table9[Australia_States], RANDBETWEEN(1, COUNTA(Table9[Australia_States]))),
IF(C155="India",
    INDEX(Table9[India_states], RANDBETWEEN(1, COUNTA(Table9[India_states]))),
IF(C155="New Zealand",
    INDEX(Table9[NewZealand_States], RANDBETWEEN(1, COUNTA(Table9[NewZealand_States]))),
""))))))</f>
        <v>Arizona</v>
      </c>
      <c r="C155" s="20" t="s">
        <v>25</v>
      </c>
      <c r="D155" s="20" t="s">
        <v>34</v>
      </c>
      <c r="E155" s="28">
        <v>45128</v>
      </c>
      <c r="F155" s="29">
        <v>45128</v>
      </c>
      <c r="G155" s="30">
        <v>45128</v>
      </c>
      <c r="H155" s="31">
        <f t="shared" si="12"/>
        <v>16.233552631578949</v>
      </c>
      <c r="I155" s="31">
        <f t="shared" si="13"/>
        <v>2467.5</v>
      </c>
      <c r="J155" s="31">
        <f t="shared" si="14"/>
        <v>64.934210526315795</v>
      </c>
      <c r="K155" s="25">
        <v>9870</v>
      </c>
      <c r="L155" s="26">
        <v>152</v>
      </c>
      <c r="M155" s="24">
        <f t="shared" si="15"/>
        <v>48.70065789473685</v>
      </c>
      <c r="N155" s="24">
        <f t="shared" si="16"/>
        <v>7402.5</v>
      </c>
      <c r="O155" s="27" t="str">
        <f t="shared" si="17"/>
        <v>Good</v>
      </c>
      <c r="W155" s="50"/>
      <c r="X155" s="50"/>
      <c r="Y155" s="50"/>
      <c r="Z155" s="50"/>
      <c r="AA155" s="50"/>
      <c r="AB155" s="50"/>
    </row>
    <row r="156" spans="1:28" x14ac:dyDescent="0.25">
      <c r="A156" s="19" t="s">
        <v>37</v>
      </c>
      <c r="B156" s="19" t="str">
        <f ca="1">IF(C156="USA",
    INDEX(Table9[USA_States], RANDBETWEEN(1, COUNTA(Table9[USA_States]))),
IF(C156="Canada",
    INDEX(Table9[Canada_States], RANDBETWEEN(1, COUNTA(Table9[Canada_States]))),
IF(C156="UK",
    INDEX(Table9[Uk_States], RANDBETWEEN(1, COUNTA(Table9[Uk_States]))),
IF(C156="Australia",
    INDEX(Table9[Australia_States], RANDBETWEEN(1, COUNTA(Table9[Australia_States]))),
IF(C156="India",
    INDEX(Table9[India_states], RANDBETWEEN(1, COUNTA(Table9[India_states]))),
IF(C156="New Zealand",
    INDEX(Table9[NewZealand_States], RANDBETWEEN(1, COUNTA(Table9[NewZealand_States]))),
""))))))</f>
        <v>Punjab</v>
      </c>
      <c r="C156" s="20" t="s">
        <v>9</v>
      </c>
      <c r="D156" s="20" t="s">
        <v>38</v>
      </c>
      <c r="E156" s="21">
        <v>45097</v>
      </c>
      <c r="F156" s="22">
        <v>45097</v>
      </c>
      <c r="G156" s="23">
        <v>45097</v>
      </c>
      <c r="H156" s="24">
        <f t="shared" si="12"/>
        <v>3.0130597014925371</v>
      </c>
      <c r="I156" s="24">
        <f t="shared" si="13"/>
        <v>403.75</v>
      </c>
      <c r="J156" s="24">
        <f t="shared" si="14"/>
        <v>12.052238805970148</v>
      </c>
      <c r="K156" s="25">
        <v>1615</v>
      </c>
      <c r="L156" s="26">
        <v>134</v>
      </c>
      <c r="M156" s="24">
        <f t="shared" si="15"/>
        <v>9.0391791044776113</v>
      </c>
      <c r="N156" s="24">
        <f t="shared" si="16"/>
        <v>1211.25</v>
      </c>
      <c r="O156" s="27" t="str">
        <f t="shared" si="17"/>
        <v>Average</v>
      </c>
      <c r="W156" s="50"/>
      <c r="X156" s="50"/>
      <c r="Y156" s="50"/>
      <c r="Z156" s="50"/>
      <c r="AA156" s="50"/>
      <c r="AB156" s="50"/>
    </row>
    <row r="157" spans="1:28" x14ac:dyDescent="0.25">
      <c r="A157" s="19" t="s">
        <v>35</v>
      </c>
      <c r="B157" s="19" t="str">
        <f ca="1">IF(C157="USA",
    INDEX(Table9[USA_States], RANDBETWEEN(1, COUNTA(Table9[USA_States]))),
IF(C157="Canada",
    INDEX(Table9[Canada_States], RANDBETWEEN(1, COUNTA(Table9[Canada_States]))),
IF(C157="UK",
    INDEX(Table9[Uk_States], RANDBETWEEN(1, COUNTA(Table9[Uk_States]))),
IF(C157="Australia",
    INDEX(Table9[Australia_States], RANDBETWEEN(1, COUNTA(Table9[Australia_States]))),
IF(C157="India",
    INDEX(Table9[India_states], RANDBETWEEN(1, COUNTA(Table9[India_states]))),
IF(C157="New Zealand",
    INDEX(Table9[NewZealand_States], RANDBETWEEN(1, COUNTA(Table9[NewZealand_States]))),
""))))))</f>
        <v>Goa</v>
      </c>
      <c r="C157" s="20" t="s">
        <v>9</v>
      </c>
      <c r="D157" s="20" t="s">
        <v>19</v>
      </c>
      <c r="E157" s="28">
        <v>45099</v>
      </c>
      <c r="F157" s="29">
        <v>45099</v>
      </c>
      <c r="G157" s="30">
        <v>45099</v>
      </c>
      <c r="H157" s="31">
        <f t="shared" si="12"/>
        <v>5.75</v>
      </c>
      <c r="I157" s="31">
        <f t="shared" si="13"/>
        <v>644</v>
      </c>
      <c r="J157" s="31">
        <f t="shared" si="14"/>
        <v>23</v>
      </c>
      <c r="K157" s="25">
        <v>2576</v>
      </c>
      <c r="L157" s="26">
        <v>112</v>
      </c>
      <c r="M157" s="24">
        <f t="shared" si="15"/>
        <v>17.25</v>
      </c>
      <c r="N157" s="24">
        <f t="shared" si="16"/>
        <v>1932</v>
      </c>
      <c r="O157" s="27" t="str">
        <f t="shared" si="17"/>
        <v>Average</v>
      </c>
      <c r="W157" s="50"/>
      <c r="X157" s="50"/>
      <c r="Y157" s="50"/>
      <c r="Z157" s="50"/>
      <c r="AA157" s="50"/>
      <c r="AB157" s="50"/>
    </row>
    <row r="158" spans="1:28" x14ac:dyDescent="0.25">
      <c r="A158" s="19" t="s">
        <v>49</v>
      </c>
      <c r="B158" s="19" t="str">
        <f ca="1">IF(C158="USA",
    INDEX(Table9[USA_States], RANDBETWEEN(1, COUNTA(Table9[USA_States]))),
IF(C158="Canada",
    INDEX(Table9[Canada_States], RANDBETWEEN(1, COUNTA(Table9[Canada_States]))),
IF(C158="UK",
    INDEX(Table9[Uk_States], RANDBETWEEN(1, COUNTA(Table9[Uk_States]))),
IF(C158="Australia",
    INDEX(Table9[Australia_States], RANDBETWEEN(1, COUNTA(Table9[Australia_States]))),
IF(C158="India",
    INDEX(Table9[India_states], RANDBETWEEN(1, COUNTA(Table9[India_states]))),
IF(C158="New Zealand",
    INDEX(Table9[NewZealand_States], RANDBETWEEN(1, COUNTA(Table9[NewZealand_States]))),
""))))))</f>
        <v>Melbourne</v>
      </c>
      <c r="C158" s="20" t="s">
        <v>14</v>
      </c>
      <c r="D158" s="20" t="s">
        <v>56</v>
      </c>
      <c r="E158" s="21">
        <v>45048</v>
      </c>
      <c r="F158" s="22">
        <v>45048</v>
      </c>
      <c r="G158" s="23">
        <v>45048</v>
      </c>
      <c r="H158" s="24">
        <f t="shared" si="12"/>
        <v>49.65625</v>
      </c>
      <c r="I158" s="24">
        <f t="shared" si="13"/>
        <v>794.5</v>
      </c>
      <c r="J158" s="24">
        <f t="shared" si="14"/>
        <v>198.625</v>
      </c>
      <c r="K158" s="25">
        <v>3178</v>
      </c>
      <c r="L158" s="26">
        <v>16</v>
      </c>
      <c r="M158" s="24">
        <f t="shared" si="15"/>
        <v>148.96875</v>
      </c>
      <c r="N158" s="24">
        <f t="shared" si="16"/>
        <v>2383.5</v>
      </c>
      <c r="O158" s="27" t="str">
        <f t="shared" si="17"/>
        <v>Average</v>
      </c>
      <c r="W158" s="50"/>
      <c r="X158" s="50"/>
      <c r="Y158" s="50"/>
      <c r="Z158" s="50"/>
      <c r="AA158" s="50"/>
      <c r="AB158" s="50"/>
    </row>
    <row r="159" spans="1:28" x14ac:dyDescent="0.25">
      <c r="A159" s="19" t="s">
        <v>37</v>
      </c>
      <c r="B159" s="19" t="str">
        <f ca="1">IF(C159="USA",
    INDEX(Table9[USA_States], RANDBETWEEN(1, COUNTA(Table9[USA_States]))),
IF(C159="Canada",
    INDEX(Table9[Canada_States], RANDBETWEEN(1, COUNTA(Table9[Canada_States]))),
IF(C159="UK",
    INDEX(Table9[Uk_States], RANDBETWEEN(1, COUNTA(Table9[Uk_States]))),
IF(C159="Australia",
    INDEX(Table9[Australia_States], RANDBETWEEN(1, COUNTA(Table9[Australia_States]))),
IF(C159="India",
    INDEX(Table9[India_states], RANDBETWEEN(1, COUNTA(Table9[India_states]))),
IF(C159="New Zealand",
    INDEX(Table9[NewZealand_States], RANDBETWEEN(1, COUNTA(Table9[NewZealand_States]))),
""))))))</f>
        <v>New South Wales</v>
      </c>
      <c r="C159" s="20" t="s">
        <v>14</v>
      </c>
      <c r="D159" s="20" t="s">
        <v>17</v>
      </c>
      <c r="E159" s="28">
        <v>44933</v>
      </c>
      <c r="F159" s="29">
        <v>44933</v>
      </c>
      <c r="G159" s="30">
        <v>44933</v>
      </c>
      <c r="H159" s="31">
        <f t="shared" si="12"/>
        <v>13.916666666666666</v>
      </c>
      <c r="I159" s="31">
        <f t="shared" si="13"/>
        <v>1169</v>
      </c>
      <c r="J159" s="31">
        <f t="shared" si="14"/>
        <v>55.666666666666664</v>
      </c>
      <c r="K159" s="25">
        <v>4676</v>
      </c>
      <c r="L159" s="26">
        <v>84</v>
      </c>
      <c r="M159" s="24">
        <f t="shared" si="15"/>
        <v>41.75</v>
      </c>
      <c r="N159" s="24">
        <f t="shared" si="16"/>
        <v>3507</v>
      </c>
      <c r="O159" s="27" t="str">
        <f t="shared" si="17"/>
        <v>Average</v>
      </c>
      <c r="W159" s="50"/>
      <c r="X159" s="50"/>
      <c r="Y159" s="50"/>
      <c r="Z159" s="50"/>
      <c r="AA159" s="50"/>
      <c r="AB159" s="50"/>
    </row>
    <row r="160" spans="1:28" x14ac:dyDescent="0.25">
      <c r="A160" s="19" t="s">
        <v>27</v>
      </c>
      <c r="B160" s="19" t="str">
        <f ca="1">IF(C160="USA",
    INDEX(Table9[USA_States], RANDBETWEEN(1, COUNTA(Table9[USA_States]))),
IF(C160="Canada",
    INDEX(Table9[Canada_States], RANDBETWEEN(1, COUNTA(Table9[Canada_States]))),
IF(C160="UK",
    INDEX(Table9[Uk_States], RANDBETWEEN(1, COUNTA(Table9[Uk_States]))),
IF(C160="Australia",
    INDEX(Table9[Australia_States], RANDBETWEEN(1, COUNTA(Table9[Australia_States]))),
IF(C160="India",
    INDEX(Table9[India_states], RANDBETWEEN(1, COUNTA(Table9[India_states]))),
IF(C160="New Zealand",
    INDEX(Table9[NewZealand_States], RANDBETWEEN(1, COUNTA(Table9[NewZealand_States]))),
""))))))</f>
        <v>Bristol</v>
      </c>
      <c r="C160" s="20" t="s">
        <v>6</v>
      </c>
      <c r="D160" s="20" t="s">
        <v>21</v>
      </c>
      <c r="E160" s="21">
        <v>44978</v>
      </c>
      <c r="F160" s="22">
        <v>44978</v>
      </c>
      <c r="G160" s="23">
        <v>44978</v>
      </c>
      <c r="H160" s="24">
        <f t="shared" si="12"/>
        <v>13.893939393939394</v>
      </c>
      <c r="I160" s="24">
        <f t="shared" si="13"/>
        <v>1375.5</v>
      </c>
      <c r="J160" s="24">
        <f t="shared" si="14"/>
        <v>55.575757575757578</v>
      </c>
      <c r="K160" s="25">
        <v>5502</v>
      </c>
      <c r="L160" s="26">
        <v>99</v>
      </c>
      <c r="M160" s="24">
        <f t="shared" si="15"/>
        <v>41.681818181818187</v>
      </c>
      <c r="N160" s="24">
        <f t="shared" si="16"/>
        <v>4126.5</v>
      </c>
      <c r="O160" s="27" t="str">
        <f t="shared" si="17"/>
        <v>Average</v>
      </c>
      <c r="W160" s="50"/>
      <c r="X160" s="50"/>
      <c r="Y160" s="50"/>
      <c r="Z160" s="50"/>
      <c r="AA160" s="50"/>
      <c r="AB160" s="50"/>
    </row>
    <row r="161" spans="1:28" x14ac:dyDescent="0.25">
      <c r="A161" s="19" t="s">
        <v>54</v>
      </c>
      <c r="B161" s="19" t="str">
        <f ca="1">IF(C161="USA",
    INDEX(Table9[USA_States], RANDBETWEEN(1, COUNTA(Table9[USA_States]))),
IF(C161="Canada",
    INDEX(Table9[Canada_States], RANDBETWEEN(1, COUNTA(Table9[Canada_States]))),
IF(C161="UK",
    INDEX(Table9[Uk_States], RANDBETWEEN(1, COUNTA(Table9[Uk_States]))),
IF(C161="Australia",
    INDEX(Table9[Australia_States], RANDBETWEEN(1, COUNTA(Table9[Australia_States]))),
IF(C161="India",
    INDEX(Table9[India_states], RANDBETWEEN(1, COUNTA(Table9[India_states]))),
IF(C161="New Zealand",
    INDEX(Table9[NewZealand_States], RANDBETWEEN(1, COUNTA(Table9[NewZealand_States]))),
""))))))</f>
        <v>Alberta</v>
      </c>
      <c r="C161" s="20" t="s">
        <v>28</v>
      </c>
      <c r="D161" s="20" t="s">
        <v>55</v>
      </c>
      <c r="E161" s="28">
        <v>45006</v>
      </c>
      <c r="F161" s="29">
        <v>45006</v>
      </c>
      <c r="G161" s="30">
        <v>45006</v>
      </c>
      <c r="H161" s="31">
        <f t="shared" si="12"/>
        <v>5.0283018867924527</v>
      </c>
      <c r="I161" s="31">
        <f t="shared" si="13"/>
        <v>1865.5</v>
      </c>
      <c r="J161" s="31">
        <f t="shared" si="14"/>
        <v>20.113207547169811</v>
      </c>
      <c r="K161" s="25">
        <v>7462</v>
      </c>
      <c r="L161" s="26">
        <v>371</v>
      </c>
      <c r="M161" s="24">
        <f t="shared" si="15"/>
        <v>15.084905660377359</v>
      </c>
      <c r="N161" s="24">
        <f t="shared" si="16"/>
        <v>5596.5</v>
      </c>
      <c r="O161" s="27" t="str">
        <f t="shared" si="17"/>
        <v>Average</v>
      </c>
      <c r="W161" s="50"/>
      <c r="X161" s="50"/>
      <c r="Y161" s="50"/>
      <c r="Z161" s="50"/>
      <c r="AA161" s="50"/>
      <c r="AB161" s="50"/>
    </row>
    <row r="162" spans="1:28" x14ac:dyDescent="0.25">
      <c r="A162" s="19" t="s">
        <v>18</v>
      </c>
      <c r="B162" s="19" t="str">
        <f ca="1">IF(C162="USA",
    INDEX(Table9[USA_States], RANDBETWEEN(1, COUNTA(Table9[USA_States]))),
IF(C162="Canada",
    INDEX(Table9[Canada_States], RANDBETWEEN(1, COUNTA(Table9[Canada_States]))),
IF(C162="UK",
    INDEX(Table9[Uk_States], RANDBETWEEN(1, COUNTA(Table9[Uk_States]))),
IF(C162="Australia",
    INDEX(Table9[Australia_States], RANDBETWEEN(1, COUNTA(Table9[Australia_States]))),
IF(C162="India",
    INDEX(Table9[India_states], RANDBETWEEN(1, COUNTA(Table9[India_states]))),
IF(C162="New Zealand",
    INDEX(Table9[NewZealand_States], RANDBETWEEN(1, COUNTA(Table9[NewZealand_States]))),
""))))))</f>
        <v>Northwest Territories</v>
      </c>
      <c r="C162" s="20" t="s">
        <v>28</v>
      </c>
      <c r="D162" s="20" t="s">
        <v>41</v>
      </c>
      <c r="E162" s="28">
        <v>45009</v>
      </c>
      <c r="F162" s="29">
        <v>45009</v>
      </c>
      <c r="G162" s="30">
        <v>45009</v>
      </c>
      <c r="H162" s="31">
        <f t="shared" si="12"/>
        <v>17.103448275862068</v>
      </c>
      <c r="I162" s="31">
        <f t="shared" si="13"/>
        <v>3471.9999999999995</v>
      </c>
      <c r="J162" s="31">
        <f t="shared" si="14"/>
        <v>68.41379310344827</v>
      </c>
      <c r="K162" s="25">
        <v>13888</v>
      </c>
      <c r="L162" s="26">
        <v>203</v>
      </c>
      <c r="M162" s="24">
        <f t="shared" si="15"/>
        <v>51.310344827586206</v>
      </c>
      <c r="N162" s="24">
        <f t="shared" si="16"/>
        <v>10416</v>
      </c>
      <c r="O162" s="27" t="str">
        <f t="shared" si="17"/>
        <v>Very Good</v>
      </c>
      <c r="W162" s="50"/>
      <c r="X162" s="50"/>
      <c r="Y162" s="50"/>
      <c r="Z162" s="50"/>
      <c r="AA162" s="50"/>
      <c r="AB162" s="50"/>
    </row>
    <row r="163" spans="1:28" x14ac:dyDescent="0.25">
      <c r="A163" s="19" t="s">
        <v>18</v>
      </c>
      <c r="B163" s="19" t="str">
        <f ca="1">IF(C163="USA",
    INDEX(Table9[USA_States], RANDBETWEEN(1, COUNTA(Table9[USA_States]))),
IF(C163="Canada",
    INDEX(Table9[Canada_States], RANDBETWEEN(1, COUNTA(Table9[Canada_States]))),
IF(C163="UK",
    INDEX(Table9[Uk_States], RANDBETWEEN(1, COUNTA(Table9[Uk_States]))),
IF(C163="Australia",
    INDEX(Table9[Australia_States], RANDBETWEEN(1, COUNTA(Table9[Australia_States]))),
IF(C163="India",
    INDEX(Table9[India_states], RANDBETWEEN(1, COUNTA(Table9[India_states]))),
IF(C163="New Zealand",
    INDEX(Table9[NewZealand_States], RANDBETWEEN(1, COUNTA(Table9[NewZealand_States]))),
""))))))</f>
        <v>Auckland</v>
      </c>
      <c r="C163" s="20" t="s">
        <v>20</v>
      </c>
      <c r="D163" s="20" t="s">
        <v>38</v>
      </c>
      <c r="E163" s="21">
        <v>45105</v>
      </c>
      <c r="F163" s="22">
        <v>45105</v>
      </c>
      <c r="G163" s="23">
        <v>45105</v>
      </c>
      <c r="H163" s="24">
        <f t="shared" si="12"/>
        <v>9.3811475409836067</v>
      </c>
      <c r="I163" s="24">
        <f t="shared" si="13"/>
        <v>1716.75</v>
      </c>
      <c r="J163" s="24">
        <f t="shared" si="14"/>
        <v>37.524590163934427</v>
      </c>
      <c r="K163" s="25">
        <v>6867</v>
      </c>
      <c r="L163" s="26">
        <v>183</v>
      </c>
      <c r="M163" s="24">
        <f t="shared" si="15"/>
        <v>28.143442622950822</v>
      </c>
      <c r="N163" s="24">
        <f t="shared" si="16"/>
        <v>5150.25</v>
      </c>
      <c r="O163" s="27" t="str">
        <f t="shared" si="17"/>
        <v>Average</v>
      </c>
      <c r="W163" s="50"/>
      <c r="X163" s="50"/>
      <c r="Y163" s="50"/>
      <c r="Z163" s="50"/>
      <c r="AA163" s="50"/>
      <c r="AB163" s="50"/>
    </row>
    <row r="164" spans="1:28" x14ac:dyDescent="0.25">
      <c r="A164" s="19" t="s">
        <v>18</v>
      </c>
      <c r="B164" s="19" t="str">
        <f ca="1">IF(C164="USA",
    INDEX(Table9[USA_States], RANDBETWEEN(1, COUNTA(Table9[USA_States]))),
IF(C164="Canada",
    INDEX(Table9[Canada_States], RANDBETWEEN(1, COUNTA(Table9[Canada_States]))),
IF(C164="UK",
    INDEX(Table9[Uk_States], RANDBETWEEN(1, COUNTA(Table9[Uk_States]))),
IF(C164="Australia",
    INDEX(Table9[Australia_States], RANDBETWEEN(1, COUNTA(Table9[Australia_States]))),
IF(C164="India",
    INDEX(Table9[India_states], RANDBETWEEN(1, COUNTA(Table9[India_states]))),
IF(C164="New Zealand",
    INDEX(Table9[NewZealand_States], RANDBETWEEN(1, COUNTA(Table9[NewZealand_States]))),
""))))))</f>
        <v>Melbourne</v>
      </c>
      <c r="C164" s="20" t="s">
        <v>14</v>
      </c>
      <c r="D164" s="20" t="s">
        <v>31</v>
      </c>
      <c r="E164" s="28">
        <v>44940</v>
      </c>
      <c r="F164" s="29">
        <v>44940</v>
      </c>
      <c r="G164" s="30">
        <v>44940</v>
      </c>
      <c r="H164" s="31">
        <f t="shared" si="12"/>
        <v>2.9705128205128206</v>
      </c>
      <c r="I164" s="31">
        <f t="shared" si="13"/>
        <v>579.25</v>
      </c>
      <c r="J164" s="31">
        <f t="shared" si="14"/>
        <v>11.882051282051282</v>
      </c>
      <c r="K164" s="25">
        <v>2317</v>
      </c>
      <c r="L164" s="26">
        <v>195</v>
      </c>
      <c r="M164" s="24">
        <f t="shared" si="15"/>
        <v>8.9115384615384627</v>
      </c>
      <c r="N164" s="24">
        <f t="shared" si="16"/>
        <v>1737.75</v>
      </c>
      <c r="O164" s="27" t="str">
        <f t="shared" si="17"/>
        <v>Average</v>
      </c>
      <c r="W164" s="50"/>
      <c r="X164" s="50"/>
      <c r="Y164" s="50"/>
      <c r="Z164" s="50"/>
      <c r="AA164" s="50"/>
      <c r="AB164" s="50"/>
    </row>
    <row r="165" spans="1:28" x14ac:dyDescent="0.25">
      <c r="A165" s="19" t="s">
        <v>30</v>
      </c>
      <c r="B165" s="19" t="str">
        <f ca="1">IF(C165="USA",
    INDEX(Table9[USA_States], RANDBETWEEN(1, COUNTA(Table9[USA_States]))),
IF(C165="Canada",
    INDEX(Table9[Canada_States], RANDBETWEEN(1, COUNTA(Table9[Canada_States]))),
IF(C165="UK",
    INDEX(Table9[Uk_States], RANDBETWEEN(1, COUNTA(Table9[Uk_States]))),
IF(C165="Australia",
    INDEX(Table9[Australia_States], RANDBETWEEN(1, COUNTA(Table9[Australia_States]))),
IF(C165="India",
    INDEX(Table9[India_states], RANDBETWEEN(1, COUNTA(Table9[India_states]))),
IF(C165="New Zealand",
    INDEX(Table9[NewZealand_States], RANDBETWEEN(1, COUNTA(Table9[NewZealand_States]))),
""))))))</f>
        <v>Hawke's Bay</v>
      </c>
      <c r="C165" s="20" t="s">
        <v>20</v>
      </c>
      <c r="D165" s="20" t="s">
        <v>41</v>
      </c>
      <c r="E165" s="21">
        <v>44964</v>
      </c>
      <c r="F165" s="22">
        <v>44964</v>
      </c>
      <c r="G165" s="23">
        <v>44964</v>
      </c>
      <c r="H165" s="24">
        <f t="shared" si="12"/>
        <v>2.2555555555555555</v>
      </c>
      <c r="I165" s="24">
        <f t="shared" si="13"/>
        <v>304.5</v>
      </c>
      <c r="J165" s="24">
        <f t="shared" si="14"/>
        <v>9.0222222222222221</v>
      </c>
      <c r="K165" s="25">
        <v>1218</v>
      </c>
      <c r="L165" s="26">
        <v>135</v>
      </c>
      <c r="M165" s="24">
        <f t="shared" si="15"/>
        <v>6.7666666666666666</v>
      </c>
      <c r="N165" s="24">
        <f t="shared" si="16"/>
        <v>913.5</v>
      </c>
      <c r="O165" s="27" t="str">
        <f t="shared" si="17"/>
        <v>Average</v>
      </c>
      <c r="W165" s="50"/>
      <c r="X165" s="50"/>
      <c r="Y165" s="50"/>
      <c r="Z165" s="50"/>
      <c r="AA165" s="50"/>
      <c r="AB165" s="50"/>
    </row>
    <row r="166" spans="1:28" x14ac:dyDescent="0.25">
      <c r="A166" s="19" t="s">
        <v>42</v>
      </c>
      <c r="B166" s="19" t="str">
        <f ca="1">IF(C166="USA",
    INDEX(Table9[USA_States], RANDBETWEEN(1, COUNTA(Table9[USA_States]))),
IF(C166="Canada",
    INDEX(Table9[Canada_States], RANDBETWEEN(1, COUNTA(Table9[Canada_States]))),
IF(C166="UK",
    INDEX(Table9[Uk_States], RANDBETWEEN(1, COUNTA(Table9[Uk_States]))),
IF(C166="Australia",
    INDEX(Table9[Australia_States], RANDBETWEEN(1, COUNTA(Table9[Australia_States]))),
IF(C166="India",
    INDEX(Table9[India_states], RANDBETWEEN(1, COUNTA(Table9[India_states]))),
IF(C166="New Zealand",
    INDEX(Table9[NewZealand_States], RANDBETWEEN(1, COUNTA(Table9[NewZealand_States]))),
""))))))</f>
        <v>Waikato</v>
      </c>
      <c r="C166" s="20" t="s">
        <v>20</v>
      </c>
      <c r="D166" s="20" t="s">
        <v>31</v>
      </c>
      <c r="E166" s="28">
        <v>44937</v>
      </c>
      <c r="F166" s="29">
        <v>44937</v>
      </c>
      <c r="G166" s="30">
        <v>44937</v>
      </c>
      <c r="H166" s="31">
        <f t="shared" si="12"/>
        <v>5.2144670050761421</v>
      </c>
      <c r="I166" s="31">
        <f t="shared" si="13"/>
        <v>1027.25</v>
      </c>
      <c r="J166" s="31">
        <f t="shared" si="14"/>
        <v>20.857868020304569</v>
      </c>
      <c r="K166" s="25">
        <v>4109</v>
      </c>
      <c r="L166" s="26">
        <v>197</v>
      </c>
      <c r="M166" s="24">
        <f t="shared" si="15"/>
        <v>15.643401015228427</v>
      </c>
      <c r="N166" s="24">
        <f t="shared" si="16"/>
        <v>3081.75</v>
      </c>
      <c r="O166" s="27" t="str">
        <f t="shared" si="17"/>
        <v>Average</v>
      </c>
      <c r="W166" s="50"/>
      <c r="X166" s="50"/>
      <c r="Y166" s="50"/>
      <c r="Z166" s="50"/>
      <c r="AA166" s="50"/>
      <c r="AB166" s="50"/>
    </row>
    <row r="167" spans="1:28" x14ac:dyDescent="0.25">
      <c r="A167" s="19" t="s">
        <v>5</v>
      </c>
      <c r="B167" s="19" t="str">
        <f ca="1">IF(C167="USA",
    INDEX(Table9[USA_States], RANDBETWEEN(1, COUNTA(Table9[USA_States]))),
IF(C167="Canada",
    INDEX(Table9[Canada_States], RANDBETWEEN(1, COUNTA(Table9[Canada_States]))),
IF(C167="UK",
    INDEX(Table9[Uk_States], RANDBETWEEN(1, COUNTA(Table9[Uk_States]))),
IF(C167="Australia",
    INDEX(Table9[Australia_States], RANDBETWEEN(1, COUNTA(Table9[Australia_States]))),
IF(C167="India",
    INDEX(Table9[India_states], RANDBETWEEN(1, COUNTA(Table9[India_states]))),
IF(C167="New Zealand",
    INDEX(Table9[NewZealand_States], RANDBETWEEN(1, COUNTA(Table9[NewZealand_States]))),
""))))))</f>
        <v>Kolkata</v>
      </c>
      <c r="C167" s="20" t="s">
        <v>9</v>
      </c>
      <c r="D167" s="20" t="s">
        <v>17</v>
      </c>
      <c r="E167" s="21">
        <v>44982</v>
      </c>
      <c r="F167" s="22">
        <v>44982</v>
      </c>
      <c r="G167" s="23">
        <v>44982</v>
      </c>
      <c r="H167" s="24">
        <f t="shared" si="12"/>
        <v>2.0175619834710745</v>
      </c>
      <c r="I167" s="24">
        <f t="shared" si="13"/>
        <v>488.25000000000006</v>
      </c>
      <c r="J167" s="24">
        <f t="shared" si="14"/>
        <v>8.0702479338842981</v>
      </c>
      <c r="K167" s="25">
        <v>1953</v>
      </c>
      <c r="L167" s="26">
        <v>242</v>
      </c>
      <c r="M167" s="24">
        <f t="shared" si="15"/>
        <v>6.052685950413224</v>
      </c>
      <c r="N167" s="24">
        <f t="shared" si="16"/>
        <v>1464.75</v>
      </c>
      <c r="O167" s="27" t="str">
        <f t="shared" si="17"/>
        <v>Average</v>
      </c>
      <c r="W167" s="50"/>
      <c r="X167" s="50"/>
      <c r="Y167" s="50"/>
      <c r="Z167" s="50"/>
      <c r="AA167" s="50"/>
      <c r="AB167" s="50"/>
    </row>
    <row r="168" spans="1:28" x14ac:dyDescent="0.25">
      <c r="A168" s="19" t="s">
        <v>53</v>
      </c>
      <c r="B168" s="19" t="str">
        <f ca="1">IF(C168="USA",
    INDEX(Table9[USA_States], RANDBETWEEN(1, COUNTA(Table9[USA_States]))),
IF(C168="Canada",
    INDEX(Table9[Canada_States], RANDBETWEEN(1, COUNTA(Table9[Canada_States]))),
IF(C168="UK",
    INDEX(Table9[Uk_States], RANDBETWEEN(1, COUNTA(Table9[Uk_States]))),
IF(C168="Australia",
    INDEX(Table9[Australia_States], RANDBETWEEN(1, COUNTA(Table9[Australia_States]))),
IF(C168="India",
    INDEX(Table9[India_states], RANDBETWEEN(1, COUNTA(Table9[India_states]))),
IF(C168="New Zealand",
    INDEX(Table9[NewZealand_States], RANDBETWEEN(1, COUNTA(Table9[NewZealand_States]))),
""))))))</f>
        <v>Tasmania</v>
      </c>
      <c r="C168" s="20" t="s">
        <v>14</v>
      </c>
      <c r="D168" s="20" t="s">
        <v>7</v>
      </c>
      <c r="E168" s="28">
        <v>45139</v>
      </c>
      <c r="F168" s="29">
        <v>45139</v>
      </c>
      <c r="G168" s="30">
        <v>45139</v>
      </c>
      <c r="H168" s="31">
        <f t="shared" si="12"/>
        <v>67.900000000000006</v>
      </c>
      <c r="I168" s="31">
        <f t="shared" si="13"/>
        <v>1697.5000000000002</v>
      </c>
      <c r="J168" s="31">
        <f t="shared" si="14"/>
        <v>271.60000000000002</v>
      </c>
      <c r="K168" s="25">
        <v>6790</v>
      </c>
      <c r="L168" s="26">
        <v>25</v>
      </c>
      <c r="M168" s="24">
        <f t="shared" si="15"/>
        <v>203.70000000000002</v>
      </c>
      <c r="N168" s="24">
        <f t="shared" si="16"/>
        <v>5092.5</v>
      </c>
      <c r="O168" s="27" t="str">
        <f t="shared" si="17"/>
        <v>Average</v>
      </c>
      <c r="W168" s="50"/>
      <c r="X168" s="50"/>
      <c r="Y168" s="50"/>
      <c r="Z168" s="50"/>
      <c r="AA168" s="50"/>
      <c r="AB168" s="50"/>
    </row>
    <row r="169" spans="1:28" x14ac:dyDescent="0.25">
      <c r="A169" s="19" t="s">
        <v>35</v>
      </c>
      <c r="B169" s="19" t="str">
        <f ca="1">IF(C169="USA",
    INDEX(Table9[USA_States], RANDBETWEEN(1, COUNTA(Table9[USA_States]))),
IF(C169="Canada",
    INDEX(Table9[Canada_States], RANDBETWEEN(1, COUNTA(Table9[Canada_States]))),
IF(C169="UK",
    INDEX(Table9[Uk_States], RANDBETWEEN(1, COUNTA(Table9[Uk_States]))),
IF(C169="Australia",
    INDEX(Table9[Australia_States], RANDBETWEEN(1, COUNTA(Table9[Australia_States]))),
IF(C169="India",
    INDEX(Table9[India_states], RANDBETWEEN(1, COUNTA(Table9[India_states]))),
IF(C169="New Zealand",
    INDEX(Table9[NewZealand_States], RANDBETWEEN(1, COUNTA(Table9[NewZealand_States]))),
""))))))</f>
        <v>Brisbane</v>
      </c>
      <c r="C169" s="20" t="s">
        <v>14</v>
      </c>
      <c r="D169" s="20" t="s">
        <v>7</v>
      </c>
      <c r="E169" s="21">
        <v>45051</v>
      </c>
      <c r="F169" s="22">
        <v>45051</v>
      </c>
      <c r="G169" s="23">
        <v>45051</v>
      </c>
      <c r="H169" s="24">
        <f t="shared" si="12"/>
        <v>6.7430555555555554</v>
      </c>
      <c r="I169" s="24">
        <f t="shared" si="13"/>
        <v>1699.25</v>
      </c>
      <c r="J169" s="24">
        <f t="shared" si="14"/>
        <v>26.972222222222221</v>
      </c>
      <c r="K169" s="25">
        <v>6797</v>
      </c>
      <c r="L169" s="26">
        <v>252</v>
      </c>
      <c r="M169" s="24">
        <f t="shared" si="15"/>
        <v>20.229166666666664</v>
      </c>
      <c r="N169" s="24">
        <f t="shared" si="16"/>
        <v>5097.75</v>
      </c>
      <c r="O169" s="27" t="str">
        <f t="shared" si="17"/>
        <v>Average</v>
      </c>
      <c r="W169" s="50"/>
      <c r="X169" s="50"/>
      <c r="Y169" s="50"/>
      <c r="Z169" s="50"/>
      <c r="AA169" s="50"/>
      <c r="AB169" s="50"/>
    </row>
    <row r="170" spans="1:28" x14ac:dyDescent="0.25">
      <c r="A170" s="19" t="s">
        <v>52</v>
      </c>
      <c r="B170" s="19" t="str">
        <f ca="1">IF(C170="USA",
    INDEX(Table9[USA_States], RANDBETWEEN(1, COUNTA(Table9[USA_States]))),
IF(C170="Canada",
    INDEX(Table9[Canada_States], RANDBETWEEN(1, COUNTA(Table9[Canada_States]))),
IF(C170="UK",
    INDEX(Table9[Uk_States], RANDBETWEEN(1, COUNTA(Table9[Uk_States]))),
IF(C170="Australia",
    INDEX(Table9[Australia_States], RANDBETWEEN(1, COUNTA(Table9[Australia_States]))),
IF(C170="India",
    INDEX(Table9[India_states], RANDBETWEEN(1, COUNTA(Table9[India_states]))),
IF(C170="New Zealand",
    INDEX(Table9[NewZealand_States], RANDBETWEEN(1, COUNTA(Table9[NewZealand_States]))),
""))))))</f>
        <v>Southland</v>
      </c>
      <c r="C170" s="20" t="s">
        <v>20</v>
      </c>
      <c r="D170" s="20" t="s">
        <v>50</v>
      </c>
      <c r="E170" s="28">
        <v>45064</v>
      </c>
      <c r="F170" s="29">
        <v>45064</v>
      </c>
      <c r="G170" s="30">
        <v>45064</v>
      </c>
      <c r="H170" s="31">
        <f t="shared" si="12"/>
        <v>5.5578313253012048</v>
      </c>
      <c r="I170" s="31">
        <f t="shared" si="13"/>
        <v>2306.5</v>
      </c>
      <c r="J170" s="31">
        <f t="shared" si="14"/>
        <v>22.231325301204819</v>
      </c>
      <c r="K170" s="25">
        <v>9226</v>
      </c>
      <c r="L170" s="26">
        <v>415</v>
      </c>
      <c r="M170" s="24">
        <f t="shared" si="15"/>
        <v>16.673493975903614</v>
      </c>
      <c r="N170" s="24">
        <f t="shared" si="16"/>
        <v>6919.5</v>
      </c>
      <c r="O170" s="27" t="str">
        <f t="shared" si="17"/>
        <v>Good</v>
      </c>
      <c r="W170" s="50"/>
      <c r="X170" s="50"/>
      <c r="Y170" s="50"/>
      <c r="Z170" s="50"/>
      <c r="AA170" s="50"/>
      <c r="AB170" s="50"/>
    </row>
    <row r="171" spans="1:28" x14ac:dyDescent="0.25">
      <c r="A171" s="19" t="s">
        <v>53</v>
      </c>
      <c r="B171" s="19" t="str">
        <f ca="1">IF(C171="USA",
    INDEX(Table9[USA_States], RANDBETWEEN(1, COUNTA(Table9[USA_States]))),
IF(C171="Canada",
    INDEX(Table9[Canada_States], RANDBETWEEN(1, COUNTA(Table9[Canada_States]))),
IF(C171="UK",
    INDEX(Table9[Uk_States], RANDBETWEEN(1, COUNTA(Table9[Uk_States]))),
IF(C171="Australia",
    INDEX(Table9[Australia_States], RANDBETWEEN(1, COUNTA(Table9[Australia_States]))),
IF(C171="India",
    INDEX(Table9[India_states], RANDBETWEEN(1, COUNTA(Table9[India_states]))),
IF(C171="New Zealand",
    INDEX(Table9[NewZealand_States], RANDBETWEEN(1, COUNTA(Table9[NewZealand_States]))),
""))))))</f>
        <v>Marlborough</v>
      </c>
      <c r="C171" s="20" t="s">
        <v>20</v>
      </c>
      <c r="D171" s="20" t="s">
        <v>51</v>
      </c>
      <c r="E171" s="21">
        <v>44930</v>
      </c>
      <c r="F171" s="22">
        <v>44930</v>
      </c>
      <c r="G171" s="23">
        <v>44930</v>
      </c>
      <c r="H171" s="24">
        <f t="shared" si="12"/>
        <v>4.118534482758621</v>
      </c>
      <c r="I171" s="24">
        <f t="shared" si="13"/>
        <v>1433.25</v>
      </c>
      <c r="J171" s="24">
        <f t="shared" si="14"/>
        <v>16.474137931034484</v>
      </c>
      <c r="K171" s="25">
        <v>5733</v>
      </c>
      <c r="L171" s="26">
        <v>348</v>
      </c>
      <c r="M171" s="24">
        <f t="shared" si="15"/>
        <v>12.355603448275863</v>
      </c>
      <c r="N171" s="24">
        <f t="shared" si="16"/>
        <v>4299.75</v>
      </c>
      <c r="O171" s="27" t="str">
        <f t="shared" si="17"/>
        <v>Average</v>
      </c>
      <c r="W171" s="50"/>
      <c r="X171" s="50"/>
      <c r="Y171" s="50"/>
      <c r="Z171" s="50"/>
      <c r="AA171" s="50"/>
      <c r="AB171" s="50"/>
    </row>
    <row r="172" spans="1:28" x14ac:dyDescent="0.25">
      <c r="A172" s="19" t="s">
        <v>35</v>
      </c>
      <c r="B172" s="19" t="str">
        <f ca="1">IF(C172="USA",
    INDEX(Table9[USA_States], RANDBETWEEN(1, COUNTA(Table9[USA_States]))),
IF(C172="Canada",
    INDEX(Table9[Canada_States], RANDBETWEEN(1, COUNTA(Table9[Canada_States]))),
IF(C172="UK",
    INDEX(Table9[Uk_States], RANDBETWEEN(1, COUNTA(Table9[Uk_States]))),
IF(C172="Australia",
    INDEX(Table9[Australia_States], RANDBETWEEN(1, COUNTA(Table9[Australia_States]))),
IF(C172="India",
    INDEX(Table9[India_states], RANDBETWEEN(1, COUNTA(Table9[India_states]))),
IF(C172="New Zealand",
    INDEX(Table9[NewZealand_States], RANDBETWEEN(1, COUNTA(Table9[NewZealand_States]))),
""))))))</f>
        <v>Bay of Plenty</v>
      </c>
      <c r="C172" s="20" t="s">
        <v>20</v>
      </c>
      <c r="D172" s="20" t="s">
        <v>21</v>
      </c>
      <c r="E172" s="28">
        <v>45055</v>
      </c>
      <c r="F172" s="29">
        <v>45055</v>
      </c>
      <c r="G172" s="30">
        <v>45055</v>
      </c>
      <c r="H172" s="31">
        <f t="shared" si="12"/>
        <v>5.109004739336493</v>
      </c>
      <c r="I172" s="31">
        <f t="shared" si="13"/>
        <v>1078</v>
      </c>
      <c r="J172" s="31">
        <f t="shared" si="14"/>
        <v>20.436018957345972</v>
      </c>
      <c r="K172" s="25">
        <v>4312</v>
      </c>
      <c r="L172" s="26">
        <v>211</v>
      </c>
      <c r="M172" s="24">
        <f t="shared" si="15"/>
        <v>15.327014218009479</v>
      </c>
      <c r="N172" s="24">
        <f t="shared" si="16"/>
        <v>3234</v>
      </c>
      <c r="O172" s="27" t="str">
        <f t="shared" si="17"/>
        <v>Average</v>
      </c>
      <c r="W172" s="50"/>
      <c r="X172" s="50"/>
      <c r="Y172" s="50"/>
      <c r="Z172" s="50"/>
      <c r="AA172" s="50"/>
      <c r="AB172" s="50"/>
    </row>
    <row r="173" spans="1:28" x14ac:dyDescent="0.25">
      <c r="A173" s="19" t="s">
        <v>23</v>
      </c>
      <c r="B173" s="19" t="str">
        <f ca="1">IF(C173="USA",
    INDEX(Table9[USA_States], RANDBETWEEN(1, COUNTA(Table9[USA_States]))),
IF(C173="Canada",
    INDEX(Table9[Canada_States], RANDBETWEEN(1, COUNTA(Table9[Canada_States]))),
IF(C173="UK",
    INDEX(Table9[Uk_States], RANDBETWEEN(1, COUNTA(Table9[Uk_States]))),
IF(C173="Australia",
    INDEX(Table9[Australia_States], RANDBETWEEN(1, COUNTA(Table9[Australia_States]))),
IF(C173="India",
    INDEX(Table9[India_states], RANDBETWEEN(1, COUNTA(Table9[India_states]))),
IF(C173="New Zealand",
    INDEX(Table9[NewZealand_States], RANDBETWEEN(1, COUNTA(Table9[NewZealand_States]))),
""))))))</f>
        <v>Tamil Nadu</v>
      </c>
      <c r="C173" s="20" t="s">
        <v>9</v>
      </c>
      <c r="D173" s="20" t="s">
        <v>15</v>
      </c>
      <c r="E173" s="21">
        <v>45052</v>
      </c>
      <c r="F173" s="22">
        <v>45052</v>
      </c>
      <c r="G173" s="23">
        <v>45052</v>
      </c>
      <c r="H173" s="24">
        <f t="shared" si="12"/>
        <v>5.0555555555555554</v>
      </c>
      <c r="I173" s="24">
        <f t="shared" si="13"/>
        <v>409.5</v>
      </c>
      <c r="J173" s="24">
        <f t="shared" si="14"/>
        <v>20.222222222222221</v>
      </c>
      <c r="K173" s="25">
        <v>1638</v>
      </c>
      <c r="L173" s="26">
        <v>81</v>
      </c>
      <c r="M173" s="24">
        <f t="shared" si="15"/>
        <v>15.166666666666666</v>
      </c>
      <c r="N173" s="24">
        <f t="shared" si="16"/>
        <v>1228.5</v>
      </c>
      <c r="O173" s="27" t="str">
        <f t="shared" si="17"/>
        <v>Average</v>
      </c>
      <c r="W173" s="50"/>
      <c r="X173" s="50"/>
      <c r="Y173" s="50"/>
      <c r="Z173" s="50"/>
      <c r="AA173" s="50"/>
      <c r="AB173" s="50"/>
    </row>
    <row r="174" spans="1:28" x14ac:dyDescent="0.25">
      <c r="A174" s="19" t="s">
        <v>8</v>
      </c>
      <c r="B174" s="19" t="str">
        <f ca="1">IF(C174="USA",
    INDEX(Table9[USA_States], RANDBETWEEN(1, COUNTA(Table9[USA_States]))),
IF(C174="Canada",
    INDEX(Table9[Canada_States], RANDBETWEEN(1, COUNTA(Table9[Canada_States]))),
IF(C174="UK",
    INDEX(Table9[Uk_States], RANDBETWEEN(1, COUNTA(Table9[Uk_States]))),
IF(C174="Australia",
    INDEX(Table9[Australia_States], RANDBETWEEN(1, COUNTA(Table9[Australia_States]))),
IF(C174="India",
    INDEX(Table9[India_states], RANDBETWEEN(1, COUNTA(Table9[India_states]))),
IF(C174="New Zealand",
    INDEX(Table9[NewZealand_States], RANDBETWEEN(1, COUNTA(Table9[NewZealand_States]))),
""))))))</f>
        <v>Iowa</v>
      </c>
      <c r="C174" s="20" t="s">
        <v>25</v>
      </c>
      <c r="D174" s="20" t="s">
        <v>56</v>
      </c>
      <c r="E174" s="28">
        <v>44971</v>
      </c>
      <c r="F174" s="29">
        <v>44971</v>
      </c>
      <c r="G174" s="30">
        <v>44971</v>
      </c>
      <c r="H174" s="31">
        <f t="shared" si="12"/>
        <v>11.75</v>
      </c>
      <c r="I174" s="31">
        <f t="shared" si="13"/>
        <v>246.75</v>
      </c>
      <c r="J174" s="31">
        <f t="shared" si="14"/>
        <v>47</v>
      </c>
      <c r="K174" s="25">
        <v>987</v>
      </c>
      <c r="L174" s="26">
        <v>21</v>
      </c>
      <c r="M174" s="24">
        <f t="shared" si="15"/>
        <v>35.25</v>
      </c>
      <c r="N174" s="24">
        <f t="shared" si="16"/>
        <v>740.25</v>
      </c>
      <c r="O174" s="27" t="str">
        <f t="shared" si="17"/>
        <v>Average</v>
      </c>
      <c r="W174" s="50"/>
      <c r="X174" s="50"/>
      <c r="Y174" s="50"/>
      <c r="Z174" s="50"/>
      <c r="AA174" s="50"/>
      <c r="AB174" s="50"/>
    </row>
    <row r="175" spans="1:28" x14ac:dyDescent="0.25">
      <c r="A175" s="19" t="s">
        <v>49</v>
      </c>
      <c r="B175" s="19" t="str">
        <f ca="1">IF(C175="USA",
    INDEX(Table9[USA_States], RANDBETWEEN(1, COUNTA(Table9[USA_States]))),
IF(C175="Canada",
    INDEX(Table9[Canada_States], RANDBETWEEN(1, COUNTA(Table9[Canada_States]))),
IF(C175="UK",
    INDEX(Table9[Uk_States], RANDBETWEEN(1, COUNTA(Table9[Uk_States]))),
IF(C175="Australia",
    INDEX(Table9[Australia_States], RANDBETWEEN(1, COUNTA(Table9[Australia_States]))),
IF(C175="India",
    INDEX(Table9[India_states], RANDBETWEEN(1, COUNTA(Table9[India_states]))),
IF(C175="New Zealand",
    INDEX(Table9[NewZealand_States], RANDBETWEEN(1, COUNTA(Table9[NewZealand_States]))),
""))))))</f>
        <v>Queensland</v>
      </c>
      <c r="C175" s="20" t="s">
        <v>14</v>
      </c>
      <c r="D175" s="20" t="s">
        <v>17</v>
      </c>
      <c r="E175" s="21">
        <v>44944</v>
      </c>
      <c r="F175" s="22">
        <v>44944</v>
      </c>
      <c r="G175" s="23">
        <v>44944</v>
      </c>
      <c r="H175" s="24">
        <f t="shared" si="12"/>
        <v>11.556930693069306</v>
      </c>
      <c r="I175" s="24">
        <f t="shared" si="13"/>
        <v>1167.25</v>
      </c>
      <c r="J175" s="24">
        <f t="shared" si="14"/>
        <v>46.227722772277225</v>
      </c>
      <c r="K175" s="25">
        <v>4669</v>
      </c>
      <c r="L175" s="26">
        <v>101</v>
      </c>
      <c r="M175" s="24">
        <f t="shared" si="15"/>
        <v>34.670792079207921</v>
      </c>
      <c r="N175" s="24">
        <f t="shared" si="16"/>
        <v>3501.75</v>
      </c>
      <c r="O175" s="27" t="str">
        <f t="shared" si="17"/>
        <v>Average</v>
      </c>
      <c r="W175" s="50"/>
      <c r="X175" s="50"/>
      <c r="Y175" s="50"/>
      <c r="Z175" s="50"/>
      <c r="AA175" s="50"/>
      <c r="AB175" s="50"/>
    </row>
    <row r="176" spans="1:28" x14ac:dyDescent="0.25">
      <c r="A176" s="19" t="s">
        <v>54</v>
      </c>
      <c r="B176" s="19" t="str">
        <f ca="1">IF(C176="USA",
    INDEX(Table9[USA_States], RANDBETWEEN(1, COUNTA(Table9[USA_States]))),
IF(C176="Canada",
    INDEX(Table9[Canada_States], RANDBETWEEN(1, COUNTA(Table9[Canada_States]))),
IF(C176="UK",
    INDEX(Table9[Uk_States], RANDBETWEEN(1, COUNTA(Table9[Uk_States]))),
IF(C176="Australia",
    INDEX(Table9[Australia_States], RANDBETWEEN(1, COUNTA(Table9[Australia_States]))),
IF(C176="India",
    INDEX(Table9[India_states], RANDBETWEEN(1, COUNTA(Table9[India_states]))),
IF(C176="New Zealand",
    INDEX(Table9[NewZealand_States], RANDBETWEEN(1, COUNTA(Table9[NewZealand_States]))),
""))))))</f>
        <v>Victoria</v>
      </c>
      <c r="C176" s="20" t="s">
        <v>14</v>
      </c>
      <c r="D176" s="20" t="s">
        <v>15</v>
      </c>
      <c r="E176" s="21">
        <v>44697</v>
      </c>
      <c r="F176" s="22">
        <v>44697</v>
      </c>
      <c r="G176" s="23">
        <v>44697</v>
      </c>
      <c r="H176" s="24">
        <f t="shared" si="12"/>
        <v>34.675925925925924</v>
      </c>
      <c r="I176" s="24">
        <f t="shared" si="13"/>
        <v>1872.5</v>
      </c>
      <c r="J176" s="24">
        <f t="shared" si="14"/>
        <v>138.7037037037037</v>
      </c>
      <c r="K176" s="25">
        <v>7490</v>
      </c>
      <c r="L176" s="26">
        <v>54</v>
      </c>
      <c r="M176" s="24">
        <f t="shared" si="15"/>
        <v>104.02777777777777</v>
      </c>
      <c r="N176" s="24">
        <f t="shared" si="16"/>
        <v>5617.5</v>
      </c>
      <c r="O176" s="27" t="str">
        <f t="shared" si="17"/>
        <v>Average</v>
      </c>
      <c r="W176" s="50"/>
      <c r="X176" s="50"/>
      <c r="Y176" s="50"/>
      <c r="Z176" s="50"/>
      <c r="AA176" s="50"/>
      <c r="AB176" s="50"/>
    </row>
    <row r="177" spans="1:28" x14ac:dyDescent="0.25">
      <c r="A177" s="19" t="s">
        <v>27</v>
      </c>
      <c r="B177" s="19" t="str">
        <f ca="1">IF(C177="USA",
    INDEX(Table9[USA_States], RANDBETWEEN(1, COUNTA(Table9[USA_States]))),
IF(C177="Canada",
    INDEX(Table9[Canada_States], RANDBETWEEN(1, COUNTA(Table9[Canada_States]))),
IF(C177="UK",
    INDEX(Table9[Uk_States], RANDBETWEEN(1, COUNTA(Table9[Uk_States]))),
IF(C177="Australia",
    INDEX(Table9[Australia_States], RANDBETWEEN(1, COUNTA(Table9[Australia_States]))),
IF(C177="India",
    INDEX(Table9[India_states], RANDBETWEEN(1, COUNTA(Table9[India_states]))),
IF(C177="New Zealand",
    INDEX(Table9[NewZealand_States], RANDBETWEEN(1, COUNTA(Table9[NewZealand_States]))),
""))))))</f>
        <v>Alabama</v>
      </c>
      <c r="C177" s="20" t="s">
        <v>25</v>
      </c>
      <c r="D177" s="20" t="s">
        <v>46</v>
      </c>
      <c r="E177" s="28">
        <v>44589</v>
      </c>
      <c r="F177" s="29">
        <v>44589</v>
      </c>
      <c r="G177" s="30">
        <v>44589</v>
      </c>
      <c r="H177" s="31">
        <f t="shared" si="12"/>
        <v>4.7459239130434785</v>
      </c>
      <c r="I177" s="31">
        <f t="shared" si="13"/>
        <v>1746.5</v>
      </c>
      <c r="J177" s="31">
        <f t="shared" si="14"/>
        <v>18.983695652173914</v>
      </c>
      <c r="K177" s="25">
        <v>6986</v>
      </c>
      <c r="L177" s="26">
        <v>368</v>
      </c>
      <c r="M177" s="24">
        <f t="shared" si="15"/>
        <v>14.237771739130435</v>
      </c>
      <c r="N177" s="24">
        <f t="shared" si="16"/>
        <v>5239.5</v>
      </c>
      <c r="O177" s="27" t="str">
        <f t="shared" si="17"/>
        <v>Average</v>
      </c>
      <c r="W177" s="50"/>
      <c r="X177" s="50"/>
      <c r="Y177" s="50"/>
      <c r="Z177" s="50"/>
      <c r="AA177" s="50"/>
      <c r="AB177" s="50"/>
    </row>
    <row r="178" spans="1:28" x14ac:dyDescent="0.25">
      <c r="A178" s="19" t="s">
        <v>40</v>
      </c>
      <c r="B178" s="19" t="str">
        <f ca="1">IF(C178="USA",
    INDEX(Table9[USA_States], RANDBETWEEN(1, COUNTA(Table9[USA_States]))),
IF(C178="Canada",
    INDEX(Table9[Canada_States], RANDBETWEEN(1, COUNTA(Table9[Canada_States]))),
IF(C178="UK",
    INDEX(Table9[Uk_States], RANDBETWEEN(1, COUNTA(Table9[Uk_States]))),
IF(C178="Australia",
    INDEX(Table9[Australia_States], RANDBETWEEN(1, COUNTA(Table9[Australia_States]))),
IF(C178="India",
    INDEX(Table9[India_states], RANDBETWEEN(1, COUNTA(Table9[India_states]))),
IF(C178="New Zealand",
    INDEX(Table9[NewZealand_States], RANDBETWEEN(1, COUNTA(Table9[NewZealand_States]))),
""))))))</f>
        <v>Yukon</v>
      </c>
      <c r="C178" s="20" t="s">
        <v>28</v>
      </c>
      <c r="D178" s="20" t="s">
        <v>17</v>
      </c>
      <c r="E178" s="21">
        <v>44736</v>
      </c>
      <c r="F178" s="22">
        <v>44736</v>
      </c>
      <c r="G178" s="23">
        <v>44736</v>
      </c>
      <c r="H178" s="24">
        <f t="shared" si="12"/>
        <v>0.78728606356968212</v>
      </c>
      <c r="I178" s="24">
        <f t="shared" si="13"/>
        <v>322</v>
      </c>
      <c r="J178" s="24">
        <f t="shared" si="14"/>
        <v>3.1491442542787285</v>
      </c>
      <c r="K178" s="25">
        <v>1288</v>
      </c>
      <c r="L178" s="26">
        <v>409</v>
      </c>
      <c r="M178" s="24">
        <f t="shared" si="15"/>
        <v>2.3618581907090466</v>
      </c>
      <c r="N178" s="24">
        <f t="shared" si="16"/>
        <v>966</v>
      </c>
      <c r="O178" s="27" t="str">
        <f t="shared" si="17"/>
        <v>Average</v>
      </c>
      <c r="W178" s="50"/>
      <c r="X178" s="50"/>
      <c r="Y178" s="50"/>
      <c r="Z178" s="50"/>
      <c r="AA178" s="50"/>
      <c r="AB178" s="50"/>
    </row>
    <row r="179" spans="1:28" x14ac:dyDescent="0.25">
      <c r="A179" s="19" t="s">
        <v>16</v>
      </c>
      <c r="B179" s="19" t="str">
        <f ca="1">IF(C179="USA",
    INDEX(Table9[USA_States], RANDBETWEEN(1, COUNTA(Table9[USA_States]))),
IF(C179="Canada",
    INDEX(Table9[Canada_States], RANDBETWEEN(1, COUNTA(Table9[Canada_States]))),
IF(C179="UK",
    INDEX(Table9[Uk_States], RANDBETWEEN(1, COUNTA(Table9[Uk_States]))),
IF(C179="Australia",
    INDEX(Table9[Australia_States], RANDBETWEEN(1, COUNTA(Table9[Australia_States]))),
IF(C179="India",
    INDEX(Table9[India_states], RANDBETWEEN(1, COUNTA(Table9[India_states]))),
IF(C179="New Zealand",
    INDEX(Table9[NewZealand_States], RANDBETWEEN(1, COUNTA(Table9[NewZealand_States]))),
""))))))</f>
        <v>Wales</v>
      </c>
      <c r="C179" s="20" t="s">
        <v>6</v>
      </c>
      <c r="D179" s="20" t="s">
        <v>19</v>
      </c>
      <c r="E179" s="28">
        <v>44760</v>
      </c>
      <c r="F179" s="29">
        <v>44760</v>
      </c>
      <c r="G179" s="30">
        <v>44760</v>
      </c>
      <c r="H179" s="31">
        <f t="shared" si="12"/>
        <v>5.6370192307692308</v>
      </c>
      <c r="I179" s="31">
        <f t="shared" si="13"/>
        <v>586.25</v>
      </c>
      <c r="J179" s="31">
        <f t="shared" si="14"/>
        <v>22.548076923076923</v>
      </c>
      <c r="K179" s="25">
        <v>2345</v>
      </c>
      <c r="L179" s="26">
        <v>104</v>
      </c>
      <c r="M179" s="24">
        <f t="shared" si="15"/>
        <v>16.911057692307693</v>
      </c>
      <c r="N179" s="24">
        <f t="shared" si="16"/>
        <v>1758.75</v>
      </c>
      <c r="O179" s="27" t="str">
        <f t="shared" si="17"/>
        <v>Average</v>
      </c>
      <c r="W179" s="50"/>
      <c r="X179" s="50"/>
      <c r="Y179" s="50"/>
      <c r="Z179" s="50"/>
      <c r="AA179" s="50"/>
      <c r="AB179" s="50"/>
    </row>
    <row r="180" spans="1:28" x14ac:dyDescent="0.25">
      <c r="A180" s="19" t="s">
        <v>18</v>
      </c>
      <c r="B180" s="19" t="str">
        <f ca="1">IF(C180="USA",
    INDEX(Table9[USA_States], RANDBETWEEN(1, COUNTA(Table9[USA_States]))),
IF(C180="Canada",
    INDEX(Table9[Canada_States], RANDBETWEEN(1, COUNTA(Table9[Canada_States]))),
IF(C180="UK",
    INDEX(Table9[Uk_States], RANDBETWEEN(1, COUNTA(Table9[Uk_States]))),
IF(C180="Australia",
    INDEX(Table9[Australia_States], RANDBETWEEN(1, COUNTA(Table9[Australia_States]))),
IF(C180="India",
    INDEX(Table9[India_states], RANDBETWEEN(1, COUNTA(Table9[India_states]))),
IF(C180="New Zealand",
    INDEX(Table9[NewZealand_States], RANDBETWEEN(1, COUNTA(Table9[NewZealand_States]))),
""))))))</f>
        <v>Birmingham</v>
      </c>
      <c r="C180" s="20" t="s">
        <v>6</v>
      </c>
      <c r="D180" s="20" t="s">
        <v>29</v>
      </c>
      <c r="E180" s="21">
        <v>44664</v>
      </c>
      <c r="F180" s="22">
        <v>44664</v>
      </c>
      <c r="G180" s="23">
        <v>44664</v>
      </c>
      <c r="H180" s="24">
        <f t="shared" si="12"/>
        <v>5.5167682926829267</v>
      </c>
      <c r="I180" s="24">
        <f t="shared" si="13"/>
        <v>904.75</v>
      </c>
      <c r="J180" s="24">
        <f t="shared" si="14"/>
        <v>22.067073170731707</v>
      </c>
      <c r="K180" s="25">
        <v>3619</v>
      </c>
      <c r="L180" s="26">
        <v>164</v>
      </c>
      <c r="M180" s="24">
        <f t="shared" si="15"/>
        <v>16.550304878048781</v>
      </c>
      <c r="N180" s="24">
        <f t="shared" si="16"/>
        <v>2714.25</v>
      </c>
      <c r="O180" s="27" t="str">
        <f t="shared" si="17"/>
        <v>Average</v>
      </c>
      <c r="W180" s="50"/>
      <c r="X180" s="50"/>
      <c r="Y180" s="50"/>
      <c r="Z180" s="50"/>
      <c r="AA180" s="50"/>
      <c r="AB180" s="50"/>
    </row>
    <row r="181" spans="1:28" x14ac:dyDescent="0.25">
      <c r="A181" s="19" t="s">
        <v>53</v>
      </c>
      <c r="B181" s="19" t="str">
        <f ca="1">IF(C181="USA",
    INDEX(Table9[USA_States], RANDBETWEEN(1, COUNTA(Table9[USA_States]))),
IF(C181="Canada",
    INDEX(Table9[Canada_States], RANDBETWEEN(1, COUNTA(Table9[Canada_States]))),
IF(C181="UK",
    INDEX(Table9[Uk_States], RANDBETWEEN(1, COUNTA(Table9[Uk_States]))),
IF(C181="Australia",
    INDEX(Table9[Australia_States], RANDBETWEEN(1, COUNTA(Table9[Australia_States]))),
IF(C181="India",
    INDEX(Table9[India_states], RANDBETWEEN(1, COUNTA(Table9[India_states]))),
IF(C181="New Zealand",
    INDEX(Table9[NewZealand_States], RANDBETWEEN(1, COUNTA(Table9[NewZealand_States]))),
""))))))</f>
        <v>Nevada</v>
      </c>
      <c r="C181" s="20" t="s">
        <v>25</v>
      </c>
      <c r="D181" s="20" t="s">
        <v>56</v>
      </c>
      <c r="E181" s="28">
        <v>44666</v>
      </c>
      <c r="F181" s="29">
        <v>44666</v>
      </c>
      <c r="G181" s="30">
        <v>44666</v>
      </c>
      <c r="H181" s="31">
        <f t="shared" si="12"/>
        <v>55.861842105263158</v>
      </c>
      <c r="I181" s="31">
        <f t="shared" si="13"/>
        <v>4245.5</v>
      </c>
      <c r="J181" s="31">
        <f t="shared" si="14"/>
        <v>223.44736842105263</v>
      </c>
      <c r="K181" s="25">
        <v>16982</v>
      </c>
      <c r="L181" s="26">
        <v>76</v>
      </c>
      <c r="M181" s="24">
        <f t="shared" si="15"/>
        <v>167.58552631578948</v>
      </c>
      <c r="N181" s="24">
        <f t="shared" si="16"/>
        <v>12736.5</v>
      </c>
      <c r="O181" s="27" t="str">
        <f t="shared" si="17"/>
        <v>Very Good</v>
      </c>
      <c r="W181" s="50"/>
      <c r="X181" s="50"/>
      <c r="Y181" s="50"/>
      <c r="Z181" s="50"/>
      <c r="AA181" s="50"/>
      <c r="AB181" s="50"/>
    </row>
    <row r="182" spans="1:28" x14ac:dyDescent="0.25">
      <c r="A182" s="19" t="s">
        <v>13</v>
      </c>
      <c r="B182" s="19" t="str">
        <f ca="1">IF(C182="USA",
    INDEX(Table9[USA_States], RANDBETWEEN(1, COUNTA(Table9[USA_States]))),
IF(C182="Canada",
    INDEX(Table9[Canada_States], RANDBETWEEN(1, COUNTA(Table9[Canada_States]))),
IF(C182="UK",
    INDEX(Table9[Uk_States], RANDBETWEEN(1, COUNTA(Table9[Uk_States]))),
IF(C182="Australia",
    INDEX(Table9[Australia_States], RANDBETWEEN(1, COUNTA(Table9[Australia_States]))),
IF(C182="India",
    INDEX(Table9[India_states], RANDBETWEEN(1, COUNTA(Table9[India_states]))),
IF(C182="New Zealand",
    INDEX(Table9[NewZealand_States], RANDBETWEEN(1, COUNTA(Table9[NewZealand_States]))),
""))))))</f>
        <v>Kerala</v>
      </c>
      <c r="C182" s="20" t="s">
        <v>9</v>
      </c>
      <c r="D182" s="20" t="s">
        <v>12</v>
      </c>
      <c r="E182" s="21">
        <v>44565</v>
      </c>
      <c r="F182" s="22">
        <v>44565</v>
      </c>
      <c r="G182" s="23">
        <v>44565</v>
      </c>
      <c r="H182" s="24">
        <f t="shared" si="12"/>
        <v>11.365168539325843</v>
      </c>
      <c r="I182" s="24">
        <f t="shared" si="13"/>
        <v>2023</v>
      </c>
      <c r="J182" s="24">
        <f t="shared" si="14"/>
        <v>45.460674157303373</v>
      </c>
      <c r="K182" s="25">
        <v>8092</v>
      </c>
      <c r="L182" s="26">
        <v>178</v>
      </c>
      <c r="M182" s="24">
        <f t="shared" si="15"/>
        <v>34.09550561797753</v>
      </c>
      <c r="N182" s="24">
        <f t="shared" si="16"/>
        <v>6069</v>
      </c>
      <c r="O182" s="27" t="str">
        <f t="shared" si="17"/>
        <v>Good</v>
      </c>
      <c r="W182" s="50"/>
      <c r="X182" s="50"/>
      <c r="Y182" s="50"/>
      <c r="Z182" s="50"/>
      <c r="AA182" s="50"/>
      <c r="AB182" s="50"/>
    </row>
    <row r="183" spans="1:28" x14ac:dyDescent="0.25">
      <c r="A183" s="19" t="s">
        <v>39</v>
      </c>
      <c r="B183" s="19" t="str">
        <f ca="1">IF(C183="USA",
    INDEX(Table9[USA_States], RANDBETWEEN(1, COUNTA(Table9[USA_States]))),
IF(C183="Canada",
    INDEX(Table9[Canada_States], RANDBETWEEN(1, COUNTA(Table9[Canada_States]))),
IF(C183="UK",
    INDEX(Table9[Uk_States], RANDBETWEEN(1, COUNTA(Table9[Uk_States]))),
IF(C183="Australia",
    INDEX(Table9[Australia_States], RANDBETWEEN(1, COUNTA(Table9[Australia_States]))),
IF(C183="India",
    INDEX(Table9[India_states], RANDBETWEEN(1, COUNTA(Table9[India_states]))),
IF(C183="New Zealand",
    INDEX(Table9[NewZealand_States], RANDBETWEEN(1, COUNTA(Table9[NewZealand_States]))),
""))))))</f>
        <v>Australian Capital Territory</v>
      </c>
      <c r="C183" s="20" t="s">
        <v>14</v>
      </c>
      <c r="D183" s="20" t="s">
        <v>29</v>
      </c>
      <c r="E183" s="28">
        <v>44746</v>
      </c>
      <c r="F183" s="29">
        <v>44746</v>
      </c>
      <c r="G183" s="30">
        <v>44746</v>
      </c>
      <c r="H183" s="31">
        <f t="shared" si="12"/>
        <v>56.395161290322584</v>
      </c>
      <c r="I183" s="31">
        <f t="shared" si="13"/>
        <v>1748.25</v>
      </c>
      <c r="J183" s="31">
        <f t="shared" si="14"/>
        <v>225.58064516129033</v>
      </c>
      <c r="K183" s="25">
        <v>6993</v>
      </c>
      <c r="L183" s="26">
        <v>31</v>
      </c>
      <c r="M183" s="24">
        <f t="shared" si="15"/>
        <v>169.18548387096774</v>
      </c>
      <c r="N183" s="24">
        <f t="shared" si="16"/>
        <v>5244.75</v>
      </c>
      <c r="O183" s="27" t="str">
        <f t="shared" si="17"/>
        <v>Average</v>
      </c>
      <c r="W183" s="50"/>
      <c r="X183" s="50"/>
      <c r="Y183" s="50"/>
      <c r="Z183" s="50"/>
      <c r="AA183" s="50"/>
      <c r="AB183" s="50"/>
    </row>
    <row r="184" spans="1:28" x14ac:dyDescent="0.25">
      <c r="A184" s="19" t="s">
        <v>33</v>
      </c>
      <c r="B184" s="19" t="str">
        <f ca="1">IF(C184="USA",
    INDEX(Table9[USA_States], RANDBETWEEN(1, COUNTA(Table9[USA_States]))),
IF(C184="Canada",
    INDEX(Table9[Canada_States], RANDBETWEEN(1, COUNTA(Table9[Canada_States]))),
IF(C184="UK",
    INDEX(Table9[Uk_States], RANDBETWEEN(1, COUNTA(Table9[Uk_States]))),
IF(C184="Australia",
    INDEX(Table9[Australia_States], RANDBETWEEN(1, COUNTA(Table9[Australia_States]))),
IF(C184="India",
    INDEX(Table9[India_states], RANDBETWEEN(1, COUNTA(Table9[India_states]))),
IF(C184="New Zealand",
    INDEX(Table9[NewZealand_States], RANDBETWEEN(1, COUNTA(Table9[NewZealand_States]))),
""))))))</f>
        <v>Washington</v>
      </c>
      <c r="C184" s="20" t="s">
        <v>25</v>
      </c>
      <c r="D184" s="20" t="s">
        <v>15</v>
      </c>
      <c r="E184" s="21">
        <v>44644</v>
      </c>
      <c r="F184" s="22">
        <v>44644</v>
      </c>
      <c r="G184" s="23">
        <v>44644</v>
      </c>
      <c r="H184" s="24">
        <f t="shared" si="12"/>
        <v>1.6455965909090908</v>
      </c>
      <c r="I184" s="24">
        <f t="shared" si="13"/>
        <v>579.25</v>
      </c>
      <c r="J184" s="24">
        <f t="shared" si="14"/>
        <v>6.5823863636363633</v>
      </c>
      <c r="K184" s="25">
        <v>2317</v>
      </c>
      <c r="L184" s="26">
        <v>352</v>
      </c>
      <c r="M184" s="24">
        <f t="shared" si="15"/>
        <v>4.9367897727272725</v>
      </c>
      <c r="N184" s="24">
        <f t="shared" si="16"/>
        <v>1737.75</v>
      </c>
      <c r="O184" s="27" t="str">
        <f t="shared" si="17"/>
        <v>Average</v>
      </c>
      <c r="W184" s="50"/>
      <c r="X184" s="50"/>
      <c r="Y184" s="50"/>
      <c r="Z184" s="50"/>
      <c r="AA184" s="50"/>
      <c r="AB184" s="50"/>
    </row>
    <row r="185" spans="1:28" x14ac:dyDescent="0.25">
      <c r="A185" s="19" t="s">
        <v>49</v>
      </c>
      <c r="B185" s="19" t="str">
        <f ca="1">IF(C185="USA",
    INDEX(Table9[USA_States], RANDBETWEEN(1, COUNTA(Table9[USA_States]))),
IF(C185="Canada",
    INDEX(Table9[Canada_States], RANDBETWEEN(1, COUNTA(Table9[Canada_States]))),
IF(C185="UK",
    INDEX(Table9[Uk_States], RANDBETWEEN(1, COUNTA(Table9[Uk_States]))),
IF(C185="Australia",
    INDEX(Table9[Australia_States], RANDBETWEEN(1, COUNTA(Table9[Australia_States]))),
IF(C185="India",
    INDEX(Table9[India_states], RANDBETWEEN(1, COUNTA(Table9[India_states]))),
IF(C185="New Zealand",
    INDEX(Table9[NewZealand_States], RANDBETWEEN(1, COUNTA(Table9[NewZealand_States]))),
""))))))</f>
        <v>Melbourne</v>
      </c>
      <c r="C185" s="20" t="s">
        <v>14</v>
      </c>
      <c r="D185" s="20" t="s">
        <v>44</v>
      </c>
      <c r="E185" s="28">
        <v>44637</v>
      </c>
      <c r="F185" s="29">
        <v>44637</v>
      </c>
      <c r="G185" s="30">
        <v>44637</v>
      </c>
      <c r="H185" s="31">
        <f t="shared" si="12"/>
        <v>0.94230769230769229</v>
      </c>
      <c r="I185" s="31">
        <f t="shared" si="13"/>
        <v>159.25</v>
      </c>
      <c r="J185" s="31">
        <f t="shared" si="14"/>
        <v>3.7692307692307692</v>
      </c>
      <c r="K185" s="25">
        <v>637</v>
      </c>
      <c r="L185" s="26">
        <v>169</v>
      </c>
      <c r="M185" s="24">
        <f t="shared" si="15"/>
        <v>2.8269230769230766</v>
      </c>
      <c r="N185" s="24">
        <f t="shared" si="16"/>
        <v>477.75</v>
      </c>
      <c r="O185" s="27" t="str">
        <f t="shared" si="17"/>
        <v>Average</v>
      </c>
      <c r="W185" s="50"/>
      <c r="X185" s="50"/>
      <c r="Y185" s="50"/>
      <c r="Z185" s="50"/>
      <c r="AA185" s="50"/>
      <c r="AB185" s="50"/>
    </row>
    <row r="186" spans="1:28" x14ac:dyDescent="0.25">
      <c r="A186" s="19" t="s">
        <v>16</v>
      </c>
      <c r="B186" s="19" t="str">
        <f ca="1">IF(C186="USA",
    INDEX(Table9[USA_States], RANDBETWEEN(1, COUNTA(Table9[USA_States]))),
IF(C186="Canada",
    INDEX(Table9[Canada_States], RANDBETWEEN(1, COUNTA(Table9[Canada_States]))),
IF(C186="UK",
    INDEX(Table9[Uk_States], RANDBETWEEN(1, COUNTA(Table9[Uk_States]))),
IF(C186="Australia",
    INDEX(Table9[Australia_States], RANDBETWEEN(1, COUNTA(Table9[Australia_States]))),
IF(C186="India",
    INDEX(Table9[India_states], RANDBETWEEN(1, COUNTA(Table9[India_states]))),
IF(C186="New Zealand",
    INDEX(Table9[NewZealand_States], RANDBETWEEN(1, COUNTA(Table9[NewZealand_States]))),
""))))))</f>
        <v>Brisbane</v>
      </c>
      <c r="C186" s="20" t="s">
        <v>14</v>
      </c>
      <c r="D186" s="20" t="s">
        <v>46</v>
      </c>
      <c r="E186" s="21">
        <v>44607</v>
      </c>
      <c r="F186" s="22">
        <v>44607</v>
      </c>
      <c r="G186" s="23">
        <v>44607</v>
      </c>
      <c r="H186" s="24">
        <f t="shared" si="12"/>
        <v>6.7645739910313898</v>
      </c>
      <c r="I186" s="24">
        <f t="shared" si="13"/>
        <v>1508.5</v>
      </c>
      <c r="J186" s="24">
        <f t="shared" si="14"/>
        <v>27.058295964125559</v>
      </c>
      <c r="K186" s="25">
        <v>6034</v>
      </c>
      <c r="L186" s="26">
        <v>223</v>
      </c>
      <c r="M186" s="24">
        <f t="shared" si="15"/>
        <v>20.293721973094168</v>
      </c>
      <c r="N186" s="24">
        <f t="shared" si="16"/>
        <v>4525.5</v>
      </c>
      <c r="O186" s="27" t="str">
        <f t="shared" si="17"/>
        <v>Average</v>
      </c>
      <c r="W186" s="50"/>
      <c r="X186" s="50"/>
      <c r="Y186" s="50"/>
      <c r="Z186" s="50"/>
      <c r="AA186" s="50"/>
      <c r="AB186" s="50"/>
    </row>
    <row r="187" spans="1:28" x14ac:dyDescent="0.25">
      <c r="A187" s="19" t="s">
        <v>13</v>
      </c>
      <c r="B187" s="19" t="str">
        <f ca="1">IF(C187="USA",
    INDEX(Table9[USA_States], RANDBETWEEN(1, COUNTA(Table9[USA_States]))),
IF(C187="Canada",
    INDEX(Table9[Canada_States], RANDBETWEEN(1, COUNTA(Table9[Canada_States]))),
IF(C187="UK",
    INDEX(Table9[Uk_States], RANDBETWEEN(1, COUNTA(Table9[Uk_States]))),
IF(C187="Australia",
    INDEX(Table9[Australia_States], RANDBETWEEN(1, COUNTA(Table9[Australia_States]))),
IF(C187="India",
    INDEX(Table9[India_states], RANDBETWEEN(1, COUNTA(Table9[India_states]))),
IF(C187="New Zealand",
    INDEX(Table9[NewZealand_States], RANDBETWEEN(1, COUNTA(Table9[NewZealand_States]))),
""))))))</f>
        <v>Nebraska</v>
      </c>
      <c r="C187" s="20" t="s">
        <v>25</v>
      </c>
      <c r="D187" s="20" t="s">
        <v>26</v>
      </c>
      <c r="E187" s="28">
        <v>44741</v>
      </c>
      <c r="F187" s="29">
        <v>44741</v>
      </c>
      <c r="G187" s="30">
        <v>44741</v>
      </c>
      <c r="H187" s="31">
        <f t="shared" si="12"/>
        <v>1.678082191780822</v>
      </c>
      <c r="I187" s="31">
        <f t="shared" si="13"/>
        <v>245</v>
      </c>
      <c r="J187" s="31">
        <f t="shared" si="14"/>
        <v>6.7123287671232879</v>
      </c>
      <c r="K187" s="25">
        <v>980</v>
      </c>
      <c r="L187" s="26">
        <v>146</v>
      </c>
      <c r="M187" s="24">
        <f t="shared" si="15"/>
        <v>5.0342465753424657</v>
      </c>
      <c r="N187" s="24">
        <f t="shared" si="16"/>
        <v>735</v>
      </c>
      <c r="O187" s="27" t="str">
        <f t="shared" si="17"/>
        <v>Average</v>
      </c>
      <c r="W187" s="50"/>
      <c r="X187" s="50"/>
      <c r="Y187" s="50"/>
      <c r="Z187" s="50"/>
      <c r="AA187" s="50"/>
      <c r="AB187" s="50"/>
    </row>
    <row r="188" spans="1:28" x14ac:dyDescent="0.25">
      <c r="A188" s="19" t="s">
        <v>11</v>
      </c>
      <c r="B188" s="19" t="str">
        <f ca="1">IF(C188="USA",
    INDEX(Table9[USA_States], RANDBETWEEN(1, COUNTA(Table9[USA_States]))),
IF(C188="Canada",
    INDEX(Table9[Canada_States], RANDBETWEEN(1, COUNTA(Table9[Canada_States]))),
IF(C188="UK",
    INDEX(Table9[Uk_States], RANDBETWEEN(1, COUNTA(Table9[Uk_States]))),
IF(C188="Australia",
    INDEX(Table9[Australia_States], RANDBETWEEN(1, COUNTA(Table9[Australia_States]))),
IF(C188="India",
    INDEX(Table9[India_states], RANDBETWEEN(1, COUNTA(Table9[India_states]))),
IF(C188="New Zealand",
    INDEX(Table9[NewZealand_States], RANDBETWEEN(1, COUNTA(Table9[NewZealand_States]))),
""))))))</f>
        <v>New Mexico</v>
      </c>
      <c r="C188" s="20" t="s">
        <v>25</v>
      </c>
      <c r="D188" s="20" t="s">
        <v>41</v>
      </c>
      <c r="E188" s="21">
        <v>44705</v>
      </c>
      <c r="F188" s="22">
        <v>44705</v>
      </c>
      <c r="G188" s="23">
        <v>44705</v>
      </c>
      <c r="H188" s="24">
        <f t="shared" si="12"/>
        <v>6.296875</v>
      </c>
      <c r="I188" s="24">
        <f t="shared" si="13"/>
        <v>705.25</v>
      </c>
      <c r="J188" s="24">
        <f t="shared" si="14"/>
        <v>25.1875</v>
      </c>
      <c r="K188" s="25">
        <v>2821</v>
      </c>
      <c r="L188" s="26">
        <v>112</v>
      </c>
      <c r="M188" s="24">
        <f t="shared" si="15"/>
        <v>18.890625</v>
      </c>
      <c r="N188" s="24">
        <f t="shared" si="16"/>
        <v>2115.75</v>
      </c>
      <c r="O188" s="27" t="str">
        <f t="shared" si="17"/>
        <v>Average</v>
      </c>
      <c r="W188" s="50"/>
      <c r="X188" s="50"/>
      <c r="Y188" s="50"/>
      <c r="Z188" s="50"/>
      <c r="AA188" s="50"/>
      <c r="AB188" s="50"/>
    </row>
    <row r="189" spans="1:28" x14ac:dyDescent="0.25">
      <c r="A189" s="19" t="s">
        <v>27</v>
      </c>
      <c r="B189" s="19" t="str">
        <f ca="1">IF(C189="USA",
    INDEX(Table9[USA_States], RANDBETWEEN(1, COUNTA(Table9[USA_States]))),
IF(C189="Canada",
    INDEX(Table9[Canada_States], RANDBETWEEN(1, COUNTA(Table9[Canada_States]))),
IF(C189="UK",
    INDEX(Table9[Uk_States], RANDBETWEEN(1, COUNTA(Table9[Uk_States]))),
IF(C189="Australia",
    INDEX(Table9[Australia_States], RANDBETWEEN(1, COUNTA(Table9[Australia_States]))),
IF(C189="India",
    INDEX(Table9[India_states], RANDBETWEEN(1, COUNTA(Table9[India_states]))),
IF(C189="New Zealand",
    INDEX(Table9[NewZealand_States], RANDBETWEEN(1, COUNTA(Table9[NewZealand_States]))),
""))))))</f>
        <v>London</v>
      </c>
      <c r="C189" s="20" t="s">
        <v>6</v>
      </c>
      <c r="D189" s="20" t="s">
        <v>36</v>
      </c>
      <c r="E189" s="28">
        <v>44571</v>
      </c>
      <c r="F189" s="29">
        <v>44571</v>
      </c>
      <c r="G189" s="30">
        <v>44571</v>
      </c>
      <c r="H189" s="31">
        <f t="shared" si="12"/>
        <v>3.136443661971831</v>
      </c>
      <c r="I189" s="31">
        <f t="shared" si="13"/>
        <v>890.75</v>
      </c>
      <c r="J189" s="31">
        <f t="shared" si="14"/>
        <v>12.545774647887324</v>
      </c>
      <c r="K189" s="25">
        <v>3563</v>
      </c>
      <c r="L189" s="26">
        <v>284</v>
      </c>
      <c r="M189" s="24">
        <f t="shared" si="15"/>
        <v>9.4093309859154921</v>
      </c>
      <c r="N189" s="24">
        <f t="shared" si="16"/>
        <v>2672.25</v>
      </c>
      <c r="O189" s="27" t="str">
        <f t="shared" si="17"/>
        <v>Average</v>
      </c>
      <c r="W189" s="50"/>
      <c r="X189" s="50"/>
      <c r="Y189" s="50"/>
      <c r="Z189" s="50"/>
      <c r="AA189" s="50"/>
      <c r="AB189" s="50"/>
    </row>
    <row r="190" spans="1:28" x14ac:dyDescent="0.25">
      <c r="A190" s="19" t="s">
        <v>37</v>
      </c>
      <c r="B190" s="19" t="str">
        <f ca="1">IF(C190="USA",
    INDEX(Table9[USA_States], RANDBETWEEN(1, COUNTA(Table9[USA_States]))),
IF(C190="Canada",
    INDEX(Table9[Canada_States], RANDBETWEEN(1, COUNTA(Table9[Canada_States]))),
IF(C190="UK",
    INDEX(Table9[Uk_States], RANDBETWEEN(1, COUNTA(Table9[Uk_States]))),
IF(C190="Australia",
    INDEX(Table9[Australia_States], RANDBETWEEN(1, COUNTA(Table9[Australia_States]))),
IF(C190="India",
    INDEX(Table9[India_states], RANDBETWEEN(1, COUNTA(Table9[India_states]))),
IF(C190="New Zealand",
    INDEX(Table9[NewZealand_States], RANDBETWEEN(1, COUNTA(Table9[NewZealand_States]))),
""))))))</f>
        <v>Kentucky</v>
      </c>
      <c r="C190" s="20" t="s">
        <v>25</v>
      </c>
      <c r="D190" s="20" t="s">
        <v>50</v>
      </c>
      <c r="E190" s="21">
        <v>44635</v>
      </c>
      <c r="F190" s="22">
        <v>44635</v>
      </c>
      <c r="G190" s="23">
        <v>44635</v>
      </c>
      <c r="H190" s="24">
        <f t="shared" si="12"/>
        <v>5.3884892086330938</v>
      </c>
      <c r="I190" s="24">
        <f t="shared" si="13"/>
        <v>749</v>
      </c>
      <c r="J190" s="24">
        <f t="shared" si="14"/>
        <v>21.553956834532375</v>
      </c>
      <c r="K190" s="25">
        <v>2996</v>
      </c>
      <c r="L190" s="26">
        <v>139</v>
      </c>
      <c r="M190" s="24">
        <f t="shared" si="15"/>
        <v>16.165467625899282</v>
      </c>
      <c r="N190" s="24">
        <f t="shared" si="16"/>
        <v>2247</v>
      </c>
      <c r="O190" s="27" t="str">
        <f t="shared" si="17"/>
        <v>Average</v>
      </c>
      <c r="W190" s="50"/>
      <c r="X190" s="50"/>
      <c r="Y190" s="50"/>
      <c r="Z190" s="50"/>
      <c r="AA190" s="50"/>
      <c r="AB190" s="50"/>
    </row>
    <row r="191" spans="1:28" x14ac:dyDescent="0.25">
      <c r="A191" s="19" t="s">
        <v>32</v>
      </c>
      <c r="B191" s="19" t="str">
        <f ca="1">IF(C191="USA",
    INDEX(Table9[USA_States], RANDBETWEEN(1, COUNTA(Table9[USA_States]))),
IF(C191="Canada",
    INDEX(Table9[Canada_States], RANDBETWEEN(1, COUNTA(Table9[Canada_States]))),
IF(C191="UK",
    INDEX(Table9[Uk_States], RANDBETWEEN(1, COUNTA(Table9[Uk_States]))),
IF(C191="Australia",
    INDEX(Table9[Australia_States], RANDBETWEEN(1, COUNTA(Table9[Australia_States]))),
IF(C191="India",
    INDEX(Table9[India_states], RANDBETWEEN(1, COUNTA(Table9[India_states]))),
IF(C191="New Zealand",
    INDEX(Table9[NewZealand_States], RANDBETWEEN(1, COUNTA(Table9[NewZealand_States]))),
""))))))</f>
        <v>New Brunswick</v>
      </c>
      <c r="C191" s="20" t="s">
        <v>28</v>
      </c>
      <c r="D191" s="20" t="s">
        <v>36</v>
      </c>
      <c r="E191" s="28">
        <v>44600</v>
      </c>
      <c r="F191" s="29">
        <v>44600</v>
      </c>
      <c r="G191" s="30">
        <v>44600</v>
      </c>
      <c r="H191" s="31">
        <f t="shared" si="12"/>
        <v>1.970873786407767</v>
      </c>
      <c r="I191" s="31">
        <f t="shared" si="13"/>
        <v>609</v>
      </c>
      <c r="J191" s="31">
        <f t="shared" si="14"/>
        <v>7.883495145631068</v>
      </c>
      <c r="K191" s="25">
        <v>2436</v>
      </c>
      <c r="L191" s="26">
        <v>309</v>
      </c>
      <c r="M191" s="24">
        <f t="shared" si="15"/>
        <v>5.9126213592233015</v>
      </c>
      <c r="N191" s="24">
        <f t="shared" si="16"/>
        <v>1827</v>
      </c>
      <c r="O191" s="27" t="str">
        <f t="shared" si="17"/>
        <v>Average</v>
      </c>
      <c r="W191" s="50"/>
      <c r="X191" s="50"/>
      <c r="Y191" s="50"/>
      <c r="Z191" s="50"/>
      <c r="AA191" s="50"/>
      <c r="AB191" s="50"/>
    </row>
    <row r="192" spans="1:28" x14ac:dyDescent="0.25">
      <c r="A192" s="19" t="s">
        <v>22</v>
      </c>
      <c r="B192" s="19" t="str">
        <f ca="1">IF(C192="USA",
    INDEX(Table9[USA_States], RANDBETWEEN(1, COUNTA(Table9[USA_States]))),
IF(C192="Canada",
    INDEX(Table9[Canada_States], RANDBETWEEN(1, COUNTA(Table9[Canada_States]))),
IF(C192="UK",
    INDEX(Table9[Uk_States], RANDBETWEEN(1, COUNTA(Table9[Uk_States]))),
IF(C192="Australia",
    INDEX(Table9[Australia_States], RANDBETWEEN(1, COUNTA(Table9[Australia_States]))),
IF(C192="India",
    INDEX(Table9[India_states], RANDBETWEEN(1, COUNTA(Table9[India_states]))),
IF(C192="New Zealand",
    INDEX(Table9[NewZealand_States], RANDBETWEEN(1, COUNTA(Table9[NewZealand_States]))),
""))))))</f>
        <v>Tripura</v>
      </c>
      <c r="C192" s="20" t="s">
        <v>9</v>
      </c>
      <c r="D192" s="20" t="s">
        <v>56</v>
      </c>
      <c r="E192" s="21">
        <v>44617</v>
      </c>
      <c r="F192" s="22">
        <v>44617</v>
      </c>
      <c r="G192" s="23">
        <v>44617</v>
      </c>
      <c r="H192" s="24">
        <f t="shared" si="12"/>
        <v>3.85</v>
      </c>
      <c r="I192" s="24">
        <f t="shared" si="13"/>
        <v>385</v>
      </c>
      <c r="J192" s="24">
        <f t="shared" si="14"/>
        <v>15.4</v>
      </c>
      <c r="K192" s="25">
        <v>1540</v>
      </c>
      <c r="L192" s="26">
        <v>100</v>
      </c>
      <c r="M192" s="24">
        <f t="shared" si="15"/>
        <v>11.55</v>
      </c>
      <c r="N192" s="24">
        <f t="shared" si="16"/>
        <v>1155</v>
      </c>
      <c r="O192" s="27" t="str">
        <f t="shared" si="17"/>
        <v>Average</v>
      </c>
      <c r="W192" s="50"/>
      <c r="X192" s="50"/>
      <c r="Y192" s="50"/>
      <c r="Z192" s="50"/>
      <c r="AA192" s="50"/>
      <c r="AB192" s="50"/>
    </row>
    <row r="193" spans="1:28" x14ac:dyDescent="0.25">
      <c r="A193" s="19" t="s">
        <v>18</v>
      </c>
      <c r="B193" s="19" t="str">
        <f ca="1">IF(C193="USA",
    INDEX(Table9[USA_States], RANDBETWEEN(1, COUNTA(Table9[USA_States]))),
IF(C193="Canada",
    INDEX(Table9[Canada_States], RANDBETWEEN(1, COUNTA(Table9[Canada_States]))),
IF(C193="UK",
    INDEX(Table9[Uk_States], RANDBETWEEN(1, COUNTA(Table9[Uk_States]))),
IF(C193="Australia",
    INDEX(Table9[Australia_States], RANDBETWEEN(1, COUNTA(Table9[Australia_States]))),
IF(C193="India",
    INDEX(Table9[India_states], RANDBETWEEN(1, COUNTA(Table9[India_states]))),
IF(C193="New Zealand",
    INDEX(Table9[NewZealand_States], RANDBETWEEN(1, COUNTA(Table9[NewZealand_States]))),
""))))))</f>
        <v>Kansas</v>
      </c>
      <c r="C193" s="20" t="s">
        <v>25</v>
      </c>
      <c r="D193" s="20" t="s">
        <v>29</v>
      </c>
      <c r="E193" s="28">
        <v>44684</v>
      </c>
      <c r="F193" s="29">
        <v>44684</v>
      </c>
      <c r="G193" s="30">
        <v>44684</v>
      </c>
      <c r="H193" s="31">
        <f t="shared" si="12"/>
        <v>41.166666666666664</v>
      </c>
      <c r="I193" s="31">
        <f t="shared" si="13"/>
        <v>1729</v>
      </c>
      <c r="J193" s="31">
        <f t="shared" si="14"/>
        <v>164.66666666666666</v>
      </c>
      <c r="K193" s="25">
        <v>6916</v>
      </c>
      <c r="L193" s="26">
        <v>42</v>
      </c>
      <c r="M193" s="24">
        <f t="shared" si="15"/>
        <v>123.5</v>
      </c>
      <c r="N193" s="24">
        <f t="shared" si="16"/>
        <v>5187</v>
      </c>
      <c r="O193" s="27" t="str">
        <f t="shared" si="17"/>
        <v>Average</v>
      </c>
      <c r="W193" s="50"/>
      <c r="X193" s="50"/>
      <c r="Y193" s="50"/>
      <c r="Z193" s="50"/>
      <c r="AA193" s="50"/>
      <c r="AB193" s="50"/>
    </row>
    <row r="194" spans="1:28" x14ac:dyDescent="0.25">
      <c r="A194" s="19" t="s">
        <v>35</v>
      </c>
      <c r="B194" s="19" t="str">
        <f ca="1">IF(C194="USA",
    INDEX(Table9[USA_States], RANDBETWEEN(1, COUNTA(Table9[USA_States]))),
IF(C194="Canada",
    INDEX(Table9[Canada_States], RANDBETWEEN(1, COUNTA(Table9[Canada_States]))),
IF(C194="UK",
    INDEX(Table9[Uk_States], RANDBETWEEN(1, COUNTA(Table9[Uk_States]))),
IF(C194="Australia",
    INDEX(Table9[Australia_States], RANDBETWEEN(1, COUNTA(Table9[Australia_States]))),
IF(C194="India",
    INDEX(Table9[India_states], RANDBETWEEN(1, COUNTA(Table9[India_states]))),
IF(C194="New Zealand",
    INDEX(Table9[NewZealand_States], RANDBETWEEN(1, COUNTA(Table9[NewZealand_States]))),
""))))))</f>
        <v>Louisiana</v>
      </c>
      <c r="C194" s="20" t="s">
        <v>25</v>
      </c>
      <c r="D194" s="20" t="s">
        <v>41</v>
      </c>
      <c r="E194" s="21">
        <v>44726</v>
      </c>
      <c r="F194" s="22">
        <v>44726</v>
      </c>
      <c r="G194" s="23">
        <v>44726</v>
      </c>
      <c r="H194" s="24">
        <f t="shared" ref="H194:H257" si="18">J194/4</f>
        <v>57.385416666666664</v>
      </c>
      <c r="I194" s="24">
        <f t="shared" ref="I194:I257" si="19">H194*L194</f>
        <v>1377.25</v>
      </c>
      <c r="J194" s="24">
        <f t="shared" ref="J194:J257" si="20">K194/L194</f>
        <v>229.54166666666666</v>
      </c>
      <c r="K194" s="25">
        <v>5509</v>
      </c>
      <c r="L194" s="26">
        <v>24</v>
      </c>
      <c r="M194" s="24">
        <f t="shared" ref="M194:M257" si="21">J194-H194</f>
        <v>172.15625</v>
      </c>
      <c r="N194" s="24">
        <f t="shared" ref="N194:N257" si="22">K194-I194</f>
        <v>4131.75</v>
      </c>
      <c r="O194" s="27" t="str">
        <f t="shared" ref="O194:O257" si="23">IF(K194&gt;12000, "Very Good", IF(K194&gt;=8000, "Good", "Average"))</f>
        <v>Average</v>
      </c>
      <c r="W194" s="50"/>
      <c r="X194" s="50"/>
      <c r="Y194" s="50"/>
      <c r="Z194" s="50"/>
      <c r="AA194" s="50"/>
      <c r="AB194" s="50"/>
    </row>
    <row r="195" spans="1:28" x14ac:dyDescent="0.25">
      <c r="A195" s="19" t="s">
        <v>18</v>
      </c>
      <c r="B195" s="19" t="str">
        <f ca="1">IF(C195="USA",
    INDEX(Table9[USA_States], RANDBETWEEN(1, COUNTA(Table9[USA_States]))),
IF(C195="Canada",
    INDEX(Table9[Canada_States], RANDBETWEEN(1, COUNTA(Table9[Canada_States]))),
IF(C195="UK",
    INDEX(Table9[Uk_States], RANDBETWEEN(1, COUNTA(Table9[Uk_States]))),
IF(C195="Australia",
    INDEX(Table9[Australia_States], RANDBETWEEN(1, COUNTA(Table9[Australia_States]))),
IF(C195="India",
    INDEX(Table9[India_states], RANDBETWEEN(1, COUNTA(Table9[India_states]))),
IF(C195="New Zealand",
    INDEX(Table9[NewZealand_States], RANDBETWEEN(1, COUNTA(Table9[NewZealand_States]))),
""))))))</f>
        <v>Mizoram</v>
      </c>
      <c r="C195" s="20" t="s">
        <v>9</v>
      </c>
      <c r="D195" s="20" t="s">
        <v>21</v>
      </c>
      <c r="E195" s="28">
        <v>44782</v>
      </c>
      <c r="F195" s="29">
        <v>44782</v>
      </c>
      <c r="G195" s="30">
        <v>44782</v>
      </c>
      <c r="H195" s="31">
        <f t="shared" si="18"/>
        <v>39.132530120481931</v>
      </c>
      <c r="I195" s="31">
        <f t="shared" si="19"/>
        <v>3248.0000000000005</v>
      </c>
      <c r="J195" s="31">
        <f t="shared" si="20"/>
        <v>156.53012048192772</v>
      </c>
      <c r="K195" s="25">
        <v>12992</v>
      </c>
      <c r="L195" s="26">
        <v>83</v>
      </c>
      <c r="M195" s="24">
        <f t="shared" si="21"/>
        <v>117.39759036144579</v>
      </c>
      <c r="N195" s="24">
        <f t="shared" si="22"/>
        <v>9744</v>
      </c>
      <c r="O195" s="27" t="str">
        <f t="shared" si="23"/>
        <v>Very Good</v>
      </c>
      <c r="W195" s="50"/>
      <c r="X195" s="50"/>
      <c r="Y195" s="50"/>
      <c r="Z195" s="50"/>
      <c r="AA195" s="50"/>
      <c r="AB195" s="50"/>
    </row>
    <row r="196" spans="1:28" x14ac:dyDescent="0.25">
      <c r="A196" s="19" t="s">
        <v>45</v>
      </c>
      <c r="B196" s="19" t="str">
        <f ca="1">IF(C196="USA",
    INDEX(Table9[USA_States], RANDBETWEEN(1, COUNTA(Table9[USA_States]))),
IF(C196="Canada",
    INDEX(Table9[Canada_States], RANDBETWEEN(1, COUNTA(Table9[Canada_States]))),
IF(C196="UK",
    INDEX(Table9[Uk_States], RANDBETWEEN(1, COUNTA(Table9[Uk_States]))),
IF(C196="Australia",
    INDEX(Table9[Australia_States], RANDBETWEEN(1, COUNTA(Table9[Australia_States]))),
IF(C196="India",
    INDEX(Table9[India_states], RANDBETWEEN(1, COUNTA(Table9[India_states]))),
IF(C196="New Zealand",
    INDEX(Table9[NewZealand_States], RANDBETWEEN(1, COUNTA(Table9[NewZealand_States]))),
""))))))</f>
        <v>Auckland</v>
      </c>
      <c r="C196" s="20" t="s">
        <v>20</v>
      </c>
      <c r="D196" s="20" t="s">
        <v>44</v>
      </c>
      <c r="E196" s="21">
        <v>44753</v>
      </c>
      <c r="F196" s="22">
        <v>44753</v>
      </c>
      <c r="G196" s="23">
        <v>44753</v>
      </c>
      <c r="H196" s="24">
        <f t="shared" si="18"/>
        <v>3.9786324786324787</v>
      </c>
      <c r="I196" s="24">
        <f t="shared" si="19"/>
        <v>931</v>
      </c>
      <c r="J196" s="24">
        <f t="shared" si="20"/>
        <v>15.914529914529915</v>
      </c>
      <c r="K196" s="25">
        <v>3724</v>
      </c>
      <c r="L196" s="26">
        <v>234</v>
      </c>
      <c r="M196" s="24">
        <f t="shared" si="21"/>
        <v>11.935897435897436</v>
      </c>
      <c r="N196" s="24">
        <f t="shared" si="22"/>
        <v>2793</v>
      </c>
      <c r="O196" s="27" t="str">
        <f t="shared" si="23"/>
        <v>Average</v>
      </c>
      <c r="W196" s="50"/>
      <c r="X196" s="50"/>
      <c r="Y196" s="50"/>
      <c r="Z196" s="50"/>
      <c r="AA196" s="50"/>
      <c r="AB196" s="50"/>
    </row>
    <row r="197" spans="1:28" x14ac:dyDescent="0.25">
      <c r="A197" s="19" t="s">
        <v>40</v>
      </c>
      <c r="B197" s="19" t="str">
        <f ca="1">IF(C197="USA",
    INDEX(Table9[USA_States], RANDBETWEEN(1, COUNTA(Table9[USA_States]))),
IF(C197="Canada",
    INDEX(Table9[Canada_States], RANDBETWEEN(1, COUNTA(Table9[Canada_States]))),
IF(C197="UK",
    INDEX(Table9[Uk_States], RANDBETWEEN(1, COUNTA(Table9[Uk_States]))),
IF(C197="Australia",
    INDEX(Table9[Australia_States], RANDBETWEEN(1, COUNTA(Table9[Australia_States]))),
IF(C197="India",
    INDEX(Table9[India_states], RANDBETWEEN(1, COUNTA(Table9[India_states]))),
IF(C197="New Zealand",
    INDEX(Table9[NewZealand_States], RANDBETWEEN(1, COUNTA(Table9[NewZealand_States]))),
""))))))</f>
        <v>London</v>
      </c>
      <c r="C197" s="20" t="s">
        <v>6</v>
      </c>
      <c r="D197" s="20" t="s">
        <v>44</v>
      </c>
      <c r="E197" s="28">
        <v>44575</v>
      </c>
      <c r="F197" s="29">
        <v>44575</v>
      </c>
      <c r="G197" s="30">
        <v>44575</v>
      </c>
      <c r="H197" s="31">
        <f t="shared" si="18"/>
        <v>15.11228813559322</v>
      </c>
      <c r="I197" s="31">
        <f t="shared" si="19"/>
        <v>1783.25</v>
      </c>
      <c r="J197" s="31">
        <f t="shared" si="20"/>
        <v>60.449152542372879</v>
      </c>
      <c r="K197" s="25">
        <v>7133</v>
      </c>
      <c r="L197" s="26">
        <v>118</v>
      </c>
      <c r="M197" s="24">
        <f t="shared" si="21"/>
        <v>45.336864406779661</v>
      </c>
      <c r="N197" s="24">
        <f t="shared" si="22"/>
        <v>5349.75</v>
      </c>
      <c r="O197" s="27" t="str">
        <f t="shared" si="23"/>
        <v>Average</v>
      </c>
      <c r="W197" s="50"/>
      <c r="X197" s="50"/>
      <c r="Y197" s="50"/>
      <c r="Z197" s="50"/>
      <c r="AA197" s="50"/>
      <c r="AB197" s="50"/>
    </row>
    <row r="198" spans="1:28" x14ac:dyDescent="0.25">
      <c r="A198" s="19" t="s">
        <v>8</v>
      </c>
      <c r="B198" s="19" t="str">
        <f ca="1">IF(C198="USA",
    INDEX(Table9[USA_States], RANDBETWEEN(1, COUNTA(Table9[USA_States]))),
IF(C198="Canada",
    INDEX(Table9[Canada_States], RANDBETWEEN(1, COUNTA(Table9[Canada_States]))),
IF(C198="UK",
    INDEX(Table9[Uk_States], RANDBETWEEN(1, COUNTA(Table9[Uk_States]))),
IF(C198="Australia",
    INDEX(Table9[Australia_States], RANDBETWEEN(1, COUNTA(Table9[Australia_States]))),
IF(C198="India",
    INDEX(Table9[India_states], RANDBETWEEN(1, COUNTA(Table9[India_states]))),
IF(C198="New Zealand",
    INDEX(Table9[NewZealand_States], RANDBETWEEN(1, COUNTA(Table9[NewZealand_States]))),
""))))))</f>
        <v>Ontario</v>
      </c>
      <c r="C198" s="20" t="s">
        <v>28</v>
      </c>
      <c r="D198" s="20" t="s">
        <v>44</v>
      </c>
      <c r="E198" s="21">
        <v>44616</v>
      </c>
      <c r="F198" s="22">
        <v>44616</v>
      </c>
      <c r="G198" s="23">
        <v>44616</v>
      </c>
      <c r="H198" s="24">
        <f t="shared" si="18"/>
        <v>46.831521739130437</v>
      </c>
      <c r="I198" s="24">
        <f t="shared" si="19"/>
        <v>2154.25</v>
      </c>
      <c r="J198" s="24">
        <f t="shared" si="20"/>
        <v>187.32608695652175</v>
      </c>
      <c r="K198" s="25">
        <v>8617</v>
      </c>
      <c r="L198" s="26">
        <v>46</v>
      </c>
      <c r="M198" s="24">
        <f t="shared" si="21"/>
        <v>140.49456521739131</v>
      </c>
      <c r="N198" s="24">
        <f t="shared" si="22"/>
        <v>6462.75</v>
      </c>
      <c r="O198" s="27" t="str">
        <f t="shared" si="23"/>
        <v>Good</v>
      </c>
      <c r="W198" s="50"/>
      <c r="X198" s="50"/>
      <c r="Y198" s="50"/>
      <c r="Z198" s="50"/>
      <c r="AA198" s="50"/>
      <c r="AB198" s="50"/>
    </row>
    <row r="199" spans="1:28" x14ac:dyDescent="0.25">
      <c r="A199" s="19" t="s">
        <v>16</v>
      </c>
      <c r="B199" s="19" t="str">
        <f ca="1">IF(C199="USA",
    INDEX(Table9[USA_States], RANDBETWEEN(1, COUNTA(Table9[USA_States]))),
IF(C199="Canada",
    INDEX(Table9[Canada_States], RANDBETWEEN(1, COUNTA(Table9[Canada_States]))),
IF(C199="UK",
    INDEX(Table9[Uk_States], RANDBETWEEN(1, COUNTA(Table9[Uk_States]))),
IF(C199="Australia",
    INDEX(Table9[Australia_States], RANDBETWEEN(1, COUNTA(Table9[Australia_States]))),
IF(C199="India",
    INDEX(Table9[India_states], RANDBETWEEN(1, COUNTA(Table9[India_states]))),
IF(C199="New Zealand",
    INDEX(Table9[NewZealand_States], RANDBETWEEN(1, COUNTA(Table9[NewZealand_States]))),
""))))))</f>
        <v>Bay of Plenty</v>
      </c>
      <c r="C199" s="20" t="s">
        <v>20</v>
      </c>
      <c r="D199" s="20" t="s">
        <v>55</v>
      </c>
      <c r="E199" s="21">
        <v>44676</v>
      </c>
      <c r="F199" s="22">
        <v>44676</v>
      </c>
      <c r="G199" s="23">
        <v>44676</v>
      </c>
      <c r="H199" s="24">
        <f t="shared" si="18"/>
        <v>62.888297872340424</v>
      </c>
      <c r="I199" s="24">
        <f t="shared" si="19"/>
        <v>2955.75</v>
      </c>
      <c r="J199" s="24">
        <f t="shared" si="20"/>
        <v>251.55319148936169</v>
      </c>
      <c r="K199" s="25">
        <v>11823</v>
      </c>
      <c r="L199" s="26">
        <v>47</v>
      </c>
      <c r="M199" s="24">
        <f t="shared" si="21"/>
        <v>188.66489361702128</v>
      </c>
      <c r="N199" s="24">
        <f t="shared" si="22"/>
        <v>8867.25</v>
      </c>
      <c r="O199" s="27" t="str">
        <f t="shared" si="23"/>
        <v>Good</v>
      </c>
      <c r="W199" s="50"/>
      <c r="X199" s="50"/>
      <c r="Y199" s="50"/>
      <c r="Z199" s="50"/>
      <c r="AA199" s="50"/>
      <c r="AB199" s="50"/>
    </row>
    <row r="200" spans="1:28" x14ac:dyDescent="0.25">
      <c r="A200" s="19" t="s">
        <v>42</v>
      </c>
      <c r="B200" s="19" t="str">
        <f ca="1">IF(C200="USA",
    INDEX(Table9[USA_States], RANDBETWEEN(1, COUNTA(Table9[USA_States]))),
IF(C200="Canada",
    INDEX(Table9[Canada_States], RANDBETWEEN(1, COUNTA(Table9[Canada_States]))),
IF(C200="UK",
    INDEX(Table9[Uk_States], RANDBETWEEN(1, COUNTA(Table9[Uk_States]))),
IF(C200="Australia",
    INDEX(Table9[Australia_States], RANDBETWEEN(1, COUNTA(Table9[Australia_States]))),
IF(C200="India",
    INDEX(Table9[India_states], RANDBETWEEN(1, COUNTA(Table9[India_states]))),
IF(C200="New Zealand",
    INDEX(Table9[NewZealand_States], RANDBETWEEN(1, COUNTA(Table9[NewZealand_States]))),
""))))))</f>
        <v>New South Wales</v>
      </c>
      <c r="C200" s="20" t="s">
        <v>14</v>
      </c>
      <c r="D200" s="20" t="s">
        <v>34</v>
      </c>
      <c r="E200" s="28">
        <v>44691</v>
      </c>
      <c r="F200" s="29">
        <v>44691</v>
      </c>
      <c r="G200" s="30">
        <v>44691</v>
      </c>
      <c r="H200" s="31">
        <f t="shared" si="18"/>
        <v>35.213414634146339</v>
      </c>
      <c r="I200" s="31">
        <f t="shared" si="19"/>
        <v>1443.75</v>
      </c>
      <c r="J200" s="31">
        <f t="shared" si="20"/>
        <v>140.85365853658536</v>
      </c>
      <c r="K200" s="25">
        <v>5775</v>
      </c>
      <c r="L200" s="26">
        <v>41</v>
      </c>
      <c r="M200" s="24">
        <f t="shared" si="21"/>
        <v>105.64024390243901</v>
      </c>
      <c r="N200" s="24">
        <f t="shared" si="22"/>
        <v>4331.25</v>
      </c>
      <c r="O200" s="27" t="str">
        <f t="shared" si="23"/>
        <v>Average</v>
      </c>
      <c r="W200" s="50"/>
      <c r="X200" s="50"/>
      <c r="Y200" s="50"/>
      <c r="Z200" s="50"/>
      <c r="AA200" s="50"/>
      <c r="AB200" s="50"/>
    </row>
    <row r="201" spans="1:28" x14ac:dyDescent="0.25">
      <c r="A201" s="19" t="s">
        <v>32</v>
      </c>
      <c r="B201" s="19" t="str">
        <f ca="1">IF(C201="USA",
    INDEX(Table9[USA_States], RANDBETWEEN(1, COUNTA(Table9[USA_States]))),
IF(C201="Canada",
    INDEX(Table9[Canada_States], RANDBETWEEN(1, COUNTA(Table9[Canada_States]))),
IF(C201="UK",
    INDEX(Table9[Uk_States], RANDBETWEEN(1, COUNTA(Table9[Uk_States]))),
IF(C201="Australia",
    INDEX(Table9[Australia_States], RANDBETWEEN(1, COUNTA(Table9[Australia_States]))),
IF(C201="India",
    INDEX(Table9[India_states], RANDBETWEEN(1, COUNTA(Table9[India_states]))),
IF(C201="New Zealand",
    INDEX(Table9[NewZealand_States], RANDBETWEEN(1, COUNTA(Table9[NewZealand_States]))),
""))))))</f>
        <v>Tasmania</v>
      </c>
      <c r="C201" s="20" t="s">
        <v>14</v>
      </c>
      <c r="D201" s="20" t="s">
        <v>38</v>
      </c>
      <c r="E201" s="21">
        <v>44735</v>
      </c>
      <c r="F201" s="22">
        <v>44735</v>
      </c>
      <c r="G201" s="23">
        <v>44735</v>
      </c>
      <c r="H201" s="24">
        <f t="shared" si="18"/>
        <v>11.931818181818182</v>
      </c>
      <c r="I201" s="24">
        <f t="shared" si="19"/>
        <v>3281.25</v>
      </c>
      <c r="J201" s="24">
        <f t="shared" si="20"/>
        <v>47.727272727272727</v>
      </c>
      <c r="K201" s="25">
        <v>13125</v>
      </c>
      <c r="L201" s="26">
        <v>275</v>
      </c>
      <c r="M201" s="24">
        <f t="shared" si="21"/>
        <v>35.795454545454547</v>
      </c>
      <c r="N201" s="24">
        <f t="shared" si="22"/>
        <v>9843.75</v>
      </c>
      <c r="O201" s="27" t="str">
        <f t="shared" si="23"/>
        <v>Very Good</v>
      </c>
      <c r="W201" s="50"/>
      <c r="X201" s="50"/>
      <c r="Y201" s="50"/>
      <c r="Z201" s="50"/>
      <c r="AA201" s="50"/>
      <c r="AB201" s="50"/>
    </row>
    <row r="202" spans="1:28" x14ac:dyDescent="0.25">
      <c r="A202" s="19" t="s">
        <v>33</v>
      </c>
      <c r="B202" s="19" t="str">
        <f ca="1">IF(C202="USA",
    INDEX(Table9[USA_States], RANDBETWEEN(1, COUNTA(Table9[USA_States]))),
IF(C202="Canada",
    INDEX(Table9[Canada_States], RANDBETWEEN(1, COUNTA(Table9[Canada_States]))),
IF(C202="UK",
    INDEX(Table9[Uk_States], RANDBETWEEN(1, COUNTA(Table9[Uk_States]))),
IF(C202="Australia",
    INDEX(Table9[Australia_States], RANDBETWEEN(1, COUNTA(Table9[Australia_States]))),
IF(C202="India",
    INDEX(Table9[India_states], RANDBETWEEN(1, COUNTA(Table9[India_states]))),
IF(C202="New Zealand",
    INDEX(Table9[NewZealand_States], RANDBETWEEN(1, COUNTA(Table9[NewZealand_States]))),
""))))))</f>
        <v>Ontario</v>
      </c>
      <c r="C202" s="20" t="s">
        <v>28</v>
      </c>
      <c r="D202" s="20" t="s">
        <v>15</v>
      </c>
      <c r="E202" s="28">
        <v>44620</v>
      </c>
      <c r="F202" s="29">
        <v>44620</v>
      </c>
      <c r="G202" s="30">
        <v>44620</v>
      </c>
      <c r="H202" s="31">
        <f t="shared" si="18"/>
        <v>9.6533783783783775</v>
      </c>
      <c r="I202" s="31">
        <f t="shared" si="19"/>
        <v>3571.7499999999995</v>
      </c>
      <c r="J202" s="31">
        <f t="shared" si="20"/>
        <v>38.61351351351351</v>
      </c>
      <c r="K202" s="25">
        <v>14287</v>
      </c>
      <c r="L202" s="26">
        <v>370</v>
      </c>
      <c r="M202" s="24">
        <f t="shared" si="21"/>
        <v>28.960135135135133</v>
      </c>
      <c r="N202" s="24">
        <f t="shared" si="22"/>
        <v>10715.25</v>
      </c>
      <c r="O202" s="27" t="str">
        <f t="shared" si="23"/>
        <v>Very Good</v>
      </c>
      <c r="W202" s="50"/>
      <c r="X202" s="50"/>
      <c r="Y202" s="50"/>
      <c r="Z202" s="50"/>
      <c r="AA202" s="50"/>
      <c r="AB202" s="50"/>
    </row>
    <row r="203" spans="1:28" x14ac:dyDescent="0.25">
      <c r="A203" s="19" t="s">
        <v>22</v>
      </c>
      <c r="B203" s="19" t="str">
        <f ca="1">IF(C203="USA",
    INDEX(Table9[USA_States], RANDBETWEEN(1, COUNTA(Table9[USA_States]))),
IF(C203="Canada",
    INDEX(Table9[Canada_States], RANDBETWEEN(1, COUNTA(Table9[Canada_States]))),
IF(C203="UK",
    INDEX(Table9[Uk_States], RANDBETWEEN(1, COUNTA(Table9[Uk_States]))),
IF(C203="Australia",
    INDEX(Table9[Australia_States], RANDBETWEEN(1, COUNTA(Table9[Australia_States]))),
IF(C203="India",
    INDEX(Table9[India_states], RANDBETWEEN(1, COUNTA(Table9[India_states]))),
IF(C203="New Zealand",
    INDEX(Table9[NewZealand_States], RANDBETWEEN(1, COUNTA(Table9[NewZealand_States]))),
""))))))</f>
        <v>California</v>
      </c>
      <c r="C203" s="20" t="s">
        <v>25</v>
      </c>
      <c r="D203" s="20" t="s">
        <v>34</v>
      </c>
      <c r="E203" s="21">
        <v>44706</v>
      </c>
      <c r="F203" s="22">
        <v>44706</v>
      </c>
      <c r="G203" s="23">
        <v>44706</v>
      </c>
      <c r="H203" s="24">
        <f t="shared" si="18"/>
        <v>29.407608695652176</v>
      </c>
      <c r="I203" s="24">
        <f t="shared" si="19"/>
        <v>4058.2500000000005</v>
      </c>
      <c r="J203" s="24">
        <f t="shared" si="20"/>
        <v>117.6304347826087</v>
      </c>
      <c r="K203" s="25">
        <v>16233</v>
      </c>
      <c r="L203" s="26">
        <v>138</v>
      </c>
      <c r="M203" s="24">
        <f t="shared" si="21"/>
        <v>88.22282608695653</v>
      </c>
      <c r="N203" s="24">
        <f t="shared" si="22"/>
        <v>12174.75</v>
      </c>
      <c r="O203" s="27" t="str">
        <f t="shared" si="23"/>
        <v>Very Good</v>
      </c>
      <c r="W203" s="50"/>
      <c r="X203" s="50"/>
      <c r="Y203" s="50"/>
      <c r="Z203" s="50"/>
      <c r="AA203" s="50"/>
      <c r="AB203" s="50"/>
    </row>
    <row r="204" spans="1:28" x14ac:dyDescent="0.25">
      <c r="A204" s="19" t="s">
        <v>35</v>
      </c>
      <c r="B204" s="19" t="str">
        <f ca="1">IF(C204="USA",
    INDEX(Table9[USA_States], RANDBETWEEN(1, COUNTA(Table9[USA_States]))),
IF(C204="Canada",
    INDEX(Table9[Canada_States], RANDBETWEEN(1, COUNTA(Table9[Canada_States]))),
IF(C204="UK",
    INDEX(Table9[Uk_States], RANDBETWEEN(1, COUNTA(Table9[Uk_States]))),
IF(C204="Australia",
    INDEX(Table9[Australia_States], RANDBETWEEN(1, COUNTA(Table9[Australia_States]))),
IF(C204="India",
    INDEX(Table9[India_states], RANDBETWEEN(1, COUNTA(Table9[India_states]))),
IF(C204="New Zealand",
    INDEX(Table9[NewZealand_States], RANDBETWEEN(1, COUNTA(Table9[NewZealand_States]))),
""))))))</f>
        <v>Marlborough</v>
      </c>
      <c r="C204" s="20" t="s">
        <v>20</v>
      </c>
      <c r="D204" s="20" t="s">
        <v>55</v>
      </c>
      <c r="E204" s="28">
        <v>44614</v>
      </c>
      <c r="F204" s="29">
        <v>44614</v>
      </c>
      <c r="G204" s="30">
        <v>44614</v>
      </c>
      <c r="H204" s="31">
        <f t="shared" si="18"/>
        <v>6.1779069767441861</v>
      </c>
      <c r="I204" s="31">
        <f t="shared" si="19"/>
        <v>1328.25</v>
      </c>
      <c r="J204" s="31">
        <f t="shared" si="20"/>
        <v>24.711627906976744</v>
      </c>
      <c r="K204" s="25">
        <v>5313</v>
      </c>
      <c r="L204" s="26">
        <v>215</v>
      </c>
      <c r="M204" s="24">
        <f t="shared" si="21"/>
        <v>18.533720930232558</v>
      </c>
      <c r="N204" s="24">
        <f t="shared" si="22"/>
        <v>3984.75</v>
      </c>
      <c r="O204" s="27" t="str">
        <f t="shared" si="23"/>
        <v>Average</v>
      </c>
      <c r="W204" s="50"/>
      <c r="X204" s="50"/>
      <c r="Y204" s="50"/>
      <c r="Z204" s="50"/>
      <c r="AA204" s="50"/>
      <c r="AB204" s="50"/>
    </row>
    <row r="205" spans="1:28" x14ac:dyDescent="0.25">
      <c r="A205" s="19" t="s">
        <v>32</v>
      </c>
      <c r="B205" s="19" t="str">
        <f ca="1">IF(C205="USA",
    INDEX(Table9[USA_States], RANDBETWEEN(1, COUNTA(Table9[USA_States]))),
IF(C205="Canada",
    INDEX(Table9[Canada_States], RANDBETWEEN(1, COUNTA(Table9[Canada_States]))),
IF(C205="UK",
    INDEX(Table9[Uk_States], RANDBETWEEN(1, COUNTA(Table9[Uk_States]))),
IF(C205="Australia",
    INDEX(Table9[Australia_States], RANDBETWEEN(1, COUNTA(Table9[Australia_States]))),
IF(C205="India",
    INDEX(Table9[India_states], RANDBETWEEN(1, COUNTA(Table9[India_states]))),
IF(C205="New Zealand",
    INDEX(Table9[NewZealand_States], RANDBETWEEN(1, COUNTA(Table9[NewZealand_States]))),
""))))))</f>
        <v>Ontario</v>
      </c>
      <c r="C205" s="20" t="s">
        <v>28</v>
      </c>
      <c r="D205" s="20" t="s">
        <v>38</v>
      </c>
      <c r="E205" s="28">
        <v>44564</v>
      </c>
      <c r="F205" s="29">
        <v>44564</v>
      </c>
      <c r="G205" s="30">
        <v>44564</v>
      </c>
      <c r="H205" s="31">
        <f t="shared" si="18"/>
        <v>2.625</v>
      </c>
      <c r="I205" s="31">
        <f t="shared" si="19"/>
        <v>882</v>
      </c>
      <c r="J205" s="31">
        <f t="shared" si="20"/>
        <v>10.5</v>
      </c>
      <c r="K205" s="25">
        <v>3528</v>
      </c>
      <c r="L205" s="26">
        <v>336</v>
      </c>
      <c r="M205" s="24">
        <f t="shared" si="21"/>
        <v>7.875</v>
      </c>
      <c r="N205" s="24">
        <f t="shared" si="22"/>
        <v>2646</v>
      </c>
      <c r="O205" s="27" t="str">
        <f t="shared" si="23"/>
        <v>Average</v>
      </c>
      <c r="W205" s="50"/>
      <c r="X205" s="50"/>
      <c r="Y205" s="50"/>
      <c r="Z205" s="50"/>
      <c r="AA205" s="50"/>
      <c r="AB205" s="50"/>
    </row>
    <row r="206" spans="1:28" x14ac:dyDescent="0.25">
      <c r="A206" s="19" t="s">
        <v>23</v>
      </c>
      <c r="B206" s="19" t="str">
        <f ca="1">IF(C206="USA",
    INDEX(Table9[USA_States], RANDBETWEEN(1, COUNTA(Table9[USA_States]))),
IF(C206="Canada",
    INDEX(Table9[Canada_States], RANDBETWEEN(1, COUNTA(Table9[Canada_States]))),
IF(C206="UK",
    INDEX(Table9[Uk_States], RANDBETWEEN(1, COUNTA(Table9[Uk_States]))),
IF(C206="Australia",
    INDEX(Table9[Australia_States], RANDBETWEEN(1, COUNTA(Table9[Australia_States]))),
IF(C206="India",
    INDEX(Table9[India_states], RANDBETWEEN(1, COUNTA(Table9[India_states]))),
IF(C206="New Zealand",
    INDEX(Table9[NewZealand_States], RANDBETWEEN(1, COUNTA(Table9[NewZealand_States]))),
""))))))</f>
        <v>Otago</v>
      </c>
      <c r="C206" s="20" t="s">
        <v>20</v>
      </c>
      <c r="D206" s="20" t="s">
        <v>57</v>
      </c>
      <c r="E206" s="21">
        <v>44797</v>
      </c>
      <c r="F206" s="22">
        <v>44797</v>
      </c>
      <c r="G206" s="23">
        <v>44797</v>
      </c>
      <c r="H206" s="24">
        <f t="shared" si="18"/>
        <v>0.60624999999999996</v>
      </c>
      <c r="I206" s="24">
        <f t="shared" si="19"/>
        <v>169.75</v>
      </c>
      <c r="J206" s="24">
        <f t="shared" si="20"/>
        <v>2.4249999999999998</v>
      </c>
      <c r="K206" s="25">
        <v>679</v>
      </c>
      <c r="L206" s="26">
        <v>280</v>
      </c>
      <c r="M206" s="24">
        <f t="shared" si="21"/>
        <v>1.8187499999999999</v>
      </c>
      <c r="N206" s="24">
        <f t="shared" si="22"/>
        <v>509.25</v>
      </c>
      <c r="O206" s="27" t="str">
        <f t="shared" si="23"/>
        <v>Average</v>
      </c>
      <c r="W206" s="50"/>
      <c r="X206" s="50"/>
      <c r="Y206" s="50"/>
      <c r="Z206" s="50"/>
      <c r="AA206" s="50"/>
      <c r="AB206" s="50"/>
    </row>
    <row r="207" spans="1:28" x14ac:dyDescent="0.25">
      <c r="A207" s="19" t="s">
        <v>33</v>
      </c>
      <c r="B207" s="19" t="str">
        <f ca="1">IF(C207="USA",
    INDEX(Table9[USA_States], RANDBETWEEN(1, COUNTA(Table9[USA_States]))),
IF(C207="Canada",
    INDEX(Table9[Canada_States], RANDBETWEEN(1, COUNTA(Table9[Canada_States]))),
IF(C207="UK",
    INDEX(Table9[Uk_States], RANDBETWEEN(1, COUNTA(Table9[Uk_States]))),
IF(C207="Australia",
    INDEX(Table9[Australia_States], RANDBETWEEN(1, COUNTA(Table9[Australia_States]))),
IF(C207="India",
    INDEX(Table9[India_states], RANDBETWEEN(1, COUNTA(Table9[India_states]))),
IF(C207="New Zealand",
    INDEX(Table9[NewZealand_States], RANDBETWEEN(1, COUNTA(Table9[NewZealand_States]))),
""))))))</f>
        <v>New York</v>
      </c>
      <c r="C207" s="20" t="s">
        <v>25</v>
      </c>
      <c r="D207" s="20" t="s">
        <v>21</v>
      </c>
      <c r="E207" s="28">
        <v>44770</v>
      </c>
      <c r="F207" s="29">
        <v>44770</v>
      </c>
      <c r="G207" s="30">
        <v>44770</v>
      </c>
      <c r="H207" s="31">
        <f t="shared" si="18"/>
        <v>1.7400568181818181</v>
      </c>
      <c r="I207" s="31">
        <f t="shared" si="19"/>
        <v>612.5</v>
      </c>
      <c r="J207" s="31">
        <f t="shared" si="20"/>
        <v>6.9602272727272725</v>
      </c>
      <c r="K207" s="25">
        <v>2450</v>
      </c>
      <c r="L207" s="26">
        <v>352</v>
      </c>
      <c r="M207" s="24">
        <f t="shared" si="21"/>
        <v>5.2201704545454541</v>
      </c>
      <c r="N207" s="24">
        <f t="shared" si="22"/>
        <v>1837.5</v>
      </c>
      <c r="O207" s="27" t="str">
        <f t="shared" si="23"/>
        <v>Average</v>
      </c>
      <c r="W207" s="50"/>
      <c r="X207" s="50"/>
      <c r="Y207" s="50"/>
      <c r="Z207" s="50"/>
      <c r="AA207" s="50"/>
      <c r="AB207" s="50"/>
    </row>
    <row r="208" spans="1:28" x14ac:dyDescent="0.25">
      <c r="A208" s="19" t="s">
        <v>30</v>
      </c>
      <c r="B208" s="19" t="str">
        <f ca="1">IF(C208="USA",
    INDEX(Table9[USA_States], RANDBETWEEN(1, COUNTA(Table9[USA_States]))),
IF(C208="Canada",
    INDEX(Table9[Canada_States], RANDBETWEEN(1, COUNTA(Table9[Canada_States]))),
IF(C208="UK",
    INDEX(Table9[Uk_States], RANDBETWEEN(1, COUNTA(Table9[Uk_States]))),
IF(C208="Australia",
    INDEX(Table9[Australia_States], RANDBETWEEN(1, COUNTA(Table9[Australia_States]))),
IF(C208="India",
    INDEX(Table9[India_states], RANDBETWEEN(1, COUNTA(Table9[India_states]))),
IF(C208="New Zealand",
    INDEX(Table9[NewZealand_States], RANDBETWEEN(1, COUNTA(Table9[NewZealand_States]))),
""))))))</f>
        <v>Auckland</v>
      </c>
      <c r="C208" s="20" t="s">
        <v>20</v>
      </c>
      <c r="D208" s="20" t="s">
        <v>29</v>
      </c>
      <c r="E208" s="28">
        <v>44687</v>
      </c>
      <c r="F208" s="29">
        <v>44687</v>
      </c>
      <c r="G208" s="30">
        <v>44687</v>
      </c>
      <c r="H208" s="31">
        <f t="shared" si="18"/>
        <v>3.6680790960451977</v>
      </c>
      <c r="I208" s="31">
        <f t="shared" si="19"/>
        <v>649.25</v>
      </c>
      <c r="J208" s="31">
        <f t="shared" si="20"/>
        <v>14.672316384180791</v>
      </c>
      <c r="K208" s="25">
        <v>2597</v>
      </c>
      <c r="L208" s="26">
        <v>177</v>
      </c>
      <c r="M208" s="24">
        <f t="shared" si="21"/>
        <v>11.004237288135593</v>
      </c>
      <c r="N208" s="24">
        <f t="shared" si="22"/>
        <v>1947.75</v>
      </c>
      <c r="O208" s="27" t="str">
        <f t="shared" si="23"/>
        <v>Average</v>
      </c>
      <c r="W208" s="50"/>
      <c r="X208" s="50"/>
      <c r="Y208" s="50"/>
      <c r="Z208" s="50"/>
      <c r="AA208" s="50"/>
      <c r="AB208" s="50"/>
    </row>
    <row r="209" spans="1:28" x14ac:dyDescent="0.25">
      <c r="A209" s="19" t="s">
        <v>32</v>
      </c>
      <c r="B209" s="19" t="str">
        <f ca="1">IF(C209="USA",
    INDEX(Table9[USA_States], RANDBETWEEN(1, COUNTA(Table9[USA_States]))),
IF(C209="Canada",
    INDEX(Table9[Canada_States], RANDBETWEEN(1, COUNTA(Table9[Canada_States]))),
IF(C209="UK",
    INDEX(Table9[Uk_States], RANDBETWEEN(1, COUNTA(Table9[Uk_States]))),
IF(C209="Australia",
    INDEX(Table9[Australia_States], RANDBETWEEN(1, COUNTA(Table9[Australia_States]))),
IF(C209="India",
    INDEX(Table9[India_states], RANDBETWEEN(1, COUNTA(Table9[India_states]))),
IF(C209="New Zealand",
    INDEX(Table9[NewZealand_States], RANDBETWEEN(1, COUNTA(Table9[NewZealand_States]))),
""))))))</f>
        <v>Wales</v>
      </c>
      <c r="C209" s="20" t="s">
        <v>6</v>
      </c>
      <c r="D209" s="20" t="s">
        <v>26</v>
      </c>
      <c r="E209" s="28">
        <v>44718</v>
      </c>
      <c r="F209" s="29">
        <v>44718</v>
      </c>
      <c r="G209" s="30">
        <v>44718</v>
      </c>
      <c r="H209" s="31">
        <f t="shared" si="18"/>
        <v>235.8125</v>
      </c>
      <c r="I209" s="31">
        <f t="shared" si="19"/>
        <v>2829.75</v>
      </c>
      <c r="J209" s="31">
        <f t="shared" si="20"/>
        <v>943.25</v>
      </c>
      <c r="K209" s="25">
        <v>11319</v>
      </c>
      <c r="L209" s="26">
        <v>12</v>
      </c>
      <c r="M209" s="24">
        <f t="shared" si="21"/>
        <v>707.4375</v>
      </c>
      <c r="N209" s="24">
        <f t="shared" si="22"/>
        <v>8489.25</v>
      </c>
      <c r="O209" s="27" t="str">
        <f t="shared" si="23"/>
        <v>Good</v>
      </c>
      <c r="W209" s="50"/>
      <c r="X209" s="50"/>
      <c r="Y209" s="50"/>
      <c r="Z209" s="50"/>
      <c r="AA209" s="50"/>
      <c r="AB209" s="50"/>
    </row>
    <row r="210" spans="1:28" x14ac:dyDescent="0.25">
      <c r="A210" s="19" t="s">
        <v>22</v>
      </c>
      <c r="B210" s="19" t="str">
        <f ca="1">IF(C210="USA",
    INDEX(Table9[USA_States], RANDBETWEEN(1, COUNTA(Table9[USA_States]))),
IF(C210="Canada",
    INDEX(Table9[Canada_States], RANDBETWEEN(1, COUNTA(Table9[Canada_States]))),
IF(C210="UK",
    INDEX(Table9[Uk_States], RANDBETWEEN(1, COUNTA(Table9[Uk_States]))),
IF(C210="Australia",
    INDEX(Table9[Australia_States], RANDBETWEEN(1, COUNTA(Table9[Australia_States]))),
IF(C210="India",
    INDEX(Table9[India_states], RANDBETWEEN(1, COUNTA(Table9[India_states]))),
IF(C210="New Zealand",
    INDEX(Table9[NewZealand_States], RANDBETWEEN(1, COUNTA(Table9[NewZealand_States]))),
""))))))</f>
        <v>Gisborne</v>
      </c>
      <c r="C210" s="20" t="s">
        <v>20</v>
      </c>
      <c r="D210" s="20" t="s">
        <v>55</v>
      </c>
      <c r="E210" s="21">
        <v>44754</v>
      </c>
      <c r="F210" s="22">
        <v>44754</v>
      </c>
      <c r="G210" s="23">
        <v>44754</v>
      </c>
      <c r="H210" s="24">
        <f t="shared" si="18"/>
        <v>62.270833333333336</v>
      </c>
      <c r="I210" s="24">
        <f t="shared" si="19"/>
        <v>1494.5</v>
      </c>
      <c r="J210" s="24">
        <f t="shared" si="20"/>
        <v>249.08333333333334</v>
      </c>
      <c r="K210" s="25">
        <v>5978</v>
      </c>
      <c r="L210" s="26">
        <v>24</v>
      </c>
      <c r="M210" s="24">
        <f t="shared" si="21"/>
        <v>186.8125</v>
      </c>
      <c r="N210" s="24">
        <f t="shared" si="22"/>
        <v>4483.5</v>
      </c>
      <c r="O210" s="27" t="str">
        <f t="shared" si="23"/>
        <v>Average</v>
      </c>
      <c r="W210" s="50"/>
      <c r="X210" s="50"/>
      <c r="Y210" s="50"/>
      <c r="Z210" s="50"/>
      <c r="AA210" s="50"/>
      <c r="AB210" s="50"/>
    </row>
    <row r="211" spans="1:28" x14ac:dyDescent="0.25">
      <c r="A211" s="19" t="s">
        <v>54</v>
      </c>
      <c r="B211" s="19" t="str">
        <f ca="1">IF(C211="USA",
    INDEX(Table9[USA_States], RANDBETWEEN(1, COUNTA(Table9[USA_States]))),
IF(C211="Canada",
    INDEX(Table9[Canada_States], RANDBETWEEN(1, COUNTA(Table9[Canada_States]))),
IF(C211="UK",
    INDEX(Table9[Uk_States], RANDBETWEEN(1, COUNTA(Table9[Uk_States]))),
IF(C211="Australia",
    INDEX(Table9[Australia_States], RANDBETWEEN(1, COUNTA(Table9[Australia_States]))),
IF(C211="India",
    INDEX(Table9[India_states], RANDBETWEEN(1, COUNTA(Table9[India_states]))),
IF(C211="New Zealand",
    INDEX(Table9[NewZealand_States], RANDBETWEEN(1, COUNTA(Table9[NewZealand_States]))),
""))))))</f>
        <v>British Columbia</v>
      </c>
      <c r="C211" s="20" t="s">
        <v>28</v>
      </c>
      <c r="D211" s="20" t="s">
        <v>38</v>
      </c>
      <c r="E211" s="28">
        <v>44778</v>
      </c>
      <c r="F211" s="29">
        <v>44778</v>
      </c>
      <c r="G211" s="30">
        <v>44778</v>
      </c>
      <c r="H211" s="31">
        <f t="shared" si="18"/>
        <v>7.277322404371585</v>
      </c>
      <c r="I211" s="31">
        <f t="shared" si="19"/>
        <v>1331.75</v>
      </c>
      <c r="J211" s="31">
        <f t="shared" si="20"/>
        <v>29.10928961748634</v>
      </c>
      <c r="K211" s="25">
        <v>5327</v>
      </c>
      <c r="L211" s="26">
        <v>183</v>
      </c>
      <c r="M211" s="24">
        <f t="shared" si="21"/>
        <v>21.831967213114755</v>
      </c>
      <c r="N211" s="24">
        <f t="shared" si="22"/>
        <v>3995.25</v>
      </c>
      <c r="O211" s="27" t="str">
        <f t="shared" si="23"/>
        <v>Average</v>
      </c>
      <c r="W211" s="50"/>
      <c r="X211" s="50"/>
      <c r="Y211" s="50"/>
      <c r="Z211" s="50"/>
      <c r="AA211" s="50"/>
      <c r="AB211" s="50"/>
    </row>
    <row r="212" spans="1:28" x14ac:dyDescent="0.25">
      <c r="A212" s="19" t="s">
        <v>40</v>
      </c>
      <c r="B212" s="19" t="str">
        <f ca="1">IF(C212="USA",
    INDEX(Table9[USA_States], RANDBETWEEN(1, COUNTA(Table9[USA_States]))),
IF(C212="Canada",
    INDEX(Table9[Canada_States], RANDBETWEEN(1, COUNTA(Table9[Canada_States]))),
IF(C212="UK",
    INDEX(Table9[Uk_States], RANDBETWEEN(1, COUNTA(Table9[Uk_States]))),
IF(C212="Australia",
    INDEX(Table9[Australia_States], RANDBETWEEN(1, COUNTA(Table9[Australia_States]))),
IF(C212="India",
    INDEX(Table9[India_states], RANDBETWEEN(1, COUNTA(Table9[India_states]))),
IF(C212="New Zealand",
    INDEX(Table9[NewZealand_States], RANDBETWEEN(1, COUNTA(Table9[NewZealand_States]))),
""))))))</f>
        <v>Chhattisgarh</v>
      </c>
      <c r="C212" s="20" t="s">
        <v>9</v>
      </c>
      <c r="D212" s="20" t="s">
        <v>38</v>
      </c>
      <c r="E212" s="28">
        <v>44804</v>
      </c>
      <c r="F212" s="29">
        <v>44804</v>
      </c>
      <c r="G212" s="30">
        <v>44804</v>
      </c>
      <c r="H212" s="31">
        <f t="shared" si="18"/>
        <v>10.244525547445255</v>
      </c>
      <c r="I212" s="31">
        <f t="shared" si="19"/>
        <v>1403.5</v>
      </c>
      <c r="J212" s="31">
        <f t="shared" si="20"/>
        <v>40.978102189781019</v>
      </c>
      <c r="K212" s="25">
        <v>5614</v>
      </c>
      <c r="L212" s="26">
        <v>137</v>
      </c>
      <c r="M212" s="24">
        <f t="shared" si="21"/>
        <v>30.733576642335763</v>
      </c>
      <c r="N212" s="24">
        <f t="shared" si="22"/>
        <v>4210.5</v>
      </c>
      <c r="O212" s="27" t="str">
        <f t="shared" si="23"/>
        <v>Average</v>
      </c>
      <c r="W212" s="50"/>
      <c r="X212" s="50"/>
      <c r="Y212" s="50"/>
      <c r="Z212" s="50"/>
      <c r="AA212" s="50"/>
      <c r="AB212" s="50"/>
    </row>
    <row r="213" spans="1:28" x14ac:dyDescent="0.25">
      <c r="A213" s="19" t="s">
        <v>27</v>
      </c>
      <c r="B213" s="19" t="str">
        <f ca="1">IF(C213="USA",
    INDEX(Table9[USA_States], RANDBETWEEN(1, COUNTA(Table9[USA_States]))),
IF(C213="Canada",
    INDEX(Table9[Canada_States], RANDBETWEEN(1, COUNTA(Table9[Canada_States]))),
IF(C213="UK",
    INDEX(Table9[Uk_States], RANDBETWEEN(1, COUNTA(Table9[Uk_States]))),
IF(C213="Australia",
    INDEX(Table9[Australia_States], RANDBETWEEN(1, COUNTA(Table9[Australia_States]))),
IF(C213="India",
    INDEX(Table9[India_states], RANDBETWEEN(1, COUNTA(Table9[India_states]))),
IF(C213="New Zealand",
    INDEX(Table9[NewZealand_States], RANDBETWEEN(1, COUNTA(Table9[NewZealand_States]))),
""))))))</f>
        <v>Mississippi</v>
      </c>
      <c r="C213" s="20" t="s">
        <v>25</v>
      </c>
      <c r="D213" s="20" t="s">
        <v>21</v>
      </c>
      <c r="E213" s="21">
        <v>44670</v>
      </c>
      <c r="F213" s="22">
        <v>44670</v>
      </c>
      <c r="G213" s="23">
        <v>44670</v>
      </c>
      <c r="H213" s="24">
        <f t="shared" si="18"/>
        <v>33.384615384615387</v>
      </c>
      <c r="I213" s="24">
        <f t="shared" si="19"/>
        <v>434</v>
      </c>
      <c r="J213" s="24">
        <f t="shared" si="20"/>
        <v>133.53846153846155</v>
      </c>
      <c r="K213" s="25">
        <v>1736</v>
      </c>
      <c r="L213" s="26">
        <v>13</v>
      </c>
      <c r="M213" s="24">
        <f t="shared" si="21"/>
        <v>100.15384615384616</v>
      </c>
      <c r="N213" s="24">
        <f t="shared" si="22"/>
        <v>1302</v>
      </c>
      <c r="O213" s="27" t="str">
        <f t="shared" si="23"/>
        <v>Average</v>
      </c>
      <c r="W213" s="50"/>
      <c r="X213" s="50"/>
      <c r="Y213" s="50"/>
      <c r="Z213" s="50"/>
      <c r="AA213" s="50"/>
      <c r="AB213" s="50"/>
    </row>
    <row r="214" spans="1:28" x14ac:dyDescent="0.25">
      <c r="A214" s="19" t="s">
        <v>52</v>
      </c>
      <c r="B214" s="19" t="str">
        <f ca="1">IF(C214="USA",
    INDEX(Table9[USA_States], RANDBETWEEN(1, COUNTA(Table9[USA_States]))),
IF(C214="Canada",
    INDEX(Table9[Canada_States], RANDBETWEEN(1, COUNTA(Table9[Canada_States]))),
IF(C214="UK",
    INDEX(Table9[Uk_States], RANDBETWEEN(1, COUNTA(Table9[Uk_States]))),
IF(C214="Australia",
    INDEX(Table9[Australia_States], RANDBETWEEN(1, COUNTA(Table9[Australia_States]))),
IF(C214="India",
    INDEX(Table9[India_states], RANDBETWEEN(1, COUNTA(Table9[India_states]))),
IF(C214="New Zealand",
    INDEX(Table9[NewZealand_States], RANDBETWEEN(1, COUNTA(Table9[NewZealand_States]))),
""))))))</f>
        <v>London</v>
      </c>
      <c r="C214" s="20" t="s">
        <v>6</v>
      </c>
      <c r="D214" s="20" t="s">
        <v>15</v>
      </c>
      <c r="E214" s="28">
        <v>44624</v>
      </c>
      <c r="F214" s="29">
        <v>44624</v>
      </c>
      <c r="G214" s="30">
        <v>44624</v>
      </c>
      <c r="H214" s="31">
        <f t="shared" si="18"/>
        <v>43.270833333333336</v>
      </c>
      <c r="I214" s="31">
        <f t="shared" si="19"/>
        <v>3634.75</v>
      </c>
      <c r="J214" s="31">
        <f t="shared" si="20"/>
        <v>173.08333333333334</v>
      </c>
      <c r="K214" s="25">
        <v>14539</v>
      </c>
      <c r="L214" s="26">
        <v>84</v>
      </c>
      <c r="M214" s="24">
        <f t="shared" si="21"/>
        <v>129.8125</v>
      </c>
      <c r="N214" s="24">
        <f t="shared" si="22"/>
        <v>10904.25</v>
      </c>
      <c r="O214" s="27" t="str">
        <f t="shared" si="23"/>
        <v>Very Good</v>
      </c>
      <c r="W214" s="50"/>
      <c r="X214" s="50"/>
      <c r="Y214" s="50"/>
      <c r="Z214" s="50"/>
      <c r="AA214" s="50"/>
      <c r="AB214" s="50"/>
    </row>
    <row r="215" spans="1:28" x14ac:dyDescent="0.25">
      <c r="A215" s="19" t="s">
        <v>11</v>
      </c>
      <c r="B215" s="19" t="str">
        <f ca="1">IF(C215="USA",
    INDEX(Table9[USA_States], RANDBETWEEN(1, COUNTA(Table9[USA_States]))),
IF(C215="Canada",
    INDEX(Table9[Canada_States], RANDBETWEEN(1, COUNTA(Table9[Canada_States]))),
IF(C215="UK",
    INDEX(Table9[Uk_States], RANDBETWEEN(1, COUNTA(Table9[Uk_States]))),
IF(C215="Australia",
    INDEX(Table9[Australia_States], RANDBETWEEN(1, COUNTA(Table9[Australia_States]))),
IF(C215="India",
    INDEX(Table9[India_states], RANDBETWEEN(1, COUNTA(Table9[India_states]))),
IF(C215="New Zealand",
    INDEX(Table9[NewZealand_States], RANDBETWEEN(1, COUNTA(Table9[NewZealand_States]))),
""))))))</f>
        <v>Sikkim</v>
      </c>
      <c r="C215" s="20" t="s">
        <v>9</v>
      </c>
      <c r="D215" s="20" t="s">
        <v>29</v>
      </c>
      <c r="E215" s="21">
        <v>44733</v>
      </c>
      <c r="F215" s="22">
        <v>44733</v>
      </c>
      <c r="G215" s="23">
        <v>44733</v>
      </c>
      <c r="H215" s="24">
        <f t="shared" si="18"/>
        <v>12.841911764705882</v>
      </c>
      <c r="I215" s="24">
        <f t="shared" si="19"/>
        <v>873.25</v>
      </c>
      <c r="J215" s="24">
        <f t="shared" si="20"/>
        <v>51.367647058823529</v>
      </c>
      <c r="K215" s="25">
        <v>3493</v>
      </c>
      <c r="L215" s="26">
        <v>68</v>
      </c>
      <c r="M215" s="24">
        <f t="shared" si="21"/>
        <v>38.525735294117645</v>
      </c>
      <c r="N215" s="24">
        <f t="shared" si="22"/>
        <v>2619.75</v>
      </c>
      <c r="O215" s="27" t="str">
        <f t="shared" si="23"/>
        <v>Average</v>
      </c>
      <c r="W215" s="50"/>
      <c r="X215" s="50"/>
      <c r="Y215" s="50"/>
      <c r="Z215" s="50"/>
      <c r="AA215" s="50"/>
      <c r="AB215" s="50"/>
    </row>
    <row r="216" spans="1:28" x14ac:dyDescent="0.25">
      <c r="A216" s="19" t="s">
        <v>23</v>
      </c>
      <c r="B216" s="19" t="str">
        <f ca="1">IF(C216="USA",
    INDEX(Table9[USA_States], RANDBETWEEN(1, COUNTA(Table9[USA_States]))),
IF(C216="Canada",
    INDEX(Table9[Canada_States], RANDBETWEEN(1, COUNTA(Table9[Canada_States]))),
IF(C216="UK",
    INDEX(Table9[Uk_States], RANDBETWEEN(1, COUNTA(Table9[Uk_States]))),
IF(C216="Australia",
    INDEX(Table9[Australia_States], RANDBETWEEN(1, COUNTA(Table9[Australia_States]))),
IF(C216="India",
    INDEX(Table9[India_states], RANDBETWEEN(1, COUNTA(Table9[India_states]))),
IF(C216="New Zealand",
    INDEX(Table9[NewZealand_States], RANDBETWEEN(1, COUNTA(Table9[NewZealand_States]))),
""))))))</f>
        <v>Perth</v>
      </c>
      <c r="C216" s="20" t="s">
        <v>14</v>
      </c>
      <c r="D216" s="20" t="s">
        <v>34</v>
      </c>
      <c r="E216" s="28">
        <v>44587</v>
      </c>
      <c r="F216" s="29">
        <v>44587</v>
      </c>
      <c r="G216" s="30">
        <v>44587</v>
      </c>
      <c r="H216" s="31">
        <f t="shared" si="18"/>
        <v>2.3666666666666667</v>
      </c>
      <c r="I216" s="31">
        <f t="shared" si="19"/>
        <v>248.5</v>
      </c>
      <c r="J216" s="31">
        <f t="shared" si="20"/>
        <v>9.4666666666666668</v>
      </c>
      <c r="K216" s="25">
        <v>994</v>
      </c>
      <c r="L216" s="26">
        <v>105</v>
      </c>
      <c r="M216" s="24">
        <f t="shared" si="21"/>
        <v>7.1</v>
      </c>
      <c r="N216" s="24">
        <f t="shared" si="22"/>
        <v>745.5</v>
      </c>
      <c r="O216" s="27" t="str">
        <f t="shared" si="23"/>
        <v>Average</v>
      </c>
      <c r="W216" s="50"/>
      <c r="X216" s="50"/>
      <c r="Y216" s="50"/>
      <c r="Z216" s="50"/>
      <c r="AA216" s="50"/>
      <c r="AB216" s="50"/>
    </row>
    <row r="217" spans="1:28" x14ac:dyDescent="0.25">
      <c r="A217" s="19" t="s">
        <v>16</v>
      </c>
      <c r="B217" s="19" t="str">
        <f ca="1">IF(C217="USA",
    INDEX(Table9[USA_States], RANDBETWEEN(1, COUNTA(Table9[USA_States]))),
IF(C217="Canada",
    INDEX(Table9[Canada_States], RANDBETWEEN(1, COUNTA(Table9[Canada_States]))),
IF(C217="UK",
    INDEX(Table9[Uk_States], RANDBETWEEN(1, COUNTA(Table9[Uk_States]))),
IF(C217="Australia",
    INDEX(Table9[Australia_States], RANDBETWEEN(1, COUNTA(Table9[Australia_States]))),
IF(C217="India",
    INDEX(Table9[India_states], RANDBETWEEN(1, COUNTA(Table9[India_states]))),
IF(C217="New Zealand",
    INDEX(Table9[NewZealand_States], RANDBETWEEN(1, COUNTA(Table9[NewZealand_States]))),
""))))))</f>
        <v>Otago</v>
      </c>
      <c r="C217" s="20" t="s">
        <v>20</v>
      </c>
      <c r="D217" s="20" t="s">
        <v>43</v>
      </c>
      <c r="E217" s="21">
        <v>44722</v>
      </c>
      <c r="F217" s="22">
        <v>44722</v>
      </c>
      <c r="G217" s="23">
        <v>44722</v>
      </c>
      <c r="H217" s="24">
        <f t="shared" si="18"/>
        <v>27.256250000000001</v>
      </c>
      <c r="I217" s="24">
        <f t="shared" si="19"/>
        <v>1090.25</v>
      </c>
      <c r="J217" s="24">
        <f t="shared" si="20"/>
        <v>109.02500000000001</v>
      </c>
      <c r="K217" s="25">
        <v>4361</v>
      </c>
      <c r="L217" s="26">
        <v>40</v>
      </c>
      <c r="M217" s="24">
        <f t="shared" si="21"/>
        <v>81.768750000000011</v>
      </c>
      <c r="N217" s="24">
        <f t="shared" si="22"/>
        <v>3270.75</v>
      </c>
      <c r="O217" s="27" t="str">
        <f t="shared" si="23"/>
        <v>Average</v>
      </c>
      <c r="W217" s="50"/>
      <c r="X217" s="50"/>
      <c r="Y217" s="50"/>
      <c r="Z217" s="50"/>
      <c r="AA217" s="50"/>
      <c r="AB217" s="50"/>
    </row>
    <row r="218" spans="1:28" x14ac:dyDescent="0.25">
      <c r="A218" s="19" t="s">
        <v>47</v>
      </c>
      <c r="B218" s="19" t="str">
        <f ca="1">IF(C218="USA",
    INDEX(Table9[USA_States], RANDBETWEEN(1, COUNTA(Table9[USA_States]))),
IF(C218="Canada",
    INDEX(Table9[Canada_States], RANDBETWEEN(1, COUNTA(Table9[Canada_States]))),
IF(C218="UK",
    INDEX(Table9[Uk_States], RANDBETWEEN(1, COUNTA(Table9[Uk_States]))),
IF(C218="Australia",
    INDEX(Table9[Australia_States], RANDBETWEEN(1, COUNTA(Table9[Australia_States]))),
IF(C218="India",
    INDEX(Table9[India_states], RANDBETWEEN(1, COUNTA(Table9[India_states]))),
IF(C218="New Zealand",
    INDEX(Table9[NewZealand_States], RANDBETWEEN(1, COUNTA(Table9[NewZealand_States]))),
""))))))</f>
        <v>Liverpool</v>
      </c>
      <c r="C218" s="20" t="s">
        <v>6</v>
      </c>
      <c r="D218" s="20" t="s">
        <v>31</v>
      </c>
      <c r="E218" s="28">
        <v>44339</v>
      </c>
      <c r="F218" s="29">
        <v>44339</v>
      </c>
      <c r="G218" s="30">
        <v>44339</v>
      </c>
      <c r="H218" s="31">
        <f t="shared" si="18"/>
        <v>5.976923076923077</v>
      </c>
      <c r="I218" s="31">
        <f t="shared" si="19"/>
        <v>388.5</v>
      </c>
      <c r="J218" s="31">
        <f t="shared" si="20"/>
        <v>23.907692307692308</v>
      </c>
      <c r="K218" s="25">
        <v>1554</v>
      </c>
      <c r="L218" s="26">
        <v>65</v>
      </c>
      <c r="M218" s="24">
        <f t="shared" si="21"/>
        <v>17.930769230769229</v>
      </c>
      <c r="N218" s="24">
        <f t="shared" si="22"/>
        <v>1165.5</v>
      </c>
      <c r="O218" s="27" t="str">
        <f t="shared" si="23"/>
        <v>Average</v>
      </c>
      <c r="W218" s="50"/>
      <c r="X218" s="50"/>
      <c r="Y218" s="50"/>
      <c r="Z218" s="50"/>
      <c r="AA218" s="50"/>
      <c r="AB218" s="50"/>
    </row>
    <row r="219" spans="1:28" x14ac:dyDescent="0.25">
      <c r="A219" s="19" t="s">
        <v>48</v>
      </c>
      <c r="B219" s="19" t="str">
        <f ca="1">IF(C219="USA",
    INDEX(Table9[USA_States], RANDBETWEEN(1, COUNTA(Table9[USA_States]))),
IF(C219="Canada",
    INDEX(Table9[Canada_States], RANDBETWEEN(1, COUNTA(Table9[Canada_States]))),
IF(C219="UK",
    INDEX(Table9[Uk_States], RANDBETWEEN(1, COUNTA(Table9[Uk_States]))),
IF(C219="Australia",
    INDEX(Table9[Australia_States], RANDBETWEEN(1, COUNTA(Table9[Australia_States]))),
IF(C219="India",
    INDEX(Table9[India_states], RANDBETWEEN(1, COUNTA(Table9[India_states]))),
IF(C219="New Zealand",
    INDEX(Table9[NewZealand_States], RANDBETWEEN(1, COUNTA(Table9[NewZealand_States]))),
""))))))</f>
        <v>Himachal Pradesh</v>
      </c>
      <c r="C219" s="20" t="s">
        <v>9</v>
      </c>
      <c r="D219" s="20" t="s">
        <v>36</v>
      </c>
      <c r="E219" s="21">
        <v>44301</v>
      </c>
      <c r="F219" s="22">
        <v>44301</v>
      </c>
      <c r="G219" s="23">
        <v>44301</v>
      </c>
      <c r="H219" s="24">
        <f t="shared" si="18"/>
        <v>2.2570093457943927</v>
      </c>
      <c r="I219" s="24">
        <f t="shared" si="19"/>
        <v>241.50000000000003</v>
      </c>
      <c r="J219" s="24">
        <f t="shared" si="20"/>
        <v>9.0280373831775709</v>
      </c>
      <c r="K219" s="25">
        <v>966</v>
      </c>
      <c r="L219" s="26">
        <v>107</v>
      </c>
      <c r="M219" s="24">
        <f t="shared" si="21"/>
        <v>6.7710280373831786</v>
      </c>
      <c r="N219" s="24">
        <f t="shared" si="22"/>
        <v>724.5</v>
      </c>
      <c r="O219" s="27" t="str">
        <f t="shared" si="23"/>
        <v>Average</v>
      </c>
      <c r="W219" s="50"/>
      <c r="X219" s="50"/>
      <c r="Y219" s="50"/>
      <c r="Z219" s="50"/>
      <c r="AA219" s="50"/>
      <c r="AB219" s="50"/>
    </row>
    <row r="220" spans="1:28" x14ac:dyDescent="0.25">
      <c r="A220" s="19" t="s">
        <v>30</v>
      </c>
      <c r="B220" s="19" t="str">
        <f ca="1">IF(C220="USA",
    INDEX(Table9[USA_States], RANDBETWEEN(1, COUNTA(Table9[USA_States]))),
IF(C220="Canada",
    INDEX(Table9[Canada_States], RANDBETWEEN(1, COUNTA(Table9[Canada_States]))),
IF(C220="UK",
    INDEX(Table9[Uk_States], RANDBETWEEN(1, COUNTA(Table9[Uk_States]))),
IF(C220="Australia",
    INDEX(Table9[Australia_States], RANDBETWEEN(1, COUNTA(Table9[Australia_States]))),
IF(C220="India",
    INDEX(Table9[India_states], RANDBETWEEN(1, COUNTA(Table9[India_states]))),
IF(C220="New Zealand",
    INDEX(Table9[NewZealand_States], RANDBETWEEN(1, COUNTA(Table9[NewZealand_States]))),
""))))))</f>
        <v>Southland</v>
      </c>
      <c r="C220" s="20" t="s">
        <v>20</v>
      </c>
      <c r="D220" s="20" t="s">
        <v>56</v>
      </c>
      <c r="E220" s="28">
        <v>44227</v>
      </c>
      <c r="F220" s="29">
        <v>44227</v>
      </c>
      <c r="G220" s="30">
        <v>44227</v>
      </c>
      <c r="H220" s="31">
        <f t="shared" si="18"/>
        <v>5.8744493392070485</v>
      </c>
      <c r="I220" s="31">
        <f t="shared" si="19"/>
        <v>1333.5</v>
      </c>
      <c r="J220" s="31">
        <f t="shared" si="20"/>
        <v>23.497797356828194</v>
      </c>
      <c r="K220" s="25">
        <v>5334</v>
      </c>
      <c r="L220" s="26">
        <v>227</v>
      </c>
      <c r="M220" s="24">
        <f t="shared" si="21"/>
        <v>17.623348017621147</v>
      </c>
      <c r="N220" s="24">
        <f t="shared" si="22"/>
        <v>4000.5</v>
      </c>
      <c r="O220" s="27" t="str">
        <f t="shared" si="23"/>
        <v>Average</v>
      </c>
      <c r="W220" s="50"/>
      <c r="X220" s="50"/>
      <c r="Y220" s="50"/>
      <c r="Z220" s="50"/>
      <c r="AA220" s="50"/>
      <c r="AB220" s="50"/>
    </row>
    <row r="221" spans="1:28" x14ac:dyDescent="0.25">
      <c r="A221" s="19" t="s">
        <v>47</v>
      </c>
      <c r="B221" s="19" t="str">
        <f ca="1">IF(C221="USA",
    INDEX(Table9[USA_States], RANDBETWEEN(1, COUNTA(Table9[USA_States]))),
IF(C221="Canada",
    INDEX(Table9[Canada_States], RANDBETWEEN(1, COUNTA(Table9[Canada_States]))),
IF(C221="UK",
    INDEX(Table9[Uk_States], RANDBETWEEN(1, COUNTA(Table9[Uk_States]))),
IF(C221="Australia",
    INDEX(Table9[Australia_States], RANDBETWEEN(1, COUNTA(Table9[Australia_States]))),
IF(C221="India",
    INDEX(Table9[India_states], RANDBETWEEN(1, COUNTA(Table9[India_states]))),
IF(C221="New Zealand",
    INDEX(Table9[NewZealand_States], RANDBETWEEN(1, COUNTA(Table9[NewZealand_States]))),
""))))))</f>
        <v>Gisborne</v>
      </c>
      <c r="C221" s="20" t="s">
        <v>20</v>
      </c>
      <c r="D221" s="20" t="s">
        <v>34</v>
      </c>
      <c r="E221" s="21">
        <v>44259</v>
      </c>
      <c r="F221" s="22">
        <v>44259</v>
      </c>
      <c r="G221" s="23">
        <v>44259</v>
      </c>
      <c r="H221" s="24">
        <f t="shared" si="18"/>
        <v>31.634615384615383</v>
      </c>
      <c r="I221" s="24">
        <f t="shared" si="19"/>
        <v>1233.75</v>
      </c>
      <c r="J221" s="24">
        <f t="shared" si="20"/>
        <v>126.53846153846153</v>
      </c>
      <c r="K221" s="25">
        <v>4935</v>
      </c>
      <c r="L221" s="26">
        <v>39</v>
      </c>
      <c r="M221" s="24">
        <f t="shared" si="21"/>
        <v>94.903846153846146</v>
      </c>
      <c r="N221" s="24">
        <f t="shared" si="22"/>
        <v>3701.25</v>
      </c>
      <c r="O221" s="27" t="str">
        <f t="shared" si="23"/>
        <v>Average</v>
      </c>
      <c r="W221" s="50"/>
      <c r="X221" s="50"/>
      <c r="Y221" s="50"/>
      <c r="Z221" s="50"/>
      <c r="AA221" s="50"/>
      <c r="AB221" s="50"/>
    </row>
    <row r="222" spans="1:28" x14ac:dyDescent="0.25">
      <c r="A222" s="19" t="s">
        <v>24</v>
      </c>
      <c r="B222" s="19" t="str">
        <f ca="1">IF(C222="USA",
    INDEX(Table9[USA_States], RANDBETWEEN(1, COUNTA(Table9[USA_States]))),
IF(C222="Canada",
    INDEX(Table9[Canada_States], RANDBETWEEN(1, COUNTA(Table9[Canada_States]))),
IF(C222="UK",
    INDEX(Table9[Uk_States], RANDBETWEEN(1, COUNTA(Table9[Uk_States]))),
IF(C222="Australia",
    INDEX(Table9[Australia_States], RANDBETWEEN(1, COUNTA(Table9[Australia_States]))),
IF(C222="India",
    INDEX(Table9[India_states], RANDBETWEEN(1, COUNTA(Table9[India_states]))),
IF(C222="New Zealand",
    INDEX(Table9[NewZealand_States], RANDBETWEEN(1, COUNTA(Table9[NewZealand_States]))),
""))))))</f>
        <v>Waikato</v>
      </c>
      <c r="C222" s="20" t="s">
        <v>20</v>
      </c>
      <c r="D222" s="20" t="s">
        <v>19</v>
      </c>
      <c r="E222" s="28">
        <v>44305</v>
      </c>
      <c r="F222" s="29">
        <v>44305</v>
      </c>
      <c r="G222" s="30">
        <v>44305</v>
      </c>
      <c r="H222" s="31">
        <f t="shared" si="18"/>
        <v>29.833333333333332</v>
      </c>
      <c r="I222" s="31">
        <f t="shared" si="19"/>
        <v>2506</v>
      </c>
      <c r="J222" s="31">
        <f t="shared" si="20"/>
        <v>119.33333333333333</v>
      </c>
      <c r="K222" s="25">
        <v>10024</v>
      </c>
      <c r="L222" s="26">
        <v>84</v>
      </c>
      <c r="M222" s="24">
        <f t="shared" si="21"/>
        <v>89.5</v>
      </c>
      <c r="N222" s="24">
        <f t="shared" si="22"/>
        <v>7518</v>
      </c>
      <c r="O222" s="27" t="str">
        <f t="shared" si="23"/>
        <v>Good</v>
      </c>
      <c r="W222" s="50"/>
      <c r="X222" s="50"/>
      <c r="Y222" s="50"/>
      <c r="Z222" s="50"/>
      <c r="AA222" s="50"/>
      <c r="AB222" s="50"/>
    </row>
    <row r="223" spans="1:28" x14ac:dyDescent="0.25">
      <c r="A223" s="19" t="s">
        <v>33</v>
      </c>
      <c r="B223" s="19" t="str">
        <f ca="1">IF(C223="USA",
    INDEX(Table9[USA_States], RANDBETWEEN(1, COUNTA(Table9[USA_States]))),
IF(C223="Canada",
    INDEX(Table9[Canada_States], RANDBETWEEN(1, COUNTA(Table9[Canada_States]))),
IF(C223="UK",
    INDEX(Table9[Uk_States], RANDBETWEEN(1, COUNTA(Table9[Uk_States]))),
IF(C223="Australia",
    INDEX(Table9[Australia_States], RANDBETWEEN(1, COUNTA(Table9[Australia_States]))),
IF(C223="India",
    INDEX(Table9[India_states], RANDBETWEEN(1, COUNTA(Table9[India_states]))),
IF(C223="New Zealand",
    INDEX(Table9[NewZealand_States], RANDBETWEEN(1, COUNTA(Table9[NewZealand_States]))),
""))))))</f>
        <v>Liverpool</v>
      </c>
      <c r="C223" s="20" t="s">
        <v>6</v>
      </c>
      <c r="D223" s="20" t="s">
        <v>46</v>
      </c>
      <c r="E223" s="21">
        <v>44332</v>
      </c>
      <c r="F223" s="22">
        <v>44332</v>
      </c>
      <c r="G223" s="23">
        <v>44332</v>
      </c>
      <c r="H223" s="24">
        <f t="shared" si="18"/>
        <v>6.2649999999999997</v>
      </c>
      <c r="I223" s="24">
        <f t="shared" si="19"/>
        <v>626.5</v>
      </c>
      <c r="J223" s="24">
        <f t="shared" si="20"/>
        <v>25.06</v>
      </c>
      <c r="K223" s="25">
        <v>2506</v>
      </c>
      <c r="L223" s="26">
        <v>100</v>
      </c>
      <c r="M223" s="24">
        <f t="shared" si="21"/>
        <v>18.794999999999998</v>
      </c>
      <c r="N223" s="24">
        <f t="shared" si="22"/>
        <v>1879.5</v>
      </c>
      <c r="O223" s="27" t="str">
        <f t="shared" si="23"/>
        <v>Average</v>
      </c>
      <c r="W223" s="50"/>
      <c r="X223" s="50"/>
      <c r="Y223" s="50"/>
      <c r="Z223" s="50"/>
      <c r="AA223" s="50"/>
      <c r="AB223" s="50"/>
    </row>
    <row r="224" spans="1:28" x14ac:dyDescent="0.25">
      <c r="A224" s="19" t="s">
        <v>16</v>
      </c>
      <c r="B224" s="19" t="str">
        <f ca="1">IF(C224="USA",
    INDEX(Table9[USA_States], RANDBETWEEN(1, COUNTA(Table9[USA_States]))),
IF(C224="Canada",
    INDEX(Table9[Canada_States], RANDBETWEEN(1, COUNTA(Table9[Canada_States]))),
IF(C224="UK",
    INDEX(Table9[Uk_States], RANDBETWEEN(1, COUNTA(Table9[Uk_States]))),
IF(C224="Australia",
    INDEX(Table9[Australia_States], RANDBETWEEN(1, COUNTA(Table9[Australia_States]))),
IF(C224="India",
    INDEX(Table9[India_states], RANDBETWEEN(1, COUNTA(Table9[India_states]))),
IF(C224="New Zealand",
    INDEX(Table9[NewZealand_States], RANDBETWEEN(1, COUNTA(Table9[NewZealand_States]))),
""))))))</f>
        <v>Northern Territory</v>
      </c>
      <c r="C224" s="20" t="s">
        <v>14</v>
      </c>
      <c r="D224" s="20" t="s">
        <v>50</v>
      </c>
      <c r="E224" s="28">
        <v>44244</v>
      </c>
      <c r="F224" s="29">
        <v>44244</v>
      </c>
      <c r="G224" s="30">
        <v>44244</v>
      </c>
      <c r="H224" s="31">
        <f t="shared" si="18"/>
        <v>2.1729166666666666</v>
      </c>
      <c r="I224" s="31">
        <f t="shared" si="19"/>
        <v>260.75</v>
      </c>
      <c r="J224" s="31">
        <f t="shared" si="20"/>
        <v>8.6916666666666664</v>
      </c>
      <c r="K224" s="25">
        <v>1043</v>
      </c>
      <c r="L224" s="26">
        <v>120</v>
      </c>
      <c r="M224" s="24">
        <f t="shared" si="21"/>
        <v>6.5187499999999998</v>
      </c>
      <c r="N224" s="24">
        <f t="shared" si="22"/>
        <v>782.25</v>
      </c>
      <c r="O224" s="27" t="str">
        <f t="shared" si="23"/>
        <v>Average</v>
      </c>
      <c r="W224" s="50"/>
      <c r="X224" s="50"/>
      <c r="Y224" s="50"/>
      <c r="Z224" s="50"/>
      <c r="AA224" s="50"/>
      <c r="AB224" s="50"/>
    </row>
    <row r="225" spans="1:28" x14ac:dyDescent="0.25">
      <c r="A225" s="19" t="s">
        <v>42</v>
      </c>
      <c r="B225" s="19" t="str">
        <f ca="1">IF(C225="USA",
    INDEX(Table9[USA_States], RANDBETWEEN(1, COUNTA(Table9[USA_States]))),
IF(C225="Canada",
    INDEX(Table9[Canada_States], RANDBETWEEN(1, COUNTA(Table9[Canada_States]))),
IF(C225="UK",
    INDEX(Table9[Uk_States], RANDBETWEEN(1, COUNTA(Table9[Uk_States]))),
IF(C225="Australia",
    INDEX(Table9[Australia_States], RANDBETWEEN(1, COUNTA(Table9[Australia_States]))),
IF(C225="India",
    INDEX(Table9[India_states], RANDBETWEEN(1, COUNTA(Table9[India_states]))),
IF(C225="New Zealand",
    INDEX(Table9[NewZealand_States], RANDBETWEEN(1, COUNTA(Table9[NewZealand_States]))),
""))))))</f>
        <v>Massachusetts</v>
      </c>
      <c r="C225" s="20" t="s">
        <v>25</v>
      </c>
      <c r="D225" s="20" t="s">
        <v>50</v>
      </c>
      <c r="E225" s="21">
        <v>44214</v>
      </c>
      <c r="F225" s="22">
        <v>44214</v>
      </c>
      <c r="G225" s="23">
        <v>44214</v>
      </c>
      <c r="H225" s="24">
        <f t="shared" si="18"/>
        <v>6.3463035019455249</v>
      </c>
      <c r="I225" s="24">
        <f t="shared" si="19"/>
        <v>1631</v>
      </c>
      <c r="J225" s="24">
        <f t="shared" si="20"/>
        <v>25.3852140077821</v>
      </c>
      <c r="K225" s="25">
        <v>6524</v>
      </c>
      <c r="L225" s="26">
        <v>257</v>
      </c>
      <c r="M225" s="24">
        <f t="shared" si="21"/>
        <v>19.038910505836576</v>
      </c>
      <c r="N225" s="24">
        <f t="shared" si="22"/>
        <v>4893</v>
      </c>
      <c r="O225" s="27" t="str">
        <f t="shared" si="23"/>
        <v>Average</v>
      </c>
      <c r="W225" s="50"/>
      <c r="X225" s="50"/>
      <c r="Y225" s="50"/>
      <c r="Z225" s="50"/>
      <c r="AA225" s="50"/>
      <c r="AB225" s="50"/>
    </row>
    <row r="226" spans="1:28" x14ac:dyDescent="0.25">
      <c r="A226" s="19" t="s">
        <v>35</v>
      </c>
      <c r="B226" s="19" t="str">
        <f ca="1">IF(C226="USA",
    INDEX(Table9[USA_States], RANDBETWEEN(1, COUNTA(Table9[USA_States]))),
IF(C226="Canada",
    INDEX(Table9[Canada_States], RANDBETWEEN(1, COUNTA(Table9[Canada_States]))),
IF(C226="UK",
    INDEX(Table9[Uk_States], RANDBETWEEN(1, COUNTA(Table9[Uk_States]))),
IF(C226="Australia",
    INDEX(Table9[Australia_States], RANDBETWEEN(1, COUNTA(Table9[Australia_States]))),
IF(C226="India",
    INDEX(Table9[India_states], RANDBETWEEN(1, COUNTA(Table9[India_states]))),
IF(C226="New Zealand",
    INDEX(Table9[NewZealand_States], RANDBETWEEN(1, COUNTA(Table9[NewZealand_States]))),
""))))))</f>
        <v>Saskatchewan</v>
      </c>
      <c r="C226" s="20" t="s">
        <v>28</v>
      </c>
      <c r="D226" s="20" t="s">
        <v>26</v>
      </c>
      <c r="E226" s="28">
        <v>44236</v>
      </c>
      <c r="F226" s="29">
        <v>44236</v>
      </c>
      <c r="G226" s="30">
        <v>44236</v>
      </c>
      <c r="H226" s="31">
        <f t="shared" si="18"/>
        <v>23.964705882352941</v>
      </c>
      <c r="I226" s="31">
        <f t="shared" si="19"/>
        <v>2037</v>
      </c>
      <c r="J226" s="31">
        <f t="shared" si="20"/>
        <v>95.858823529411765</v>
      </c>
      <c r="K226" s="25">
        <v>8148</v>
      </c>
      <c r="L226" s="26">
        <v>85</v>
      </c>
      <c r="M226" s="24">
        <f t="shared" si="21"/>
        <v>71.89411764705882</v>
      </c>
      <c r="N226" s="24">
        <f t="shared" si="22"/>
        <v>6111</v>
      </c>
      <c r="O226" s="27" t="str">
        <f t="shared" si="23"/>
        <v>Good</v>
      </c>
      <c r="W226" s="50"/>
      <c r="X226" s="50"/>
      <c r="Y226" s="50"/>
      <c r="Z226" s="50"/>
      <c r="AA226" s="50"/>
      <c r="AB226" s="50"/>
    </row>
    <row r="227" spans="1:28" x14ac:dyDescent="0.25">
      <c r="A227" s="19" t="s">
        <v>27</v>
      </c>
      <c r="B227" s="19" t="str">
        <f ca="1">IF(C227="USA",
    INDEX(Table9[USA_States], RANDBETWEEN(1, COUNTA(Table9[USA_States]))),
IF(C227="Canada",
    INDEX(Table9[Canada_States], RANDBETWEEN(1, COUNTA(Table9[Canada_States]))),
IF(C227="UK",
    INDEX(Table9[Uk_States], RANDBETWEEN(1, COUNTA(Table9[Uk_States]))),
IF(C227="Australia",
    INDEX(Table9[Australia_States], RANDBETWEEN(1, COUNTA(Table9[Australia_States]))),
IF(C227="India",
    INDEX(Table9[India_states], RANDBETWEEN(1, COUNTA(Table9[India_states]))),
IF(C227="New Zealand",
    INDEX(Table9[NewZealand_States], RANDBETWEEN(1, COUNTA(Table9[NewZealand_States]))),
""))))))</f>
        <v>Saskatchewan</v>
      </c>
      <c r="C227" s="20" t="s">
        <v>28</v>
      </c>
      <c r="D227" s="20" t="s">
        <v>26</v>
      </c>
      <c r="E227" s="21">
        <v>44278</v>
      </c>
      <c r="F227" s="22">
        <v>44278</v>
      </c>
      <c r="G227" s="23">
        <v>44278</v>
      </c>
      <c r="H227" s="24">
        <f t="shared" si="18"/>
        <v>5.0238764044943824</v>
      </c>
      <c r="I227" s="24">
        <f t="shared" si="19"/>
        <v>894.25000000000011</v>
      </c>
      <c r="J227" s="24">
        <f t="shared" si="20"/>
        <v>20.09550561797753</v>
      </c>
      <c r="K227" s="25">
        <v>3577</v>
      </c>
      <c r="L227" s="26">
        <v>178</v>
      </c>
      <c r="M227" s="24">
        <f t="shared" si="21"/>
        <v>15.071629213483147</v>
      </c>
      <c r="N227" s="24">
        <f t="shared" si="22"/>
        <v>2682.75</v>
      </c>
      <c r="O227" s="27" t="str">
        <f t="shared" si="23"/>
        <v>Average</v>
      </c>
      <c r="W227" s="50"/>
      <c r="X227" s="50"/>
      <c r="Y227" s="50"/>
      <c r="Z227" s="50"/>
      <c r="AA227" s="50"/>
      <c r="AB227" s="50"/>
    </row>
    <row r="228" spans="1:28" x14ac:dyDescent="0.25">
      <c r="A228" s="19" t="s">
        <v>52</v>
      </c>
      <c r="B228" s="19" t="str">
        <f ca="1">IF(C228="USA",
    INDEX(Table9[USA_States], RANDBETWEEN(1, COUNTA(Table9[USA_States]))),
IF(C228="Canada",
    INDEX(Table9[Canada_States], RANDBETWEEN(1, COUNTA(Table9[Canada_States]))),
IF(C228="UK",
    INDEX(Table9[Uk_States], RANDBETWEEN(1, COUNTA(Table9[Uk_States]))),
IF(C228="Australia",
    INDEX(Table9[Australia_States], RANDBETWEEN(1, COUNTA(Table9[Australia_States]))),
IF(C228="India",
    INDEX(Table9[India_states], RANDBETWEEN(1, COUNTA(Table9[India_states]))),
IF(C228="New Zealand",
    INDEX(Table9[NewZealand_States], RANDBETWEEN(1, COUNTA(Table9[NewZealand_States]))),
""))))))</f>
        <v>Nelson</v>
      </c>
      <c r="C228" s="20" t="s">
        <v>20</v>
      </c>
      <c r="D228" s="20" t="s">
        <v>56</v>
      </c>
      <c r="E228" s="28">
        <v>44228</v>
      </c>
      <c r="F228" s="29">
        <v>44228</v>
      </c>
      <c r="G228" s="30">
        <v>44228</v>
      </c>
      <c r="H228" s="31">
        <f t="shared" si="18"/>
        <v>5.5860927152317883</v>
      </c>
      <c r="I228" s="31">
        <f t="shared" si="19"/>
        <v>843.5</v>
      </c>
      <c r="J228" s="31">
        <f t="shared" si="20"/>
        <v>22.344370860927153</v>
      </c>
      <c r="K228" s="25">
        <v>3374</v>
      </c>
      <c r="L228" s="26">
        <v>151</v>
      </c>
      <c r="M228" s="24">
        <f t="shared" si="21"/>
        <v>16.758278145695364</v>
      </c>
      <c r="N228" s="24">
        <f t="shared" si="22"/>
        <v>2530.5</v>
      </c>
      <c r="O228" s="27" t="str">
        <f t="shared" si="23"/>
        <v>Average</v>
      </c>
      <c r="W228" s="50"/>
      <c r="X228" s="50"/>
      <c r="Y228" s="50"/>
      <c r="Z228" s="50"/>
      <c r="AA228" s="50"/>
      <c r="AB228" s="50"/>
    </row>
    <row r="229" spans="1:28" x14ac:dyDescent="0.25">
      <c r="A229" s="19" t="s">
        <v>27</v>
      </c>
      <c r="B229" s="19" t="str">
        <f ca="1">IF(C229="USA",
    INDEX(Table9[USA_States], RANDBETWEEN(1, COUNTA(Table9[USA_States]))),
IF(C229="Canada",
    INDEX(Table9[Canada_States], RANDBETWEEN(1, COUNTA(Table9[Canada_States]))),
IF(C229="UK",
    INDEX(Table9[Uk_States], RANDBETWEEN(1, COUNTA(Table9[Uk_States]))),
IF(C229="Australia",
    INDEX(Table9[Australia_States], RANDBETWEEN(1, COUNTA(Table9[Australia_States]))),
IF(C229="India",
    INDEX(Table9[India_states], RANDBETWEEN(1, COUNTA(Table9[India_states]))),
IF(C229="New Zealand",
    INDEX(Table9[NewZealand_States], RANDBETWEEN(1, COUNTA(Table9[NewZealand_States]))),
""))))))</f>
        <v>Goa</v>
      </c>
      <c r="C229" s="20" t="s">
        <v>9</v>
      </c>
      <c r="D229" s="20" t="s">
        <v>31</v>
      </c>
      <c r="E229" s="21">
        <v>44262</v>
      </c>
      <c r="F229" s="22">
        <v>44262</v>
      </c>
      <c r="G229" s="23">
        <v>44262</v>
      </c>
      <c r="H229" s="24">
        <f t="shared" si="18"/>
        <v>6.950704225352113</v>
      </c>
      <c r="I229" s="24">
        <f t="shared" si="19"/>
        <v>987</v>
      </c>
      <c r="J229" s="24">
        <f t="shared" si="20"/>
        <v>27.802816901408452</v>
      </c>
      <c r="K229" s="25">
        <v>3948</v>
      </c>
      <c r="L229" s="26">
        <v>142</v>
      </c>
      <c r="M229" s="24">
        <f t="shared" si="21"/>
        <v>20.85211267605634</v>
      </c>
      <c r="N229" s="24">
        <f t="shared" si="22"/>
        <v>2961</v>
      </c>
      <c r="O229" s="27" t="str">
        <f t="shared" si="23"/>
        <v>Average</v>
      </c>
      <c r="W229" s="50"/>
      <c r="X229" s="50"/>
      <c r="Y229" s="50"/>
      <c r="Z229" s="50"/>
      <c r="AA229" s="50"/>
      <c r="AB229" s="50"/>
    </row>
    <row r="230" spans="1:28" x14ac:dyDescent="0.25">
      <c r="A230" s="19" t="s">
        <v>54</v>
      </c>
      <c r="B230" s="19" t="str">
        <f ca="1">IF(C230="USA",
    INDEX(Table9[USA_States], RANDBETWEEN(1, COUNTA(Table9[USA_States]))),
IF(C230="Canada",
    INDEX(Table9[Canada_States], RANDBETWEEN(1, COUNTA(Table9[Canada_States]))),
IF(C230="UK",
    INDEX(Table9[Uk_States], RANDBETWEEN(1, COUNTA(Table9[Uk_States]))),
IF(C230="Australia",
    INDEX(Table9[Australia_States], RANDBETWEEN(1, COUNTA(Table9[Australia_States]))),
IF(C230="India",
    INDEX(Table9[India_states], RANDBETWEEN(1, COUNTA(Table9[India_states]))),
IF(C230="New Zealand",
    INDEX(Table9[NewZealand_States], RANDBETWEEN(1, COUNTA(Table9[NewZealand_States]))),
""))))))</f>
        <v>Scotland</v>
      </c>
      <c r="C230" s="20" t="s">
        <v>6</v>
      </c>
      <c r="D230" s="20" t="s">
        <v>43</v>
      </c>
      <c r="E230" s="28">
        <v>44199</v>
      </c>
      <c r="F230" s="29">
        <v>44199</v>
      </c>
      <c r="G230" s="30">
        <v>44199</v>
      </c>
      <c r="H230" s="31">
        <f t="shared" si="18"/>
        <v>3.6161504424778763</v>
      </c>
      <c r="I230" s="31">
        <f t="shared" si="19"/>
        <v>817.25</v>
      </c>
      <c r="J230" s="31">
        <f t="shared" si="20"/>
        <v>14.464601769911505</v>
      </c>
      <c r="K230" s="25">
        <v>3269</v>
      </c>
      <c r="L230" s="26">
        <v>226</v>
      </c>
      <c r="M230" s="24">
        <f t="shared" si="21"/>
        <v>10.848451327433629</v>
      </c>
      <c r="N230" s="24">
        <f t="shared" si="22"/>
        <v>2451.75</v>
      </c>
      <c r="O230" s="27" t="str">
        <f t="shared" si="23"/>
        <v>Average</v>
      </c>
      <c r="W230" s="50"/>
      <c r="X230" s="50"/>
      <c r="Y230" s="50"/>
      <c r="Z230" s="50"/>
      <c r="AA230" s="50"/>
      <c r="AB230" s="50"/>
    </row>
    <row r="231" spans="1:28" x14ac:dyDescent="0.25">
      <c r="A231" s="19" t="s">
        <v>54</v>
      </c>
      <c r="B231" s="19" t="str">
        <f ca="1">IF(C231="USA",
    INDEX(Table9[USA_States], RANDBETWEEN(1, COUNTA(Table9[USA_States]))),
IF(C231="Canada",
    INDEX(Table9[Canada_States], RANDBETWEEN(1, COUNTA(Table9[Canada_States]))),
IF(C231="UK",
    INDEX(Table9[Uk_States], RANDBETWEEN(1, COUNTA(Table9[Uk_States]))),
IF(C231="Australia",
    INDEX(Table9[Australia_States], RANDBETWEEN(1, COUNTA(Table9[Australia_States]))),
IF(C231="India",
    INDEX(Table9[India_states], RANDBETWEEN(1, COUNTA(Table9[India_states]))),
IF(C231="New Zealand",
    INDEX(Table9[NewZealand_States], RANDBETWEEN(1, COUNTA(Table9[NewZealand_States]))),
""))))))</f>
        <v>New Hampshire</v>
      </c>
      <c r="C231" s="20" t="s">
        <v>25</v>
      </c>
      <c r="D231" s="20" t="s">
        <v>43</v>
      </c>
      <c r="E231" s="21">
        <v>44238</v>
      </c>
      <c r="F231" s="22">
        <v>44238</v>
      </c>
      <c r="G231" s="23">
        <v>44238</v>
      </c>
      <c r="H231" s="24">
        <f t="shared" si="18"/>
        <v>3.8643695014662756</v>
      </c>
      <c r="I231" s="24">
        <f t="shared" si="19"/>
        <v>1317.75</v>
      </c>
      <c r="J231" s="24">
        <f t="shared" si="20"/>
        <v>15.457478005865102</v>
      </c>
      <c r="K231" s="25">
        <v>5271</v>
      </c>
      <c r="L231" s="26">
        <v>341</v>
      </c>
      <c r="M231" s="24">
        <f t="shared" si="21"/>
        <v>11.593108504398828</v>
      </c>
      <c r="N231" s="24">
        <f t="shared" si="22"/>
        <v>3953.25</v>
      </c>
      <c r="O231" s="27" t="str">
        <f t="shared" si="23"/>
        <v>Average</v>
      </c>
      <c r="W231" s="50"/>
      <c r="X231" s="50"/>
      <c r="Y231" s="50"/>
      <c r="Z231" s="50"/>
      <c r="AA231" s="50"/>
      <c r="AB231" s="50"/>
    </row>
    <row r="232" spans="1:28" x14ac:dyDescent="0.25">
      <c r="A232" s="19" t="s">
        <v>42</v>
      </c>
      <c r="B232" s="19" t="str">
        <f ca="1">IF(C232="USA",
    INDEX(Table9[USA_States], RANDBETWEEN(1, COUNTA(Table9[USA_States]))),
IF(C232="Canada",
    INDEX(Table9[Canada_States], RANDBETWEEN(1, COUNTA(Table9[Canada_States]))),
IF(C232="UK",
    INDEX(Table9[Uk_States], RANDBETWEEN(1, COUNTA(Table9[Uk_States]))),
IF(C232="Australia",
    INDEX(Table9[Australia_States], RANDBETWEEN(1, COUNTA(Table9[Australia_States]))),
IF(C232="India",
    INDEX(Table9[India_states], RANDBETWEEN(1, COUNTA(Table9[India_states]))),
IF(C232="New Zealand",
    INDEX(Table9[NewZealand_States], RANDBETWEEN(1, COUNTA(Table9[NewZealand_States]))),
""))))))</f>
        <v>Gisborne</v>
      </c>
      <c r="C232" s="20" t="s">
        <v>20</v>
      </c>
      <c r="D232" s="20" t="s">
        <v>26</v>
      </c>
      <c r="E232" s="28">
        <v>44271</v>
      </c>
      <c r="F232" s="29">
        <v>44271</v>
      </c>
      <c r="G232" s="30">
        <v>44271</v>
      </c>
      <c r="H232" s="31">
        <f t="shared" si="18"/>
        <v>8.1624999999999996</v>
      </c>
      <c r="I232" s="31">
        <f t="shared" si="19"/>
        <v>1142.75</v>
      </c>
      <c r="J232" s="31">
        <f t="shared" si="20"/>
        <v>32.65</v>
      </c>
      <c r="K232" s="25">
        <v>4571</v>
      </c>
      <c r="L232" s="26">
        <v>140</v>
      </c>
      <c r="M232" s="24">
        <f t="shared" si="21"/>
        <v>24.487499999999997</v>
      </c>
      <c r="N232" s="24">
        <f t="shared" si="22"/>
        <v>3428.25</v>
      </c>
      <c r="O232" s="27" t="str">
        <f t="shared" si="23"/>
        <v>Average</v>
      </c>
      <c r="W232" s="50"/>
      <c r="X232" s="50"/>
      <c r="Y232" s="50"/>
      <c r="Z232" s="50"/>
      <c r="AA232" s="50"/>
      <c r="AB232" s="50"/>
    </row>
    <row r="233" spans="1:28" x14ac:dyDescent="0.25">
      <c r="A233" s="19" t="s">
        <v>53</v>
      </c>
      <c r="B233" s="19" t="str">
        <f ca="1">IF(C233="USA",
    INDEX(Table9[USA_States], RANDBETWEEN(1, COUNTA(Table9[USA_States]))),
IF(C233="Canada",
    INDEX(Table9[Canada_States], RANDBETWEEN(1, COUNTA(Table9[Canada_States]))),
IF(C233="UK",
    INDEX(Table9[Uk_States], RANDBETWEEN(1, COUNTA(Table9[Uk_States]))),
IF(C233="Australia",
    INDEX(Table9[Australia_States], RANDBETWEEN(1, COUNTA(Table9[Australia_States]))),
IF(C233="India",
    INDEX(Table9[India_states], RANDBETWEEN(1, COUNTA(Table9[India_states]))),
IF(C233="New Zealand",
    INDEX(Table9[NewZealand_States], RANDBETWEEN(1, COUNTA(Table9[NewZealand_States]))),
""))))))</f>
        <v>Jharkhand</v>
      </c>
      <c r="C233" s="20" t="s">
        <v>9</v>
      </c>
      <c r="D233" s="20" t="s">
        <v>43</v>
      </c>
      <c r="E233" s="21">
        <v>44423</v>
      </c>
      <c r="F233" s="22">
        <v>44423</v>
      </c>
      <c r="G233" s="23">
        <v>44423</v>
      </c>
      <c r="H233" s="24">
        <f t="shared" si="18"/>
        <v>9.338636363636363</v>
      </c>
      <c r="I233" s="24">
        <f t="shared" si="19"/>
        <v>3081.75</v>
      </c>
      <c r="J233" s="24">
        <f t="shared" si="20"/>
        <v>37.354545454545452</v>
      </c>
      <c r="K233" s="25">
        <v>12327</v>
      </c>
      <c r="L233" s="26">
        <v>330</v>
      </c>
      <c r="M233" s="24">
        <f t="shared" si="21"/>
        <v>28.015909090909091</v>
      </c>
      <c r="N233" s="24">
        <f t="shared" si="22"/>
        <v>9245.25</v>
      </c>
      <c r="O233" s="27" t="str">
        <f t="shared" si="23"/>
        <v>Very Good</v>
      </c>
      <c r="W233" s="50"/>
      <c r="X233" s="50"/>
      <c r="Y233" s="50"/>
      <c r="Z233" s="50"/>
      <c r="AA233" s="50"/>
      <c r="AB233" s="50"/>
    </row>
    <row r="234" spans="1:28" x14ac:dyDescent="0.25">
      <c r="A234" s="19" t="s">
        <v>11</v>
      </c>
      <c r="B234" s="19" t="str">
        <f ca="1">IF(C234="USA",
    INDEX(Table9[USA_States], RANDBETWEEN(1, COUNTA(Table9[USA_States]))),
IF(C234="Canada",
    INDEX(Table9[Canada_States], RANDBETWEEN(1, COUNTA(Table9[Canada_States]))),
IF(C234="UK",
    INDEX(Table9[Uk_States], RANDBETWEEN(1, COUNTA(Table9[Uk_States]))),
IF(C234="Australia",
    INDEX(Table9[Australia_States], RANDBETWEEN(1, COUNTA(Table9[Australia_States]))),
IF(C234="India",
    INDEX(Table9[India_states], RANDBETWEEN(1, COUNTA(Table9[India_states]))),
IF(C234="New Zealand",
    INDEX(Table9[NewZealand_States], RANDBETWEEN(1, COUNTA(Table9[NewZealand_States]))),
""))))))</f>
        <v>Uttar Pradesh</v>
      </c>
      <c r="C234" s="20" t="s">
        <v>9</v>
      </c>
      <c r="D234" s="20" t="s">
        <v>44</v>
      </c>
      <c r="E234" s="28">
        <v>44328</v>
      </c>
      <c r="F234" s="29">
        <v>44328</v>
      </c>
      <c r="G234" s="30">
        <v>44328</v>
      </c>
      <c r="H234" s="31">
        <f t="shared" si="18"/>
        <v>16.900684931506849</v>
      </c>
      <c r="I234" s="31">
        <f t="shared" si="19"/>
        <v>1233.75</v>
      </c>
      <c r="J234" s="31">
        <f t="shared" si="20"/>
        <v>67.602739726027394</v>
      </c>
      <c r="K234" s="25">
        <v>4935</v>
      </c>
      <c r="L234" s="26">
        <v>73</v>
      </c>
      <c r="M234" s="24">
        <f t="shared" si="21"/>
        <v>50.702054794520549</v>
      </c>
      <c r="N234" s="24">
        <f t="shared" si="22"/>
        <v>3701.25</v>
      </c>
      <c r="O234" s="27" t="str">
        <f t="shared" si="23"/>
        <v>Average</v>
      </c>
      <c r="W234" s="50"/>
      <c r="X234" s="50"/>
      <c r="Y234" s="50"/>
      <c r="Z234" s="50"/>
      <c r="AA234" s="50"/>
      <c r="AB234" s="50"/>
    </row>
    <row r="235" spans="1:28" x14ac:dyDescent="0.25">
      <c r="A235" s="19" t="s">
        <v>8</v>
      </c>
      <c r="B235" s="19" t="str">
        <f ca="1">IF(C235="USA",
    INDEX(Table9[USA_States], RANDBETWEEN(1, COUNTA(Table9[USA_States]))),
IF(C235="Canada",
    INDEX(Table9[Canada_States], RANDBETWEEN(1, COUNTA(Table9[Canada_States]))),
IF(C235="UK",
    INDEX(Table9[Uk_States], RANDBETWEEN(1, COUNTA(Table9[Uk_States]))),
IF(C235="Australia",
    INDEX(Table9[Australia_States], RANDBETWEEN(1, COUNTA(Table9[Australia_States]))),
IF(C235="India",
    INDEX(Table9[India_states], RANDBETWEEN(1, COUNTA(Table9[India_states]))),
IF(C235="New Zealand",
    INDEX(Table9[NewZealand_States], RANDBETWEEN(1, COUNTA(Table9[NewZealand_States]))),
""))))))</f>
        <v>Mizoram</v>
      </c>
      <c r="C235" s="20" t="s">
        <v>9</v>
      </c>
      <c r="D235" s="20" t="s">
        <v>38</v>
      </c>
      <c r="E235" s="21">
        <v>44297</v>
      </c>
      <c r="F235" s="22">
        <v>44297</v>
      </c>
      <c r="G235" s="23">
        <v>44297</v>
      </c>
      <c r="H235" s="24">
        <f t="shared" si="18"/>
        <v>385.4375</v>
      </c>
      <c r="I235" s="24">
        <f t="shared" si="19"/>
        <v>1541.75</v>
      </c>
      <c r="J235" s="24">
        <f t="shared" si="20"/>
        <v>1541.75</v>
      </c>
      <c r="K235" s="25">
        <v>6167</v>
      </c>
      <c r="L235" s="26">
        <v>4</v>
      </c>
      <c r="M235" s="24">
        <f t="shared" si="21"/>
        <v>1156.3125</v>
      </c>
      <c r="N235" s="24">
        <f t="shared" si="22"/>
        <v>4625.25</v>
      </c>
      <c r="O235" s="27" t="str">
        <f t="shared" si="23"/>
        <v>Average</v>
      </c>
      <c r="W235" s="50"/>
      <c r="X235" s="50"/>
      <c r="Y235" s="50"/>
      <c r="Z235" s="50"/>
      <c r="AA235" s="50"/>
      <c r="AB235" s="50"/>
    </row>
    <row r="236" spans="1:28" x14ac:dyDescent="0.25">
      <c r="A236" s="19" t="s">
        <v>13</v>
      </c>
      <c r="B236" s="19" t="str">
        <f ca="1">IF(C236="USA",
    INDEX(Table9[USA_States], RANDBETWEEN(1, COUNTA(Table9[USA_States]))),
IF(C236="Canada",
    INDEX(Table9[Canada_States], RANDBETWEEN(1, COUNTA(Table9[Canada_States]))),
IF(C236="UK",
    INDEX(Table9[Uk_States], RANDBETWEEN(1, COUNTA(Table9[Uk_States]))),
IF(C236="Australia",
    INDEX(Table9[Australia_States], RANDBETWEEN(1, COUNTA(Table9[Australia_States]))),
IF(C236="India",
    INDEX(Table9[India_states], RANDBETWEEN(1, COUNTA(Table9[India_states]))),
IF(C236="New Zealand",
    INDEX(Table9[NewZealand_States], RANDBETWEEN(1, COUNTA(Table9[NewZealand_States]))),
""))))))</f>
        <v>Waikato</v>
      </c>
      <c r="C236" s="20" t="s">
        <v>20</v>
      </c>
      <c r="D236" s="20" t="s">
        <v>7</v>
      </c>
      <c r="E236" s="28">
        <v>44377</v>
      </c>
      <c r="F236" s="29">
        <v>44377</v>
      </c>
      <c r="G236" s="30">
        <v>44377</v>
      </c>
      <c r="H236" s="31">
        <f t="shared" si="18"/>
        <v>16.087719298245613</v>
      </c>
      <c r="I236" s="31">
        <f t="shared" si="19"/>
        <v>4585</v>
      </c>
      <c r="J236" s="31">
        <f t="shared" si="20"/>
        <v>64.350877192982452</v>
      </c>
      <c r="K236" s="25">
        <v>18340</v>
      </c>
      <c r="L236" s="26">
        <v>285</v>
      </c>
      <c r="M236" s="24">
        <f t="shared" si="21"/>
        <v>48.263157894736835</v>
      </c>
      <c r="N236" s="24">
        <f t="shared" si="22"/>
        <v>13755</v>
      </c>
      <c r="O236" s="27" t="str">
        <f t="shared" si="23"/>
        <v>Very Good</v>
      </c>
      <c r="W236" s="50"/>
      <c r="X236" s="50"/>
      <c r="Y236" s="50"/>
      <c r="Z236" s="50"/>
      <c r="AA236" s="50"/>
      <c r="AB236" s="50"/>
    </row>
    <row r="237" spans="1:28" x14ac:dyDescent="0.25">
      <c r="A237" s="19" t="s">
        <v>53</v>
      </c>
      <c r="B237" s="19" t="str">
        <f ca="1">IF(C237="USA",
    INDEX(Table9[USA_States], RANDBETWEEN(1, COUNTA(Table9[USA_States]))),
IF(C237="Canada",
    INDEX(Table9[Canada_States], RANDBETWEEN(1, COUNTA(Table9[Canada_States]))),
IF(C237="UK",
    INDEX(Table9[Uk_States], RANDBETWEEN(1, COUNTA(Table9[Uk_States]))),
IF(C237="Australia",
    INDEX(Table9[Australia_States], RANDBETWEEN(1, COUNTA(Table9[Australia_States]))),
IF(C237="India",
    INDEX(Table9[India_states], RANDBETWEEN(1, COUNTA(Table9[India_states]))),
IF(C237="New Zealand",
    INDEX(Table9[NewZealand_States], RANDBETWEEN(1, COUNTA(Table9[NewZealand_States]))),
""))))))</f>
        <v>Manawatu-Wanganui</v>
      </c>
      <c r="C237" s="20" t="s">
        <v>20</v>
      </c>
      <c r="D237" s="20" t="s">
        <v>43</v>
      </c>
      <c r="E237" s="21">
        <v>44362</v>
      </c>
      <c r="F237" s="22">
        <v>44362</v>
      </c>
      <c r="G237" s="23">
        <v>44362</v>
      </c>
      <c r="H237" s="24">
        <f t="shared" si="18"/>
        <v>29.225000000000001</v>
      </c>
      <c r="I237" s="24">
        <f t="shared" si="19"/>
        <v>1753.5</v>
      </c>
      <c r="J237" s="24">
        <f t="shared" si="20"/>
        <v>116.9</v>
      </c>
      <c r="K237" s="25">
        <v>7014</v>
      </c>
      <c r="L237" s="26">
        <v>60</v>
      </c>
      <c r="M237" s="24">
        <f t="shared" si="21"/>
        <v>87.675000000000011</v>
      </c>
      <c r="N237" s="24">
        <f t="shared" si="22"/>
        <v>5260.5</v>
      </c>
      <c r="O237" s="27" t="str">
        <f t="shared" si="23"/>
        <v>Average</v>
      </c>
      <c r="W237" s="50"/>
      <c r="X237" s="50"/>
      <c r="Y237" s="50"/>
      <c r="Z237" s="50"/>
      <c r="AA237" s="50"/>
      <c r="AB237" s="50"/>
    </row>
    <row r="238" spans="1:28" x14ac:dyDescent="0.25">
      <c r="A238" s="19" t="s">
        <v>23</v>
      </c>
      <c r="B238" s="19" t="str">
        <f ca="1">IF(C238="USA",
    INDEX(Table9[USA_States], RANDBETWEEN(1, COUNTA(Table9[USA_States]))),
IF(C238="Canada",
    INDEX(Table9[Canada_States], RANDBETWEEN(1, COUNTA(Table9[Canada_States]))),
IF(C238="UK",
    INDEX(Table9[Uk_States], RANDBETWEEN(1, COUNTA(Table9[Uk_States]))),
IF(C238="Australia",
    INDEX(Table9[Australia_States], RANDBETWEEN(1, COUNTA(Table9[Australia_States]))),
IF(C238="India",
    INDEX(Table9[India_states], RANDBETWEEN(1, COUNTA(Table9[India_states]))),
IF(C238="New Zealand",
    INDEX(Table9[NewZealand_States], RANDBETWEEN(1, COUNTA(Table9[NewZealand_States]))),
""))))))</f>
        <v>Ontario</v>
      </c>
      <c r="C238" s="20" t="s">
        <v>28</v>
      </c>
      <c r="D238" s="20" t="s">
        <v>56</v>
      </c>
      <c r="E238" s="28">
        <v>44409</v>
      </c>
      <c r="F238" s="29">
        <v>44409</v>
      </c>
      <c r="G238" s="30">
        <v>44409</v>
      </c>
      <c r="H238" s="31">
        <f t="shared" si="18"/>
        <v>17.621287128712872</v>
      </c>
      <c r="I238" s="31">
        <f t="shared" si="19"/>
        <v>1779.75</v>
      </c>
      <c r="J238" s="31">
        <f t="shared" si="20"/>
        <v>70.485148514851488</v>
      </c>
      <c r="K238" s="25">
        <v>7119</v>
      </c>
      <c r="L238" s="26">
        <v>101</v>
      </c>
      <c r="M238" s="24">
        <f t="shared" si="21"/>
        <v>52.863861386138616</v>
      </c>
      <c r="N238" s="24">
        <f t="shared" si="22"/>
        <v>5339.25</v>
      </c>
      <c r="O238" s="27" t="str">
        <f t="shared" si="23"/>
        <v>Average</v>
      </c>
      <c r="W238" s="50"/>
      <c r="X238" s="50"/>
      <c r="Y238" s="50"/>
      <c r="Z238" s="50"/>
      <c r="AA238" s="50"/>
      <c r="AB238" s="50"/>
    </row>
    <row r="239" spans="1:28" x14ac:dyDescent="0.25">
      <c r="A239" s="19" t="s">
        <v>22</v>
      </c>
      <c r="B239" s="19" t="str">
        <f ca="1">IF(C239="USA",
    INDEX(Table9[USA_States], RANDBETWEEN(1, COUNTA(Table9[USA_States]))),
IF(C239="Canada",
    INDEX(Table9[Canada_States], RANDBETWEEN(1, COUNTA(Table9[Canada_States]))),
IF(C239="UK",
    INDEX(Table9[Uk_States], RANDBETWEEN(1, COUNTA(Table9[Uk_States]))),
IF(C239="Australia",
    INDEX(Table9[Australia_States], RANDBETWEEN(1, COUNTA(Table9[Australia_States]))),
IF(C239="India",
    INDEX(Table9[India_states], RANDBETWEEN(1, COUNTA(Table9[India_states]))),
IF(C239="New Zealand",
    INDEX(Table9[NewZealand_States], RANDBETWEEN(1, COUNTA(Table9[NewZealand_States]))),
""))))))</f>
        <v>Andhra Pradesh</v>
      </c>
      <c r="C239" s="20" t="s">
        <v>9</v>
      </c>
      <c r="D239" s="20" t="s">
        <v>19</v>
      </c>
      <c r="E239" s="28">
        <v>44363</v>
      </c>
      <c r="F239" s="29">
        <v>44363</v>
      </c>
      <c r="G239" s="30">
        <v>44363</v>
      </c>
      <c r="H239" s="31">
        <f t="shared" si="18"/>
        <v>31.927777777777777</v>
      </c>
      <c r="I239" s="31">
        <f t="shared" si="19"/>
        <v>1436.75</v>
      </c>
      <c r="J239" s="31">
        <f t="shared" si="20"/>
        <v>127.71111111111111</v>
      </c>
      <c r="K239" s="25">
        <v>5747</v>
      </c>
      <c r="L239" s="26">
        <v>45</v>
      </c>
      <c r="M239" s="24">
        <f t="shared" si="21"/>
        <v>95.783333333333331</v>
      </c>
      <c r="N239" s="24">
        <f t="shared" si="22"/>
        <v>4310.25</v>
      </c>
      <c r="O239" s="27" t="str">
        <f t="shared" si="23"/>
        <v>Average</v>
      </c>
      <c r="W239" s="50"/>
      <c r="X239" s="50"/>
      <c r="Y239" s="50"/>
      <c r="Z239" s="50"/>
      <c r="AA239" s="50"/>
      <c r="AB239" s="50"/>
    </row>
    <row r="240" spans="1:28" x14ac:dyDescent="0.25">
      <c r="A240" s="19" t="s">
        <v>16</v>
      </c>
      <c r="B240" s="19" t="str">
        <f ca="1">IF(C240="USA",
    INDEX(Table9[USA_States], RANDBETWEEN(1, COUNTA(Table9[USA_States]))),
IF(C240="Canada",
    INDEX(Table9[Canada_States], RANDBETWEEN(1, COUNTA(Table9[Canada_States]))),
IF(C240="UK",
    INDEX(Table9[Uk_States], RANDBETWEEN(1, COUNTA(Table9[Uk_States]))),
IF(C240="Australia",
    INDEX(Table9[Australia_States], RANDBETWEEN(1, COUNTA(Table9[Australia_States]))),
IF(C240="India",
    INDEX(Table9[India_states], RANDBETWEEN(1, COUNTA(Table9[India_states]))),
IF(C240="New Zealand",
    INDEX(Table9[NewZealand_States], RANDBETWEEN(1, COUNTA(Table9[NewZealand_States]))),
""))))))</f>
        <v>Canterbury</v>
      </c>
      <c r="C240" s="20" t="s">
        <v>20</v>
      </c>
      <c r="D240" s="20" t="s">
        <v>50</v>
      </c>
      <c r="E240" s="21">
        <v>44329</v>
      </c>
      <c r="F240" s="22">
        <v>44329</v>
      </c>
      <c r="G240" s="23">
        <v>44329</v>
      </c>
      <c r="H240" s="24">
        <f t="shared" si="18"/>
        <v>4.0480427046263348</v>
      </c>
      <c r="I240" s="24">
        <f t="shared" si="19"/>
        <v>1137.5</v>
      </c>
      <c r="J240" s="24">
        <f t="shared" si="20"/>
        <v>16.192170818505339</v>
      </c>
      <c r="K240" s="25">
        <v>4550</v>
      </c>
      <c r="L240" s="26">
        <v>281</v>
      </c>
      <c r="M240" s="24">
        <f t="shared" si="21"/>
        <v>12.144128113879004</v>
      </c>
      <c r="N240" s="24">
        <f t="shared" si="22"/>
        <v>3412.5</v>
      </c>
      <c r="O240" s="27" t="str">
        <f t="shared" si="23"/>
        <v>Average</v>
      </c>
      <c r="W240" s="50"/>
      <c r="X240" s="50"/>
      <c r="Y240" s="50"/>
      <c r="Z240" s="50"/>
      <c r="AA240" s="50"/>
      <c r="AB240" s="50"/>
    </row>
    <row r="241" spans="1:28" x14ac:dyDescent="0.25">
      <c r="A241" s="19" t="s">
        <v>42</v>
      </c>
      <c r="B241" s="19" t="str">
        <f ca="1">IF(C241="USA",
    INDEX(Table9[USA_States], RANDBETWEEN(1, COUNTA(Table9[USA_States]))),
IF(C241="Canada",
    INDEX(Table9[Canada_States], RANDBETWEEN(1, COUNTA(Table9[Canada_States]))),
IF(C241="UK",
    INDEX(Table9[Uk_States], RANDBETWEEN(1, COUNTA(Table9[Uk_States]))),
IF(C241="Australia",
    INDEX(Table9[Australia_States], RANDBETWEEN(1, COUNTA(Table9[Australia_States]))),
IF(C241="India",
    INDEX(Table9[India_states], RANDBETWEEN(1, COUNTA(Table9[India_states]))),
IF(C241="New Zealand",
    INDEX(Table9[NewZealand_States], RANDBETWEEN(1, COUNTA(Table9[NewZealand_States]))),
""))))))</f>
        <v>Florida</v>
      </c>
      <c r="C241" s="20" t="s">
        <v>25</v>
      </c>
      <c r="D241" s="20" t="s">
        <v>31</v>
      </c>
      <c r="E241" s="28">
        <v>44326</v>
      </c>
      <c r="F241" s="29">
        <v>44326</v>
      </c>
      <c r="G241" s="30">
        <v>44326</v>
      </c>
      <c r="H241" s="31">
        <f t="shared" si="18"/>
        <v>3.9692028985507246</v>
      </c>
      <c r="I241" s="31">
        <f t="shared" si="19"/>
        <v>547.75</v>
      </c>
      <c r="J241" s="31">
        <f t="shared" si="20"/>
        <v>15.876811594202898</v>
      </c>
      <c r="K241" s="25">
        <v>2191</v>
      </c>
      <c r="L241" s="26">
        <v>138</v>
      </c>
      <c r="M241" s="24">
        <f t="shared" si="21"/>
        <v>11.907608695652174</v>
      </c>
      <c r="N241" s="24">
        <f t="shared" si="22"/>
        <v>1643.25</v>
      </c>
      <c r="O241" s="27" t="str">
        <f t="shared" si="23"/>
        <v>Average</v>
      </c>
      <c r="W241" s="50"/>
      <c r="X241" s="50"/>
      <c r="Y241" s="50"/>
      <c r="Z241" s="50"/>
      <c r="AA241" s="50"/>
      <c r="AB241" s="50"/>
    </row>
    <row r="242" spans="1:28" x14ac:dyDescent="0.25">
      <c r="A242" s="19" t="s">
        <v>16</v>
      </c>
      <c r="B242" s="19" t="str">
        <f ca="1">IF(C242="USA",
    INDEX(Table9[USA_States], RANDBETWEEN(1, COUNTA(Table9[USA_States]))),
IF(C242="Canada",
    INDEX(Table9[Canada_States], RANDBETWEEN(1, COUNTA(Table9[Canada_States]))),
IF(C242="UK",
    INDEX(Table9[Uk_States], RANDBETWEEN(1, COUNTA(Table9[Uk_States]))),
IF(C242="Australia",
    INDEX(Table9[Australia_States], RANDBETWEEN(1, COUNTA(Table9[Australia_States]))),
IF(C242="India",
    INDEX(Table9[India_states], RANDBETWEEN(1, COUNTA(Table9[India_states]))),
IF(C242="New Zealand",
    INDEX(Table9[NewZealand_States], RANDBETWEEN(1, COUNTA(Table9[NewZealand_States]))),
""))))))</f>
        <v>Gujarat</v>
      </c>
      <c r="C242" s="20" t="s">
        <v>9</v>
      </c>
      <c r="D242" s="20" t="s">
        <v>29</v>
      </c>
      <c r="E242" s="21">
        <v>44433</v>
      </c>
      <c r="F242" s="22">
        <v>44433</v>
      </c>
      <c r="G242" s="23">
        <v>44433</v>
      </c>
      <c r="H242" s="24">
        <f t="shared" si="18"/>
        <v>4.3967391304347823</v>
      </c>
      <c r="I242" s="24">
        <f t="shared" si="19"/>
        <v>1415.75</v>
      </c>
      <c r="J242" s="24">
        <f t="shared" si="20"/>
        <v>17.586956521739129</v>
      </c>
      <c r="K242" s="25">
        <v>5663</v>
      </c>
      <c r="L242" s="26">
        <v>322</v>
      </c>
      <c r="M242" s="24">
        <f t="shared" si="21"/>
        <v>13.190217391304348</v>
      </c>
      <c r="N242" s="24">
        <f t="shared" si="22"/>
        <v>4247.25</v>
      </c>
      <c r="O242" s="27" t="str">
        <f t="shared" si="23"/>
        <v>Average</v>
      </c>
      <c r="W242" s="50"/>
      <c r="X242" s="50"/>
      <c r="Y242" s="50"/>
      <c r="Z242" s="50"/>
      <c r="AA242" s="50"/>
      <c r="AB242" s="50"/>
    </row>
    <row r="243" spans="1:28" x14ac:dyDescent="0.25">
      <c r="A243" s="19" t="s">
        <v>54</v>
      </c>
      <c r="B243" s="19" t="str">
        <f ca="1">IF(C243="USA",
    INDEX(Table9[USA_States], RANDBETWEEN(1, COUNTA(Table9[USA_States]))),
IF(C243="Canada",
    INDEX(Table9[Canada_States], RANDBETWEEN(1, COUNTA(Table9[Canada_States]))),
IF(C243="UK",
    INDEX(Table9[Uk_States], RANDBETWEEN(1, COUNTA(Table9[Uk_States]))),
IF(C243="Australia",
    INDEX(Table9[Australia_States], RANDBETWEEN(1, COUNTA(Table9[Australia_States]))),
IF(C243="India",
    INDEX(Table9[India_states], RANDBETWEEN(1, COUNTA(Table9[India_states]))),
IF(C243="New Zealand",
    INDEX(Table9[NewZealand_States], RANDBETWEEN(1, COUNTA(Table9[NewZealand_States]))),
""))))))</f>
        <v>Nelson</v>
      </c>
      <c r="C243" s="20" t="s">
        <v>20</v>
      </c>
      <c r="D243" s="20" t="s">
        <v>34</v>
      </c>
      <c r="E243" s="28">
        <v>44392</v>
      </c>
      <c r="F243" s="29">
        <v>44392</v>
      </c>
      <c r="G243" s="30">
        <v>44392</v>
      </c>
      <c r="H243" s="31">
        <f t="shared" si="18"/>
        <v>22.420588235294119</v>
      </c>
      <c r="I243" s="31">
        <f t="shared" si="19"/>
        <v>1905.75</v>
      </c>
      <c r="J243" s="31">
        <f t="shared" si="20"/>
        <v>89.682352941176475</v>
      </c>
      <c r="K243" s="25">
        <v>7623</v>
      </c>
      <c r="L243" s="26">
        <v>85</v>
      </c>
      <c r="M243" s="24">
        <f t="shared" si="21"/>
        <v>67.261764705882356</v>
      </c>
      <c r="N243" s="24">
        <f t="shared" si="22"/>
        <v>5717.25</v>
      </c>
      <c r="O243" s="27" t="str">
        <f t="shared" si="23"/>
        <v>Average</v>
      </c>
      <c r="W243" s="50"/>
      <c r="X243" s="50"/>
      <c r="Y243" s="50"/>
      <c r="Z243" s="50"/>
      <c r="AA243" s="50"/>
      <c r="AB243" s="50"/>
    </row>
    <row r="244" spans="1:28" x14ac:dyDescent="0.25">
      <c r="A244" s="19" t="s">
        <v>13</v>
      </c>
      <c r="B244" s="19" t="str">
        <f ca="1">IF(C244="USA",
    INDEX(Table9[USA_States], RANDBETWEEN(1, COUNTA(Table9[USA_States]))),
IF(C244="Canada",
    INDEX(Table9[Canada_States], RANDBETWEEN(1, COUNTA(Table9[Canada_States]))),
IF(C244="UK",
    INDEX(Table9[Uk_States], RANDBETWEEN(1, COUNTA(Table9[Uk_States]))),
IF(C244="Australia",
    INDEX(Table9[Australia_States], RANDBETWEEN(1, COUNTA(Table9[Australia_States]))),
IF(C244="India",
    INDEX(Table9[India_states], RANDBETWEEN(1, COUNTA(Table9[India_states]))),
IF(C244="New Zealand",
    INDEX(Table9[NewZealand_States], RANDBETWEEN(1, COUNTA(Table9[NewZealand_States]))),
""))))))</f>
        <v>Perth</v>
      </c>
      <c r="C244" s="20" t="s">
        <v>14</v>
      </c>
      <c r="D244" s="20" t="s">
        <v>21</v>
      </c>
      <c r="E244" s="28">
        <v>44361</v>
      </c>
      <c r="F244" s="29">
        <v>44361</v>
      </c>
      <c r="G244" s="30">
        <v>44361</v>
      </c>
      <c r="H244" s="31">
        <f t="shared" si="18"/>
        <v>4.6730769230769234</v>
      </c>
      <c r="I244" s="31">
        <f t="shared" si="19"/>
        <v>850.5</v>
      </c>
      <c r="J244" s="31">
        <f t="shared" si="20"/>
        <v>18.692307692307693</v>
      </c>
      <c r="K244" s="25">
        <v>3402</v>
      </c>
      <c r="L244" s="26">
        <v>182</v>
      </c>
      <c r="M244" s="24">
        <f t="shared" si="21"/>
        <v>14.01923076923077</v>
      </c>
      <c r="N244" s="24">
        <f t="shared" si="22"/>
        <v>2551.5</v>
      </c>
      <c r="O244" s="27" t="str">
        <f t="shared" si="23"/>
        <v>Average</v>
      </c>
      <c r="W244" s="50"/>
      <c r="X244" s="50"/>
      <c r="Y244" s="50"/>
      <c r="Z244" s="50"/>
      <c r="AA244" s="50"/>
      <c r="AB244" s="50"/>
    </row>
    <row r="245" spans="1:28" x14ac:dyDescent="0.25">
      <c r="A245" s="19" t="s">
        <v>33</v>
      </c>
      <c r="B245" s="19" t="str">
        <f ca="1">IF(C245="USA",
    INDEX(Table9[USA_States], RANDBETWEEN(1, COUNTA(Table9[USA_States]))),
IF(C245="Canada",
    INDEX(Table9[Canada_States], RANDBETWEEN(1, COUNTA(Table9[Canada_States]))),
IF(C245="UK",
    INDEX(Table9[Uk_States], RANDBETWEEN(1, COUNTA(Table9[Uk_States]))),
IF(C245="Australia",
    INDEX(Table9[Australia_States], RANDBETWEEN(1, COUNTA(Table9[Australia_States]))),
IF(C245="India",
    INDEX(Table9[India_states], RANDBETWEEN(1, COUNTA(Table9[India_states]))),
IF(C245="New Zealand",
    INDEX(Table9[NewZealand_States], RANDBETWEEN(1, COUNTA(Table9[NewZealand_States]))),
""))))))</f>
        <v>Melbourne</v>
      </c>
      <c r="C245" s="20" t="s">
        <v>14</v>
      </c>
      <c r="D245" s="20" t="s">
        <v>15</v>
      </c>
      <c r="E245" s="21">
        <v>44221</v>
      </c>
      <c r="F245" s="22">
        <v>44221</v>
      </c>
      <c r="G245" s="23">
        <v>44221</v>
      </c>
      <c r="H245" s="24">
        <f t="shared" si="18"/>
        <v>5.6247323340471089</v>
      </c>
      <c r="I245" s="24">
        <f t="shared" si="19"/>
        <v>2626.75</v>
      </c>
      <c r="J245" s="24">
        <f t="shared" si="20"/>
        <v>22.498929336188436</v>
      </c>
      <c r="K245" s="25">
        <v>10507</v>
      </c>
      <c r="L245" s="26">
        <v>467</v>
      </c>
      <c r="M245" s="24">
        <f t="shared" si="21"/>
        <v>16.874197002141326</v>
      </c>
      <c r="N245" s="24">
        <f t="shared" si="22"/>
        <v>7880.25</v>
      </c>
      <c r="O245" s="27" t="str">
        <f t="shared" si="23"/>
        <v>Good</v>
      </c>
      <c r="W245" s="50"/>
      <c r="X245" s="50"/>
      <c r="Y245" s="50"/>
      <c r="Z245" s="50"/>
      <c r="AA245" s="50"/>
      <c r="AB245" s="50"/>
    </row>
    <row r="246" spans="1:28" x14ac:dyDescent="0.25">
      <c r="A246" s="19" t="s">
        <v>54</v>
      </c>
      <c r="B246" s="19" t="str">
        <f ca="1">IF(C246="USA",
    INDEX(Table9[USA_States], RANDBETWEEN(1, COUNTA(Table9[USA_States]))),
IF(C246="Canada",
    INDEX(Table9[Canada_States], RANDBETWEEN(1, COUNTA(Table9[Canada_States]))),
IF(C246="UK",
    INDEX(Table9[Uk_States], RANDBETWEEN(1, COUNTA(Table9[Uk_States]))),
IF(C246="Australia",
    INDEX(Table9[Australia_States], RANDBETWEEN(1, COUNTA(Table9[Australia_States]))),
IF(C246="India",
    INDEX(Table9[India_states], RANDBETWEEN(1, COUNTA(Table9[India_states]))),
IF(C246="New Zealand",
    INDEX(Table9[NewZealand_States], RANDBETWEEN(1, COUNTA(Table9[NewZealand_States]))),
""))))))</f>
        <v>Alabama</v>
      </c>
      <c r="C246" s="20" t="s">
        <v>25</v>
      </c>
      <c r="D246" s="20" t="s">
        <v>34</v>
      </c>
      <c r="E246" s="28">
        <v>44405</v>
      </c>
      <c r="F246" s="29">
        <v>44405</v>
      </c>
      <c r="G246" s="30">
        <v>44405</v>
      </c>
      <c r="H246" s="31">
        <f t="shared" si="18"/>
        <v>137.875</v>
      </c>
      <c r="I246" s="31">
        <f t="shared" si="19"/>
        <v>1930.25</v>
      </c>
      <c r="J246" s="31">
        <f t="shared" si="20"/>
        <v>551.5</v>
      </c>
      <c r="K246" s="25">
        <v>7721</v>
      </c>
      <c r="L246" s="26">
        <v>14</v>
      </c>
      <c r="M246" s="24">
        <f t="shared" si="21"/>
        <v>413.625</v>
      </c>
      <c r="N246" s="24">
        <f t="shared" si="22"/>
        <v>5790.75</v>
      </c>
      <c r="O246" s="27" t="str">
        <f t="shared" si="23"/>
        <v>Average</v>
      </c>
      <c r="W246" s="50"/>
      <c r="X246" s="50"/>
      <c r="Y246" s="50"/>
      <c r="Z246" s="50"/>
      <c r="AA246" s="50"/>
      <c r="AB246" s="50"/>
    </row>
    <row r="247" spans="1:28" x14ac:dyDescent="0.25">
      <c r="A247" s="19" t="s">
        <v>22</v>
      </c>
      <c r="B247" s="19" t="str">
        <f ca="1">IF(C247="USA",
    INDEX(Table9[USA_States], RANDBETWEEN(1, COUNTA(Table9[USA_States]))),
IF(C247="Canada",
    INDEX(Table9[Canada_States], RANDBETWEEN(1, COUNTA(Table9[Canada_States]))),
IF(C247="UK",
    INDEX(Table9[Uk_States], RANDBETWEEN(1, COUNTA(Table9[Uk_States]))),
IF(C247="Australia",
    INDEX(Table9[Australia_States], RANDBETWEEN(1, COUNTA(Table9[Australia_States]))),
IF(C247="India",
    INDEX(Table9[India_states], RANDBETWEEN(1, COUNTA(Table9[India_states]))),
IF(C247="New Zealand",
    INDEX(Table9[NewZealand_States], RANDBETWEEN(1, COUNTA(Table9[NewZealand_States]))),
""))))))</f>
        <v>Alberta</v>
      </c>
      <c r="C247" s="20" t="s">
        <v>28</v>
      </c>
      <c r="D247" s="20" t="s">
        <v>7</v>
      </c>
      <c r="E247" s="21">
        <v>44224</v>
      </c>
      <c r="F247" s="22">
        <v>44224</v>
      </c>
      <c r="G247" s="23">
        <v>44224</v>
      </c>
      <c r="H247" s="24">
        <f t="shared" si="18"/>
        <v>7.0688202247191008</v>
      </c>
      <c r="I247" s="24">
        <f t="shared" si="19"/>
        <v>1258.25</v>
      </c>
      <c r="J247" s="24">
        <f t="shared" si="20"/>
        <v>28.275280898876403</v>
      </c>
      <c r="K247" s="25">
        <v>5033</v>
      </c>
      <c r="L247" s="26">
        <v>178</v>
      </c>
      <c r="M247" s="24">
        <f t="shared" si="21"/>
        <v>21.206460674157302</v>
      </c>
      <c r="N247" s="24">
        <f t="shared" si="22"/>
        <v>3774.75</v>
      </c>
      <c r="O247" s="27" t="str">
        <f t="shared" si="23"/>
        <v>Average</v>
      </c>
      <c r="W247" s="50"/>
      <c r="X247" s="50"/>
      <c r="Y247" s="50"/>
      <c r="Z247" s="50"/>
      <c r="AA247" s="50"/>
      <c r="AB247" s="50"/>
    </row>
    <row r="248" spans="1:28" x14ac:dyDescent="0.25">
      <c r="A248" s="19" t="s">
        <v>40</v>
      </c>
      <c r="B248" s="19" t="str">
        <f ca="1">IF(C248="USA",
    INDEX(Table9[USA_States], RANDBETWEEN(1, COUNTA(Table9[USA_States]))),
IF(C248="Canada",
    INDEX(Table9[Canada_States], RANDBETWEEN(1, COUNTA(Table9[Canada_States]))),
IF(C248="UK",
    INDEX(Table9[Uk_States], RANDBETWEEN(1, COUNTA(Table9[Uk_States]))),
IF(C248="Australia",
    INDEX(Table9[Australia_States], RANDBETWEEN(1, COUNTA(Table9[Australia_States]))),
IF(C248="India",
    INDEX(Table9[India_states], RANDBETWEEN(1, COUNTA(Table9[India_states]))),
IF(C248="New Zealand",
    INDEX(Table9[NewZealand_States], RANDBETWEEN(1, COUNTA(Table9[NewZealand_States]))),
""))))))</f>
        <v>Leeds</v>
      </c>
      <c r="C248" s="20" t="s">
        <v>6</v>
      </c>
      <c r="D248" s="20" t="s">
        <v>26</v>
      </c>
      <c r="E248" s="28">
        <v>44376</v>
      </c>
      <c r="F248" s="29">
        <v>44376</v>
      </c>
      <c r="G248" s="30">
        <v>44376</v>
      </c>
      <c r="H248" s="31">
        <f t="shared" si="18"/>
        <v>2.5654450261780104</v>
      </c>
      <c r="I248" s="31">
        <f t="shared" si="19"/>
        <v>490</v>
      </c>
      <c r="J248" s="31">
        <f t="shared" si="20"/>
        <v>10.261780104712042</v>
      </c>
      <c r="K248" s="25">
        <v>1960</v>
      </c>
      <c r="L248" s="26">
        <v>191</v>
      </c>
      <c r="M248" s="24">
        <f t="shared" si="21"/>
        <v>7.6963350785340312</v>
      </c>
      <c r="N248" s="24">
        <f t="shared" si="22"/>
        <v>1470</v>
      </c>
      <c r="O248" s="27" t="str">
        <f t="shared" si="23"/>
        <v>Average</v>
      </c>
      <c r="W248" s="50"/>
      <c r="X248" s="50"/>
      <c r="Y248" s="50"/>
      <c r="Z248" s="50"/>
      <c r="AA248" s="50"/>
      <c r="AB248" s="50"/>
    </row>
    <row r="249" spans="1:28" x14ac:dyDescent="0.25">
      <c r="A249" s="19" t="s">
        <v>30</v>
      </c>
      <c r="B249" s="19" t="str">
        <f ca="1">IF(C249="USA",
    INDEX(Table9[USA_States], RANDBETWEEN(1, COUNTA(Table9[USA_States]))),
IF(C249="Canada",
    INDEX(Table9[Canada_States], RANDBETWEEN(1, COUNTA(Table9[Canada_States]))),
IF(C249="UK",
    INDEX(Table9[Uk_States], RANDBETWEEN(1, COUNTA(Table9[Uk_States]))),
IF(C249="Australia",
    INDEX(Table9[Australia_States], RANDBETWEEN(1, COUNTA(Table9[Australia_States]))),
IF(C249="India",
    INDEX(Table9[India_states], RANDBETWEEN(1, COUNTA(Table9[India_states]))),
IF(C249="New Zealand",
    INDEX(Table9[NewZealand_States], RANDBETWEEN(1, COUNTA(Table9[NewZealand_States]))),
""))))))</f>
        <v>South Australia</v>
      </c>
      <c r="C249" s="20" t="s">
        <v>14</v>
      </c>
      <c r="D249" s="20" t="s">
        <v>57</v>
      </c>
      <c r="E249" s="21">
        <v>44371</v>
      </c>
      <c r="F249" s="22">
        <v>44371</v>
      </c>
      <c r="G249" s="23">
        <v>44371</v>
      </c>
      <c r="H249" s="24">
        <f t="shared" si="18"/>
        <v>0.97634069400630918</v>
      </c>
      <c r="I249" s="24">
        <f t="shared" si="19"/>
        <v>309.5</v>
      </c>
      <c r="J249" s="24">
        <f t="shared" si="20"/>
        <v>3.9053627760252367</v>
      </c>
      <c r="K249" s="25">
        <v>1238</v>
      </c>
      <c r="L249" s="26">
        <v>317</v>
      </c>
      <c r="M249" s="24">
        <f t="shared" si="21"/>
        <v>2.9290220820189274</v>
      </c>
      <c r="N249" s="24">
        <f t="shared" si="22"/>
        <v>928.5</v>
      </c>
      <c r="O249" s="27" t="str">
        <f t="shared" si="23"/>
        <v>Average</v>
      </c>
      <c r="W249" s="50"/>
      <c r="X249" s="50"/>
      <c r="Y249" s="50"/>
      <c r="Z249" s="50"/>
      <c r="AA249" s="50"/>
      <c r="AB249" s="50"/>
    </row>
    <row r="250" spans="1:28" x14ac:dyDescent="0.25">
      <c r="A250" s="19" t="s">
        <v>18</v>
      </c>
      <c r="B250" s="19" t="str">
        <f ca="1">IF(C250="USA",
    INDEX(Table9[USA_States], RANDBETWEEN(1, COUNTA(Table9[USA_States]))),
IF(C250="Canada",
    INDEX(Table9[Canada_States], RANDBETWEEN(1, COUNTA(Table9[Canada_States]))),
IF(C250="UK",
    INDEX(Table9[Uk_States], RANDBETWEEN(1, COUNTA(Table9[Uk_States]))),
IF(C250="Australia",
    INDEX(Table9[Australia_States], RANDBETWEEN(1, COUNTA(Table9[Australia_States]))),
IF(C250="India",
    INDEX(Table9[India_states], RANDBETWEEN(1, COUNTA(Table9[India_states]))),
IF(C250="New Zealand",
    INDEX(Table9[NewZealand_States], RANDBETWEEN(1, COUNTA(Table9[NewZealand_States]))),
""))))))</f>
        <v>New Brunswick</v>
      </c>
      <c r="C250" s="20" t="s">
        <v>28</v>
      </c>
      <c r="D250" s="20" t="s">
        <v>7</v>
      </c>
      <c r="E250" s="28">
        <v>44378</v>
      </c>
      <c r="F250" s="29">
        <v>44378</v>
      </c>
      <c r="G250" s="30">
        <v>44378</v>
      </c>
      <c r="H250" s="31">
        <f t="shared" si="18"/>
        <v>4.729268292682927</v>
      </c>
      <c r="I250" s="31">
        <f t="shared" si="19"/>
        <v>1939</v>
      </c>
      <c r="J250" s="31">
        <f t="shared" si="20"/>
        <v>18.917073170731708</v>
      </c>
      <c r="K250" s="25">
        <v>7756</v>
      </c>
      <c r="L250" s="26">
        <v>410</v>
      </c>
      <c r="M250" s="24">
        <f t="shared" si="21"/>
        <v>14.18780487804878</v>
      </c>
      <c r="N250" s="24">
        <f t="shared" si="22"/>
        <v>5817</v>
      </c>
      <c r="O250" s="27" t="str">
        <f t="shared" si="23"/>
        <v>Average</v>
      </c>
      <c r="W250" s="50"/>
      <c r="X250" s="50"/>
      <c r="Y250" s="50"/>
      <c r="Z250" s="50"/>
      <c r="AA250" s="50"/>
      <c r="AB250" s="50"/>
    </row>
    <row r="251" spans="1:28" x14ac:dyDescent="0.25">
      <c r="A251" s="19" t="s">
        <v>35</v>
      </c>
      <c r="B251" s="19" t="str">
        <f ca="1">IF(C251="USA",
    INDEX(Table9[USA_States], RANDBETWEEN(1, COUNTA(Table9[USA_States]))),
IF(C251="Canada",
    INDEX(Table9[Canada_States], RANDBETWEEN(1, COUNTA(Table9[Canada_States]))),
IF(C251="UK",
    INDEX(Table9[Uk_States], RANDBETWEEN(1, COUNTA(Table9[Uk_States]))),
IF(C251="Australia",
    INDEX(Table9[Australia_States], RANDBETWEEN(1, COUNTA(Table9[Australia_States]))),
IF(C251="India",
    INDEX(Table9[India_states], RANDBETWEEN(1, COUNTA(Table9[India_states]))),
IF(C251="New Zealand",
    INDEX(Table9[NewZealand_States], RANDBETWEEN(1, COUNTA(Table9[NewZealand_States]))),
""))))))</f>
        <v>Maryland</v>
      </c>
      <c r="C251" s="20" t="s">
        <v>25</v>
      </c>
      <c r="D251" s="20" t="s">
        <v>12</v>
      </c>
      <c r="E251" s="21">
        <v>44252</v>
      </c>
      <c r="F251" s="22">
        <v>44252</v>
      </c>
      <c r="G251" s="23">
        <v>44252</v>
      </c>
      <c r="H251" s="24">
        <f t="shared" si="18"/>
        <v>3.167883211678832</v>
      </c>
      <c r="I251" s="24">
        <f t="shared" si="19"/>
        <v>434</v>
      </c>
      <c r="J251" s="24">
        <f t="shared" si="20"/>
        <v>12.671532846715328</v>
      </c>
      <c r="K251" s="25">
        <v>1736</v>
      </c>
      <c r="L251" s="26">
        <v>137</v>
      </c>
      <c r="M251" s="24">
        <f t="shared" si="21"/>
        <v>9.5036496350364956</v>
      </c>
      <c r="N251" s="24">
        <f t="shared" si="22"/>
        <v>1302</v>
      </c>
      <c r="O251" s="27" t="str">
        <f t="shared" si="23"/>
        <v>Average</v>
      </c>
      <c r="W251" s="50"/>
      <c r="X251" s="50"/>
      <c r="Y251" s="50"/>
      <c r="Z251" s="50"/>
      <c r="AA251" s="50"/>
      <c r="AB251" s="50"/>
    </row>
    <row r="252" spans="1:28" x14ac:dyDescent="0.25">
      <c r="A252" s="19" t="s">
        <v>16</v>
      </c>
      <c r="B252" s="19" t="str">
        <f ca="1">IF(C252="USA",
    INDEX(Table9[USA_States], RANDBETWEEN(1, COUNTA(Table9[USA_States]))),
IF(C252="Canada",
    INDEX(Table9[Canada_States], RANDBETWEEN(1, COUNTA(Table9[Canada_States]))),
IF(C252="UK",
    INDEX(Table9[Uk_States], RANDBETWEEN(1, COUNTA(Table9[Uk_States]))),
IF(C252="Australia",
    INDEX(Table9[Australia_States], RANDBETWEEN(1, COUNTA(Table9[Australia_States]))),
IF(C252="India",
    INDEX(Table9[India_states], RANDBETWEEN(1, COUNTA(Table9[India_states]))),
IF(C252="New Zealand",
    INDEX(Table9[NewZealand_States], RANDBETWEEN(1, COUNTA(Table9[NewZealand_States]))),
""))))))</f>
        <v>Australian Capital Territory</v>
      </c>
      <c r="C252" s="20" t="s">
        <v>14</v>
      </c>
      <c r="D252" s="20" t="s">
        <v>36</v>
      </c>
      <c r="E252" s="21">
        <v>44368</v>
      </c>
      <c r="F252" s="22">
        <v>44368</v>
      </c>
      <c r="G252" s="23">
        <v>44368</v>
      </c>
      <c r="H252" s="24">
        <f t="shared" si="18"/>
        <v>7.5511811023622046</v>
      </c>
      <c r="I252" s="24">
        <f t="shared" si="19"/>
        <v>1918</v>
      </c>
      <c r="J252" s="24">
        <f t="shared" si="20"/>
        <v>30.204724409448819</v>
      </c>
      <c r="K252" s="25">
        <v>7672</v>
      </c>
      <c r="L252" s="26">
        <v>254</v>
      </c>
      <c r="M252" s="24">
        <f t="shared" si="21"/>
        <v>22.653543307086615</v>
      </c>
      <c r="N252" s="24">
        <f t="shared" si="22"/>
        <v>5754</v>
      </c>
      <c r="O252" s="27" t="str">
        <f t="shared" si="23"/>
        <v>Average</v>
      </c>
      <c r="W252" s="50"/>
      <c r="X252" s="50"/>
      <c r="Y252" s="50"/>
      <c r="Z252" s="50"/>
      <c r="AA252" s="50"/>
      <c r="AB252" s="50"/>
    </row>
    <row r="253" spans="1:28" x14ac:dyDescent="0.25">
      <c r="A253" s="19" t="s">
        <v>11</v>
      </c>
      <c r="B253" s="19" t="str">
        <f ca="1">IF(C253="USA",
    INDEX(Table9[USA_States], RANDBETWEEN(1, COUNTA(Table9[USA_States]))),
IF(C253="Canada",
    INDEX(Table9[Canada_States], RANDBETWEEN(1, COUNTA(Table9[Canada_States]))),
IF(C253="UK",
    INDEX(Table9[Uk_States], RANDBETWEEN(1, COUNTA(Table9[Uk_States]))),
IF(C253="Australia",
    INDEX(Table9[Australia_States], RANDBETWEEN(1, COUNTA(Table9[Australia_States]))),
IF(C253="India",
    INDEX(Table9[India_states], RANDBETWEEN(1, COUNTA(Table9[India_states]))),
IF(C253="New Zealand",
    INDEX(Table9[NewZealand_States], RANDBETWEEN(1, COUNTA(Table9[NewZealand_States]))),
""))))))</f>
        <v>Scotland</v>
      </c>
      <c r="C253" s="20" t="s">
        <v>6</v>
      </c>
      <c r="D253" s="20" t="s">
        <v>36</v>
      </c>
      <c r="E253" s="21">
        <v>44333</v>
      </c>
      <c r="F253" s="22">
        <v>44333</v>
      </c>
      <c r="G253" s="23">
        <v>44333</v>
      </c>
      <c r="H253" s="24">
        <f t="shared" si="18"/>
        <v>1.4709051724137931</v>
      </c>
      <c r="I253" s="24">
        <f t="shared" si="19"/>
        <v>341.25</v>
      </c>
      <c r="J253" s="24">
        <f t="shared" si="20"/>
        <v>5.8836206896551726</v>
      </c>
      <c r="K253" s="25">
        <v>1365</v>
      </c>
      <c r="L253" s="26">
        <v>232</v>
      </c>
      <c r="M253" s="24">
        <f t="shared" si="21"/>
        <v>4.412715517241379</v>
      </c>
      <c r="N253" s="24">
        <f t="shared" si="22"/>
        <v>1023.75</v>
      </c>
      <c r="O253" s="27" t="str">
        <f t="shared" si="23"/>
        <v>Average</v>
      </c>
      <c r="W253" s="50"/>
      <c r="X253" s="50"/>
      <c r="Y253" s="50"/>
      <c r="Z253" s="50"/>
      <c r="AA253" s="50"/>
      <c r="AB253" s="50"/>
    </row>
    <row r="254" spans="1:28" x14ac:dyDescent="0.25">
      <c r="A254" s="19" t="s">
        <v>47</v>
      </c>
      <c r="B254" s="19" t="str">
        <f ca="1">IF(C254="USA",
    INDEX(Table9[USA_States], RANDBETWEEN(1, COUNTA(Table9[USA_States]))),
IF(C254="Canada",
    INDEX(Table9[Canada_States], RANDBETWEEN(1, COUNTA(Table9[Canada_States]))),
IF(C254="UK",
    INDEX(Table9[Uk_States], RANDBETWEEN(1, COUNTA(Table9[Uk_States]))),
IF(C254="Australia",
    INDEX(Table9[Australia_States], RANDBETWEEN(1, COUNTA(Table9[Australia_States]))),
IF(C254="India",
    INDEX(Table9[India_states], RANDBETWEEN(1, COUNTA(Table9[India_states]))),
IF(C254="New Zealand",
    INDEX(Table9[NewZealand_States], RANDBETWEEN(1, COUNTA(Table9[NewZealand_States]))),
""))))))</f>
        <v>Australian Capital Territory</v>
      </c>
      <c r="C254" s="20" t="s">
        <v>14</v>
      </c>
      <c r="D254" s="20" t="s">
        <v>10</v>
      </c>
      <c r="E254" s="28">
        <v>44431</v>
      </c>
      <c r="F254" s="29">
        <v>44431</v>
      </c>
      <c r="G254" s="30">
        <v>44431</v>
      </c>
      <c r="H254" s="31">
        <f t="shared" si="18"/>
        <v>4.4914163090128758</v>
      </c>
      <c r="I254" s="31">
        <f t="shared" si="19"/>
        <v>1046.5</v>
      </c>
      <c r="J254" s="31">
        <f t="shared" si="20"/>
        <v>17.965665236051503</v>
      </c>
      <c r="K254" s="25">
        <v>4186</v>
      </c>
      <c r="L254" s="26">
        <v>233</v>
      </c>
      <c r="M254" s="24">
        <f t="shared" si="21"/>
        <v>13.474248927038627</v>
      </c>
      <c r="N254" s="24">
        <f t="shared" si="22"/>
        <v>3139.5</v>
      </c>
      <c r="O254" s="27" t="str">
        <f t="shared" si="23"/>
        <v>Average</v>
      </c>
      <c r="W254" s="50"/>
      <c r="X254" s="50"/>
      <c r="Y254" s="50"/>
      <c r="Z254" s="50"/>
      <c r="AA254" s="50"/>
      <c r="AB254" s="50"/>
    </row>
    <row r="255" spans="1:28" x14ac:dyDescent="0.25">
      <c r="A255" s="19" t="s">
        <v>49</v>
      </c>
      <c r="B255" s="19" t="str">
        <f ca="1">IF(C255="USA",
    INDEX(Table9[USA_States], RANDBETWEEN(1, COUNTA(Table9[USA_States]))),
IF(C255="Canada",
    INDEX(Table9[Canada_States], RANDBETWEEN(1, COUNTA(Table9[Canada_States]))),
IF(C255="UK",
    INDEX(Table9[Uk_States], RANDBETWEEN(1, COUNTA(Table9[Uk_States]))),
IF(C255="Australia",
    INDEX(Table9[Australia_States], RANDBETWEEN(1, COUNTA(Table9[Australia_States]))),
IF(C255="India",
    INDEX(Table9[India_states], RANDBETWEEN(1, COUNTA(Table9[India_states]))),
IF(C255="New Zealand",
    INDEX(Table9[NewZealand_States], RANDBETWEEN(1, COUNTA(Table9[NewZealand_States]))),
""))))))</f>
        <v>South Australia</v>
      </c>
      <c r="C255" s="20" t="s">
        <v>14</v>
      </c>
      <c r="D255" s="20" t="s">
        <v>15</v>
      </c>
      <c r="E255" s="21">
        <v>44258</v>
      </c>
      <c r="F255" s="22">
        <v>44258</v>
      </c>
      <c r="G255" s="23">
        <v>44258</v>
      </c>
      <c r="H255" s="24">
        <f t="shared" si="18"/>
        <v>15.690677966101696</v>
      </c>
      <c r="I255" s="24">
        <f t="shared" si="19"/>
        <v>1851.5</v>
      </c>
      <c r="J255" s="24">
        <f t="shared" si="20"/>
        <v>62.762711864406782</v>
      </c>
      <c r="K255" s="25">
        <v>7406</v>
      </c>
      <c r="L255" s="26">
        <v>118</v>
      </c>
      <c r="M255" s="24">
        <f t="shared" si="21"/>
        <v>47.072033898305087</v>
      </c>
      <c r="N255" s="24">
        <f t="shared" si="22"/>
        <v>5554.5</v>
      </c>
      <c r="O255" s="27" t="str">
        <f t="shared" si="23"/>
        <v>Average</v>
      </c>
      <c r="W255" s="50"/>
      <c r="X255" s="50"/>
      <c r="Y255" s="50"/>
      <c r="Z255" s="50"/>
      <c r="AA255" s="50"/>
      <c r="AB255" s="50"/>
    </row>
    <row r="256" spans="1:28" x14ac:dyDescent="0.25">
      <c r="A256" s="19" t="s">
        <v>35</v>
      </c>
      <c r="B256" s="19" t="str">
        <f ca="1">IF(C256="USA",
    INDEX(Table9[USA_States], RANDBETWEEN(1, COUNTA(Table9[USA_States]))),
IF(C256="Canada",
    INDEX(Table9[Canada_States], RANDBETWEEN(1, COUNTA(Table9[Canada_States]))),
IF(C256="UK",
    INDEX(Table9[Uk_States], RANDBETWEEN(1, COUNTA(Table9[Uk_States]))),
IF(C256="Australia",
    INDEX(Table9[Australia_States], RANDBETWEEN(1, COUNTA(Table9[Australia_States]))),
IF(C256="India",
    INDEX(Table9[India_states], RANDBETWEEN(1, COUNTA(Table9[India_states]))),
IF(C256="New Zealand",
    INDEX(Table9[NewZealand_States], RANDBETWEEN(1, COUNTA(Table9[NewZealand_States]))),
""))))))</f>
        <v>Maharashtra</v>
      </c>
      <c r="C256" s="20" t="s">
        <v>9</v>
      </c>
      <c r="D256" s="20" t="s">
        <v>56</v>
      </c>
      <c r="E256" s="28">
        <v>44346</v>
      </c>
      <c r="F256" s="29">
        <v>44346</v>
      </c>
      <c r="G256" s="30">
        <v>44346</v>
      </c>
      <c r="H256" s="31">
        <f t="shared" si="18"/>
        <v>4.1026703499079193</v>
      </c>
      <c r="I256" s="31">
        <f t="shared" si="19"/>
        <v>2227.75</v>
      </c>
      <c r="J256" s="31">
        <f t="shared" si="20"/>
        <v>16.410681399631677</v>
      </c>
      <c r="K256" s="25">
        <v>8911</v>
      </c>
      <c r="L256" s="26">
        <v>543</v>
      </c>
      <c r="M256" s="24">
        <f t="shared" si="21"/>
        <v>12.308011049723758</v>
      </c>
      <c r="N256" s="24">
        <f t="shared" si="22"/>
        <v>6683.25</v>
      </c>
      <c r="O256" s="27" t="str">
        <f t="shared" si="23"/>
        <v>Good</v>
      </c>
      <c r="W256" s="50"/>
      <c r="X256" s="50"/>
      <c r="Y256" s="50"/>
      <c r="Z256" s="50"/>
      <c r="AA256" s="50"/>
      <c r="AB256" s="50"/>
    </row>
    <row r="257" spans="1:28" x14ac:dyDescent="0.25">
      <c r="A257" s="19" t="s">
        <v>47</v>
      </c>
      <c r="B257" s="19" t="str">
        <f ca="1">IF(C257="USA",
    INDEX(Table9[USA_States], RANDBETWEEN(1, COUNTA(Table9[USA_States]))),
IF(C257="Canada",
    INDEX(Table9[Canada_States], RANDBETWEEN(1, COUNTA(Table9[Canada_States]))),
IF(C257="UK",
    INDEX(Table9[Uk_States], RANDBETWEEN(1, COUNTA(Table9[Uk_States]))),
IF(C257="Australia",
    INDEX(Table9[Australia_States], RANDBETWEEN(1, COUNTA(Table9[Australia_States]))),
IF(C257="India",
    INDEX(Table9[India_states], RANDBETWEEN(1, COUNTA(Table9[India_states]))),
IF(C257="New Zealand",
    INDEX(Table9[NewZealand_States], RANDBETWEEN(1, COUNTA(Table9[NewZealand_States]))),
""))))))</f>
        <v>Newfoundland and Labrador</v>
      </c>
      <c r="C257" s="20" t="s">
        <v>28</v>
      </c>
      <c r="D257" s="20" t="s">
        <v>34</v>
      </c>
      <c r="E257" s="28">
        <v>44200</v>
      </c>
      <c r="F257" s="29">
        <v>44200</v>
      </c>
      <c r="G257" s="30">
        <v>44200</v>
      </c>
      <c r="H257" s="31">
        <f t="shared" si="18"/>
        <v>10.053921568627452</v>
      </c>
      <c r="I257" s="31">
        <f t="shared" si="19"/>
        <v>2051</v>
      </c>
      <c r="J257" s="31">
        <f t="shared" si="20"/>
        <v>40.215686274509807</v>
      </c>
      <c r="K257" s="25">
        <v>8204</v>
      </c>
      <c r="L257" s="26">
        <v>204</v>
      </c>
      <c r="M257" s="24">
        <f t="shared" si="21"/>
        <v>30.161764705882355</v>
      </c>
      <c r="N257" s="24">
        <f t="shared" si="22"/>
        <v>6153</v>
      </c>
      <c r="O257" s="27" t="str">
        <f t="shared" si="23"/>
        <v>Good</v>
      </c>
      <c r="W257" s="50"/>
      <c r="X257" s="50"/>
      <c r="Y257" s="50"/>
      <c r="Z257" s="50"/>
      <c r="AA257" s="50"/>
      <c r="AB257" s="50"/>
    </row>
    <row r="258" spans="1:28" x14ac:dyDescent="0.25">
      <c r="A258" s="19" t="s">
        <v>5</v>
      </c>
      <c r="B258" s="19" t="str">
        <f ca="1">IF(C258="USA",
    INDEX(Table9[USA_States], RANDBETWEEN(1, COUNTA(Table9[USA_States]))),
IF(C258="Canada",
    INDEX(Table9[Canada_States], RANDBETWEEN(1, COUNTA(Table9[Canada_States]))),
IF(C258="UK",
    INDEX(Table9[Uk_States], RANDBETWEEN(1, COUNTA(Table9[Uk_States]))),
IF(C258="Australia",
    INDEX(Table9[Australia_States], RANDBETWEEN(1, COUNTA(Table9[Australia_States]))),
IF(C258="India",
    INDEX(Table9[India_states], RANDBETWEEN(1, COUNTA(Table9[India_states]))),
IF(C258="New Zealand",
    INDEX(Table9[NewZealand_States], RANDBETWEEN(1, COUNTA(Table9[NewZealand_States]))),
""))))))</f>
        <v>Perth</v>
      </c>
      <c r="C258" s="20" t="s">
        <v>14</v>
      </c>
      <c r="D258" s="20" t="s">
        <v>31</v>
      </c>
      <c r="E258" s="21">
        <v>44210</v>
      </c>
      <c r="F258" s="22">
        <v>44210</v>
      </c>
      <c r="G258" s="23">
        <v>44210</v>
      </c>
      <c r="H258" s="24">
        <f t="shared" ref="H258:H321" si="24">J258/4</f>
        <v>10.042307692307693</v>
      </c>
      <c r="I258" s="24">
        <f t="shared" ref="I258:I321" si="25">H258*L258</f>
        <v>652.75</v>
      </c>
      <c r="J258" s="24">
        <f t="shared" ref="J258:J321" si="26">K258/L258</f>
        <v>40.169230769230772</v>
      </c>
      <c r="K258" s="25">
        <v>2611</v>
      </c>
      <c r="L258" s="26">
        <v>65</v>
      </c>
      <c r="M258" s="24">
        <f t="shared" ref="M258:M321" si="27">J258-H258</f>
        <v>30.126923076923077</v>
      </c>
      <c r="N258" s="24">
        <f t="shared" ref="N258:N321" si="28">K258-I258</f>
        <v>1958.25</v>
      </c>
      <c r="O258" s="27" t="str">
        <f t="shared" ref="O258:O321" si="29">IF(K258&gt;12000, "Very Good", IF(K258&gt;=8000, "Good", "Average"))</f>
        <v>Average</v>
      </c>
      <c r="W258" s="50"/>
      <c r="X258" s="50"/>
      <c r="Y258" s="50"/>
      <c r="Z258" s="50"/>
      <c r="AA258" s="50"/>
      <c r="AB258" s="50"/>
    </row>
    <row r="259" spans="1:28" x14ac:dyDescent="0.25">
      <c r="A259" s="19" t="s">
        <v>30</v>
      </c>
      <c r="B259" s="19" t="str">
        <f ca="1">IF(C259="USA",
    INDEX(Table9[USA_States], RANDBETWEEN(1, COUNTA(Table9[USA_States]))),
IF(C259="Canada",
    INDEX(Table9[Canada_States], RANDBETWEEN(1, COUNTA(Table9[Canada_States]))),
IF(C259="UK",
    INDEX(Table9[Uk_States], RANDBETWEEN(1, COUNTA(Table9[Uk_States]))),
IF(C259="Australia",
    INDEX(Table9[Australia_States], RANDBETWEEN(1, COUNTA(Table9[Australia_States]))),
IF(C259="India",
    INDEX(Table9[India_states], RANDBETWEEN(1, COUNTA(Table9[India_states]))),
IF(C259="New Zealand",
    INDEX(Table9[NewZealand_States], RANDBETWEEN(1, COUNTA(Table9[NewZealand_States]))),
""))))))</f>
        <v>South Dakota</v>
      </c>
      <c r="C259" s="20" t="s">
        <v>25</v>
      </c>
      <c r="D259" s="20" t="s">
        <v>7</v>
      </c>
      <c r="E259" s="28">
        <v>44242</v>
      </c>
      <c r="F259" s="29">
        <v>44242</v>
      </c>
      <c r="G259" s="30">
        <v>44242</v>
      </c>
      <c r="H259" s="31">
        <f t="shared" si="24"/>
        <v>73.830188679245282</v>
      </c>
      <c r="I259" s="31">
        <f t="shared" si="25"/>
        <v>3913</v>
      </c>
      <c r="J259" s="31">
        <f t="shared" si="26"/>
        <v>295.32075471698113</v>
      </c>
      <c r="K259" s="25">
        <v>15652</v>
      </c>
      <c r="L259" s="26">
        <v>53</v>
      </c>
      <c r="M259" s="24">
        <f t="shared" si="27"/>
        <v>221.49056603773585</v>
      </c>
      <c r="N259" s="24">
        <f t="shared" si="28"/>
        <v>11739</v>
      </c>
      <c r="O259" s="27" t="str">
        <f t="shared" si="29"/>
        <v>Very Good</v>
      </c>
      <c r="W259" s="50"/>
      <c r="X259" s="50"/>
      <c r="Y259" s="50"/>
      <c r="Z259" s="50"/>
      <c r="AA259" s="50"/>
      <c r="AB259" s="50"/>
    </row>
    <row r="260" spans="1:28" x14ac:dyDescent="0.25">
      <c r="A260" s="19" t="s">
        <v>37</v>
      </c>
      <c r="B260" s="19" t="str">
        <f ca="1">IF(C260="USA",
    INDEX(Table9[USA_States], RANDBETWEEN(1, COUNTA(Table9[USA_States]))),
IF(C260="Canada",
    INDEX(Table9[Canada_States], RANDBETWEEN(1, COUNTA(Table9[Canada_States]))),
IF(C260="UK",
    INDEX(Table9[Uk_States], RANDBETWEEN(1, COUNTA(Table9[Uk_States]))),
IF(C260="Australia",
    INDEX(Table9[Australia_States], RANDBETWEEN(1, COUNTA(Table9[Australia_States]))),
IF(C260="India",
    INDEX(Table9[India_states], RANDBETWEEN(1, COUNTA(Table9[India_states]))),
IF(C260="New Zealand",
    INDEX(Table9[NewZealand_States], RANDBETWEEN(1, COUNTA(Table9[NewZealand_States]))),
""))))))</f>
        <v>Gisborne</v>
      </c>
      <c r="C260" s="20" t="s">
        <v>20</v>
      </c>
      <c r="D260" s="20" t="s">
        <v>38</v>
      </c>
      <c r="E260" s="21">
        <v>44206</v>
      </c>
      <c r="F260" s="22">
        <v>44206</v>
      </c>
      <c r="G260" s="23">
        <v>44206</v>
      </c>
      <c r="H260" s="24">
        <f t="shared" si="24"/>
        <v>2.1716417910447761</v>
      </c>
      <c r="I260" s="24">
        <f t="shared" si="25"/>
        <v>1018.5</v>
      </c>
      <c r="J260" s="24">
        <f t="shared" si="26"/>
        <v>8.6865671641791042</v>
      </c>
      <c r="K260" s="25">
        <v>4074</v>
      </c>
      <c r="L260" s="26">
        <v>469</v>
      </c>
      <c r="M260" s="24">
        <f t="shared" si="27"/>
        <v>6.5149253731343286</v>
      </c>
      <c r="N260" s="24">
        <f t="shared" si="28"/>
        <v>3055.5</v>
      </c>
      <c r="O260" s="27" t="str">
        <f t="shared" si="29"/>
        <v>Average</v>
      </c>
      <c r="W260" s="50"/>
      <c r="X260" s="50"/>
      <c r="Y260" s="50"/>
      <c r="Z260" s="50"/>
      <c r="AA260" s="50"/>
      <c r="AB260" s="50"/>
    </row>
    <row r="261" spans="1:28" x14ac:dyDescent="0.25">
      <c r="A261" s="19" t="s">
        <v>52</v>
      </c>
      <c r="B261" s="19" t="str">
        <f ca="1">IF(C261="USA",
    INDEX(Table9[USA_States], RANDBETWEEN(1, COUNTA(Table9[USA_States]))),
IF(C261="Canada",
    INDEX(Table9[Canada_States], RANDBETWEEN(1, COUNTA(Table9[Canada_States]))),
IF(C261="UK",
    INDEX(Table9[Uk_States], RANDBETWEEN(1, COUNTA(Table9[Uk_States]))),
IF(C261="Australia",
    INDEX(Table9[Australia_States], RANDBETWEEN(1, COUNTA(Table9[Australia_States]))),
IF(C261="India",
    INDEX(Table9[India_states], RANDBETWEEN(1, COUNTA(Table9[India_states]))),
IF(C261="New Zealand",
    INDEX(Table9[NewZealand_States], RANDBETWEEN(1, COUNTA(Table9[NewZealand_States]))),
""))))))</f>
        <v>Indiana</v>
      </c>
      <c r="C261" s="20" t="s">
        <v>25</v>
      </c>
      <c r="D261" s="20" t="s">
        <v>43</v>
      </c>
      <c r="E261" s="28">
        <v>44320</v>
      </c>
      <c r="F261" s="29">
        <v>44320</v>
      </c>
      <c r="G261" s="30">
        <v>44320</v>
      </c>
      <c r="H261" s="31">
        <f t="shared" si="24"/>
        <v>14.37793427230047</v>
      </c>
      <c r="I261" s="31">
        <f t="shared" si="25"/>
        <v>3062.5</v>
      </c>
      <c r="J261" s="31">
        <f t="shared" si="26"/>
        <v>57.51173708920188</v>
      </c>
      <c r="K261" s="25">
        <v>12250</v>
      </c>
      <c r="L261" s="26">
        <v>213</v>
      </c>
      <c r="M261" s="24">
        <f t="shared" si="27"/>
        <v>43.133802816901408</v>
      </c>
      <c r="N261" s="24">
        <f t="shared" si="28"/>
        <v>9187.5</v>
      </c>
      <c r="O261" s="27" t="str">
        <f t="shared" si="29"/>
        <v>Very Good</v>
      </c>
      <c r="W261" s="50"/>
      <c r="X261" s="50"/>
      <c r="Y261" s="50"/>
      <c r="Z261" s="50"/>
      <c r="AA261" s="50"/>
      <c r="AB261" s="50"/>
    </row>
    <row r="262" spans="1:28" x14ac:dyDescent="0.25">
      <c r="A262" s="19" t="s">
        <v>24</v>
      </c>
      <c r="B262" s="19" t="str">
        <f ca="1">IF(C262="USA",
    INDEX(Table9[USA_States], RANDBETWEEN(1, COUNTA(Table9[USA_States]))),
IF(C262="Canada",
    INDEX(Table9[Canada_States], RANDBETWEEN(1, COUNTA(Table9[Canada_States]))),
IF(C262="UK",
    INDEX(Table9[Uk_States], RANDBETWEEN(1, COUNTA(Table9[Uk_States]))),
IF(C262="Australia",
    INDEX(Table9[Australia_States], RANDBETWEEN(1, COUNTA(Table9[Australia_States]))),
IF(C262="India",
    INDEX(Table9[India_states], RANDBETWEEN(1, COUNTA(Table9[India_states]))),
IF(C262="New Zealand",
    INDEX(Table9[NewZealand_States], RANDBETWEEN(1, COUNTA(Table9[NewZealand_States]))),
""))))))</f>
        <v>Nelson</v>
      </c>
      <c r="C262" s="20" t="s">
        <v>20</v>
      </c>
      <c r="D262" s="20" t="s">
        <v>41</v>
      </c>
      <c r="E262" s="28">
        <v>44312</v>
      </c>
      <c r="F262" s="29">
        <v>44312</v>
      </c>
      <c r="G262" s="30">
        <v>44312</v>
      </c>
      <c r="H262" s="31">
        <f t="shared" si="24"/>
        <v>2.8690476190476191</v>
      </c>
      <c r="I262" s="31">
        <f t="shared" si="25"/>
        <v>421.75</v>
      </c>
      <c r="J262" s="31">
        <f t="shared" si="26"/>
        <v>11.476190476190476</v>
      </c>
      <c r="K262" s="25">
        <v>1687</v>
      </c>
      <c r="L262" s="26">
        <v>147</v>
      </c>
      <c r="M262" s="24">
        <f t="shared" si="27"/>
        <v>8.6071428571428577</v>
      </c>
      <c r="N262" s="24">
        <f t="shared" si="28"/>
        <v>1265.25</v>
      </c>
      <c r="O262" s="27" t="str">
        <f t="shared" si="29"/>
        <v>Average</v>
      </c>
      <c r="W262" s="50"/>
      <c r="X262" s="50"/>
      <c r="Y262" s="50"/>
      <c r="Z262" s="50"/>
      <c r="AA262" s="50"/>
      <c r="AB262" s="50"/>
    </row>
    <row r="263" spans="1:28" x14ac:dyDescent="0.25">
      <c r="A263" s="19" t="s">
        <v>16</v>
      </c>
      <c r="B263" s="19" t="str">
        <f ca="1">IF(C263="USA",
    INDEX(Table9[USA_States], RANDBETWEEN(1, COUNTA(Table9[USA_States]))),
IF(C263="Canada",
    INDEX(Table9[Canada_States], RANDBETWEEN(1, COUNTA(Table9[Canada_States]))),
IF(C263="UK",
    INDEX(Table9[Uk_States], RANDBETWEEN(1, COUNTA(Table9[Uk_States]))),
IF(C263="Australia",
    INDEX(Table9[Australia_States], RANDBETWEEN(1, COUNTA(Table9[Australia_States]))),
IF(C263="India",
    INDEX(Table9[India_states], RANDBETWEEN(1, COUNTA(Table9[India_states]))),
IF(C263="New Zealand",
    INDEX(Table9[NewZealand_States], RANDBETWEEN(1, COUNTA(Table9[NewZealand_States]))),
""))))))</f>
        <v>Manitoba</v>
      </c>
      <c r="C263" s="20" t="s">
        <v>28</v>
      </c>
      <c r="D263" s="20" t="s">
        <v>34</v>
      </c>
      <c r="E263" s="21">
        <v>44382</v>
      </c>
      <c r="F263" s="22">
        <v>44382</v>
      </c>
      <c r="G263" s="23">
        <v>44382</v>
      </c>
      <c r="H263" s="24">
        <f t="shared" si="24"/>
        <v>4.1621621621621623</v>
      </c>
      <c r="I263" s="24">
        <f t="shared" si="25"/>
        <v>308</v>
      </c>
      <c r="J263" s="24">
        <f t="shared" si="26"/>
        <v>16.648648648648649</v>
      </c>
      <c r="K263" s="25">
        <v>1232</v>
      </c>
      <c r="L263" s="26">
        <v>74</v>
      </c>
      <c r="M263" s="24">
        <f t="shared" si="27"/>
        <v>12.486486486486488</v>
      </c>
      <c r="N263" s="24">
        <f t="shared" si="28"/>
        <v>924</v>
      </c>
      <c r="O263" s="27" t="str">
        <f t="shared" si="29"/>
        <v>Average</v>
      </c>
      <c r="W263" s="50"/>
      <c r="X263" s="50"/>
      <c r="Y263" s="50"/>
      <c r="Z263" s="50"/>
      <c r="AA263" s="50"/>
      <c r="AB263" s="50"/>
    </row>
    <row r="264" spans="1:28" x14ac:dyDescent="0.25">
      <c r="A264" s="19" t="s">
        <v>52</v>
      </c>
      <c r="B264" s="19" t="str">
        <f ca="1">IF(C264="USA",
    INDEX(Table9[USA_States], RANDBETWEEN(1, COUNTA(Table9[USA_States]))),
IF(C264="Canada",
    INDEX(Table9[Canada_States], RANDBETWEEN(1, COUNTA(Table9[Canada_States]))),
IF(C264="UK",
    INDEX(Table9[Uk_States], RANDBETWEEN(1, COUNTA(Table9[Uk_States]))),
IF(C264="Australia",
    INDEX(Table9[Australia_States], RANDBETWEEN(1, COUNTA(Table9[Australia_States]))),
IF(C264="India",
    INDEX(Table9[India_states], RANDBETWEEN(1, COUNTA(Table9[India_states]))),
IF(C264="New Zealand",
    INDEX(Table9[NewZealand_States], RANDBETWEEN(1, COUNTA(Table9[NewZealand_States]))),
""))))))</f>
        <v>England</v>
      </c>
      <c r="C264" s="20" t="s">
        <v>6</v>
      </c>
      <c r="D264" s="20" t="s">
        <v>34</v>
      </c>
      <c r="E264" s="28">
        <v>44398</v>
      </c>
      <c r="F264" s="29">
        <v>44398</v>
      </c>
      <c r="G264" s="30">
        <v>44398</v>
      </c>
      <c r="H264" s="31">
        <f t="shared" si="24"/>
        <v>10.682515337423313</v>
      </c>
      <c r="I264" s="31">
        <f t="shared" si="25"/>
        <v>1741.25</v>
      </c>
      <c r="J264" s="31">
        <f t="shared" si="26"/>
        <v>42.730061349693251</v>
      </c>
      <c r="K264" s="25">
        <v>6965</v>
      </c>
      <c r="L264" s="26">
        <v>163</v>
      </c>
      <c r="M264" s="24">
        <f t="shared" si="27"/>
        <v>32.04754601226994</v>
      </c>
      <c r="N264" s="24">
        <f t="shared" si="28"/>
        <v>5223.75</v>
      </c>
      <c r="O264" s="27" t="str">
        <f t="shared" si="29"/>
        <v>Average</v>
      </c>
      <c r="W264" s="50"/>
      <c r="X264" s="50"/>
      <c r="Y264" s="50"/>
      <c r="Z264" s="50"/>
      <c r="AA264" s="50"/>
      <c r="AB264" s="50"/>
    </row>
    <row r="265" spans="1:28" x14ac:dyDescent="0.25">
      <c r="A265" s="19" t="s">
        <v>53</v>
      </c>
      <c r="B265" s="19" t="str">
        <f ca="1">IF(C265="USA",
    INDEX(Table9[USA_States], RANDBETWEEN(1, COUNTA(Table9[USA_States]))),
IF(C265="Canada",
    INDEX(Table9[Canada_States], RANDBETWEEN(1, COUNTA(Table9[Canada_States]))),
IF(C265="UK",
    INDEX(Table9[Uk_States], RANDBETWEEN(1, COUNTA(Table9[Uk_States]))),
IF(C265="Australia",
    INDEX(Table9[Australia_States], RANDBETWEEN(1, COUNTA(Table9[Australia_States]))),
IF(C265="India",
    INDEX(Table9[India_states], RANDBETWEEN(1, COUNTA(Table9[India_states]))),
IF(C265="New Zealand",
    INDEX(Table9[NewZealand_States], RANDBETWEEN(1, COUNTA(Table9[NewZealand_States]))),
""))))))</f>
        <v>Virginia</v>
      </c>
      <c r="C265" s="20" t="s">
        <v>25</v>
      </c>
      <c r="D265" s="20" t="s">
        <v>7</v>
      </c>
      <c r="E265" s="21">
        <v>44248</v>
      </c>
      <c r="F265" s="22">
        <v>44248</v>
      </c>
      <c r="G265" s="23">
        <v>44248</v>
      </c>
      <c r="H265" s="24">
        <f t="shared" si="24"/>
        <v>5.334677419354839</v>
      </c>
      <c r="I265" s="24">
        <f t="shared" si="25"/>
        <v>1323</v>
      </c>
      <c r="J265" s="24">
        <f t="shared" si="26"/>
        <v>21.338709677419356</v>
      </c>
      <c r="K265" s="25">
        <v>5292</v>
      </c>
      <c r="L265" s="26">
        <v>248</v>
      </c>
      <c r="M265" s="24">
        <f t="shared" si="27"/>
        <v>16.004032258064516</v>
      </c>
      <c r="N265" s="24">
        <f t="shared" si="28"/>
        <v>3969</v>
      </c>
      <c r="O265" s="27" t="str">
        <f t="shared" si="29"/>
        <v>Average</v>
      </c>
      <c r="W265" s="50"/>
      <c r="X265" s="50"/>
      <c r="Y265" s="50"/>
      <c r="Z265" s="50"/>
      <c r="AA265" s="50"/>
      <c r="AB265" s="50"/>
    </row>
    <row r="266" spans="1:28" x14ac:dyDescent="0.25">
      <c r="A266" s="19" t="s">
        <v>48</v>
      </c>
      <c r="B266" s="19" t="str">
        <f ca="1">IF(C266="USA",
    INDEX(Table9[USA_States], RANDBETWEEN(1, COUNTA(Table9[USA_States]))),
IF(C266="Canada",
    INDEX(Table9[Canada_States], RANDBETWEEN(1, COUNTA(Table9[Canada_States]))),
IF(C266="UK",
    INDEX(Table9[Uk_States], RANDBETWEEN(1, COUNTA(Table9[Uk_States]))),
IF(C266="Australia",
    INDEX(Table9[Australia_States], RANDBETWEEN(1, COUNTA(Table9[Australia_States]))),
IF(C266="India",
    INDEX(Table9[India_states], RANDBETWEEN(1, COUNTA(Table9[India_states]))),
IF(C266="New Zealand",
    INDEX(Table9[NewZealand_States], RANDBETWEEN(1, COUNTA(Table9[NewZealand_States]))),
""))))))</f>
        <v>Rhode Island</v>
      </c>
      <c r="C266" s="20" t="s">
        <v>25</v>
      </c>
      <c r="D266" s="20" t="s">
        <v>26</v>
      </c>
      <c r="E266" s="28">
        <v>44230</v>
      </c>
      <c r="F266" s="29">
        <v>44230</v>
      </c>
      <c r="G266" s="30">
        <v>44230</v>
      </c>
      <c r="H266" s="31">
        <f t="shared" si="24"/>
        <v>2.4981884057971016</v>
      </c>
      <c r="I266" s="31">
        <f t="shared" si="25"/>
        <v>344.75</v>
      </c>
      <c r="J266" s="31">
        <f t="shared" si="26"/>
        <v>9.9927536231884062</v>
      </c>
      <c r="K266" s="25">
        <v>1379</v>
      </c>
      <c r="L266" s="26">
        <v>138</v>
      </c>
      <c r="M266" s="24">
        <f t="shared" si="27"/>
        <v>7.4945652173913047</v>
      </c>
      <c r="N266" s="24">
        <f t="shared" si="28"/>
        <v>1034.25</v>
      </c>
      <c r="O266" s="27" t="str">
        <f t="shared" si="29"/>
        <v>Average</v>
      </c>
      <c r="W266" s="50"/>
      <c r="X266" s="50"/>
      <c r="Y266" s="50"/>
      <c r="Z266" s="50"/>
      <c r="AA266" s="50"/>
      <c r="AB266" s="50"/>
    </row>
    <row r="267" spans="1:28" x14ac:dyDescent="0.25">
      <c r="A267" s="19" t="s">
        <v>11</v>
      </c>
      <c r="B267" s="19" t="str">
        <f ca="1">IF(C267="USA",
    INDEX(Table9[USA_States], RANDBETWEEN(1, COUNTA(Table9[USA_States]))),
IF(C267="Canada",
    INDEX(Table9[Canada_States], RANDBETWEEN(1, COUNTA(Table9[Canada_States]))),
IF(C267="UK",
    INDEX(Table9[Uk_States], RANDBETWEEN(1, COUNTA(Table9[Uk_States]))),
IF(C267="Australia",
    INDEX(Table9[Australia_States], RANDBETWEEN(1, COUNTA(Table9[Australia_States]))),
IF(C267="India",
    INDEX(Table9[India_states], RANDBETWEEN(1, COUNTA(Table9[India_states]))),
IF(C267="New Zealand",
    INDEX(Table9[NewZealand_States], RANDBETWEEN(1, COUNTA(Table9[NewZealand_States]))),
""))))))</f>
        <v>Queensland</v>
      </c>
      <c r="C267" s="20" t="s">
        <v>14</v>
      </c>
      <c r="D267" s="20" t="s">
        <v>56</v>
      </c>
      <c r="E267" s="21">
        <v>44385</v>
      </c>
      <c r="F267" s="22">
        <v>44385</v>
      </c>
      <c r="G267" s="23">
        <v>44385</v>
      </c>
      <c r="H267" s="24">
        <f t="shared" si="24"/>
        <v>13.246688741721854</v>
      </c>
      <c r="I267" s="24">
        <f t="shared" si="25"/>
        <v>2000.25</v>
      </c>
      <c r="J267" s="24">
        <f t="shared" si="26"/>
        <v>52.986754966887418</v>
      </c>
      <c r="K267" s="25">
        <v>8001</v>
      </c>
      <c r="L267" s="26">
        <v>151</v>
      </c>
      <c r="M267" s="24">
        <f t="shared" si="27"/>
        <v>39.740066225165563</v>
      </c>
      <c r="N267" s="24">
        <f t="shared" si="28"/>
        <v>6000.75</v>
      </c>
      <c r="O267" s="27" t="str">
        <f t="shared" si="29"/>
        <v>Good</v>
      </c>
      <c r="W267" s="50"/>
      <c r="X267" s="50"/>
      <c r="Y267" s="50"/>
      <c r="Z267" s="50"/>
      <c r="AA267" s="50"/>
      <c r="AB267" s="50"/>
    </row>
    <row r="268" spans="1:28" x14ac:dyDescent="0.25">
      <c r="A268" s="19" t="s">
        <v>27</v>
      </c>
      <c r="B268" s="19" t="str">
        <f ca="1">IF(C268="USA",
    INDEX(Table9[USA_States], RANDBETWEEN(1, COUNTA(Table9[USA_States]))),
IF(C268="Canada",
    INDEX(Table9[Canada_States], RANDBETWEEN(1, COUNTA(Table9[Canada_States]))),
IF(C268="UK",
    INDEX(Table9[Uk_States], RANDBETWEEN(1, COUNTA(Table9[Uk_States]))),
IF(C268="Australia",
    INDEX(Table9[Australia_States], RANDBETWEEN(1, COUNTA(Table9[Australia_States]))),
IF(C268="India",
    INDEX(Table9[India_states], RANDBETWEEN(1, COUNTA(Table9[India_states]))),
IF(C268="New Zealand",
    INDEX(Table9[NewZealand_States], RANDBETWEEN(1, COUNTA(Table9[NewZealand_States]))),
""))))))</f>
        <v>Nagaland</v>
      </c>
      <c r="C268" s="20" t="s">
        <v>9</v>
      </c>
      <c r="D268" s="20" t="s">
        <v>21</v>
      </c>
      <c r="E268" s="28">
        <v>44347</v>
      </c>
      <c r="F268" s="29">
        <v>44347</v>
      </c>
      <c r="G268" s="30">
        <v>44347</v>
      </c>
      <c r="H268" s="31">
        <f t="shared" si="24"/>
        <v>1.0575539568345325</v>
      </c>
      <c r="I268" s="31">
        <f t="shared" si="25"/>
        <v>147</v>
      </c>
      <c r="J268" s="31">
        <f t="shared" si="26"/>
        <v>4.2302158273381298</v>
      </c>
      <c r="K268" s="25">
        <v>588</v>
      </c>
      <c r="L268" s="26">
        <v>139</v>
      </c>
      <c r="M268" s="24">
        <f t="shared" si="27"/>
        <v>3.1726618705035974</v>
      </c>
      <c r="N268" s="24">
        <f t="shared" si="28"/>
        <v>441</v>
      </c>
      <c r="O268" s="27" t="str">
        <f t="shared" si="29"/>
        <v>Average</v>
      </c>
      <c r="W268" s="50"/>
      <c r="X268" s="50"/>
      <c r="Y268" s="50"/>
      <c r="Z268" s="50"/>
      <c r="AA268" s="50"/>
      <c r="AB268" s="50"/>
    </row>
    <row r="269" spans="1:28" x14ac:dyDescent="0.25">
      <c r="A269" s="19" t="s">
        <v>8</v>
      </c>
      <c r="B269" s="19" t="str">
        <f ca="1">IF(C269="USA",
    INDEX(Table9[USA_States], RANDBETWEEN(1, COUNTA(Table9[USA_States]))),
IF(C269="Canada",
    INDEX(Table9[Canada_States], RANDBETWEEN(1, COUNTA(Table9[Canada_States]))),
IF(C269="UK",
    INDEX(Table9[Uk_States], RANDBETWEEN(1, COUNTA(Table9[Uk_States]))),
IF(C269="Australia",
    INDEX(Table9[Australia_States], RANDBETWEEN(1, COUNTA(Table9[Australia_States]))),
IF(C269="India",
    INDEX(Table9[India_states], RANDBETWEEN(1, COUNTA(Table9[India_states]))),
IF(C269="New Zealand",
    INDEX(Table9[NewZealand_States], RANDBETWEEN(1, COUNTA(Table9[NewZealand_States]))),
""))))))</f>
        <v>Canterbury</v>
      </c>
      <c r="C269" s="20" t="s">
        <v>20</v>
      </c>
      <c r="D269" s="20" t="s">
        <v>7</v>
      </c>
      <c r="E269" s="21">
        <v>44374</v>
      </c>
      <c r="F269" s="22">
        <v>44374</v>
      </c>
      <c r="G269" s="23">
        <v>44374</v>
      </c>
      <c r="H269" s="24">
        <f t="shared" si="24"/>
        <v>9.8203883495145625</v>
      </c>
      <c r="I269" s="24">
        <f t="shared" si="25"/>
        <v>1011.4999999999999</v>
      </c>
      <c r="J269" s="24">
        <f t="shared" si="26"/>
        <v>39.28155339805825</v>
      </c>
      <c r="K269" s="25">
        <v>4046</v>
      </c>
      <c r="L269" s="26">
        <v>103</v>
      </c>
      <c r="M269" s="24">
        <f t="shared" si="27"/>
        <v>29.461165048543688</v>
      </c>
      <c r="N269" s="24">
        <f t="shared" si="28"/>
        <v>3034.5</v>
      </c>
      <c r="O269" s="27" t="str">
        <f t="shared" si="29"/>
        <v>Average</v>
      </c>
      <c r="W269" s="50"/>
      <c r="X269" s="50"/>
      <c r="Y269" s="50"/>
      <c r="Z269" s="50"/>
      <c r="AA269" s="50"/>
      <c r="AB269" s="50"/>
    </row>
    <row r="270" spans="1:28" x14ac:dyDescent="0.25">
      <c r="A270" s="19" t="s">
        <v>45</v>
      </c>
      <c r="B270" s="19" t="str">
        <f ca="1">IF(C270="USA",
    INDEX(Table9[USA_States], RANDBETWEEN(1, COUNTA(Table9[USA_States]))),
IF(C270="Canada",
    INDEX(Table9[Canada_States], RANDBETWEEN(1, COUNTA(Table9[Canada_States]))),
IF(C270="UK",
    INDEX(Table9[Uk_States], RANDBETWEEN(1, COUNTA(Table9[Uk_States]))),
IF(C270="Australia",
    INDEX(Table9[Australia_States], RANDBETWEEN(1, COUNTA(Table9[Australia_States]))),
IF(C270="India",
    INDEX(Table9[India_states], RANDBETWEEN(1, COUNTA(Table9[India_states]))),
IF(C270="New Zealand",
    INDEX(Table9[NewZealand_States], RANDBETWEEN(1, COUNTA(Table9[NewZealand_States]))),
""))))))</f>
        <v>New York</v>
      </c>
      <c r="C270" s="20" t="s">
        <v>25</v>
      </c>
      <c r="D270" s="20" t="s">
        <v>26</v>
      </c>
      <c r="E270" s="28">
        <v>44255</v>
      </c>
      <c r="F270" s="29">
        <v>44255</v>
      </c>
      <c r="G270" s="30">
        <v>44255</v>
      </c>
      <c r="H270" s="31">
        <f t="shared" si="24"/>
        <v>47.581081081081081</v>
      </c>
      <c r="I270" s="31">
        <f t="shared" si="25"/>
        <v>1760.5</v>
      </c>
      <c r="J270" s="31">
        <f t="shared" si="26"/>
        <v>190.32432432432432</v>
      </c>
      <c r="K270" s="25">
        <v>7042</v>
      </c>
      <c r="L270" s="26">
        <v>37</v>
      </c>
      <c r="M270" s="24">
        <f t="shared" si="27"/>
        <v>142.74324324324323</v>
      </c>
      <c r="N270" s="24">
        <f t="shared" si="28"/>
        <v>5281.5</v>
      </c>
      <c r="O270" s="27" t="str">
        <f t="shared" si="29"/>
        <v>Average</v>
      </c>
      <c r="W270" s="50"/>
      <c r="X270" s="50"/>
      <c r="Y270" s="50"/>
      <c r="Z270" s="50"/>
      <c r="AA270" s="50"/>
      <c r="AB270" s="50"/>
    </row>
    <row r="271" spans="1:28" x14ac:dyDescent="0.25">
      <c r="A271" s="19" t="s">
        <v>24</v>
      </c>
      <c r="B271" s="19" t="str">
        <f ca="1">IF(C271="USA",
    INDEX(Table9[USA_States], RANDBETWEEN(1, COUNTA(Table9[USA_States]))),
IF(C271="Canada",
    INDEX(Table9[Canada_States], RANDBETWEEN(1, COUNTA(Table9[Canada_States]))),
IF(C271="UK",
    INDEX(Table9[Uk_States], RANDBETWEEN(1, COUNTA(Table9[Uk_States]))),
IF(C271="Australia",
    INDEX(Table9[Australia_States], RANDBETWEEN(1, COUNTA(Table9[Australia_States]))),
IF(C271="India",
    INDEX(Table9[India_states], RANDBETWEEN(1, COUNTA(Table9[India_states]))),
IF(C271="New Zealand",
    INDEX(Table9[NewZealand_States], RANDBETWEEN(1, COUNTA(Table9[NewZealand_States]))),
""))))))</f>
        <v>Canterbury</v>
      </c>
      <c r="C271" s="20" t="s">
        <v>20</v>
      </c>
      <c r="D271" s="20" t="s">
        <v>29</v>
      </c>
      <c r="E271" s="21">
        <v>44283</v>
      </c>
      <c r="F271" s="22">
        <v>44283</v>
      </c>
      <c r="G271" s="23">
        <v>44283</v>
      </c>
      <c r="H271" s="24">
        <f t="shared" si="24"/>
        <v>54.137096774193552</v>
      </c>
      <c r="I271" s="24">
        <f t="shared" si="25"/>
        <v>1678.25</v>
      </c>
      <c r="J271" s="24">
        <f t="shared" si="26"/>
        <v>216.54838709677421</v>
      </c>
      <c r="K271" s="25">
        <v>6713</v>
      </c>
      <c r="L271" s="26">
        <v>31</v>
      </c>
      <c r="M271" s="24">
        <f t="shared" si="27"/>
        <v>162.41129032258067</v>
      </c>
      <c r="N271" s="24">
        <f t="shared" si="28"/>
        <v>5034.75</v>
      </c>
      <c r="O271" s="27" t="str">
        <f t="shared" si="29"/>
        <v>Average</v>
      </c>
      <c r="W271" s="50"/>
      <c r="X271" s="50"/>
      <c r="Y271" s="50"/>
      <c r="Z271" s="50"/>
      <c r="AA271" s="50"/>
      <c r="AB271" s="50"/>
    </row>
    <row r="272" spans="1:28" x14ac:dyDescent="0.25">
      <c r="A272" s="19" t="s">
        <v>33</v>
      </c>
      <c r="B272" s="19" t="str">
        <f ca="1">IF(C272="USA",
    INDEX(Table9[USA_States], RANDBETWEEN(1, COUNTA(Table9[USA_States]))),
IF(C272="Canada",
    INDEX(Table9[Canada_States], RANDBETWEEN(1, COUNTA(Table9[Canada_States]))),
IF(C272="UK",
    INDEX(Table9[Uk_States], RANDBETWEEN(1, COUNTA(Table9[Uk_States]))),
IF(C272="Australia",
    INDEX(Table9[Australia_States], RANDBETWEEN(1, COUNTA(Table9[Australia_States]))),
IF(C272="India",
    INDEX(Table9[India_states], RANDBETWEEN(1, COUNTA(Table9[India_states]))),
IF(C272="New Zealand",
    INDEX(Table9[NewZealand_States], RANDBETWEEN(1, COUNTA(Table9[NewZealand_States]))),
""))))))</f>
        <v>West Coast</v>
      </c>
      <c r="C272" s="20" t="s">
        <v>20</v>
      </c>
      <c r="D272" s="20" t="s">
        <v>15</v>
      </c>
      <c r="E272" s="21">
        <v>44335</v>
      </c>
      <c r="F272" s="22">
        <v>44335</v>
      </c>
      <c r="G272" s="23">
        <v>44335</v>
      </c>
      <c r="H272" s="24">
        <f t="shared" si="24"/>
        <v>10.114406779661017</v>
      </c>
      <c r="I272" s="24">
        <f t="shared" si="25"/>
        <v>596.75</v>
      </c>
      <c r="J272" s="24">
        <f t="shared" si="26"/>
        <v>40.457627118644069</v>
      </c>
      <c r="K272" s="25">
        <v>2387</v>
      </c>
      <c r="L272" s="26">
        <v>59</v>
      </c>
      <c r="M272" s="24">
        <f t="shared" si="27"/>
        <v>30.343220338983052</v>
      </c>
      <c r="N272" s="24">
        <f t="shared" si="28"/>
        <v>1790.25</v>
      </c>
      <c r="O272" s="27" t="str">
        <f t="shared" si="29"/>
        <v>Average</v>
      </c>
      <c r="W272" s="50"/>
      <c r="X272" s="50"/>
      <c r="Y272" s="50"/>
      <c r="Z272" s="50"/>
      <c r="AA272" s="50"/>
      <c r="AB272" s="50"/>
    </row>
    <row r="273" spans="1:28" x14ac:dyDescent="0.25">
      <c r="A273" s="19" t="s">
        <v>39</v>
      </c>
      <c r="B273" s="19" t="str">
        <f ca="1">IF(C273="USA",
    INDEX(Table9[USA_States], RANDBETWEEN(1, COUNTA(Table9[USA_States]))),
IF(C273="Canada",
    INDEX(Table9[Canada_States], RANDBETWEEN(1, COUNTA(Table9[Canada_States]))),
IF(C273="UK",
    INDEX(Table9[Uk_States], RANDBETWEEN(1, COUNTA(Table9[Uk_States]))),
IF(C273="Australia",
    INDEX(Table9[Australia_States], RANDBETWEEN(1, COUNTA(Table9[Australia_States]))),
IF(C273="India",
    INDEX(Table9[India_states], RANDBETWEEN(1, COUNTA(Table9[India_states]))),
IF(C273="New Zealand",
    INDEX(Table9[NewZealand_States], RANDBETWEEN(1, COUNTA(Table9[NewZealand_States]))),
""))))))</f>
        <v>Vermont</v>
      </c>
      <c r="C273" s="20" t="s">
        <v>25</v>
      </c>
      <c r="D273" s="20" t="s">
        <v>43</v>
      </c>
      <c r="E273" s="28">
        <v>44390</v>
      </c>
      <c r="F273" s="29">
        <v>44390</v>
      </c>
      <c r="G273" s="30">
        <v>44390</v>
      </c>
      <c r="H273" s="31">
        <f t="shared" si="24"/>
        <v>8.4583333333333339</v>
      </c>
      <c r="I273" s="31">
        <f t="shared" si="25"/>
        <v>507.50000000000006</v>
      </c>
      <c r="J273" s="31">
        <f t="shared" si="26"/>
        <v>33.833333333333336</v>
      </c>
      <c r="K273" s="25">
        <v>2030</v>
      </c>
      <c r="L273" s="26">
        <v>60</v>
      </c>
      <c r="M273" s="24">
        <f t="shared" si="27"/>
        <v>25.375</v>
      </c>
      <c r="N273" s="24">
        <f t="shared" si="28"/>
        <v>1522.5</v>
      </c>
      <c r="O273" s="27" t="str">
        <f t="shared" si="29"/>
        <v>Average</v>
      </c>
      <c r="W273" s="50"/>
      <c r="X273" s="50"/>
      <c r="Y273" s="50"/>
      <c r="Z273" s="50"/>
      <c r="AA273" s="50"/>
      <c r="AB273" s="50"/>
    </row>
    <row r="274" spans="1:28" x14ac:dyDescent="0.25">
      <c r="A274" s="19" t="s">
        <v>47</v>
      </c>
      <c r="B274" s="19" t="str">
        <f ca="1">IF(C274="USA",
    INDEX(Table9[USA_States], RANDBETWEEN(1, COUNTA(Table9[USA_States]))),
IF(C274="Canada",
    INDEX(Table9[Canada_States], RANDBETWEEN(1, COUNTA(Table9[Canada_States]))),
IF(C274="UK",
    INDEX(Table9[Uk_States], RANDBETWEEN(1, COUNTA(Table9[Uk_States]))),
IF(C274="Australia",
    INDEX(Table9[Australia_States], RANDBETWEEN(1, COUNTA(Table9[Australia_States]))),
IF(C274="India",
    INDEX(Table9[India_states], RANDBETWEEN(1, COUNTA(Table9[India_states]))),
IF(C274="New Zealand",
    INDEX(Table9[NewZealand_States], RANDBETWEEN(1, COUNTA(Table9[NewZealand_States]))),
""))))))</f>
        <v>Melbourne</v>
      </c>
      <c r="C274" s="20" t="s">
        <v>14</v>
      </c>
      <c r="D274" s="20" t="s">
        <v>12</v>
      </c>
      <c r="E274" s="21">
        <v>44306</v>
      </c>
      <c r="F274" s="22">
        <v>44306</v>
      </c>
      <c r="G274" s="23">
        <v>44306</v>
      </c>
      <c r="H274" s="24">
        <f t="shared" si="24"/>
        <v>11.280405405405405</v>
      </c>
      <c r="I274" s="24">
        <f t="shared" si="25"/>
        <v>1669.5</v>
      </c>
      <c r="J274" s="24">
        <f t="shared" si="26"/>
        <v>45.121621621621621</v>
      </c>
      <c r="K274" s="25">
        <v>6678</v>
      </c>
      <c r="L274" s="26">
        <v>148</v>
      </c>
      <c r="M274" s="24">
        <f t="shared" si="27"/>
        <v>33.841216216216218</v>
      </c>
      <c r="N274" s="24">
        <f t="shared" si="28"/>
        <v>5008.5</v>
      </c>
      <c r="O274" s="27" t="str">
        <f t="shared" si="29"/>
        <v>Average</v>
      </c>
      <c r="W274" s="50"/>
      <c r="X274" s="50"/>
      <c r="Y274" s="50"/>
      <c r="Z274" s="50"/>
      <c r="AA274" s="50"/>
      <c r="AB274" s="50"/>
    </row>
    <row r="275" spans="1:28" x14ac:dyDescent="0.25">
      <c r="A275" s="19" t="s">
        <v>37</v>
      </c>
      <c r="B275" s="19" t="str">
        <f ca="1">IF(C275="USA",
    INDEX(Table9[USA_States], RANDBETWEEN(1, COUNTA(Table9[USA_States]))),
IF(C275="Canada",
    INDEX(Table9[Canada_States], RANDBETWEEN(1, COUNTA(Table9[Canada_States]))),
IF(C275="UK",
    INDEX(Table9[Uk_States], RANDBETWEEN(1, COUNTA(Table9[Uk_States]))),
IF(C275="Australia",
    INDEX(Table9[Australia_States], RANDBETWEEN(1, COUNTA(Table9[Australia_States]))),
IF(C275="India",
    INDEX(Table9[India_states], RANDBETWEEN(1, COUNTA(Table9[India_states]))),
IF(C275="New Zealand",
    INDEX(Table9[NewZealand_States], RANDBETWEEN(1, COUNTA(Table9[NewZealand_States]))),
""))))))</f>
        <v>Bristol</v>
      </c>
      <c r="C275" s="20" t="s">
        <v>6</v>
      </c>
      <c r="D275" s="20" t="s">
        <v>21</v>
      </c>
      <c r="E275" s="21">
        <v>44263</v>
      </c>
      <c r="F275" s="22">
        <v>44263</v>
      </c>
      <c r="G275" s="23">
        <v>44263</v>
      </c>
      <c r="H275" s="24">
        <f t="shared" si="24"/>
        <v>5.9401408450704229</v>
      </c>
      <c r="I275" s="24">
        <f t="shared" si="25"/>
        <v>843.50000000000011</v>
      </c>
      <c r="J275" s="24">
        <f t="shared" si="26"/>
        <v>23.760563380281692</v>
      </c>
      <c r="K275" s="25">
        <v>3374</v>
      </c>
      <c r="L275" s="26">
        <v>142</v>
      </c>
      <c r="M275" s="24">
        <f t="shared" si="27"/>
        <v>17.820422535211268</v>
      </c>
      <c r="N275" s="24">
        <f t="shared" si="28"/>
        <v>2530.5</v>
      </c>
      <c r="O275" s="27" t="str">
        <f t="shared" si="29"/>
        <v>Average</v>
      </c>
      <c r="W275" s="50"/>
      <c r="X275" s="50"/>
      <c r="Y275" s="50"/>
      <c r="Z275" s="50"/>
      <c r="AA275" s="50"/>
      <c r="AB275" s="50"/>
    </row>
    <row r="276" spans="1:28" x14ac:dyDescent="0.25">
      <c r="A276" s="19" t="s">
        <v>18</v>
      </c>
      <c r="B276" s="19" t="str">
        <f ca="1">IF(C276="USA",
    INDEX(Table9[USA_States], RANDBETWEEN(1, COUNTA(Table9[USA_States]))),
IF(C276="Canada",
    INDEX(Table9[Canada_States], RANDBETWEEN(1, COUNTA(Table9[Canada_States]))),
IF(C276="UK",
    INDEX(Table9[Uk_States], RANDBETWEEN(1, COUNTA(Table9[Uk_States]))),
IF(C276="Australia",
    INDEX(Table9[Australia_States], RANDBETWEEN(1, COUNTA(Table9[Australia_States]))),
IF(C276="India",
    INDEX(Table9[India_states], RANDBETWEEN(1, COUNTA(Table9[India_states]))),
IF(C276="New Zealand",
    INDEX(Table9[NewZealand_States], RANDBETWEEN(1, COUNTA(Table9[NewZealand_States]))),
""))))))</f>
        <v>Florida</v>
      </c>
      <c r="C276" s="20" t="s">
        <v>25</v>
      </c>
      <c r="D276" s="20" t="s">
        <v>41</v>
      </c>
      <c r="E276" s="28">
        <v>44264</v>
      </c>
      <c r="F276" s="29">
        <v>44264</v>
      </c>
      <c r="G276" s="30">
        <v>44264</v>
      </c>
      <c r="H276" s="31">
        <f t="shared" si="24"/>
        <v>15.731182795698924</v>
      </c>
      <c r="I276" s="31">
        <f t="shared" si="25"/>
        <v>1463</v>
      </c>
      <c r="J276" s="31">
        <f t="shared" si="26"/>
        <v>62.924731182795696</v>
      </c>
      <c r="K276" s="25">
        <v>5852</v>
      </c>
      <c r="L276" s="26">
        <v>93</v>
      </c>
      <c r="M276" s="24">
        <f t="shared" si="27"/>
        <v>47.193548387096769</v>
      </c>
      <c r="N276" s="24">
        <f t="shared" si="28"/>
        <v>4389</v>
      </c>
      <c r="O276" s="27" t="str">
        <f t="shared" si="29"/>
        <v>Average</v>
      </c>
      <c r="W276" s="50"/>
      <c r="X276" s="50"/>
      <c r="Y276" s="50"/>
      <c r="Z276" s="50"/>
      <c r="AA276" s="50"/>
      <c r="AB276" s="50"/>
    </row>
    <row r="277" spans="1:28" x14ac:dyDescent="0.25">
      <c r="A277" s="19" t="s">
        <v>30</v>
      </c>
      <c r="B277" s="19" t="str">
        <f ca="1">IF(C277="USA",
    INDEX(Table9[USA_States], RANDBETWEEN(1, COUNTA(Table9[USA_States]))),
IF(C277="Canada",
    INDEX(Table9[Canada_States], RANDBETWEEN(1, COUNTA(Table9[Canada_States]))),
IF(C277="UK",
    INDEX(Table9[Uk_States], RANDBETWEEN(1, COUNTA(Table9[Uk_States]))),
IF(C277="Australia",
    INDEX(Table9[Australia_States], RANDBETWEEN(1, COUNTA(Table9[Australia_States]))),
IF(C277="India",
    INDEX(Table9[India_states], RANDBETWEEN(1, COUNTA(Table9[India_states]))),
IF(C277="New Zealand",
    INDEX(Table9[NewZealand_States], RANDBETWEEN(1, COUNTA(Table9[NewZealand_States]))),
""))))))</f>
        <v>Northwest Territories</v>
      </c>
      <c r="C277" s="20" t="s">
        <v>28</v>
      </c>
      <c r="D277" s="20" t="s">
        <v>12</v>
      </c>
      <c r="E277" s="28">
        <v>44420</v>
      </c>
      <c r="F277" s="29">
        <v>44420</v>
      </c>
      <c r="G277" s="30">
        <v>44420</v>
      </c>
      <c r="H277" s="31">
        <f t="shared" si="24"/>
        <v>4.8647798742138368</v>
      </c>
      <c r="I277" s="31">
        <f t="shared" si="25"/>
        <v>773.50000000000011</v>
      </c>
      <c r="J277" s="31">
        <f t="shared" si="26"/>
        <v>19.459119496855347</v>
      </c>
      <c r="K277" s="25">
        <v>3094</v>
      </c>
      <c r="L277" s="26">
        <v>159</v>
      </c>
      <c r="M277" s="24">
        <f t="shared" si="27"/>
        <v>14.59433962264151</v>
      </c>
      <c r="N277" s="24">
        <f t="shared" si="28"/>
        <v>2320.5</v>
      </c>
      <c r="O277" s="27" t="str">
        <f t="shared" si="29"/>
        <v>Average</v>
      </c>
      <c r="W277" s="50"/>
      <c r="X277" s="50"/>
      <c r="Y277" s="50"/>
      <c r="Z277" s="50"/>
      <c r="AA277" s="50"/>
      <c r="AB277" s="50"/>
    </row>
    <row r="278" spans="1:28" x14ac:dyDescent="0.25">
      <c r="A278" s="19" t="s">
        <v>24</v>
      </c>
      <c r="B278" s="19" t="str">
        <f ca="1">IF(C278="USA",
    INDEX(Table9[USA_States], RANDBETWEEN(1, COUNTA(Table9[USA_States]))),
IF(C278="Canada",
    INDEX(Table9[Canada_States], RANDBETWEEN(1, COUNTA(Table9[Canada_States]))),
IF(C278="UK",
    INDEX(Table9[Uk_States], RANDBETWEEN(1, COUNTA(Table9[Uk_States]))),
IF(C278="Australia",
    INDEX(Table9[Australia_States], RANDBETWEEN(1, COUNTA(Table9[Australia_States]))),
IF(C278="India",
    INDEX(Table9[India_states], RANDBETWEEN(1, COUNTA(Table9[India_states]))),
IF(C278="New Zealand",
    INDEX(Table9[NewZealand_States], RANDBETWEEN(1, COUNTA(Table9[NewZealand_States]))),
""))))))</f>
        <v>London</v>
      </c>
      <c r="C278" s="20" t="s">
        <v>6</v>
      </c>
      <c r="D278" s="20" t="s">
        <v>7</v>
      </c>
      <c r="E278" s="21">
        <v>44384</v>
      </c>
      <c r="F278" s="22">
        <v>44384</v>
      </c>
      <c r="G278" s="23">
        <v>44384</v>
      </c>
      <c r="H278" s="24">
        <f t="shared" si="24"/>
        <v>2.9462025316455698</v>
      </c>
      <c r="I278" s="24">
        <f t="shared" si="25"/>
        <v>931</v>
      </c>
      <c r="J278" s="24">
        <f t="shared" si="26"/>
        <v>11.784810126582279</v>
      </c>
      <c r="K278" s="25">
        <v>3724</v>
      </c>
      <c r="L278" s="26">
        <v>316</v>
      </c>
      <c r="M278" s="24">
        <f t="shared" si="27"/>
        <v>8.8386075949367093</v>
      </c>
      <c r="N278" s="24">
        <f t="shared" si="28"/>
        <v>2793</v>
      </c>
      <c r="O278" s="27" t="str">
        <f t="shared" si="29"/>
        <v>Average</v>
      </c>
      <c r="W278" s="50"/>
      <c r="X278" s="50"/>
      <c r="Y278" s="50"/>
      <c r="Z278" s="50"/>
      <c r="AA278" s="50"/>
      <c r="AB278" s="50"/>
    </row>
    <row r="279" spans="1:28" x14ac:dyDescent="0.25">
      <c r="A279" s="19" t="s">
        <v>39</v>
      </c>
      <c r="B279" s="19" t="str">
        <f ca="1">IF(C279="USA",
    INDEX(Table9[USA_States], RANDBETWEEN(1, COUNTA(Table9[USA_States]))),
IF(C279="Canada",
    INDEX(Table9[Canada_States], RANDBETWEEN(1, COUNTA(Table9[Canada_States]))),
IF(C279="UK",
    INDEX(Table9[Uk_States], RANDBETWEEN(1, COUNTA(Table9[Uk_States]))),
IF(C279="Australia",
    INDEX(Table9[Australia_States], RANDBETWEEN(1, COUNTA(Table9[Australia_States]))),
IF(C279="India",
    INDEX(Table9[India_states], RANDBETWEEN(1, COUNTA(Table9[India_states]))),
IF(C279="New Zealand",
    INDEX(Table9[NewZealand_States], RANDBETWEEN(1, COUNTA(Table9[NewZealand_States]))),
""))))))</f>
        <v>Nova Scotia</v>
      </c>
      <c r="C279" s="20" t="s">
        <v>28</v>
      </c>
      <c r="D279" s="20" t="s">
        <v>29</v>
      </c>
      <c r="E279" s="21">
        <v>44213</v>
      </c>
      <c r="F279" s="22">
        <v>44213</v>
      </c>
      <c r="G279" s="23">
        <v>44213</v>
      </c>
      <c r="H279" s="24">
        <f t="shared" si="24"/>
        <v>3.9656652360515023</v>
      </c>
      <c r="I279" s="24">
        <f t="shared" si="25"/>
        <v>924</v>
      </c>
      <c r="J279" s="24">
        <f t="shared" si="26"/>
        <v>15.862660944206009</v>
      </c>
      <c r="K279" s="25">
        <v>3696</v>
      </c>
      <c r="L279" s="26">
        <v>233</v>
      </c>
      <c r="M279" s="24">
        <f t="shared" si="27"/>
        <v>11.896995708154506</v>
      </c>
      <c r="N279" s="24">
        <f t="shared" si="28"/>
        <v>2772</v>
      </c>
      <c r="O279" s="27" t="str">
        <f t="shared" si="29"/>
        <v>Average</v>
      </c>
      <c r="W279" s="50"/>
      <c r="X279" s="50"/>
      <c r="Y279" s="50"/>
      <c r="Z279" s="50"/>
      <c r="AA279" s="50"/>
      <c r="AB279" s="50"/>
    </row>
    <row r="280" spans="1:28" x14ac:dyDescent="0.25">
      <c r="A280" s="19" t="s">
        <v>40</v>
      </c>
      <c r="B280" s="19" t="str">
        <f ca="1">IF(C280="USA",
    INDEX(Table9[USA_States], RANDBETWEEN(1, COUNTA(Table9[USA_States]))),
IF(C280="Canada",
    INDEX(Table9[Canada_States], RANDBETWEEN(1, COUNTA(Table9[Canada_States]))),
IF(C280="UK",
    INDEX(Table9[Uk_States], RANDBETWEEN(1, COUNTA(Table9[Uk_States]))),
IF(C280="Australia",
    INDEX(Table9[Australia_States], RANDBETWEEN(1, COUNTA(Table9[Australia_States]))),
IF(C280="India",
    INDEX(Table9[India_states], RANDBETWEEN(1, COUNTA(Table9[India_states]))),
IF(C280="New Zealand",
    INDEX(Table9[NewZealand_States], RANDBETWEEN(1, COUNTA(Table9[NewZealand_States]))),
""))))))</f>
        <v>Indiana</v>
      </c>
      <c r="C280" s="20" t="s">
        <v>25</v>
      </c>
      <c r="D280" s="20" t="s">
        <v>34</v>
      </c>
      <c r="E280" s="21">
        <v>44266</v>
      </c>
      <c r="F280" s="22">
        <v>44266</v>
      </c>
      <c r="G280" s="23">
        <v>44266</v>
      </c>
      <c r="H280" s="24">
        <f t="shared" si="24"/>
        <v>27.045454545454547</v>
      </c>
      <c r="I280" s="24">
        <f t="shared" si="25"/>
        <v>595</v>
      </c>
      <c r="J280" s="24">
        <f t="shared" si="26"/>
        <v>108.18181818181819</v>
      </c>
      <c r="K280" s="25">
        <v>2380</v>
      </c>
      <c r="L280" s="26">
        <v>22</v>
      </c>
      <c r="M280" s="24">
        <f t="shared" si="27"/>
        <v>81.13636363636364</v>
      </c>
      <c r="N280" s="24">
        <f t="shared" si="28"/>
        <v>1785</v>
      </c>
      <c r="O280" s="27" t="str">
        <f t="shared" si="29"/>
        <v>Average</v>
      </c>
      <c r="W280" s="50"/>
      <c r="X280" s="50"/>
      <c r="Y280" s="50"/>
      <c r="Z280" s="50"/>
      <c r="AA280" s="50"/>
      <c r="AB280" s="50"/>
    </row>
    <row r="281" spans="1:28" x14ac:dyDescent="0.25">
      <c r="A281" s="19" t="s">
        <v>49</v>
      </c>
      <c r="B281" s="19" t="str">
        <f ca="1">IF(C281="USA",
    INDEX(Table9[USA_States], RANDBETWEEN(1, COUNTA(Table9[USA_States]))),
IF(C281="Canada",
    INDEX(Table9[Canada_States], RANDBETWEEN(1, COUNTA(Table9[Canada_States]))),
IF(C281="UK",
    INDEX(Table9[Uk_States], RANDBETWEEN(1, COUNTA(Table9[Uk_States]))),
IF(C281="Australia",
    INDEX(Table9[Australia_States], RANDBETWEEN(1, COUNTA(Table9[Australia_States]))),
IF(C281="India",
    INDEX(Table9[India_states], RANDBETWEEN(1, COUNTA(Table9[India_states]))),
IF(C281="New Zealand",
    INDEX(Table9[NewZealand_States], RANDBETWEEN(1, COUNTA(Table9[NewZealand_States]))),
""))))))</f>
        <v>Maine</v>
      </c>
      <c r="C281" s="20" t="s">
        <v>25</v>
      </c>
      <c r="D281" s="20" t="s">
        <v>50</v>
      </c>
      <c r="E281" s="28">
        <v>44336</v>
      </c>
      <c r="F281" s="29">
        <v>44336</v>
      </c>
      <c r="G281" s="30">
        <v>44336</v>
      </c>
      <c r="H281" s="31">
        <f t="shared" si="24"/>
        <v>46.375</v>
      </c>
      <c r="I281" s="31">
        <f t="shared" si="25"/>
        <v>834.75</v>
      </c>
      <c r="J281" s="31">
        <f t="shared" si="26"/>
        <v>185.5</v>
      </c>
      <c r="K281" s="25">
        <v>3339</v>
      </c>
      <c r="L281" s="26">
        <v>18</v>
      </c>
      <c r="M281" s="24">
        <f t="shared" si="27"/>
        <v>139.125</v>
      </c>
      <c r="N281" s="24">
        <f t="shared" si="28"/>
        <v>2504.25</v>
      </c>
      <c r="O281" s="27" t="str">
        <f t="shared" si="29"/>
        <v>Average</v>
      </c>
      <c r="W281" s="50"/>
      <c r="X281" s="50"/>
      <c r="Y281" s="50"/>
      <c r="Z281" s="50"/>
      <c r="AA281" s="50"/>
      <c r="AB281" s="50"/>
    </row>
    <row r="282" spans="1:28" x14ac:dyDescent="0.25">
      <c r="A282" s="19" t="s">
        <v>5</v>
      </c>
      <c r="B282" s="19" t="str">
        <f ca="1">IF(C282="USA",
    INDEX(Table9[USA_States], RANDBETWEEN(1, COUNTA(Table9[USA_States]))),
IF(C282="Canada",
    INDEX(Table9[Canada_States], RANDBETWEEN(1, COUNTA(Table9[Canada_States]))),
IF(C282="UK",
    INDEX(Table9[Uk_States], RANDBETWEEN(1, COUNTA(Table9[Uk_States]))),
IF(C282="Australia",
    INDEX(Table9[Australia_States], RANDBETWEEN(1, COUNTA(Table9[Australia_States]))),
IF(C282="India",
    INDEX(Table9[India_states], RANDBETWEEN(1, COUNTA(Table9[India_states]))),
IF(C282="New Zealand",
    INDEX(Table9[NewZealand_States], RANDBETWEEN(1, COUNTA(Table9[NewZealand_States]))),
""))))))</f>
        <v>Gisborne</v>
      </c>
      <c r="C282" s="20" t="s">
        <v>20</v>
      </c>
      <c r="D282" s="20" t="s">
        <v>19</v>
      </c>
      <c r="E282" s="21">
        <v>44300</v>
      </c>
      <c r="F282" s="22">
        <v>44300</v>
      </c>
      <c r="G282" s="23">
        <v>44300</v>
      </c>
      <c r="H282" s="24">
        <f t="shared" si="24"/>
        <v>5.1780821917808222</v>
      </c>
      <c r="I282" s="24">
        <f t="shared" si="25"/>
        <v>378</v>
      </c>
      <c r="J282" s="24">
        <f t="shared" si="26"/>
        <v>20.712328767123289</v>
      </c>
      <c r="K282" s="25">
        <v>1512</v>
      </c>
      <c r="L282" s="26">
        <v>73</v>
      </c>
      <c r="M282" s="24">
        <f t="shared" si="27"/>
        <v>15.534246575342467</v>
      </c>
      <c r="N282" s="24">
        <f t="shared" si="28"/>
        <v>1134</v>
      </c>
      <c r="O282" s="27" t="str">
        <f t="shared" si="29"/>
        <v>Average</v>
      </c>
      <c r="W282" s="50"/>
      <c r="X282" s="50"/>
      <c r="Y282" s="50"/>
      <c r="Z282" s="50"/>
      <c r="AA282" s="50"/>
      <c r="AB282" s="50"/>
    </row>
    <row r="283" spans="1:28" x14ac:dyDescent="0.25">
      <c r="A283" s="19" t="s">
        <v>27</v>
      </c>
      <c r="B283" s="19" t="str">
        <f ca="1">IF(C283="USA",
    INDEX(Table9[USA_States], RANDBETWEEN(1, COUNTA(Table9[USA_States]))),
IF(C283="Canada",
    INDEX(Table9[Canada_States], RANDBETWEEN(1, COUNTA(Table9[Canada_States]))),
IF(C283="UK",
    INDEX(Table9[Uk_States], RANDBETWEEN(1, COUNTA(Table9[Uk_States]))),
IF(C283="Australia",
    INDEX(Table9[Australia_States], RANDBETWEEN(1, COUNTA(Table9[Australia_States]))),
IF(C283="India",
    INDEX(Table9[India_states], RANDBETWEEN(1, COUNTA(Table9[India_states]))),
IF(C283="New Zealand",
    INDEX(Table9[NewZealand_States], RANDBETWEEN(1, COUNTA(Table9[NewZealand_States]))),
""))))))</f>
        <v>Alberta</v>
      </c>
      <c r="C283" s="20" t="s">
        <v>28</v>
      </c>
      <c r="D283" s="20" t="s">
        <v>29</v>
      </c>
      <c r="E283" s="21">
        <v>45304</v>
      </c>
      <c r="F283" s="22">
        <v>45304</v>
      </c>
      <c r="G283" s="23">
        <v>45304</v>
      </c>
      <c r="H283" s="24">
        <f t="shared" si="24"/>
        <v>1.2604895104895104</v>
      </c>
      <c r="I283" s="24">
        <f t="shared" si="25"/>
        <v>360.5</v>
      </c>
      <c r="J283" s="24">
        <f t="shared" si="26"/>
        <v>5.0419580419580416</v>
      </c>
      <c r="K283" s="25">
        <v>1442</v>
      </c>
      <c r="L283" s="26">
        <v>286</v>
      </c>
      <c r="M283" s="24">
        <f t="shared" si="27"/>
        <v>3.7814685314685312</v>
      </c>
      <c r="N283" s="24">
        <f t="shared" si="28"/>
        <v>1081.5</v>
      </c>
      <c r="O283" s="27" t="str">
        <f t="shared" si="29"/>
        <v>Average</v>
      </c>
      <c r="W283" s="50"/>
      <c r="X283" s="50"/>
      <c r="Y283" s="50"/>
      <c r="Z283" s="50"/>
      <c r="AA283" s="50"/>
      <c r="AB283" s="50"/>
    </row>
    <row r="284" spans="1:28" x14ac:dyDescent="0.25">
      <c r="A284" s="19" t="s">
        <v>30</v>
      </c>
      <c r="B284" s="19" t="str">
        <f ca="1">IF(C284="USA",
    INDEX(Table9[USA_States], RANDBETWEEN(1, COUNTA(Table9[USA_States]))),
IF(C284="Canada",
    INDEX(Table9[Canada_States], RANDBETWEEN(1, COUNTA(Table9[Canada_States]))),
IF(C284="UK",
    INDEX(Table9[Uk_States], RANDBETWEEN(1, COUNTA(Table9[Uk_States]))),
IF(C284="Australia",
    INDEX(Table9[Australia_States], RANDBETWEEN(1, COUNTA(Table9[Australia_States]))),
IF(C284="India",
    INDEX(Table9[India_states], RANDBETWEEN(1, COUNTA(Table9[India_states]))),
IF(C284="New Zealand",
    INDEX(Table9[NewZealand_States], RANDBETWEEN(1, COUNTA(Table9[NewZealand_States]))),
""))))))</f>
        <v>Uttar Pradesh</v>
      </c>
      <c r="C284" s="20" t="s">
        <v>9</v>
      </c>
      <c r="D284" s="20" t="s">
        <v>41</v>
      </c>
      <c r="E284" s="21">
        <v>45317</v>
      </c>
      <c r="F284" s="22">
        <v>45317</v>
      </c>
      <c r="G284" s="23">
        <v>45317</v>
      </c>
      <c r="H284" s="24">
        <f t="shared" si="24"/>
        <v>1.3146417445482865</v>
      </c>
      <c r="I284" s="24">
        <f t="shared" si="25"/>
        <v>422</v>
      </c>
      <c r="J284" s="24">
        <f t="shared" si="26"/>
        <v>5.2585669781931461</v>
      </c>
      <c r="K284" s="25">
        <v>1688</v>
      </c>
      <c r="L284" s="26">
        <v>321</v>
      </c>
      <c r="M284" s="24">
        <f t="shared" si="27"/>
        <v>3.9439252336448596</v>
      </c>
      <c r="N284" s="24">
        <f t="shared" si="28"/>
        <v>1266</v>
      </c>
      <c r="O284" s="27" t="str">
        <f t="shared" si="29"/>
        <v>Average</v>
      </c>
      <c r="W284" s="50"/>
      <c r="X284" s="50"/>
      <c r="Y284" s="50"/>
      <c r="Z284" s="50"/>
      <c r="AA284" s="50"/>
      <c r="AB284" s="50"/>
    </row>
    <row r="285" spans="1:28" x14ac:dyDescent="0.25">
      <c r="A285" s="19" t="s">
        <v>39</v>
      </c>
      <c r="B285" s="19" t="str">
        <f ca="1">IF(C285="USA",
    INDEX(Table9[USA_States], RANDBETWEEN(1, COUNTA(Table9[USA_States]))),
IF(C285="Canada",
    INDEX(Table9[Canada_States], RANDBETWEEN(1, COUNTA(Table9[Canada_States]))),
IF(C285="UK",
    INDEX(Table9[Uk_States], RANDBETWEEN(1, COUNTA(Table9[Uk_States]))),
IF(C285="Australia",
    INDEX(Table9[Australia_States], RANDBETWEEN(1, COUNTA(Table9[Australia_States]))),
IF(C285="India",
    INDEX(Table9[India_states], RANDBETWEEN(1, COUNTA(Table9[India_states]))),
IF(C285="New Zealand",
    INDEX(Table9[NewZealand_States], RANDBETWEEN(1, COUNTA(Table9[NewZealand_States]))),
""))))))</f>
        <v>South Dakota</v>
      </c>
      <c r="C285" s="20" t="s">
        <v>25</v>
      </c>
      <c r="D285" s="20" t="s">
        <v>29</v>
      </c>
      <c r="E285" s="21">
        <v>45480</v>
      </c>
      <c r="F285" s="22">
        <v>45480</v>
      </c>
      <c r="G285" s="23">
        <v>45480</v>
      </c>
      <c r="H285" s="24">
        <f t="shared" si="24"/>
        <v>8.984375</v>
      </c>
      <c r="I285" s="24">
        <f t="shared" si="25"/>
        <v>1006.25</v>
      </c>
      <c r="J285" s="24">
        <f t="shared" si="26"/>
        <v>35.9375</v>
      </c>
      <c r="K285" s="25">
        <v>4025</v>
      </c>
      <c r="L285" s="26">
        <v>112</v>
      </c>
      <c r="M285" s="24">
        <f t="shared" si="27"/>
        <v>26.953125</v>
      </c>
      <c r="N285" s="24">
        <f t="shared" si="28"/>
        <v>3018.75</v>
      </c>
      <c r="O285" s="27" t="str">
        <f t="shared" si="29"/>
        <v>Average</v>
      </c>
      <c r="W285" s="50"/>
      <c r="X285" s="50"/>
      <c r="Y285" s="50"/>
      <c r="Z285" s="50"/>
      <c r="AA285" s="50"/>
      <c r="AB285" s="50"/>
    </row>
    <row r="286" spans="1:28" x14ac:dyDescent="0.25">
      <c r="A286" s="19" t="s">
        <v>47</v>
      </c>
      <c r="B286" s="19" t="str">
        <f ca="1">IF(C286="USA",
    INDEX(Table9[USA_States], RANDBETWEEN(1, COUNTA(Table9[USA_States]))),
IF(C286="Canada",
    INDEX(Table9[Canada_States], RANDBETWEEN(1, COUNTA(Table9[Canada_States]))),
IF(C286="UK",
    INDEX(Table9[Uk_States], RANDBETWEEN(1, COUNTA(Table9[Uk_States]))),
IF(C286="Australia",
    INDEX(Table9[Australia_States], RANDBETWEEN(1, COUNTA(Table9[Australia_States]))),
IF(C286="India",
    INDEX(Table9[India_states], RANDBETWEEN(1, COUNTA(Table9[India_states]))),
IF(C286="New Zealand",
    INDEX(Table9[NewZealand_States], RANDBETWEEN(1, COUNTA(Table9[NewZealand_States]))),
""))))))</f>
        <v>Prince Edward Island</v>
      </c>
      <c r="C286" s="20" t="s">
        <v>28</v>
      </c>
      <c r="D286" s="20" t="s">
        <v>19</v>
      </c>
      <c r="E286" s="21">
        <v>45423</v>
      </c>
      <c r="F286" s="22">
        <v>45423</v>
      </c>
      <c r="G286" s="23">
        <v>45423</v>
      </c>
      <c r="H286" s="24">
        <f t="shared" si="24"/>
        <v>7.7249999999999996</v>
      </c>
      <c r="I286" s="24">
        <f t="shared" si="25"/>
        <v>540.75</v>
      </c>
      <c r="J286" s="24">
        <f t="shared" si="26"/>
        <v>30.9</v>
      </c>
      <c r="K286" s="25">
        <v>2163</v>
      </c>
      <c r="L286" s="26">
        <v>70</v>
      </c>
      <c r="M286" s="24">
        <f t="shared" si="27"/>
        <v>23.174999999999997</v>
      </c>
      <c r="N286" s="24">
        <f t="shared" si="28"/>
        <v>1622.25</v>
      </c>
      <c r="O286" s="27" t="str">
        <f t="shared" si="29"/>
        <v>Average</v>
      </c>
      <c r="W286" s="50"/>
      <c r="X286" s="50"/>
      <c r="Y286" s="50"/>
      <c r="Z286" s="50"/>
      <c r="AA286" s="50"/>
      <c r="AB286" s="50"/>
    </row>
    <row r="287" spans="1:28" x14ac:dyDescent="0.25">
      <c r="A287" s="19" t="s">
        <v>48</v>
      </c>
      <c r="B287" s="19" t="str">
        <f ca="1">IF(C287="USA",
    INDEX(Table9[USA_States], RANDBETWEEN(1, COUNTA(Table9[USA_States]))),
IF(C287="Canada",
    INDEX(Table9[Canada_States], RANDBETWEEN(1, COUNTA(Table9[Canada_States]))),
IF(C287="UK",
    INDEX(Table9[Uk_States], RANDBETWEEN(1, COUNTA(Table9[Uk_States]))),
IF(C287="Australia",
    INDEX(Table9[Australia_States], RANDBETWEEN(1, COUNTA(Table9[Australia_States]))),
IF(C287="India",
    INDEX(Table9[India_states], RANDBETWEEN(1, COUNTA(Table9[India_states]))),
IF(C287="New Zealand",
    INDEX(Table9[NewZealand_States], RANDBETWEEN(1, COUNTA(Table9[NewZealand_States]))),
""))))))</f>
        <v>West Coast</v>
      </c>
      <c r="C287" s="20" t="s">
        <v>20</v>
      </c>
      <c r="D287" s="20" t="s">
        <v>19</v>
      </c>
      <c r="E287" s="21">
        <v>45480</v>
      </c>
      <c r="F287" s="22">
        <v>45480</v>
      </c>
      <c r="G287" s="23">
        <v>45480</v>
      </c>
      <c r="H287" s="24">
        <f t="shared" si="24"/>
        <v>0.51041666666666663</v>
      </c>
      <c r="I287" s="24">
        <f t="shared" si="25"/>
        <v>36.75</v>
      </c>
      <c r="J287" s="24">
        <f t="shared" si="26"/>
        <v>2.0416666666666665</v>
      </c>
      <c r="K287" s="25">
        <v>147</v>
      </c>
      <c r="L287" s="26">
        <v>72</v>
      </c>
      <c r="M287" s="24">
        <f t="shared" si="27"/>
        <v>1.53125</v>
      </c>
      <c r="N287" s="24">
        <f t="shared" si="28"/>
        <v>110.25</v>
      </c>
      <c r="O287" s="27" t="str">
        <f t="shared" si="29"/>
        <v>Average</v>
      </c>
      <c r="W287" s="50"/>
      <c r="X287" s="50"/>
      <c r="Y287" s="50"/>
      <c r="Z287" s="50"/>
      <c r="AA287" s="50"/>
      <c r="AB287" s="50"/>
    </row>
    <row r="288" spans="1:28" x14ac:dyDescent="0.25">
      <c r="A288" s="19" t="s">
        <v>30</v>
      </c>
      <c r="B288" s="19" t="str">
        <f ca="1">IF(C288="USA",
    INDEX(Table9[USA_States], RANDBETWEEN(1, COUNTA(Table9[USA_States]))),
IF(C288="Canada",
    INDEX(Table9[Canada_States], RANDBETWEEN(1, COUNTA(Table9[Canada_States]))),
IF(C288="UK",
    INDEX(Table9[Uk_States], RANDBETWEEN(1, COUNTA(Table9[Uk_States]))),
IF(C288="Australia",
    INDEX(Table9[Australia_States], RANDBETWEEN(1, COUNTA(Table9[Australia_States]))),
IF(C288="India",
    INDEX(Table9[India_states], RANDBETWEEN(1, COUNTA(Table9[India_states]))),
IF(C288="New Zealand",
    INDEX(Table9[NewZealand_States], RANDBETWEEN(1, COUNTA(Table9[NewZealand_States]))),
""))))))</f>
        <v>Odisha</v>
      </c>
      <c r="C288" s="20" t="s">
        <v>9</v>
      </c>
      <c r="D288" s="20" t="s">
        <v>44</v>
      </c>
      <c r="E288" s="21">
        <v>45477</v>
      </c>
      <c r="F288" s="22">
        <v>45477</v>
      </c>
      <c r="G288" s="23">
        <v>45477</v>
      </c>
      <c r="H288" s="24">
        <f t="shared" si="24"/>
        <v>1.0512048192771084</v>
      </c>
      <c r="I288" s="24">
        <f t="shared" si="25"/>
        <v>610.75</v>
      </c>
      <c r="J288" s="24">
        <f t="shared" si="26"/>
        <v>4.2048192771084336</v>
      </c>
      <c r="K288" s="25">
        <v>2443</v>
      </c>
      <c r="L288" s="26">
        <v>581</v>
      </c>
      <c r="M288" s="24">
        <f t="shared" si="27"/>
        <v>3.153614457831325</v>
      </c>
      <c r="N288" s="24">
        <f t="shared" si="28"/>
        <v>1832.25</v>
      </c>
      <c r="O288" s="27" t="str">
        <f t="shared" si="29"/>
        <v>Average</v>
      </c>
      <c r="W288" s="50"/>
      <c r="X288" s="50"/>
      <c r="Y288" s="50"/>
      <c r="Z288" s="50"/>
      <c r="AA288" s="50"/>
      <c r="AB288" s="50"/>
    </row>
    <row r="289" spans="1:28" x14ac:dyDescent="0.25">
      <c r="A289" s="19" t="s">
        <v>40</v>
      </c>
      <c r="B289" s="19" t="str">
        <f ca="1">IF(C289="USA",
    INDEX(Table9[USA_States], RANDBETWEEN(1, COUNTA(Table9[USA_States]))),
IF(C289="Canada",
    INDEX(Table9[Canada_States], RANDBETWEEN(1, COUNTA(Table9[Canada_States]))),
IF(C289="UK",
    INDEX(Table9[Uk_States], RANDBETWEEN(1, COUNTA(Table9[Uk_States]))),
IF(C289="Australia",
    INDEX(Table9[Australia_States], RANDBETWEEN(1, COUNTA(Table9[Australia_States]))),
IF(C289="India",
    INDEX(Table9[India_states], RANDBETWEEN(1, COUNTA(Table9[India_states]))),
IF(C289="New Zealand",
    INDEX(Table9[NewZealand_States], RANDBETWEEN(1, COUNTA(Table9[NewZealand_States]))),
""))))))</f>
        <v>Louisiana</v>
      </c>
      <c r="C289" s="20" t="s">
        <v>25</v>
      </c>
      <c r="D289" s="20" t="s">
        <v>12</v>
      </c>
      <c r="E289" s="21">
        <v>45338</v>
      </c>
      <c r="F289" s="22">
        <v>45338</v>
      </c>
      <c r="G289" s="23">
        <v>45338</v>
      </c>
      <c r="H289" s="24">
        <f t="shared" si="24"/>
        <v>9.0292553191489358</v>
      </c>
      <c r="I289" s="24">
        <f t="shared" si="25"/>
        <v>1697.5</v>
      </c>
      <c r="J289" s="24">
        <f t="shared" si="26"/>
        <v>36.117021276595743</v>
      </c>
      <c r="K289" s="25">
        <v>6790</v>
      </c>
      <c r="L289" s="26">
        <v>188</v>
      </c>
      <c r="M289" s="24">
        <f t="shared" si="27"/>
        <v>27.087765957446805</v>
      </c>
      <c r="N289" s="24">
        <f t="shared" si="28"/>
        <v>5092.5</v>
      </c>
      <c r="O289" s="27" t="str">
        <f t="shared" si="29"/>
        <v>Average</v>
      </c>
      <c r="W289" s="50"/>
      <c r="X289" s="50"/>
      <c r="Y289" s="50"/>
      <c r="Z289" s="50"/>
      <c r="AA289" s="50"/>
      <c r="AB289" s="50"/>
    </row>
    <row r="290" spans="1:28" x14ac:dyDescent="0.25">
      <c r="A290" s="19" t="s">
        <v>8</v>
      </c>
      <c r="B290" s="19" t="str">
        <f ca="1">IF(C290="USA",
    INDEX(Table9[USA_States], RANDBETWEEN(1, COUNTA(Table9[USA_States]))),
IF(C290="Canada",
    INDEX(Table9[Canada_States], RANDBETWEEN(1, COUNTA(Table9[Canada_States]))),
IF(C290="UK",
    INDEX(Table9[Uk_States], RANDBETWEEN(1, COUNTA(Table9[Uk_States]))),
IF(C290="Australia",
    INDEX(Table9[Australia_States], RANDBETWEEN(1, COUNTA(Table9[Australia_States]))),
IF(C290="India",
    INDEX(Table9[India_states], RANDBETWEEN(1, COUNTA(Table9[India_states]))),
IF(C290="New Zealand",
    INDEX(Table9[NewZealand_States], RANDBETWEEN(1, COUNTA(Table9[NewZealand_States]))),
""))))))</f>
        <v>Iowa</v>
      </c>
      <c r="C290" s="20" t="s">
        <v>25</v>
      </c>
      <c r="D290" s="20" t="s">
        <v>21</v>
      </c>
      <c r="E290" s="21">
        <v>45304</v>
      </c>
      <c r="F290" s="22">
        <v>45304</v>
      </c>
      <c r="G290" s="23">
        <v>45304</v>
      </c>
      <c r="H290" s="24">
        <f t="shared" si="24"/>
        <v>15.214062500000001</v>
      </c>
      <c r="I290" s="24">
        <f t="shared" si="25"/>
        <v>2434.25</v>
      </c>
      <c r="J290" s="24">
        <f t="shared" si="26"/>
        <v>60.856250000000003</v>
      </c>
      <c r="K290" s="25">
        <v>9737</v>
      </c>
      <c r="L290" s="26">
        <v>160</v>
      </c>
      <c r="M290" s="24">
        <f t="shared" si="27"/>
        <v>45.642187500000006</v>
      </c>
      <c r="N290" s="24">
        <f t="shared" si="28"/>
        <v>7302.75</v>
      </c>
      <c r="O290" s="27" t="str">
        <f t="shared" si="29"/>
        <v>Good</v>
      </c>
      <c r="W290" s="50"/>
      <c r="X290" s="50"/>
      <c r="Y290" s="50"/>
      <c r="Z290" s="50"/>
      <c r="AA290" s="50"/>
      <c r="AB290" s="50"/>
    </row>
    <row r="291" spans="1:28" x14ac:dyDescent="0.25">
      <c r="A291" s="19" t="s">
        <v>37</v>
      </c>
      <c r="B291" s="19" t="str">
        <f ca="1">IF(C291="USA",
    INDEX(Table9[USA_States], RANDBETWEEN(1, COUNTA(Table9[USA_States]))),
IF(C291="Canada",
    INDEX(Table9[Canada_States], RANDBETWEEN(1, COUNTA(Table9[Canada_States]))),
IF(C291="UK",
    INDEX(Table9[Uk_States], RANDBETWEEN(1, COUNTA(Table9[Uk_States]))),
IF(C291="Australia",
    INDEX(Table9[Australia_States], RANDBETWEEN(1, COUNTA(Table9[Australia_States]))),
IF(C291="India",
    INDEX(Table9[India_states], RANDBETWEEN(1, COUNTA(Table9[India_states]))),
IF(C291="New Zealand",
    INDEX(Table9[NewZealand_States], RANDBETWEEN(1, COUNTA(Table9[NewZealand_States]))),
""))))))</f>
        <v>Victoria</v>
      </c>
      <c r="C291" s="20" t="s">
        <v>14</v>
      </c>
      <c r="D291" s="20" t="s">
        <v>36</v>
      </c>
      <c r="E291" s="21">
        <v>45336</v>
      </c>
      <c r="F291" s="22">
        <v>45336</v>
      </c>
      <c r="G291" s="23">
        <v>45336</v>
      </c>
      <c r="H291" s="24">
        <f t="shared" si="24"/>
        <v>96.930555555555557</v>
      </c>
      <c r="I291" s="24">
        <f t="shared" si="25"/>
        <v>1744.75</v>
      </c>
      <c r="J291" s="24">
        <f t="shared" si="26"/>
        <v>387.72222222222223</v>
      </c>
      <c r="K291" s="25">
        <v>6979</v>
      </c>
      <c r="L291" s="26">
        <v>18</v>
      </c>
      <c r="M291" s="24">
        <f t="shared" si="27"/>
        <v>290.79166666666669</v>
      </c>
      <c r="N291" s="24">
        <f t="shared" si="28"/>
        <v>5234.25</v>
      </c>
      <c r="O291" s="27" t="str">
        <f t="shared" si="29"/>
        <v>Average</v>
      </c>
      <c r="W291" s="50"/>
      <c r="X291" s="50"/>
      <c r="Y291" s="50"/>
      <c r="Z291" s="50"/>
      <c r="AA291" s="50"/>
      <c r="AB291" s="50"/>
    </row>
    <row r="292" spans="1:28" x14ac:dyDescent="0.25">
      <c r="A292" s="19" t="s">
        <v>37</v>
      </c>
      <c r="B292" s="19" t="str">
        <f ca="1">IF(C292="USA",
    INDEX(Table9[USA_States], RANDBETWEEN(1, COUNTA(Table9[USA_States]))),
IF(C292="Canada",
    INDEX(Table9[Canada_States], RANDBETWEEN(1, COUNTA(Table9[Canada_States]))),
IF(C292="UK",
    INDEX(Table9[Uk_States], RANDBETWEEN(1, COUNTA(Table9[Uk_States]))),
IF(C292="Australia",
    INDEX(Table9[Australia_States], RANDBETWEEN(1, COUNTA(Table9[Australia_States]))),
IF(C292="India",
    INDEX(Table9[India_states], RANDBETWEEN(1, COUNTA(Table9[India_states]))),
IF(C292="New Zealand",
    INDEX(Table9[NewZealand_States], RANDBETWEEN(1, COUNTA(Table9[NewZealand_States]))),
""))))))</f>
        <v>Assam</v>
      </c>
      <c r="C292" s="20" t="s">
        <v>9</v>
      </c>
      <c r="D292" s="20" t="s">
        <v>41</v>
      </c>
      <c r="E292" s="21">
        <v>45480</v>
      </c>
      <c r="F292" s="22">
        <v>45480</v>
      </c>
      <c r="G292" s="23">
        <v>45480</v>
      </c>
      <c r="H292" s="24">
        <f t="shared" si="24"/>
        <v>7.4474431818181817</v>
      </c>
      <c r="I292" s="24">
        <f t="shared" si="25"/>
        <v>1310.75</v>
      </c>
      <c r="J292" s="24">
        <f t="shared" si="26"/>
        <v>29.789772727272727</v>
      </c>
      <c r="K292" s="25">
        <v>5243</v>
      </c>
      <c r="L292" s="26">
        <v>176</v>
      </c>
      <c r="M292" s="24">
        <f t="shared" si="27"/>
        <v>22.342329545454547</v>
      </c>
      <c r="N292" s="24">
        <f t="shared" si="28"/>
        <v>3932.25</v>
      </c>
      <c r="O292" s="27" t="str">
        <f t="shared" si="29"/>
        <v>Average</v>
      </c>
      <c r="W292" s="50"/>
      <c r="X292" s="50"/>
      <c r="Y292" s="50"/>
      <c r="Z292" s="50"/>
      <c r="AA292" s="50"/>
      <c r="AB292" s="50"/>
    </row>
    <row r="293" spans="1:28" x14ac:dyDescent="0.25">
      <c r="A293" s="19" t="s">
        <v>37</v>
      </c>
      <c r="B293" s="19" t="str">
        <f ca="1">IF(C293="USA",
    INDEX(Table9[USA_States], RANDBETWEEN(1, COUNTA(Table9[USA_States]))),
IF(C293="Canada",
    INDEX(Table9[Canada_States], RANDBETWEEN(1, COUNTA(Table9[Canada_States]))),
IF(C293="UK",
    INDEX(Table9[Uk_States], RANDBETWEEN(1, COUNTA(Table9[Uk_States]))),
IF(C293="Australia",
    INDEX(Table9[Australia_States], RANDBETWEEN(1, COUNTA(Table9[Australia_States]))),
IF(C293="India",
    INDEX(Table9[India_states], RANDBETWEEN(1, COUNTA(Table9[India_states]))),
IF(C293="New Zealand",
    INDEX(Table9[NewZealand_States], RANDBETWEEN(1, COUNTA(Table9[NewZealand_States]))),
""))))))</f>
        <v>New Brunswick</v>
      </c>
      <c r="C293" s="20" t="s">
        <v>28</v>
      </c>
      <c r="D293" s="20" t="s">
        <v>46</v>
      </c>
      <c r="E293" s="21">
        <v>45375</v>
      </c>
      <c r="F293" s="22">
        <v>45375</v>
      </c>
      <c r="G293" s="23">
        <v>45375</v>
      </c>
      <c r="H293" s="24">
        <f t="shared" si="24"/>
        <v>17.375</v>
      </c>
      <c r="I293" s="24">
        <f t="shared" si="25"/>
        <v>1216.25</v>
      </c>
      <c r="J293" s="24">
        <f t="shared" si="26"/>
        <v>69.5</v>
      </c>
      <c r="K293" s="25">
        <v>4865</v>
      </c>
      <c r="L293" s="26">
        <v>70</v>
      </c>
      <c r="M293" s="24">
        <f t="shared" si="27"/>
        <v>52.125</v>
      </c>
      <c r="N293" s="24">
        <f t="shared" si="28"/>
        <v>3648.75</v>
      </c>
      <c r="O293" s="27" t="str">
        <f t="shared" si="29"/>
        <v>Average</v>
      </c>
      <c r="W293" s="50"/>
      <c r="X293" s="50"/>
      <c r="Y293" s="50"/>
      <c r="Z293" s="50"/>
      <c r="AA293" s="50"/>
      <c r="AB293" s="50"/>
    </row>
    <row r="294" spans="1:28" x14ac:dyDescent="0.25">
      <c r="A294" s="19" t="s">
        <v>22</v>
      </c>
      <c r="B294" s="19" t="str">
        <f ca="1">IF(C294="USA",
    INDEX(Table9[USA_States], RANDBETWEEN(1, COUNTA(Table9[USA_States]))),
IF(C294="Canada",
    INDEX(Table9[Canada_States], RANDBETWEEN(1, COUNTA(Table9[Canada_States]))),
IF(C294="UK",
    INDEX(Table9[Uk_States], RANDBETWEEN(1, COUNTA(Table9[Uk_States]))),
IF(C294="Australia",
    INDEX(Table9[Australia_States], RANDBETWEEN(1, COUNTA(Table9[Australia_States]))),
IF(C294="India",
    INDEX(Table9[India_states], RANDBETWEEN(1, COUNTA(Table9[India_states]))),
IF(C294="New Zealand",
    INDEX(Table9[NewZealand_States], RANDBETWEEN(1, COUNTA(Table9[NewZealand_States]))),
""))))))</f>
        <v>Victoria</v>
      </c>
      <c r="C294" s="20" t="s">
        <v>14</v>
      </c>
      <c r="D294" s="20" t="s">
        <v>41</v>
      </c>
      <c r="E294" s="21">
        <v>45449</v>
      </c>
      <c r="F294" s="22">
        <v>45449</v>
      </c>
      <c r="G294" s="23">
        <v>45449</v>
      </c>
      <c r="H294" s="24">
        <f t="shared" si="24"/>
        <v>93.206521739130437</v>
      </c>
      <c r="I294" s="24">
        <f t="shared" si="25"/>
        <v>2143.75</v>
      </c>
      <c r="J294" s="24">
        <f t="shared" si="26"/>
        <v>372.82608695652175</v>
      </c>
      <c r="K294" s="25">
        <v>8575</v>
      </c>
      <c r="L294" s="26">
        <v>23</v>
      </c>
      <c r="M294" s="24">
        <f t="shared" si="27"/>
        <v>279.61956521739131</v>
      </c>
      <c r="N294" s="24">
        <f t="shared" si="28"/>
        <v>6431.25</v>
      </c>
      <c r="O294" s="27" t="str">
        <f t="shared" si="29"/>
        <v>Good</v>
      </c>
      <c r="W294" s="50"/>
      <c r="X294" s="50"/>
      <c r="Y294" s="50"/>
      <c r="Z294" s="50"/>
      <c r="AA294" s="50"/>
      <c r="AB294" s="50"/>
    </row>
    <row r="295" spans="1:28" x14ac:dyDescent="0.25">
      <c r="A295" s="19" t="s">
        <v>32</v>
      </c>
      <c r="B295" s="19" t="str">
        <f ca="1">IF(C295="USA",
    INDEX(Table9[USA_States], RANDBETWEEN(1, COUNTA(Table9[USA_States]))),
IF(C295="Canada",
    INDEX(Table9[Canada_States], RANDBETWEEN(1, COUNTA(Table9[Canada_States]))),
IF(C295="UK",
    INDEX(Table9[Uk_States], RANDBETWEEN(1, COUNTA(Table9[Uk_States]))),
IF(C295="Australia",
    INDEX(Table9[Australia_States], RANDBETWEEN(1, COUNTA(Table9[Australia_States]))),
IF(C295="India",
    INDEX(Table9[India_states], RANDBETWEEN(1, COUNTA(Table9[India_states]))),
IF(C295="New Zealand",
    INDEX(Table9[NewZealand_States], RANDBETWEEN(1, COUNTA(Table9[NewZealand_States]))),
""))))))</f>
        <v>Chhattisgarh</v>
      </c>
      <c r="C295" s="20" t="s">
        <v>9</v>
      </c>
      <c r="D295" s="20" t="s">
        <v>10</v>
      </c>
      <c r="E295" s="21">
        <v>45492</v>
      </c>
      <c r="F295" s="22">
        <v>45492</v>
      </c>
      <c r="G295" s="23">
        <v>45492</v>
      </c>
      <c r="H295" s="24">
        <f t="shared" si="24"/>
        <v>3.0796089385474859</v>
      </c>
      <c r="I295" s="24">
        <f t="shared" si="25"/>
        <v>551.25</v>
      </c>
      <c r="J295" s="24">
        <f t="shared" si="26"/>
        <v>12.318435754189943</v>
      </c>
      <c r="K295" s="25">
        <v>2205</v>
      </c>
      <c r="L295" s="26">
        <v>179</v>
      </c>
      <c r="M295" s="24">
        <f t="shared" si="27"/>
        <v>9.238826815642458</v>
      </c>
      <c r="N295" s="24">
        <f t="shared" si="28"/>
        <v>1653.75</v>
      </c>
      <c r="O295" s="27" t="str">
        <f t="shared" si="29"/>
        <v>Average</v>
      </c>
      <c r="W295" s="50"/>
      <c r="X295" s="50"/>
      <c r="Y295" s="50"/>
      <c r="Z295" s="50"/>
      <c r="AA295" s="50"/>
      <c r="AB295" s="50"/>
    </row>
    <row r="296" spans="1:28" x14ac:dyDescent="0.25">
      <c r="A296" s="19" t="s">
        <v>54</v>
      </c>
      <c r="B296" s="19" t="str">
        <f ca="1">IF(C296="USA",
    INDEX(Table9[USA_States], RANDBETWEEN(1, COUNTA(Table9[USA_States]))),
IF(C296="Canada",
    INDEX(Table9[Canada_States], RANDBETWEEN(1, COUNTA(Table9[Canada_States]))),
IF(C296="UK",
    INDEX(Table9[Uk_States], RANDBETWEEN(1, COUNTA(Table9[Uk_States]))),
IF(C296="Australia",
    INDEX(Table9[Australia_States], RANDBETWEEN(1, COUNTA(Table9[Australia_States]))),
IF(C296="India",
    INDEX(Table9[India_states], RANDBETWEEN(1, COUNTA(Table9[India_states]))),
IF(C296="New Zealand",
    INDEX(Table9[NewZealand_States], RANDBETWEEN(1, COUNTA(Table9[NewZealand_States]))),
""))))))</f>
        <v>Waikato</v>
      </c>
      <c r="C296" s="20" t="s">
        <v>20</v>
      </c>
      <c r="D296" s="20" t="s">
        <v>38</v>
      </c>
      <c r="E296" s="21">
        <v>45336</v>
      </c>
      <c r="F296" s="22">
        <v>45336</v>
      </c>
      <c r="G296" s="23">
        <v>45336</v>
      </c>
      <c r="H296" s="24">
        <f t="shared" si="24"/>
        <v>49.388888888888886</v>
      </c>
      <c r="I296" s="24">
        <f t="shared" si="25"/>
        <v>889</v>
      </c>
      <c r="J296" s="24">
        <f t="shared" si="26"/>
        <v>197.55555555555554</v>
      </c>
      <c r="K296" s="25">
        <v>3556</v>
      </c>
      <c r="L296" s="26">
        <v>18</v>
      </c>
      <c r="M296" s="24">
        <f t="shared" si="27"/>
        <v>148.16666666666666</v>
      </c>
      <c r="N296" s="24">
        <f t="shared" si="28"/>
        <v>2667</v>
      </c>
      <c r="O296" s="27" t="str">
        <f t="shared" si="29"/>
        <v>Average</v>
      </c>
      <c r="W296" s="50"/>
      <c r="X296" s="50"/>
      <c r="Y296" s="50"/>
      <c r="Z296" s="50"/>
      <c r="AA296" s="50"/>
      <c r="AB296" s="50"/>
    </row>
    <row r="297" spans="1:28" x14ac:dyDescent="0.25">
      <c r="A297" s="19" t="s">
        <v>24</v>
      </c>
      <c r="B297" s="19" t="str">
        <f ca="1">IF(C297="USA",
    INDEX(Table9[USA_States], RANDBETWEEN(1, COUNTA(Table9[USA_States]))),
IF(C297="Canada",
    INDEX(Table9[Canada_States], RANDBETWEEN(1, COUNTA(Table9[Canada_States]))),
IF(C297="UK",
    INDEX(Table9[Uk_States], RANDBETWEEN(1, COUNTA(Table9[Uk_States]))),
IF(C297="Australia",
    INDEX(Table9[Australia_States], RANDBETWEEN(1, COUNTA(Table9[Australia_States]))),
IF(C297="India",
    INDEX(Table9[India_states], RANDBETWEEN(1, COUNTA(Table9[India_states]))),
IF(C297="New Zealand",
    INDEX(Table9[NewZealand_States], RANDBETWEEN(1, COUNTA(Table9[NewZealand_States]))),
""))))))</f>
        <v>Sydney</v>
      </c>
      <c r="C297" s="20" t="s">
        <v>14</v>
      </c>
      <c r="D297" s="20" t="s">
        <v>41</v>
      </c>
      <c r="E297" s="21">
        <v>45473</v>
      </c>
      <c r="F297" s="22">
        <v>45473</v>
      </c>
      <c r="G297" s="23">
        <v>45473</v>
      </c>
      <c r="H297" s="24">
        <f t="shared" si="24"/>
        <v>70.095454545454544</v>
      </c>
      <c r="I297" s="24">
        <f t="shared" si="25"/>
        <v>3855.25</v>
      </c>
      <c r="J297" s="24">
        <f t="shared" si="26"/>
        <v>280.38181818181818</v>
      </c>
      <c r="K297" s="25">
        <v>15421</v>
      </c>
      <c r="L297" s="26">
        <v>55</v>
      </c>
      <c r="M297" s="24">
        <f t="shared" si="27"/>
        <v>210.28636363636363</v>
      </c>
      <c r="N297" s="24">
        <f t="shared" si="28"/>
        <v>11565.75</v>
      </c>
      <c r="O297" s="27" t="str">
        <f t="shared" si="29"/>
        <v>Very Good</v>
      </c>
      <c r="W297" s="50"/>
      <c r="X297" s="50"/>
      <c r="Y297" s="50"/>
      <c r="Z297" s="50"/>
      <c r="AA297" s="50"/>
      <c r="AB297" s="50"/>
    </row>
    <row r="298" spans="1:28" x14ac:dyDescent="0.25">
      <c r="A298" s="19" t="s">
        <v>47</v>
      </c>
      <c r="B298" s="19" t="str">
        <f ca="1">IF(C298="USA",
    INDEX(Table9[USA_States], RANDBETWEEN(1, COUNTA(Table9[USA_States]))),
IF(C298="Canada",
    INDEX(Table9[Canada_States], RANDBETWEEN(1, COUNTA(Table9[Canada_States]))),
IF(C298="UK",
    INDEX(Table9[Uk_States], RANDBETWEEN(1, COUNTA(Table9[Uk_States]))),
IF(C298="Australia",
    INDEX(Table9[Australia_States], RANDBETWEEN(1, COUNTA(Table9[Australia_States]))),
IF(C298="India",
    INDEX(Table9[India_states], RANDBETWEEN(1, COUNTA(Table9[India_states]))),
IF(C298="New Zealand",
    INDEX(Table9[NewZealand_States], RANDBETWEEN(1, COUNTA(Table9[NewZealand_States]))),
""))))))</f>
        <v>Perth</v>
      </c>
      <c r="C298" s="20" t="s">
        <v>14</v>
      </c>
      <c r="D298" s="20" t="s">
        <v>21</v>
      </c>
      <c r="E298" s="21">
        <v>45445</v>
      </c>
      <c r="F298" s="22">
        <v>45445</v>
      </c>
      <c r="G298" s="23">
        <v>45445</v>
      </c>
      <c r="H298" s="24">
        <f t="shared" si="24"/>
        <v>4.8876651982378858</v>
      </c>
      <c r="I298" s="24">
        <f t="shared" si="25"/>
        <v>1109.5</v>
      </c>
      <c r="J298" s="24">
        <f t="shared" si="26"/>
        <v>19.550660792951543</v>
      </c>
      <c r="K298" s="25">
        <v>4438</v>
      </c>
      <c r="L298" s="26">
        <v>227</v>
      </c>
      <c r="M298" s="24">
        <f t="shared" si="27"/>
        <v>14.662995594713657</v>
      </c>
      <c r="N298" s="24">
        <f t="shared" si="28"/>
        <v>3328.5</v>
      </c>
      <c r="O298" s="27" t="str">
        <f t="shared" si="29"/>
        <v>Average</v>
      </c>
      <c r="W298" s="50"/>
      <c r="X298" s="50"/>
      <c r="Y298" s="50"/>
      <c r="Z298" s="50"/>
      <c r="AA298" s="50"/>
      <c r="AB298" s="50"/>
    </row>
    <row r="299" spans="1:28" x14ac:dyDescent="0.25">
      <c r="A299" s="19" t="s">
        <v>49</v>
      </c>
      <c r="B299" s="19" t="str">
        <f ca="1">IF(C299="USA",
    INDEX(Table9[USA_States], RANDBETWEEN(1, COUNTA(Table9[USA_States]))),
IF(C299="Canada",
    INDEX(Table9[Canada_States], RANDBETWEEN(1, COUNTA(Table9[Canada_States]))),
IF(C299="UK",
    INDEX(Table9[Uk_States], RANDBETWEEN(1, COUNTA(Table9[Uk_States]))),
IF(C299="Australia",
    INDEX(Table9[Australia_States], RANDBETWEEN(1, COUNTA(Table9[Australia_States]))),
IF(C299="India",
    INDEX(Table9[India_states], RANDBETWEEN(1, COUNTA(Table9[India_states]))),
IF(C299="New Zealand",
    INDEX(Table9[NewZealand_States], RANDBETWEEN(1, COUNTA(Table9[NewZealand_States]))),
""))))))</f>
        <v>Himachal Pradesh</v>
      </c>
      <c r="C299" s="20" t="s">
        <v>9</v>
      </c>
      <c r="D299" s="20" t="s">
        <v>21</v>
      </c>
      <c r="E299" s="21">
        <v>45477</v>
      </c>
      <c r="F299" s="22">
        <v>45477</v>
      </c>
      <c r="G299" s="23">
        <v>45477</v>
      </c>
      <c r="H299" s="24">
        <f t="shared" si="24"/>
        <v>5.6417274939172746</v>
      </c>
      <c r="I299" s="24">
        <f t="shared" si="25"/>
        <v>2318.75</v>
      </c>
      <c r="J299" s="24">
        <f t="shared" si="26"/>
        <v>22.566909975669098</v>
      </c>
      <c r="K299" s="25">
        <v>9275</v>
      </c>
      <c r="L299" s="26">
        <v>411</v>
      </c>
      <c r="M299" s="24">
        <f t="shared" si="27"/>
        <v>16.925182481751825</v>
      </c>
      <c r="N299" s="24">
        <f t="shared" si="28"/>
        <v>6956.25</v>
      </c>
      <c r="O299" s="27" t="str">
        <f t="shared" si="29"/>
        <v>Good</v>
      </c>
      <c r="W299" s="50"/>
      <c r="X299" s="50"/>
      <c r="Y299" s="50"/>
      <c r="Z299" s="50"/>
      <c r="AA299" s="50"/>
      <c r="AB299" s="50"/>
    </row>
    <row r="300" spans="1:28" x14ac:dyDescent="0.25">
      <c r="A300" s="19" t="s">
        <v>13</v>
      </c>
      <c r="B300" s="19" t="str">
        <f ca="1">IF(C300="USA",
    INDEX(Table9[USA_States], RANDBETWEEN(1, COUNTA(Table9[USA_States]))),
IF(C300="Canada",
    INDEX(Table9[Canada_States], RANDBETWEEN(1, COUNTA(Table9[Canada_States]))),
IF(C300="UK",
    INDEX(Table9[Uk_States], RANDBETWEEN(1, COUNTA(Table9[Uk_States]))),
IF(C300="Australia",
    INDEX(Table9[Australia_States], RANDBETWEEN(1, COUNTA(Table9[Australia_States]))),
IF(C300="India",
    INDEX(Table9[India_states], RANDBETWEEN(1, COUNTA(Table9[India_states]))),
IF(C300="New Zealand",
    INDEX(Table9[NewZealand_States], RANDBETWEEN(1, COUNTA(Table9[NewZealand_States]))),
""))))))</f>
        <v>West Virginia</v>
      </c>
      <c r="C300" s="20" t="s">
        <v>25</v>
      </c>
      <c r="D300" s="20" t="s">
        <v>12</v>
      </c>
      <c r="E300" s="21">
        <v>45495</v>
      </c>
      <c r="F300" s="22">
        <v>45495</v>
      </c>
      <c r="G300" s="23">
        <v>45495</v>
      </c>
      <c r="H300" s="24">
        <f t="shared" si="24"/>
        <v>22.149509803921568</v>
      </c>
      <c r="I300" s="24">
        <f t="shared" si="25"/>
        <v>2259.25</v>
      </c>
      <c r="J300" s="24">
        <f t="shared" si="26"/>
        <v>88.598039215686271</v>
      </c>
      <c r="K300" s="25">
        <v>9037</v>
      </c>
      <c r="L300" s="26">
        <v>102</v>
      </c>
      <c r="M300" s="24">
        <f t="shared" si="27"/>
        <v>66.448529411764696</v>
      </c>
      <c r="N300" s="24">
        <f t="shared" si="28"/>
        <v>6777.75</v>
      </c>
      <c r="O300" s="27" t="str">
        <f t="shared" si="29"/>
        <v>Good</v>
      </c>
      <c r="W300" s="50"/>
      <c r="X300" s="50"/>
      <c r="Y300" s="50"/>
      <c r="Z300" s="50"/>
      <c r="AA300" s="50"/>
      <c r="AB300" s="50"/>
    </row>
    <row r="301" spans="1:28" x14ac:dyDescent="0.25">
      <c r="A301" s="19" t="s">
        <v>47</v>
      </c>
      <c r="B301" s="19" t="str">
        <f ca="1">IF(C301="USA",
    INDEX(Table9[USA_States], RANDBETWEEN(1, COUNTA(Table9[USA_States]))),
IF(C301="Canada",
    INDEX(Table9[Canada_States], RANDBETWEEN(1, COUNTA(Table9[Canada_States]))),
IF(C301="UK",
    INDEX(Table9[Uk_States], RANDBETWEEN(1, COUNTA(Table9[Uk_States]))),
IF(C301="Australia",
    INDEX(Table9[Australia_States], RANDBETWEEN(1, COUNTA(Table9[Australia_States]))),
IF(C301="India",
    INDEX(Table9[India_states], RANDBETWEEN(1, COUNTA(Table9[India_states]))),
IF(C301="New Zealand",
    INDEX(Table9[NewZealand_States], RANDBETWEEN(1, COUNTA(Table9[NewZealand_States]))),
""))))))</f>
        <v>Illinois</v>
      </c>
      <c r="C301" s="20" t="s">
        <v>25</v>
      </c>
      <c r="D301" s="20" t="s">
        <v>50</v>
      </c>
      <c r="E301" s="21">
        <v>45473</v>
      </c>
      <c r="F301" s="22">
        <v>45473</v>
      </c>
      <c r="G301" s="23">
        <v>45473</v>
      </c>
      <c r="H301" s="24">
        <f t="shared" si="24"/>
        <v>172.66666666666666</v>
      </c>
      <c r="I301" s="24">
        <f t="shared" si="25"/>
        <v>3626</v>
      </c>
      <c r="J301" s="24">
        <f t="shared" si="26"/>
        <v>690.66666666666663</v>
      </c>
      <c r="K301" s="25">
        <v>14504</v>
      </c>
      <c r="L301" s="26">
        <v>21</v>
      </c>
      <c r="M301" s="24">
        <f t="shared" si="27"/>
        <v>518</v>
      </c>
      <c r="N301" s="24">
        <f t="shared" si="28"/>
        <v>10878</v>
      </c>
      <c r="O301" s="27" t="str">
        <f t="shared" si="29"/>
        <v>Very Good</v>
      </c>
      <c r="W301" s="50"/>
      <c r="X301" s="50"/>
      <c r="Y301" s="50"/>
      <c r="Z301" s="50"/>
      <c r="AA301" s="50"/>
      <c r="AB301" s="50"/>
    </row>
    <row r="302" spans="1:28" x14ac:dyDescent="0.25">
      <c r="A302" s="19" t="s">
        <v>22</v>
      </c>
      <c r="B302" s="19" t="str">
        <f ca="1">IF(C302="USA",
    INDEX(Table9[USA_States], RANDBETWEEN(1, COUNTA(Table9[USA_States]))),
IF(C302="Canada",
    INDEX(Table9[Canada_States], RANDBETWEEN(1, COUNTA(Table9[Canada_States]))),
IF(C302="UK",
    INDEX(Table9[Uk_States], RANDBETWEEN(1, COUNTA(Table9[Uk_States]))),
IF(C302="Australia",
    INDEX(Table9[Australia_States], RANDBETWEEN(1, COUNTA(Table9[Australia_States]))),
IF(C302="India",
    INDEX(Table9[India_states], RANDBETWEEN(1, COUNTA(Table9[India_states]))),
IF(C302="New Zealand",
    INDEX(Table9[NewZealand_States], RANDBETWEEN(1, COUNTA(Table9[NewZealand_States]))),
""))))))</f>
        <v>Bay of Plenty</v>
      </c>
      <c r="C302" s="20" t="s">
        <v>20</v>
      </c>
      <c r="D302" s="20" t="s">
        <v>7</v>
      </c>
      <c r="E302" s="21">
        <v>45505</v>
      </c>
      <c r="F302" s="22">
        <v>45505</v>
      </c>
      <c r="G302" s="23">
        <v>45505</v>
      </c>
      <c r="H302" s="24">
        <f t="shared" si="24"/>
        <v>8.8218232044198892</v>
      </c>
      <c r="I302" s="24">
        <f t="shared" si="25"/>
        <v>1596.75</v>
      </c>
      <c r="J302" s="24">
        <f t="shared" si="26"/>
        <v>35.287292817679557</v>
      </c>
      <c r="K302" s="25">
        <v>6387</v>
      </c>
      <c r="L302" s="26">
        <v>181</v>
      </c>
      <c r="M302" s="24">
        <f t="shared" si="27"/>
        <v>26.465469613259668</v>
      </c>
      <c r="N302" s="24">
        <f t="shared" si="28"/>
        <v>4790.25</v>
      </c>
      <c r="O302" s="27" t="str">
        <f t="shared" si="29"/>
        <v>Average</v>
      </c>
      <c r="W302" s="50"/>
      <c r="X302" s="50"/>
      <c r="Y302" s="50"/>
      <c r="Z302" s="50"/>
      <c r="AA302" s="50"/>
      <c r="AB302" s="50"/>
    </row>
    <row r="303" spans="1:28" x14ac:dyDescent="0.25">
      <c r="A303" s="19" t="s">
        <v>35</v>
      </c>
      <c r="B303" s="19" t="str">
        <f ca="1">IF(C303="USA",
    INDEX(Table9[USA_States], RANDBETWEEN(1, COUNTA(Table9[USA_States]))),
IF(C303="Canada",
    INDEX(Table9[Canada_States], RANDBETWEEN(1, COUNTA(Table9[Canada_States]))),
IF(C303="UK",
    INDEX(Table9[Uk_States], RANDBETWEEN(1, COUNTA(Table9[Uk_States]))),
IF(C303="Australia",
    INDEX(Table9[Australia_States], RANDBETWEEN(1, COUNTA(Table9[Australia_States]))),
IF(C303="India",
    INDEX(Table9[India_states], RANDBETWEEN(1, COUNTA(Table9[India_states]))),
IF(C303="New Zealand",
    INDEX(Table9[NewZealand_States], RANDBETWEEN(1, COUNTA(Table9[NewZealand_States]))),
""))))))</f>
        <v>Ontario</v>
      </c>
      <c r="C303" s="20" t="s">
        <v>28</v>
      </c>
      <c r="D303" s="20" t="s">
        <v>34</v>
      </c>
      <c r="E303" s="21">
        <v>45301</v>
      </c>
      <c r="F303" s="22">
        <v>45301</v>
      </c>
      <c r="G303" s="23">
        <v>45301</v>
      </c>
      <c r="H303" s="24">
        <f t="shared" si="24"/>
        <v>12.292682926829269</v>
      </c>
      <c r="I303" s="24">
        <f t="shared" si="25"/>
        <v>1008</v>
      </c>
      <c r="J303" s="24">
        <f t="shared" si="26"/>
        <v>49.170731707317074</v>
      </c>
      <c r="K303" s="25">
        <v>4032</v>
      </c>
      <c r="L303" s="26">
        <v>82</v>
      </c>
      <c r="M303" s="24">
        <f t="shared" si="27"/>
        <v>36.878048780487802</v>
      </c>
      <c r="N303" s="24">
        <f t="shared" si="28"/>
        <v>3024</v>
      </c>
      <c r="O303" s="27" t="str">
        <f t="shared" si="29"/>
        <v>Average</v>
      </c>
      <c r="W303" s="50"/>
      <c r="X303" s="50"/>
      <c r="Y303" s="50"/>
      <c r="Z303" s="50"/>
      <c r="AA303" s="50"/>
      <c r="AB303" s="50"/>
    </row>
    <row r="304" spans="1:28" x14ac:dyDescent="0.25">
      <c r="A304" s="19" t="s">
        <v>42</v>
      </c>
      <c r="B304" s="19" t="str">
        <f ca="1">IF(C304="USA",
    INDEX(Table9[USA_States], RANDBETWEEN(1, COUNTA(Table9[USA_States]))),
IF(C304="Canada",
    INDEX(Table9[Canada_States], RANDBETWEEN(1, COUNTA(Table9[Canada_States]))),
IF(C304="UK",
    INDEX(Table9[Uk_States], RANDBETWEEN(1, COUNTA(Table9[Uk_States]))),
IF(C304="Australia",
    INDEX(Table9[Australia_States], RANDBETWEEN(1, COUNTA(Table9[Australia_States]))),
IF(C304="India",
    INDEX(Table9[India_states], RANDBETWEEN(1, COUNTA(Table9[India_states]))),
IF(C304="New Zealand",
    INDEX(Table9[NewZealand_States], RANDBETWEEN(1, COUNTA(Table9[NewZealand_States]))),
""))))))</f>
        <v>South Australia</v>
      </c>
      <c r="C304" s="20" t="s">
        <v>14</v>
      </c>
      <c r="D304" s="20" t="s">
        <v>10</v>
      </c>
      <c r="E304" s="21">
        <v>45387</v>
      </c>
      <c r="F304" s="22">
        <v>45387</v>
      </c>
      <c r="G304" s="23">
        <v>45387</v>
      </c>
      <c r="H304" s="24">
        <f t="shared" si="24"/>
        <v>4.0958333333333332</v>
      </c>
      <c r="I304" s="24">
        <f t="shared" si="25"/>
        <v>1720.25</v>
      </c>
      <c r="J304" s="24">
        <f t="shared" si="26"/>
        <v>16.383333333333333</v>
      </c>
      <c r="K304" s="25">
        <v>6881</v>
      </c>
      <c r="L304" s="26">
        <v>420</v>
      </c>
      <c r="M304" s="24">
        <f t="shared" si="27"/>
        <v>12.2875</v>
      </c>
      <c r="N304" s="24">
        <f t="shared" si="28"/>
        <v>5160.75</v>
      </c>
      <c r="O304" s="27" t="str">
        <f t="shared" si="29"/>
        <v>Average</v>
      </c>
      <c r="W304" s="50"/>
      <c r="X304" s="50"/>
      <c r="Y304" s="50"/>
      <c r="Z304" s="50"/>
      <c r="AA304" s="50"/>
      <c r="AB304" s="50"/>
    </row>
    <row r="305" spans="1:28" x14ac:dyDescent="0.25">
      <c r="A305" s="19" t="s">
        <v>42</v>
      </c>
      <c r="B305" s="19" t="str">
        <f ca="1">IF(C305="USA",
    INDEX(Table9[USA_States], RANDBETWEEN(1, COUNTA(Table9[USA_States]))),
IF(C305="Canada",
    INDEX(Table9[Canada_States], RANDBETWEEN(1, COUNTA(Table9[Canada_States]))),
IF(C305="UK",
    INDEX(Table9[Uk_States], RANDBETWEEN(1, COUNTA(Table9[Uk_States]))),
IF(C305="Australia",
    INDEX(Table9[Australia_States], RANDBETWEEN(1, COUNTA(Table9[Australia_States]))),
IF(C305="India",
    INDEX(Table9[India_states], RANDBETWEEN(1, COUNTA(Table9[India_states]))),
IF(C305="New Zealand",
    INDEX(Table9[NewZealand_States], RANDBETWEEN(1, COUNTA(Table9[NewZealand_States]))),
""))))))</f>
        <v>England</v>
      </c>
      <c r="C305" s="20" t="s">
        <v>6</v>
      </c>
      <c r="D305" s="20" t="s">
        <v>29</v>
      </c>
      <c r="E305" s="21">
        <v>45375</v>
      </c>
      <c r="F305" s="22">
        <v>45375</v>
      </c>
      <c r="G305" s="23">
        <v>45375</v>
      </c>
      <c r="H305" s="24">
        <f t="shared" si="24"/>
        <v>5.7296296296296294</v>
      </c>
      <c r="I305" s="24">
        <f t="shared" si="25"/>
        <v>1547</v>
      </c>
      <c r="J305" s="24">
        <f t="shared" si="26"/>
        <v>22.918518518518518</v>
      </c>
      <c r="K305" s="25">
        <v>6188</v>
      </c>
      <c r="L305" s="26">
        <v>270</v>
      </c>
      <c r="M305" s="24">
        <f t="shared" si="27"/>
        <v>17.18888888888889</v>
      </c>
      <c r="N305" s="24">
        <f t="shared" si="28"/>
        <v>4641</v>
      </c>
      <c r="O305" s="27" t="str">
        <f t="shared" si="29"/>
        <v>Average</v>
      </c>
      <c r="W305" s="50"/>
      <c r="X305" s="50"/>
      <c r="Y305" s="50"/>
      <c r="Z305" s="50"/>
      <c r="AA305" s="50"/>
      <c r="AB305" s="50"/>
    </row>
    <row r="306" spans="1:28" x14ac:dyDescent="0.25">
      <c r="A306" s="19" t="s">
        <v>52</v>
      </c>
      <c r="B306" s="19" t="str">
        <f ca="1">IF(C306="USA",
    INDEX(Table9[USA_States], RANDBETWEEN(1, COUNTA(Table9[USA_States]))),
IF(C306="Canada",
    INDEX(Table9[Canada_States], RANDBETWEEN(1, COUNTA(Table9[Canada_States]))),
IF(C306="UK",
    INDEX(Table9[Uk_States], RANDBETWEEN(1, COUNTA(Table9[Uk_States]))),
IF(C306="Australia",
    INDEX(Table9[Australia_States], RANDBETWEEN(1, COUNTA(Table9[Australia_States]))),
IF(C306="India",
    INDEX(Table9[India_states], RANDBETWEEN(1, COUNTA(Table9[India_states]))),
IF(C306="New Zealand",
    INDEX(Table9[NewZealand_States], RANDBETWEEN(1, COUNTA(Table9[NewZealand_States]))),
""))))))</f>
        <v>Uttar Pradesh</v>
      </c>
      <c r="C306" s="20" t="s">
        <v>9</v>
      </c>
      <c r="D306" s="20" t="s">
        <v>50</v>
      </c>
      <c r="E306" s="21">
        <v>45480</v>
      </c>
      <c r="F306" s="22">
        <v>45480</v>
      </c>
      <c r="G306" s="23">
        <v>45480</v>
      </c>
      <c r="H306" s="24">
        <f t="shared" si="24"/>
        <v>117.25</v>
      </c>
      <c r="I306" s="24">
        <f t="shared" si="25"/>
        <v>1055.25</v>
      </c>
      <c r="J306" s="24">
        <f t="shared" si="26"/>
        <v>469</v>
      </c>
      <c r="K306" s="25">
        <v>4221</v>
      </c>
      <c r="L306" s="26">
        <v>9</v>
      </c>
      <c r="M306" s="24">
        <f t="shared" si="27"/>
        <v>351.75</v>
      </c>
      <c r="N306" s="24">
        <f t="shared" si="28"/>
        <v>3165.75</v>
      </c>
      <c r="O306" s="27" t="str">
        <f t="shared" si="29"/>
        <v>Average</v>
      </c>
      <c r="W306" s="50"/>
      <c r="X306" s="50"/>
      <c r="Y306" s="50"/>
      <c r="Z306" s="50"/>
      <c r="AA306" s="50"/>
      <c r="AB306" s="50"/>
    </row>
    <row r="307" spans="1:28" x14ac:dyDescent="0.25">
      <c r="A307" s="19" t="s">
        <v>45</v>
      </c>
      <c r="B307" s="19" t="str">
        <f ca="1">IF(C307="USA",
    INDEX(Table9[USA_States], RANDBETWEEN(1, COUNTA(Table9[USA_States]))),
IF(C307="Canada",
    INDEX(Table9[Canada_States], RANDBETWEEN(1, COUNTA(Table9[Canada_States]))),
IF(C307="UK",
    INDEX(Table9[Uk_States], RANDBETWEEN(1, COUNTA(Table9[Uk_States]))),
IF(C307="Australia",
    INDEX(Table9[Australia_States], RANDBETWEEN(1, COUNTA(Table9[Australia_States]))),
IF(C307="India",
    INDEX(Table9[India_states], RANDBETWEEN(1, COUNTA(Table9[India_states]))),
IF(C307="New Zealand",
    INDEX(Table9[NewZealand_States], RANDBETWEEN(1, COUNTA(Table9[NewZealand_States]))),
""))))))</f>
        <v>New South Wales</v>
      </c>
      <c r="C307" s="20" t="s">
        <v>14</v>
      </c>
      <c r="D307" s="20" t="s">
        <v>34</v>
      </c>
      <c r="E307" s="21">
        <v>45480</v>
      </c>
      <c r="F307" s="22">
        <v>45480</v>
      </c>
      <c r="G307" s="23">
        <v>45480</v>
      </c>
      <c r="H307" s="24">
        <f t="shared" si="24"/>
        <v>3.9256756756756759</v>
      </c>
      <c r="I307" s="24">
        <f t="shared" si="25"/>
        <v>435.75</v>
      </c>
      <c r="J307" s="24">
        <f t="shared" si="26"/>
        <v>15.702702702702704</v>
      </c>
      <c r="K307" s="25">
        <v>1743</v>
      </c>
      <c r="L307" s="26">
        <v>111</v>
      </c>
      <c r="M307" s="24">
        <f t="shared" si="27"/>
        <v>11.777027027027028</v>
      </c>
      <c r="N307" s="24">
        <f t="shared" si="28"/>
        <v>1307.25</v>
      </c>
      <c r="O307" s="27" t="str">
        <f t="shared" si="29"/>
        <v>Average</v>
      </c>
      <c r="W307" s="50"/>
      <c r="X307" s="50"/>
      <c r="Y307" s="50"/>
      <c r="Z307" s="50"/>
      <c r="AA307" s="50"/>
      <c r="AB307" s="50"/>
    </row>
    <row r="308" spans="1:28" x14ac:dyDescent="0.25">
      <c r="A308" s="19" t="s">
        <v>30</v>
      </c>
      <c r="B308" s="19" t="str">
        <f ca="1">IF(C308="USA",
    INDEX(Table9[USA_States], RANDBETWEEN(1, COUNTA(Table9[USA_States]))),
IF(C308="Canada",
    INDEX(Table9[Canada_States], RANDBETWEEN(1, COUNTA(Table9[Canada_States]))),
IF(C308="UK",
    INDEX(Table9[Uk_States], RANDBETWEEN(1, COUNTA(Table9[Uk_States]))),
IF(C308="Australia",
    INDEX(Table9[Australia_States], RANDBETWEEN(1, COUNTA(Table9[Australia_States]))),
IF(C308="India",
    INDEX(Table9[India_states], RANDBETWEEN(1, COUNTA(Table9[India_states]))),
IF(C308="New Zealand",
    INDEX(Table9[NewZealand_States], RANDBETWEEN(1, COUNTA(Table9[NewZealand_States]))),
""))))))</f>
        <v>Yukon</v>
      </c>
      <c r="C308" s="20" t="s">
        <v>28</v>
      </c>
      <c r="D308" s="20" t="s">
        <v>21</v>
      </c>
      <c r="E308" s="21">
        <v>45488</v>
      </c>
      <c r="F308" s="22">
        <v>45488</v>
      </c>
      <c r="G308" s="23">
        <v>45488</v>
      </c>
      <c r="H308" s="24">
        <f t="shared" si="24"/>
        <v>11.226923076923077</v>
      </c>
      <c r="I308" s="24">
        <f t="shared" si="25"/>
        <v>729.75</v>
      </c>
      <c r="J308" s="24">
        <f t="shared" si="26"/>
        <v>44.907692307692308</v>
      </c>
      <c r="K308" s="25">
        <v>2919</v>
      </c>
      <c r="L308" s="26">
        <v>65</v>
      </c>
      <c r="M308" s="24">
        <f t="shared" si="27"/>
        <v>33.680769230769229</v>
      </c>
      <c r="N308" s="24">
        <f t="shared" si="28"/>
        <v>2189.25</v>
      </c>
      <c r="O308" s="27" t="str">
        <f t="shared" si="29"/>
        <v>Average</v>
      </c>
      <c r="W308" s="50"/>
      <c r="X308" s="50"/>
      <c r="Y308" s="50"/>
      <c r="Z308" s="50"/>
      <c r="AA308" s="50"/>
      <c r="AB308" s="50"/>
    </row>
    <row r="309" spans="1:28" x14ac:dyDescent="0.25">
      <c r="A309" s="19" t="s">
        <v>33</v>
      </c>
      <c r="B309" s="19" t="str">
        <f ca="1">IF(C309="USA",
    INDEX(Table9[USA_States], RANDBETWEEN(1, COUNTA(Table9[USA_States]))),
IF(C309="Canada",
    INDEX(Table9[Canada_States], RANDBETWEEN(1, COUNTA(Table9[Canada_States]))),
IF(C309="UK",
    INDEX(Table9[Uk_States], RANDBETWEEN(1, COUNTA(Table9[Uk_States]))),
IF(C309="Australia",
    INDEX(Table9[Australia_States], RANDBETWEEN(1, COUNTA(Table9[Australia_States]))),
IF(C309="India",
    INDEX(Table9[India_states], RANDBETWEEN(1, COUNTA(Table9[India_states]))),
IF(C309="New Zealand",
    INDEX(Table9[NewZealand_States], RANDBETWEEN(1, COUNTA(Table9[NewZealand_States]))),
""))))))</f>
        <v>South Australia</v>
      </c>
      <c r="C309" s="20" t="s">
        <v>14</v>
      </c>
      <c r="D309" s="20" t="s">
        <v>29</v>
      </c>
      <c r="E309" s="21">
        <v>45463</v>
      </c>
      <c r="F309" s="22">
        <v>45463</v>
      </c>
      <c r="G309" s="23">
        <v>45463</v>
      </c>
      <c r="H309" s="24">
        <f t="shared" si="24"/>
        <v>76.125</v>
      </c>
      <c r="I309" s="24">
        <f t="shared" si="25"/>
        <v>456.75</v>
      </c>
      <c r="J309" s="24">
        <f t="shared" si="26"/>
        <v>304.5</v>
      </c>
      <c r="K309" s="25">
        <v>1827</v>
      </c>
      <c r="L309" s="26">
        <v>6</v>
      </c>
      <c r="M309" s="24">
        <f t="shared" si="27"/>
        <v>228.375</v>
      </c>
      <c r="N309" s="24">
        <f t="shared" si="28"/>
        <v>1370.25</v>
      </c>
      <c r="O309" s="27" t="str">
        <f t="shared" si="29"/>
        <v>Average</v>
      </c>
      <c r="W309" s="50"/>
      <c r="X309" s="50"/>
      <c r="Y309" s="50"/>
      <c r="Z309" s="50"/>
      <c r="AA309" s="50"/>
      <c r="AB309" s="50"/>
    </row>
    <row r="310" spans="1:28" x14ac:dyDescent="0.25">
      <c r="A310" s="19" t="s">
        <v>48</v>
      </c>
      <c r="B310" s="19" t="str">
        <f ca="1">IF(C310="USA",
    INDEX(Table9[USA_States], RANDBETWEEN(1, COUNTA(Table9[USA_States]))),
IF(C310="Canada",
    INDEX(Table9[Canada_States], RANDBETWEEN(1, COUNTA(Table9[Canada_States]))),
IF(C310="UK",
    INDEX(Table9[Uk_States], RANDBETWEEN(1, COUNTA(Table9[Uk_States]))),
IF(C310="Australia",
    INDEX(Table9[Australia_States], RANDBETWEEN(1, COUNTA(Table9[Australia_States]))),
IF(C310="India",
    INDEX(Table9[India_states], RANDBETWEEN(1, COUNTA(Table9[India_states]))),
IF(C310="New Zealand",
    INDEX(Table9[NewZealand_States], RANDBETWEEN(1, COUNTA(Table9[NewZealand_States]))),
""))))))</f>
        <v>Northern Ireland</v>
      </c>
      <c r="C310" s="20" t="s">
        <v>6</v>
      </c>
      <c r="D310" s="20" t="s">
        <v>41</v>
      </c>
      <c r="E310" s="21">
        <v>45472</v>
      </c>
      <c r="F310" s="22">
        <v>45472</v>
      </c>
      <c r="G310" s="23">
        <v>45472</v>
      </c>
      <c r="H310" s="24">
        <f t="shared" si="24"/>
        <v>6.745850622406639</v>
      </c>
      <c r="I310" s="24">
        <f t="shared" si="25"/>
        <v>3251.5</v>
      </c>
      <c r="J310" s="24">
        <f t="shared" si="26"/>
        <v>26.983402489626556</v>
      </c>
      <c r="K310" s="25">
        <v>13006</v>
      </c>
      <c r="L310" s="26">
        <v>482</v>
      </c>
      <c r="M310" s="24">
        <f t="shared" si="27"/>
        <v>20.237551867219917</v>
      </c>
      <c r="N310" s="24">
        <f t="shared" si="28"/>
        <v>9754.5</v>
      </c>
      <c r="O310" s="27" t="str">
        <f t="shared" si="29"/>
        <v>Very Good</v>
      </c>
      <c r="W310" s="50"/>
      <c r="X310" s="50"/>
      <c r="Y310" s="50"/>
      <c r="Z310" s="50"/>
      <c r="AA310" s="50"/>
      <c r="AB310" s="50"/>
    </row>
    <row r="311" spans="1:28" x14ac:dyDescent="0.25">
      <c r="A311" s="19" t="s">
        <v>32</v>
      </c>
      <c r="B311" s="19" t="str">
        <f ca="1">IF(C311="USA",
    INDEX(Table9[USA_States], RANDBETWEEN(1, COUNTA(Table9[USA_States]))),
IF(C311="Canada",
    INDEX(Table9[Canada_States], RANDBETWEEN(1, COUNTA(Table9[Canada_States]))),
IF(C311="UK",
    INDEX(Table9[Uk_States], RANDBETWEEN(1, COUNTA(Table9[Uk_States]))),
IF(C311="Australia",
    INDEX(Table9[Australia_States], RANDBETWEEN(1, COUNTA(Table9[Australia_States]))),
IF(C311="India",
    INDEX(Table9[India_states], RANDBETWEEN(1, COUNTA(Table9[India_states]))),
IF(C311="New Zealand",
    INDEX(Table9[NewZealand_States], RANDBETWEEN(1, COUNTA(Table9[NewZealand_States]))),
""))))))</f>
        <v>Ohio</v>
      </c>
      <c r="C311" s="20" t="s">
        <v>25</v>
      </c>
      <c r="D311" s="20" t="s">
        <v>21</v>
      </c>
      <c r="E311" s="21">
        <v>45458</v>
      </c>
      <c r="F311" s="22">
        <v>45458</v>
      </c>
      <c r="G311" s="23">
        <v>45458</v>
      </c>
      <c r="H311" s="24">
        <f t="shared" si="24"/>
        <v>2.5094339622641511</v>
      </c>
      <c r="I311" s="24">
        <f t="shared" si="25"/>
        <v>266</v>
      </c>
      <c r="J311" s="24">
        <f t="shared" si="26"/>
        <v>10.037735849056604</v>
      </c>
      <c r="K311" s="25">
        <v>1064</v>
      </c>
      <c r="L311" s="26">
        <v>106</v>
      </c>
      <c r="M311" s="24">
        <f t="shared" si="27"/>
        <v>7.5283018867924536</v>
      </c>
      <c r="N311" s="24">
        <f t="shared" si="28"/>
        <v>798</v>
      </c>
      <c r="O311" s="27" t="str">
        <f t="shared" si="29"/>
        <v>Average</v>
      </c>
      <c r="W311" s="50"/>
      <c r="X311" s="50"/>
      <c r="Y311" s="50"/>
      <c r="Z311" s="50"/>
      <c r="AA311" s="50"/>
      <c r="AB311" s="50"/>
    </row>
    <row r="312" spans="1:28" x14ac:dyDescent="0.25">
      <c r="A312" s="19" t="s">
        <v>42</v>
      </c>
      <c r="B312" s="19" t="str">
        <f ca="1">IF(C312="USA",
    INDEX(Table9[USA_States], RANDBETWEEN(1, COUNTA(Table9[USA_States]))),
IF(C312="Canada",
    INDEX(Table9[Canada_States], RANDBETWEEN(1, COUNTA(Table9[Canada_States]))),
IF(C312="UK",
    INDEX(Table9[Uk_States], RANDBETWEEN(1, COUNTA(Table9[Uk_States]))),
IF(C312="Australia",
    INDEX(Table9[Australia_States], RANDBETWEEN(1, COUNTA(Table9[Australia_States]))),
IF(C312="India",
    INDEX(Table9[India_states], RANDBETWEEN(1, COUNTA(Table9[India_states]))),
IF(C312="New Zealand",
    INDEX(Table9[NewZealand_States], RANDBETWEEN(1, COUNTA(Table9[NewZealand_States]))),
""))))))</f>
        <v>Australian Capital Territory</v>
      </c>
      <c r="C312" s="20" t="s">
        <v>14</v>
      </c>
      <c r="D312" s="20" t="s">
        <v>50</v>
      </c>
      <c r="E312" s="21">
        <v>45365</v>
      </c>
      <c r="F312" s="22">
        <v>45365</v>
      </c>
      <c r="G312" s="23">
        <v>45365</v>
      </c>
      <c r="H312" s="24">
        <f t="shared" si="24"/>
        <v>46.29032258064516</v>
      </c>
      <c r="I312" s="24">
        <f t="shared" si="25"/>
        <v>1435</v>
      </c>
      <c r="J312" s="24">
        <f t="shared" si="26"/>
        <v>185.16129032258064</v>
      </c>
      <c r="K312" s="25">
        <v>5740</v>
      </c>
      <c r="L312" s="26">
        <v>31</v>
      </c>
      <c r="M312" s="24">
        <f t="shared" si="27"/>
        <v>138.87096774193549</v>
      </c>
      <c r="N312" s="24">
        <f t="shared" si="28"/>
        <v>4305</v>
      </c>
      <c r="O312" s="27" t="str">
        <f t="shared" si="29"/>
        <v>Average</v>
      </c>
      <c r="W312" s="50"/>
      <c r="X312" s="50"/>
      <c r="Y312" s="50"/>
      <c r="Z312" s="50"/>
      <c r="AA312" s="50"/>
      <c r="AB312" s="50"/>
    </row>
    <row r="313" spans="1:28" x14ac:dyDescent="0.25">
      <c r="A313" s="19" t="s">
        <v>47</v>
      </c>
      <c r="B313" s="19" t="str">
        <f ca="1">IF(C313="USA",
    INDEX(Table9[USA_States], RANDBETWEEN(1, COUNTA(Table9[USA_States]))),
IF(C313="Canada",
    INDEX(Table9[Canada_States], RANDBETWEEN(1, COUNTA(Table9[Canada_States]))),
IF(C313="UK",
    INDEX(Table9[Uk_States], RANDBETWEEN(1, COUNTA(Table9[Uk_States]))),
IF(C313="Australia",
    INDEX(Table9[Australia_States], RANDBETWEEN(1, COUNTA(Table9[Australia_States]))),
IF(C313="India",
    INDEX(Table9[India_states], RANDBETWEEN(1, COUNTA(Table9[India_states]))),
IF(C313="New Zealand",
    INDEX(Table9[NewZealand_States], RANDBETWEEN(1, COUNTA(Table9[NewZealand_States]))),
""))))))</f>
        <v>Colorado</v>
      </c>
      <c r="C313" s="20" t="s">
        <v>25</v>
      </c>
      <c r="D313" s="20" t="s">
        <v>41</v>
      </c>
      <c r="E313" s="21">
        <v>45488</v>
      </c>
      <c r="F313" s="22">
        <v>45488</v>
      </c>
      <c r="G313" s="23">
        <v>45488</v>
      </c>
      <c r="H313" s="24">
        <f t="shared" si="24"/>
        <v>1.0139275766016713</v>
      </c>
      <c r="I313" s="24">
        <f t="shared" si="25"/>
        <v>364</v>
      </c>
      <c r="J313" s="24">
        <f t="shared" si="26"/>
        <v>4.0557103064066853</v>
      </c>
      <c r="K313" s="25">
        <v>1456</v>
      </c>
      <c r="L313" s="26">
        <v>359</v>
      </c>
      <c r="M313" s="24">
        <f t="shared" si="27"/>
        <v>3.0417827298050142</v>
      </c>
      <c r="N313" s="24">
        <f t="shared" si="28"/>
        <v>1092</v>
      </c>
      <c r="O313" s="27" t="str">
        <f t="shared" si="29"/>
        <v>Average</v>
      </c>
      <c r="W313" s="50"/>
      <c r="X313" s="50"/>
      <c r="Y313" s="50"/>
      <c r="Z313" s="50"/>
      <c r="AA313" s="50"/>
      <c r="AB313" s="50"/>
    </row>
    <row r="314" spans="1:28" x14ac:dyDescent="0.25">
      <c r="A314" s="19" t="s">
        <v>48</v>
      </c>
      <c r="B314" s="19" t="str">
        <f ca="1">IF(C314="USA",
    INDEX(Table9[USA_States], RANDBETWEEN(1, COUNTA(Table9[USA_States]))),
IF(C314="Canada",
    INDEX(Table9[Canada_States], RANDBETWEEN(1, COUNTA(Table9[Canada_States]))),
IF(C314="UK",
    INDEX(Table9[Uk_States], RANDBETWEEN(1, COUNTA(Table9[Uk_States]))),
IF(C314="Australia",
    INDEX(Table9[Australia_States], RANDBETWEEN(1, COUNTA(Table9[Australia_States]))),
IF(C314="India",
    INDEX(Table9[India_states], RANDBETWEEN(1, COUNTA(Table9[India_states]))),
IF(C314="New Zealand",
    INDEX(Table9[NewZealand_States], RANDBETWEEN(1, COUNTA(Table9[NewZealand_States]))),
""))))))</f>
        <v>Tripura</v>
      </c>
      <c r="C314" s="20" t="s">
        <v>9</v>
      </c>
      <c r="D314" s="20" t="s">
        <v>29</v>
      </c>
      <c r="E314" s="21">
        <v>45401</v>
      </c>
      <c r="F314" s="22">
        <v>45401</v>
      </c>
      <c r="G314" s="23">
        <v>45401</v>
      </c>
      <c r="H314" s="24">
        <f t="shared" si="24"/>
        <v>16.668749999999999</v>
      </c>
      <c r="I314" s="24">
        <f t="shared" si="25"/>
        <v>1333.5</v>
      </c>
      <c r="J314" s="24">
        <f t="shared" si="26"/>
        <v>66.674999999999997</v>
      </c>
      <c r="K314" s="25">
        <v>5334</v>
      </c>
      <c r="L314" s="26">
        <v>80</v>
      </c>
      <c r="M314" s="24">
        <f t="shared" si="27"/>
        <v>50.006249999999994</v>
      </c>
      <c r="N314" s="24">
        <f t="shared" si="28"/>
        <v>4000.5</v>
      </c>
      <c r="O314" s="27" t="str">
        <f t="shared" si="29"/>
        <v>Average</v>
      </c>
      <c r="W314" s="50"/>
      <c r="X314" s="50"/>
      <c r="Y314" s="50"/>
      <c r="Z314" s="50"/>
      <c r="AA314" s="50"/>
      <c r="AB314" s="50"/>
    </row>
    <row r="315" spans="1:28" x14ac:dyDescent="0.25">
      <c r="A315" s="19" t="s">
        <v>54</v>
      </c>
      <c r="B315" s="19" t="str">
        <f ca="1">IF(C315="USA",
    INDEX(Table9[USA_States], RANDBETWEEN(1, COUNTA(Table9[USA_States]))),
IF(C315="Canada",
    INDEX(Table9[Canada_States], RANDBETWEEN(1, COUNTA(Table9[Canada_States]))),
IF(C315="UK",
    INDEX(Table9[Uk_States], RANDBETWEEN(1, COUNTA(Table9[Uk_States]))),
IF(C315="Australia",
    INDEX(Table9[Australia_States], RANDBETWEEN(1, COUNTA(Table9[Australia_States]))),
IF(C315="India",
    INDEX(Table9[India_states], RANDBETWEEN(1, COUNTA(Table9[India_states]))),
IF(C315="New Zealand",
    INDEX(Table9[NewZealand_States], RANDBETWEEN(1, COUNTA(Table9[NewZealand_States]))),
""))))))</f>
        <v>Andhra Pradesh</v>
      </c>
      <c r="C315" s="20" t="s">
        <v>9</v>
      </c>
      <c r="D315" s="20" t="s">
        <v>38</v>
      </c>
      <c r="E315" s="21">
        <v>45479</v>
      </c>
      <c r="F315" s="22">
        <v>45479</v>
      </c>
      <c r="G315" s="23">
        <v>45479</v>
      </c>
      <c r="H315" s="24">
        <f t="shared" si="24"/>
        <v>29.00531914893617</v>
      </c>
      <c r="I315" s="24">
        <f t="shared" si="25"/>
        <v>2726.5</v>
      </c>
      <c r="J315" s="24">
        <f t="shared" si="26"/>
        <v>116.02127659574468</v>
      </c>
      <c r="K315" s="25">
        <v>10906</v>
      </c>
      <c r="L315" s="26">
        <v>94</v>
      </c>
      <c r="M315" s="24">
        <f t="shared" si="27"/>
        <v>87.015957446808514</v>
      </c>
      <c r="N315" s="24">
        <f t="shared" si="28"/>
        <v>8179.5</v>
      </c>
      <c r="O315" s="27" t="str">
        <f t="shared" si="29"/>
        <v>Good</v>
      </c>
      <c r="W315" s="50"/>
      <c r="X315" s="50"/>
      <c r="Y315" s="50"/>
      <c r="Z315" s="50"/>
      <c r="AA315" s="50"/>
      <c r="AB315" s="50"/>
    </row>
    <row r="316" spans="1:28" x14ac:dyDescent="0.25">
      <c r="A316" s="19" t="s">
        <v>18</v>
      </c>
      <c r="B316" s="19" t="str">
        <f ca="1">IF(C316="USA",
    INDEX(Table9[USA_States], RANDBETWEEN(1, COUNTA(Table9[USA_States]))),
IF(C316="Canada",
    INDEX(Table9[Canada_States], RANDBETWEEN(1, COUNTA(Table9[Canada_States]))),
IF(C316="UK",
    INDEX(Table9[Uk_States], RANDBETWEEN(1, COUNTA(Table9[Uk_States]))),
IF(C316="Australia",
    INDEX(Table9[Australia_States], RANDBETWEEN(1, COUNTA(Table9[Australia_States]))),
IF(C316="India",
    INDEX(Table9[India_states], RANDBETWEEN(1, COUNTA(Table9[India_states]))),
IF(C316="New Zealand",
    INDEX(Table9[NewZealand_States], RANDBETWEEN(1, COUNTA(Table9[NewZealand_States]))),
""))))))</f>
        <v>Northern Territory</v>
      </c>
      <c r="C316" s="20" t="s">
        <v>14</v>
      </c>
      <c r="D316" s="20" t="s">
        <v>41</v>
      </c>
      <c r="E316" s="21">
        <v>45458</v>
      </c>
      <c r="F316" s="22">
        <v>45458</v>
      </c>
      <c r="G316" s="23">
        <v>45458</v>
      </c>
      <c r="H316" s="24">
        <f t="shared" si="24"/>
        <v>71.583333333333329</v>
      </c>
      <c r="I316" s="24">
        <f t="shared" si="25"/>
        <v>1503.25</v>
      </c>
      <c r="J316" s="24">
        <f t="shared" si="26"/>
        <v>286.33333333333331</v>
      </c>
      <c r="K316" s="25">
        <v>6013</v>
      </c>
      <c r="L316" s="26">
        <v>21</v>
      </c>
      <c r="M316" s="24">
        <f t="shared" si="27"/>
        <v>214.75</v>
      </c>
      <c r="N316" s="24">
        <f t="shared" si="28"/>
        <v>4509.75</v>
      </c>
      <c r="O316" s="27" t="str">
        <f t="shared" si="29"/>
        <v>Average</v>
      </c>
      <c r="W316" s="50"/>
      <c r="X316" s="50"/>
      <c r="Y316" s="50"/>
      <c r="Z316" s="50"/>
      <c r="AA316" s="50"/>
      <c r="AB316" s="50"/>
    </row>
    <row r="317" spans="1:28" x14ac:dyDescent="0.25">
      <c r="A317" s="19" t="s">
        <v>48</v>
      </c>
      <c r="B317" s="19" t="str">
        <f ca="1">IF(C317="USA",
    INDEX(Table9[USA_States], RANDBETWEEN(1, COUNTA(Table9[USA_States]))),
IF(C317="Canada",
    INDEX(Table9[Canada_States], RANDBETWEEN(1, COUNTA(Table9[Canada_States]))),
IF(C317="UK",
    INDEX(Table9[Uk_States], RANDBETWEEN(1, COUNTA(Table9[Uk_States]))),
IF(C317="Australia",
    INDEX(Table9[Australia_States], RANDBETWEEN(1, COUNTA(Table9[Australia_States]))),
IF(C317="India",
    INDEX(Table9[India_states], RANDBETWEEN(1, COUNTA(Table9[India_states]))),
IF(C317="New Zealand",
    INDEX(Table9[NewZealand_States], RANDBETWEEN(1, COUNTA(Table9[NewZealand_States]))),
""))))))</f>
        <v>Hawaii</v>
      </c>
      <c r="C317" s="20" t="s">
        <v>25</v>
      </c>
      <c r="D317" s="20" t="s">
        <v>44</v>
      </c>
      <c r="E317" s="21">
        <v>45338</v>
      </c>
      <c r="F317" s="22">
        <v>45338</v>
      </c>
      <c r="G317" s="23">
        <v>45338</v>
      </c>
      <c r="H317" s="24">
        <f t="shared" si="24"/>
        <v>49.764367816091955</v>
      </c>
      <c r="I317" s="24">
        <f t="shared" si="25"/>
        <v>4329.5</v>
      </c>
      <c r="J317" s="24">
        <f t="shared" si="26"/>
        <v>199.05747126436782</v>
      </c>
      <c r="K317" s="25">
        <v>17318</v>
      </c>
      <c r="L317" s="26">
        <v>87</v>
      </c>
      <c r="M317" s="24">
        <f t="shared" si="27"/>
        <v>149.29310344827587</v>
      </c>
      <c r="N317" s="24">
        <f t="shared" si="28"/>
        <v>12988.5</v>
      </c>
      <c r="O317" s="27" t="str">
        <f t="shared" si="29"/>
        <v>Very Good</v>
      </c>
      <c r="W317" s="50"/>
      <c r="X317" s="50"/>
      <c r="Y317" s="50"/>
      <c r="Z317" s="50"/>
      <c r="AA317" s="50"/>
      <c r="AB317" s="50"/>
    </row>
    <row r="318" spans="1:28" x14ac:dyDescent="0.25">
      <c r="A318" s="19" t="s">
        <v>5</v>
      </c>
      <c r="B318" s="19" t="str">
        <f ca="1">IF(C318="USA",
    INDEX(Table9[USA_States], RANDBETWEEN(1, COUNTA(Table9[USA_States]))),
IF(C318="Canada",
    INDEX(Table9[Canada_States], RANDBETWEEN(1, COUNTA(Table9[Canada_States]))),
IF(C318="UK",
    INDEX(Table9[Uk_States], RANDBETWEEN(1, COUNTA(Table9[Uk_States]))),
IF(C318="Australia",
    INDEX(Table9[Australia_States], RANDBETWEEN(1, COUNTA(Table9[Australia_States]))),
IF(C318="India",
    INDEX(Table9[India_states], RANDBETWEEN(1, COUNTA(Table9[India_states]))),
IF(C318="New Zealand",
    INDEX(Table9[NewZealand_States], RANDBETWEEN(1, COUNTA(Table9[NewZealand_States]))),
""))))))</f>
        <v>Yukon</v>
      </c>
      <c r="C318" s="20" t="s">
        <v>28</v>
      </c>
      <c r="D318" s="20" t="s">
        <v>38</v>
      </c>
      <c r="E318" s="21">
        <v>45304</v>
      </c>
      <c r="F318" s="22">
        <v>45304</v>
      </c>
      <c r="G318" s="23">
        <v>45304</v>
      </c>
      <c r="H318" s="24">
        <f t="shared" si="24"/>
        <v>17.111111111111111</v>
      </c>
      <c r="I318" s="24">
        <f t="shared" si="25"/>
        <v>462</v>
      </c>
      <c r="J318" s="24">
        <f t="shared" si="26"/>
        <v>68.444444444444443</v>
      </c>
      <c r="K318" s="25">
        <v>1848</v>
      </c>
      <c r="L318" s="26">
        <v>27</v>
      </c>
      <c r="M318" s="24">
        <f t="shared" si="27"/>
        <v>51.333333333333329</v>
      </c>
      <c r="N318" s="24">
        <f t="shared" si="28"/>
        <v>1386</v>
      </c>
      <c r="O318" s="27" t="str">
        <f t="shared" si="29"/>
        <v>Average</v>
      </c>
      <c r="W318" s="50"/>
      <c r="X318" s="50"/>
      <c r="Y318" s="50"/>
      <c r="Z318" s="50"/>
      <c r="AA318" s="50"/>
      <c r="AB318" s="50"/>
    </row>
    <row r="319" spans="1:28" x14ac:dyDescent="0.25">
      <c r="A319" s="19" t="s">
        <v>16</v>
      </c>
      <c r="B319" s="19" t="str">
        <f ca="1">IF(C319="USA",
    INDEX(Table9[USA_States], RANDBETWEEN(1, COUNTA(Table9[USA_States]))),
IF(C319="Canada",
    INDEX(Table9[Canada_States], RANDBETWEEN(1, COUNTA(Table9[Canada_States]))),
IF(C319="UK",
    INDEX(Table9[Uk_States], RANDBETWEEN(1, COUNTA(Table9[Uk_States]))),
IF(C319="Australia",
    INDEX(Table9[Australia_States], RANDBETWEEN(1, COUNTA(Table9[Australia_States]))),
IF(C319="India",
    INDEX(Table9[India_states], RANDBETWEEN(1, COUNTA(Table9[India_states]))),
IF(C319="New Zealand",
    INDEX(Table9[NewZealand_States], RANDBETWEEN(1, COUNTA(Table9[NewZealand_States]))),
""))))))</f>
        <v>Sikkim</v>
      </c>
      <c r="C319" s="20" t="s">
        <v>9</v>
      </c>
      <c r="D319" s="20" t="s">
        <v>50</v>
      </c>
      <c r="E319" s="21">
        <v>45396</v>
      </c>
      <c r="F319" s="22">
        <v>45396</v>
      </c>
      <c r="G319" s="23">
        <v>45396</v>
      </c>
      <c r="H319" s="24">
        <f t="shared" si="24"/>
        <v>37.130434782608695</v>
      </c>
      <c r="I319" s="24">
        <f t="shared" si="25"/>
        <v>1708</v>
      </c>
      <c r="J319" s="24">
        <f t="shared" si="26"/>
        <v>148.52173913043478</v>
      </c>
      <c r="K319" s="25">
        <v>6832</v>
      </c>
      <c r="L319" s="26">
        <v>46</v>
      </c>
      <c r="M319" s="24">
        <f t="shared" si="27"/>
        <v>111.39130434782609</v>
      </c>
      <c r="N319" s="24">
        <f t="shared" si="28"/>
        <v>5124</v>
      </c>
      <c r="O319" s="27" t="str">
        <f t="shared" si="29"/>
        <v>Average</v>
      </c>
      <c r="W319" s="50"/>
      <c r="X319" s="50"/>
      <c r="Y319" s="50"/>
      <c r="Z319" s="50"/>
      <c r="AA319" s="50"/>
      <c r="AB319" s="50"/>
    </row>
    <row r="320" spans="1:28" x14ac:dyDescent="0.25">
      <c r="A320" s="19" t="s">
        <v>48</v>
      </c>
      <c r="B320" s="19" t="str">
        <f ca="1">IF(C320="USA",
    INDEX(Table9[USA_States], RANDBETWEEN(1, COUNTA(Table9[USA_States]))),
IF(C320="Canada",
    INDEX(Table9[Canada_States], RANDBETWEEN(1, COUNTA(Table9[Canada_States]))),
IF(C320="UK",
    INDEX(Table9[Uk_States], RANDBETWEEN(1, COUNTA(Table9[Uk_States]))),
IF(C320="Australia",
    INDEX(Table9[Australia_States], RANDBETWEEN(1, COUNTA(Table9[Australia_States]))),
IF(C320="India",
    INDEX(Table9[India_states], RANDBETWEEN(1, COUNTA(Table9[India_states]))),
IF(C320="New Zealand",
    INDEX(Table9[NewZealand_States], RANDBETWEEN(1, COUNTA(Table9[NewZealand_States]))),
""))))))</f>
        <v>Scotland</v>
      </c>
      <c r="C320" s="20" t="s">
        <v>6</v>
      </c>
      <c r="D320" s="20" t="s">
        <v>29</v>
      </c>
      <c r="E320" s="21">
        <v>45316</v>
      </c>
      <c r="F320" s="22">
        <v>45316</v>
      </c>
      <c r="G320" s="23">
        <v>45316</v>
      </c>
      <c r="H320" s="24">
        <f t="shared" si="24"/>
        <v>20.201754385964911</v>
      </c>
      <c r="I320" s="24">
        <f t="shared" si="25"/>
        <v>1151.5</v>
      </c>
      <c r="J320" s="24">
        <f t="shared" si="26"/>
        <v>80.807017543859644</v>
      </c>
      <c r="K320" s="25">
        <v>4606</v>
      </c>
      <c r="L320" s="26">
        <v>57</v>
      </c>
      <c r="M320" s="24">
        <f t="shared" si="27"/>
        <v>60.605263157894733</v>
      </c>
      <c r="N320" s="24">
        <f t="shared" si="28"/>
        <v>3454.5</v>
      </c>
      <c r="O320" s="27" t="str">
        <f t="shared" si="29"/>
        <v>Average</v>
      </c>
      <c r="W320" s="50"/>
      <c r="X320" s="50"/>
      <c r="Y320" s="50"/>
      <c r="Z320" s="50"/>
      <c r="AA320" s="50"/>
      <c r="AB320" s="50"/>
    </row>
    <row r="321" spans="1:28" x14ac:dyDescent="0.25">
      <c r="A321" s="19" t="s">
        <v>13</v>
      </c>
      <c r="B321" s="19" t="str">
        <f ca="1">IF(C321="USA",
    INDEX(Table9[USA_States], RANDBETWEEN(1, COUNTA(Table9[USA_States]))),
IF(C321="Canada",
    INDEX(Table9[Canada_States], RANDBETWEEN(1, COUNTA(Table9[Canada_States]))),
IF(C321="UK",
    INDEX(Table9[Uk_States], RANDBETWEEN(1, COUNTA(Table9[Uk_States]))),
IF(C321="Australia",
    INDEX(Table9[Australia_States], RANDBETWEEN(1, COUNTA(Table9[Australia_States]))),
IF(C321="India",
    INDEX(Table9[India_states], RANDBETWEEN(1, COUNTA(Table9[India_states]))),
IF(C321="New Zealand",
    INDEX(Table9[NewZealand_States], RANDBETWEEN(1, COUNTA(Table9[NewZealand_States]))),
""))))))</f>
        <v>Tripura</v>
      </c>
      <c r="C321" s="20" t="s">
        <v>9</v>
      </c>
      <c r="D321" s="20" t="s">
        <v>46</v>
      </c>
      <c r="E321" s="21">
        <v>45362</v>
      </c>
      <c r="F321" s="22">
        <v>45362</v>
      </c>
      <c r="G321" s="23">
        <v>45362</v>
      </c>
      <c r="H321" s="24">
        <f t="shared" si="24"/>
        <v>50.75</v>
      </c>
      <c r="I321" s="24">
        <f t="shared" si="25"/>
        <v>1116.5</v>
      </c>
      <c r="J321" s="24">
        <f t="shared" si="26"/>
        <v>203</v>
      </c>
      <c r="K321" s="25">
        <v>4466</v>
      </c>
      <c r="L321" s="26">
        <v>22</v>
      </c>
      <c r="M321" s="24">
        <f t="shared" si="27"/>
        <v>152.25</v>
      </c>
      <c r="N321" s="24">
        <f t="shared" si="28"/>
        <v>3349.5</v>
      </c>
      <c r="O321" s="27" t="str">
        <f t="shared" si="29"/>
        <v>Average</v>
      </c>
      <c r="W321" s="50"/>
      <c r="X321" s="50"/>
      <c r="Y321" s="50"/>
      <c r="Z321" s="50"/>
      <c r="AA321" s="50"/>
      <c r="AB321" s="50"/>
    </row>
    <row r="322" spans="1:28" x14ac:dyDescent="0.25">
      <c r="A322" s="19" t="s">
        <v>53</v>
      </c>
      <c r="B322" s="19" t="str">
        <f ca="1">IF(C322="USA",
    INDEX(Table9[USA_States], RANDBETWEEN(1, COUNTA(Table9[USA_States]))),
IF(C322="Canada",
    INDEX(Table9[Canada_States], RANDBETWEEN(1, COUNTA(Table9[Canada_States]))),
IF(C322="UK",
    INDEX(Table9[Uk_States], RANDBETWEEN(1, COUNTA(Table9[Uk_States]))),
IF(C322="Australia",
    INDEX(Table9[Australia_States], RANDBETWEEN(1, COUNTA(Table9[Australia_States]))),
IF(C322="India",
    INDEX(Table9[India_states], RANDBETWEEN(1, COUNTA(Table9[India_states]))),
IF(C322="New Zealand",
    INDEX(Table9[NewZealand_States], RANDBETWEEN(1, COUNTA(Table9[NewZealand_States]))),
""))))))</f>
        <v>Leeds</v>
      </c>
      <c r="C322" s="20" t="s">
        <v>6</v>
      </c>
      <c r="D322" s="20" t="s">
        <v>46</v>
      </c>
      <c r="E322" s="21">
        <v>45501</v>
      </c>
      <c r="F322" s="22">
        <v>45501</v>
      </c>
      <c r="G322" s="23">
        <v>45501</v>
      </c>
      <c r="H322" s="24">
        <f t="shared" ref="H322:H385" si="30">J322/4</f>
        <v>41.963541666666664</v>
      </c>
      <c r="I322" s="24">
        <f t="shared" ref="I322:I385" si="31">H322*L322</f>
        <v>4028.5</v>
      </c>
      <c r="J322" s="24">
        <f t="shared" ref="J322:J385" si="32">K322/L322</f>
        <v>167.85416666666666</v>
      </c>
      <c r="K322" s="25">
        <v>16114</v>
      </c>
      <c r="L322" s="26">
        <v>96</v>
      </c>
      <c r="M322" s="24">
        <f t="shared" ref="M322:M385" si="33">J322-H322</f>
        <v>125.890625</v>
      </c>
      <c r="N322" s="24">
        <f t="shared" ref="N322:N385" si="34">K322-I322</f>
        <v>12085.5</v>
      </c>
      <c r="O322" s="27" t="str">
        <f t="shared" ref="O322:O385" si="35">IF(K322&gt;12000, "Very Good", IF(K322&gt;=8000, "Good", "Average"))</f>
        <v>Very Good</v>
      </c>
      <c r="W322" s="50"/>
      <c r="X322" s="50"/>
      <c r="Y322" s="50"/>
      <c r="Z322" s="50"/>
      <c r="AA322" s="50"/>
      <c r="AB322" s="50"/>
    </row>
    <row r="323" spans="1:28" x14ac:dyDescent="0.25">
      <c r="A323" s="19" t="s">
        <v>39</v>
      </c>
      <c r="B323" s="19" t="str">
        <f ca="1">IF(C323="USA",
    INDEX(Table9[USA_States], RANDBETWEEN(1, COUNTA(Table9[USA_States]))),
IF(C323="Canada",
    INDEX(Table9[Canada_States], RANDBETWEEN(1, COUNTA(Table9[Canada_States]))),
IF(C323="UK",
    INDEX(Table9[Uk_States], RANDBETWEEN(1, COUNTA(Table9[Uk_States]))),
IF(C323="Australia",
    INDEX(Table9[Australia_States], RANDBETWEEN(1, COUNTA(Table9[Australia_States]))),
IF(C323="India",
    INDEX(Table9[India_states], RANDBETWEEN(1, COUNTA(Table9[India_states]))),
IF(C323="New Zealand",
    INDEX(Table9[NewZealand_States], RANDBETWEEN(1, COUNTA(Table9[NewZealand_States]))),
""))))))</f>
        <v>Western Australia</v>
      </c>
      <c r="C323" s="20" t="s">
        <v>14</v>
      </c>
      <c r="D323" s="20" t="s">
        <v>26</v>
      </c>
      <c r="E323" s="21">
        <v>45471</v>
      </c>
      <c r="F323" s="22">
        <v>45471</v>
      </c>
      <c r="G323" s="23">
        <v>45471</v>
      </c>
      <c r="H323" s="24">
        <f t="shared" si="30"/>
        <v>11.831117021276595</v>
      </c>
      <c r="I323" s="24">
        <f t="shared" si="31"/>
        <v>2224.25</v>
      </c>
      <c r="J323" s="24">
        <f t="shared" si="32"/>
        <v>47.324468085106382</v>
      </c>
      <c r="K323" s="25">
        <v>8897</v>
      </c>
      <c r="L323" s="26">
        <v>188</v>
      </c>
      <c r="M323" s="24">
        <f t="shared" si="33"/>
        <v>35.493351063829785</v>
      </c>
      <c r="N323" s="24">
        <f t="shared" si="34"/>
        <v>6672.75</v>
      </c>
      <c r="O323" s="27" t="str">
        <f t="shared" si="35"/>
        <v>Good</v>
      </c>
      <c r="W323" s="50"/>
      <c r="X323" s="50"/>
      <c r="Y323" s="50"/>
      <c r="Z323" s="50"/>
      <c r="AA323" s="50"/>
      <c r="AB323" s="50"/>
    </row>
    <row r="324" spans="1:28" x14ac:dyDescent="0.25">
      <c r="A324" s="19" t="s">
        <v>32</v>
      </c>
      <c r="B324" s="19" t="str">
        <f ca="1">IF(C324="USA",
    INDEX(Table9[USA_States], RANDBETWEEN(1, COUNTA(Table9[USA_States]))),
IF(C324="Canada",
    INDEX(Table9[Canada_States], RANDBETWEEN(1, COUNTA(Table9[Canada_States]))),
IF(C324="UK",
    INDEX(Table9[Uk_States], RANDBETWEEN(1, COUNTA(Table9[Uk_States]))),
IF(C324="Australia",
    INDEX(Table9[Australia_States], RANDBETWEEN(1, COUNTA(Table9[Australia_States]))),
IF(C324="India",
    INDEX(Table9[India_states], RANDBETWEEN(1, COUNTA(Table9[India_states]))),
IF(C324="New Zealand",
    INDEX(Table9[NewZealand_States], RANDBETWEEN(1, COUNTA(Table9[NewZealand_States]))),
""))))))</f>
        <v>Melbourne</v>
      </c>
      <c r="C324" s="20" t="s">
        <v>14</v>
      </c>
      <c r="D324" s="20" t="s">
        <v>36</v>
      </c>
      <c r="E324" s="21">
        <v>45501</v>
      </c>
      <c r="F324" s="22">
        <v>45501</v>
      </c>
      <c r="G324" s="23">
        <v>45501</v>
      </c>
      <c r="H324" s="24">
        <f t="shared" si="30"/>
        <v>1.5917312661498708</v>
      </c>
      <c r="I324" s="24">
        <f t="shared" si="31"/>
        <v>616</v>
      </c>
      <c r="J324" s="24">
        <f t="shared" si="32"/>
        <v>6.3669250645994833</v>
      </c>
      <c r="K324" s="25">
        <v>2464</v>
      </c>
      <c r="L324" s="26">
        <v>387</v>
      </c>
      <c r="M324" s="24">
        <f t="shared" si="33"/>
        <v>4.775193798449612</v>
      </c>
      <c r="N324" s="24">
        <f t="shared" si="34"/>
        <v>1848</v>
      </c>
      <c r="O324" s="27" t="str">
        <f t="shared" si="35"/>
        <v>Average</v>
      </c>
      <c r="W324" s="50"/>
      <c r="X324" s="50"/>
      <c r="Y324" s="50"/>
      <c r="Z324" s="50"/>
      <c r="AA324" s="50"/>
      <c r="AB324" s="50"/>
    </row>
    <row r="325" spans="1:28" x14ac:dyDescent="0.25">
      <c r="A325" s="19" t="s">
        <v>33</v>
      </c>
      <c r="B325" s="19" t="str">
        <f ca="1">IF(C325="USA",
    INDEX(Table9[USA_States], RANDBETWEEN(1, COUNTA(Table9[USA_States]))),
IF(C325="Canada",
    INDEX(Table9[Canada_States], RANDBETWEEN(1, COUNTA(Table9[Canada_States]))),
IF(C325="UK",
    INDEX(Table9[Uk_States], RANDBETWEEN(1, COUNTA(Table9[Uk_States]))),
IF(C325="Australia",
    INDEX(Table9[Australia_States], RANDBETWEEN(1, COUNTA(Table9[Australia_States]))),
IF(C325="India",
    INDEX(Table9[India_states], RANDBETWEEN(1, COUNTA(Table9[India_states]))),
IF(C325="New Zealand",
    INDEX(Table9[NewZealand_States], RANDBETWEEN(1, COUNTA(Table9[NewZealand_States]))),
""))))))</f>
        <v>Bay of Plenty</v>
      </c>
      <c r="C325" s="20" t="s">
        <v>20</v>
      </c>
      <c r="D325" s="20" t="s">
        <v>43</v>
      </c>
      <c r="E325" s="21">
        <v>45375</v>
      </c>
      <c r="F325" s="22">
        <v>45375</v>
      </c>
      <c r="G325" s="23">
        <v>45375</v>
      </c>
      <c r="H325" s="24">
        <f t="shared" si="30"/>
        <v>254.5</v>
      </c>
      <c r="I325" s="24">
        <f t="shared" si="31"/>
        <v>1781.5</v>
      </c>
      <c r="J325" s="24">
        <f t="shared" si="32"/>
        <v>1018</v>
      </c>
      <c r="K325" s="25">
        <v>7126</v>
      </c>
      <c r="L325" s="26">
        <v>7</v>
      </c>
      <c r="M325" s="24">
        <f t="shared" si="33"/>
        <v>763.5</v>
      </c>
      <c r="N325" s="24">
        <f t="shared" si="34"/>
        <v>5344.5</v>
      </c>
      <c r="O325" s="27" t="str">
        <f t="shared" si="35"/>
        <v>Average</v>
      </c>
      <c r="W325" s="50"/>
      <c r="X325" s="50"/>
      <c r="Y325" s="50"/>
      <c r="Z325" s="50"/>
      <c r="AA325" s="50"/>
      <c r="AB325" s="50"/>
    </row>
    <row r="326" spans="1:28" x14ac:dyDescent="0.25">
      <c r="A326" s="19" t="s">
        <v>16</v>
      </c>
      <c r="B326" s="19" t="str">
        <f ca="1">IF(C326="USA",
    INDEX(Table9[USA_States], RANDBETWEEN(1, COUNTA(Table9[USA_States]))),
IF(C326="Canada",
    INDEX(Table9[Canada_States], RANDBETWEEN(1, COUNTA(Table9[Canada_States]))),
IF(C326="UK",
    INDEX(Table9[Uk_States], RANDBETWEEN(1, COUNTA(Table9[Uk_States]))),
IF(C326="Australia",
    INDEX(Table9[Australia_States], RANDBETWEEN(1, COUNTA(Table9[Australia_States]))),
IF(C326="India",
    INDEX(Table9[India_states], RANDBETWEEN(1, COUNTA(Table9[India_states]))),
IF(C326="New Zealand",
    INDEX(Table9[NewZealand_States], RANDBETWEEN(1, COUNTA(Table9[NewZealand_States]))),
""))))))</f>
        <v>Nova Scotia</v>
      </c>
      <c r="C326" s="20" t="s">
        <v>28</v>
      </c>
      <c r="D326" s="20" t="s">
        <v>17</v>
      </c>
      <c r="E326" s="21">
        <v>45505</v>
      </c>
      <c r="F326" s="22">
        <v>45505</v>
      </c>
      <c r="G326" s="23">
        <v>45505</v>
      </c>
      <c r="H326" s="24">
        <f t="shared" si="30"/>
        <v>2.2363523573200994</v>
      </c>
      <c r="I326" s="24">
        <f t="shared" si="31"/>
        <v>901.25000000000011</v>
      </c>
      <c r="J326" s="24">
        <f t="shared" si="32"/>
        <v>8.9454094292803976</v>
      </c>
      <c r="K326" s="25">
        <v>3605</v>
      </c>
      <c r="L326" s="26">
        <v>403</v>
      </c>
      <c r="M326" s="24">
        <f t="shared" si="33"/>
        <v>6.7090570719602987</v>
      </c>
      <c r="N326" s="24">
        <f t="shared" si="34"/>
        <v>2703.75</v>
      </c>
      <c r="O326" s="27" t="str">
        <f t="shared" si="35"/>
        <v>Average</v>
      </c>
      <c r="W326" s="50"/>
      <c r="X326" s="50"/>
      <c r="Y326" s="50"/>
      <c r="Z326" s="50"/>
      <c r="AA326" s="50"/>
      <c r="AB326" s="50"/>
    </row>
    <row r="327" spans="1:28" x14ac:dyDescent="0.25">
      <c r="A327" s="19" t="s">
        <v>8</v>
      </c>
      <c r="B327" s="19" t="str">
        <f ca="1">IF(C327="USA",
    INDEX(Table9[USA_States], RANDBETWEEN(1, COUNTA(Table9[USA_States]))),
IF(C327="Canada",
    INDEX(Table9[Canada_States], RANDBETWEEN(1, COUNTA(Table9[Canada_States]))),
IF(C327="UK",
    INDEX(Table9[Uk_States], RANDBETWEEN(1, COUNTA(Table9[Uk_States]))),
IF(C327="Australia",
    INDEX(Table9[Australia_States], RANDBETWEEN(1, COUNTA(Table9[Australia_States]))),
IF(C327="India",
    INDEX(Table9[India_states], RANDBETWEEN(1, COUNTA(Table9[India_states]))),
IF(C327="New Zealand",
    INDEX(Table9[NewZealand_States], RANDBETWEEN(1, COUNTA(Table9[NewZealand_States]))),
""))))))</f>
        <v>Haryana</v>
      </c>
      <c r="C327" s="20" t="s">
        <v>9</v>
      </c>
      <c r="D327" s="20" t="s">
        <v>34</v>
      </c>
      <c r="E327" s="21">
        <v>45428</v>
      </c>
      <c r="F327" s="22">
        <v>45428</v>
      </c>
      <c r="G327" s="23">
        <v>45428</v>
      </c>
      <c r="H327" s="24">
        <f t="shared" si="30"/>
        <v>28.633620689655171</v>
      </c>
      <c r="I327" s="24">
        <f t="shared" si="31"/>
        <v>4982.25</v>
      </c>
      <c r="J327" s="24">
        <f t="shared" si="32"/>
        <v>114.53448275862068</v>
      </c>
      <c r="K327" s="25">
        <v>19929</v>
      </c>
      <c r="L327" s="26">
        <v>174</v>
      </c>
      <c r="M327" s="24">
        <f t="shared" si="33"/>
        <v>85.900862068965509</v>
      </c>
      <c r="N327" s="24">
        <f t="shared" si="34"/>
        <v>14946.75</v>
      </c>
      <c r="O327" s="27" t="str">
        <f t="shared" si="35"/>
        <v>Very Good</v>
      </c>
      <c r="W327" s="50"/>
      <c r="X327" s="50"/>
      <c r="Y327" s="50"/>
      <c r="Z327" s="50"/>
      <c r="AA327" s="50"/>
      <c r="AB327" s="50"/>
    </row>
    <row r="328" spans="1:28" x14ac:dyDescent="0.25">
      <c r="A328" s="19" t="s">
        <v>35</v>
      </c>
      <c r="B328" s="19" t="str">
        <f ca="1">IF(C328="USA",
    INDEX(Table9[USA_States], RANDBETWEEN(1, COUNTA(Table9[USA_States]))),
IF(C328="Canada",
    INDEX(Table9[Canada_States], RANDBETWEEN(1, COUNTA(Table9[Canada_States]))),
IF(C328="UK",
    INDEX(Table9[Uk_States], RANDBETWEEN(1, COUNTA(Table9[Uk_States]))),
IF(C328="Australia",
    INDEX(Table9[Australia_States], RANDBETWEEN(1, COUNTA(Table9[Australia_States]))),
IF(C328="India",
    INDEX(Table9[India_states], RANDBETWEEN(1, COUNTA(Table9[India_states]))),
IF(C328="New Zealand",
    INDEX(Table9[NewZealand_States], RANDBETWEEN(1, COUNTA(Table9[NewZealand_States]))),
""))))))</f>
        <v>Meghalaya</v>
      </c>
      <c r="C328" s="20" t="s">
        <v>9</v>
      </c>
      <c r="D328" s="20" t="s">
        <v>15</v>
      </c>
      <c r="E328" s="21">
        <v>45514</v>
      </c>
      <c r="F328" s="22">
        <v>45514</v>
      </c>
      <c r="G328" s="23">
        <v>45514</v>
      </c>
      <c r="H328" s="24">
        <f t="shared" si="30"/>
        <v>9.1125000000000007</v>
      </c>
      <c r="I328" s="24">
        <f t="shared" si="31"/>
        <v>1275.75</v>
      </c>
      <c r="J328" s="24">
        <f t="shared" si="32"/>
        <v>36.450000000000003</v>
      </c>
      <c r="K328" s="25">
        <v>5103</v>
      </c>
      <c r="L328" s="26">
        <v>140</v>
      </c>
      <c r="M328" s="24">
        <f t="shared" si="33"/>
        <v>27.337500000000002</v>
      </c>
      <c r="N328" s="24">
        <f t="shared" si="34"/>
        <v>3827.25</v>
      </c>
      <c r="O328" s="27" t="str">
        <f t="shared" si="35"/>
        <v>Average</v>
      </c>
      <c r="W328" s="50"/>
      <c r="X328" s="50"/>
      <c r="Y328" s="50"/>
      <c r="Z328" s="50"/>
      <c r="AA328" s="50"/>
      <c r="AB328" s="50"/>
    </row>
    <row r="329" spans="1:28" x14ac:dyDescent="0.25">
      <c r="A329" s="19" t="s">
        <v>13</v>
      </c>
      <c r="B329" s="19" t="str">
        <f ca="1">IF(C329="USA",
    INDEX(Table9[USA_States], RANDBETWEEN(1, COUNTA(Table9[USA_States]))),
IF(C329="Canada",
    INDEX(Table9[Canada_States], RANDBETWEEN(1, COUNTA(Table9[Canada_States]))),
IF(C329="UK",
    INDEX(Table9[Uk_States], RANDBETWEEN(1, COUNTA(Table9[Uk_States]))),
IF(C329="Australia",
    INDEX(Table9[Australia_States], RANDBETWEEN(1, COUNTA(Table9[Australia_States]))),
IF(C329="India",
    INDEX(Table9[India_states], RANDBETWEEN(1, COUNTA(Table9[India_states]))),
IF(C329="New Zealand",
    INDEX(Table9[NewZealand_States], RANDBETWEEN(1, COUNTA(Table9[NewZealand_States]))),
""))))))</f>
        <v>Nagaland</v>
      </c>
      <c r="C329" s="20" t="s">
        <v>9</v>
      </c>
      <c r="D329" s="20" t="s">
        <v>29</v>
      </c>
      <c r="E329" s="21">
        <v>45296</v>
      </c>
      <c r="F329" s="22">
        <v>45296</v>
      </c>
      <c r="G329" s="23">
        <v>45296</v>
      </c>
      <c r="H329" s="24">
        <f t="shared" si="30"/>
        <v>23.527777777777779</v>
      </c>
      <c r="I329" s="24">
        <f t="shared" si="31"/>
        <v>635.25</v>
      </c>
      <c r="J329" s="24">
        <f t="shared" si="32"/>
        <v>94.111111111111114</v>
      </c>
      <c r="K329" s="25">
        <v>2541</v>
      </c>
      <c r="L329" s="26">
        <v>27</v>
      </c>
      <c r="M329" s="24">
        <f t="shared" si="33"/>
        <v>70.583333333333343</v>
      </c>
      <c r="N329" s="24">
        <f t="shared" si="34"/>
        <v>1905.75</v>
      </c>
      <c r="O329" s="27" t="str">
        <f t="shared" si="35"/>
        <v>Average</v>
      </c>
      <c r="W329" s="50"/>
      <c r="X329" s="50"/>
      <c r="Y329" s="50"/>
      <c r="Z329" s="50"/>
      <c r="AA329" s="50"/>
      <c r="AB329" s="50"/>
    </row>
    <row r="330" spans="1:28" x14ac:dyDescent="0.25">
      <c r="A330" s="19" t="s">
        <v>54</v>
      </c>
      <c r="B330" s="19" t="str">
        <f ca="1">IF(C330="USA",
    INDEX(Table9[USA_States], RANDBETWEEN(1, COUNTA(Table9[USA_States]))),
IF(C330="Canada",
    INDEX(Table9[Canada_States], RANDBETWEEN(1, COUNTA(Table9[Canada_States]))),
IF(C330="UK",
    INDEX(Table9[Uk_States], RANDBETWEEN(1, COUNTA(Table9[Uk_States]))),
IF(C330="Australia",
    INDEX(Table9[Australia_States], RANDBETWEEN(1, COUNTA(Table9[Australia_States]))),
IF(C330="India",
    INDEX(Table9[India_states], RANDBETWEEN(1, COUNTA(Table9[India_states]))),
IF(C330="New Zealand",
    INDEX(Table9[NewZealand_States], RANDBETWEEN(1, COUNTA(Table9[NewZealand_States]))),
""))))))</f>
        <v>Bristol</v>
      </c>
      <c r="C330" s="20" t="s">
        <v>6</v>
      </c>
      <c r="D330" s="20" t="s">
        <v>15</v>
      </c>
      <c r="E330" s="21">
        <v>45484</v>
      </c>
      <c r="F330" s="22">
        <v>45484</v>
      </c>
      <c r="G330" s="23">
        <v>45484</v>
      </c>
      <c r="H330" s="24">
        <f t="shared" si="30"/>
        <v>12.870454545454546</v>
      </c>
      <c r="I330" s="24">
        <f t="shared" si="31"/>
        <v>1415.75</v>
      </c>
      <c r="J330" s="24">
        <f t="shared" si="32"/>
        <v>51.481818181818184</v>
      </c>
      <c r="K330" s="25">
        <v>5663</v>
      </c>
      <c r="L330" s="26">
        <v>110</v>
      </c>
      <c r="M330" s="24">
        <f t="shared" si="33"/>
        <v>38.611363636363635</v>
      </c>
      <c r="N330" s="24">
        <f t="shared" si="34"/>
        <v>4247.25</v>
      </c>
      <c r="O330" s="27" t="str">
        <f t="shared" si="35"/>
        <v>Average</v>
      </c>
      <c r="W330" s="50"/>
      <c r="X330" s="50"/>
      <c r="Y330" s="50"/>
      <c r="Z330" s="50"/>
      <c r="AA330" s="50"/>
      <c r="AB330" s="50"/>
    </row>
    <row r="331" spans="1:28" x14ac:dyDescent="0.25">
      <c r="A331" s="19" t="s">
        <v>24</v>
      </c>
      <c r="B331" s="19" t="str">
        <f ca="1">IF(C331="USA",
    INDEX(Table9[USA_States], RANDBETWEEN(1, COUNTA(Table9[USA_States]))),
IF(C331="Canada",
    INDEX(Table9[Canada_States], RANDBETWEEN(1, COUNTA(Table9[Canada_States]))),
IF(C331="UK",
    INDEX(Table9[Uk_States], RANDBETWEEN(1, COUNTA(Table9[Uk_States]))),
IF(C331="Australia",
    INDEX(Table9[Australia_States], RANDBETWEEN(1, COUNTA(Table9[Australia_States]))),
IF(C331="India",
    INDEX(Table9[India_states], RANDBETWEEN(1, COUNTA(Table9[India_states]))),
IF(C331="New Zealand",
    INDEX(Table9[NewZealand_States], RANDBETWEEN(1, COUNTA(Table9[NewZealand_States]))),
""))))))</f>
        <v>South Carolina</v>
      </c>
      <c r="C331" s="20" t="s">
        <v>25</v>
      </c>
      <c r="D331" s="20" t="s">
        <v>50</v>
      </c>
      <c r="E331" s="21">
        <v>45394</v>
      </c>
      <c r="F331" s="22">
        <v>45394</v>
      </c>
      <c r="G331" s="23">
        <v>45394</v>
      </c>
      <c r="H331" s="24">
        <f t="shared" si="30"/>
        <v>22.975247524752476</v>
      </c>
      <c r="I331" s="24">
        <f t="shared" si="31"/>
        <v>2320.5</v>
      </c>
      <c r="J331" s="24">
        <f t="shared" si="32"/>
        <v>91.900990099009903</v>
      </c>
      <c r="K331" s="25">
        <v>9282</v>
      </c>
      <c r="L331" s="26">
        <v>101</v>
      </c>
      <c r="M331" s="24">
        <f t="shared" si="33"/>
        <v>68.925742574257427</v>
      </c>
      <c r="N331" s="24">
        <f t="shared" si="34"/>
        <v>6961.5</v>
      </c>
      <c r="O331" s="27" t="str">
        <f t="shared" si="35"/>
        <v>Good</v>
      </c>
      <c r="W331" s="50"/>
      <c r="X331" s="50"/>
      <c r="Y331" s="50"/>
      <c r="Z331" s="50"/>
      <c r="AA331" s="50"/>
      <c r="AB331" s="50"/>
    </row>
    <row r="332" spans="1:28" x14ac:dyDescent="0.25">
      <c r="A332" s="19" t="s">
        <v>45</v>
      </c>
      <c r="B332" s="19" t="str">
        <f ca="1">IF(C332="USA",
    INDEX(Table9[USA_States], RANDBETWEEN(1, COUNTA(Table9[USA_States]))),
IF(C332="Canada",
    INDEX(Table9[Canada_States], RANDBETWEEN(1, COUNTA(Table9[Canada_States]))),
IF(C332="UK",
    INDEX(Table9[Uk_States], RANDBETWEEN(1, COUNTA(Table9[Uk_States]))),
IF(C332="Australia",
    INDEX(Table9[Australia_States], RANDBETWEEN(1, COUNTA(Table9[Australia_States]))),
IF(C332="India",
    INDEX(Table9[India_states], RANDBETWEEN(1, COUNTA(Table9[India_states]))),
IF(C332="New Zealand",
    INDEX(Table9[NewZealand_States], RANDBETWEEN(1, COUNTA(Table9[NewZealand_States]))),
""))))))</f>
        <v>West Coast</v>
      </c>
      <c r="C332" s="20" t="s">
        <v>20</v>
      </c>
      <c r="D332" s="20" t="s">
        <v>10</v>
      </c>
      <c r="E332" s="21">
        <v>45506</v>
      </c>
      <c r="F332" s="22">
        <v>45506</v>
      </c>
      <c r="G332" s="23">
        <v>45506</v>
      </c>
      <c r="H332" s="24">
        <f t="shared" si="30"/>
        <v>3.9038461538461537</v>
      </c>
      <c r="I332" s="24">
        <f t="shared" si="31"/>
        <v>456.75</v>
      </c>
      <c r="J332" s="24">
        <f t="shared" si="32"/>
        <v>15.615384615384615</v>
      </c>
      <c r="K332" s="25">
        <v>1827</v>
      </c>
      <c r="L332" s="26">
        <v>117</v>
      </c>
      <c r="M332" s="24">
        <f t="shared" si="33"/>
        <v>11.711538461538462</v>
      </c>
      <c r="N332" s="24">
        <f t="shared" si="34"/>
        <v>1370.25</v>
      </c>
      <c r="O332" s="27" t="str">
        <f t="shared" si="35"/>
        <v>Average</v>
      </c>
      <c r="W332" s="50"/>
      <c r="X332" s="50"/>
      <c r="Y332" s="50"/>
      <c r="Z332" s="50"/>
      <c r="AA332" s="50"/>
      <c r="AB332" s="50"/>
    </row>
    <row r="333" spans="1:28" x14ac:dyDescent="0.25">
      <c r="A333" s="19" t="s">
        <v>11</v>
      </c>
      <c r="B333" s="19" t="str">
        <f ca="1">IF(C333="USA",
    INDEX(Table9[USA_States], RANDBETWEEN(1, COUNTA(Table9[USA_States]))),
IF(C333="Canada",
    INDEX(Table9[Canada_States], RANDBETWEEN(1, COUNTA(Table9[Canada_States]))),
IF(C333="UK",
    INDEX(Table9[Uk_States], RANDBETWEEN(1, COUNTA(Table9[Uk_States]))),
IF(C333="Australia",
    INDEX(Table9[Australia_States], RANDBETWEEN(1, COUNTA(Table9[Australia_States]))),
IF(C333="India",
    INDEX(Table9[India_states], RANDBETWEEN(1, COUNTA(Table9[India_states]))),
IF(C333="New Zealand",
    INDEX(Table9[NewZealand_States], RANDBETWEEN(1, COUNTA(Table9[NewZealand_States]))),
""))))))</f>
        <v>Canterbury</v>
      </c>
      <c r="C333" s="20" t="s">
        <v>20</v>
      </c>
      <c r="D333" s="20" t="s">
        <v>44</v>
      </c>
      <c r="E333" s="21">
        <v>45471</v>
      </c>
      <c r="F333" s="22">
        <v>45471</v>
      </c>
      <c r="G333" s="23">
        <v>45471</v>
      </c>
      <c r="H333" s="24">
        <f t="shared" si="30"/>
        <v>7.5983455882352944</v>
      </c>
      <c r="I333" s="24">
        <f t="shared" si="31"/>
        <v>2066.75</v>
      </c>
      <c r="J333" s="24">
        <f t="shared" si="32"/>
        <v>30.393382352941178</v>
      </c>
      <c r="K333" s="25">
        <v>8267</v>
      </c>
      <c r="L333" s="26">
        <v>272</v>
      </c>
      <c r="M333" s="24">
        <f t="shared" si="33"/>
        <v>22.795036764705884</v>
      </c>
      <c r="N333" s="24">
        <f t="shared" si="34"/>
        <v>6200.25</v>
      </c>
      <c r="O333" s="27" t="str">
        <f t="shared" si="35"/>
        <v>Good</v>
      </c>
      <c r="W333" s="50"/>
      <c r="X333" s="50"/>
      <c r="Y333" s="50"/>
      <c r="Z333" s="50"/>
      <c r="AA333" s="50"/>
      <c r="AB333" s="50"/>
    </row>
    <row r="334" spans="1:28" x14ac:dyDescent="0.25">
      <c r="A334" s="19" t="s">
        <v>54</v>
      </c>
      <c r="B334" s="19" t="str">
        <f ca="1">IF(C334="USA",
    INDEX(Table9[USA_States], RANDBETWEEN(1, COUNTA(Table9[USA_States]))),
IF(C334="Canada",
    INDEX(Table9[Canada_States], RANDBETWEEN(1, COUNTA(Table9[Canada_States]))),
IF(C334="UK",
    INDEX(Table9[Uk_States], RANDBETWEEN(1, COUNTA(Table9[Uk_States]))),
IF(C334="Australia",
    INDEX(Table9[Australia_States], RANDBETWEEN(1, COUNTA(Table9[Australia_States]))),
IF(C334="India",
    INDEX(Table9[India_states], RANDBETWEEN(1, COUNTA(Table9[India_states]))),
IF(C334="New Zealand",
    INDEX(Table9[NewZealand_States], RANDBETWEEN(1, COUNTA(Table9[NewZealand_States]))),
""))))))</f>
        <v>Western Australia</v>
      </c>
      <c r="C334" s="20" t="s">
        <v>14</v>
      </c>
      <c r="D334" s="20" t="s">
        <v>29</v>
      </c>
      <c r="E334" s="21">
        <v>45478</v>
      </c>
      <c r="F334" s="22">
        <v>45478</v>
      </c>
      <c r="G334" s="23">
        <v>45478</v>
      </c>
      <c r="H334" s="24">
        <f t="shared" si="30"/>
        <v>8.0390625</v>
      </c>
      <c r="I334" s="24">
        <f t="shared" si="31"/>
        <v>1029</v>
      </c>
      <c r="J334" s="24">
        <f t="shared" si="32"/>
        <v>32.15625</v>
      </c>
      <c r="K334" s="25">
        <v>4116</v>
      </c>
      <c r="L334" s="26">
        <v>128</v>
      </c>
      <c r="M334" s="24">
        <f t="shared" si="33"/>
        <v>24.1171875</v>
      </c>
      <c r="N334" s="24">
        <f t="shared" si="34"/>
        <v>3087</v>
      </c>
      <c r="O334" s="27" t="str">
        <f t="shared" si="35"/>
        <v>Average</v>
      </c>
      <c r="W334" s="50"/>
      <c r="X334" s="50"/>
      <c r="Y334" s="50"/>
      <c r="Z334" s="50"/>
      <c r="AA334" s="50"/>
      <c r="AB334" s="50"/>
    </row>
    <row r="335" spans="1:28" x14ac:dyDescent="0.25">
      <c r="A335" s="19" t="s">
        <v>23</v>
      </c>
      <c r="B335" s="19" t="str">
        <f ca="1">IF(C335="USA",
    INDEX(Table9[USA_States], RANDBETWEEN(1, COUNTA(Table9[USA_States]))),
IF(C335="Canada",
    INDEX(Table9[Canada_States], RANDBETWEEN(1, COUNTA(Table9[Canada_States]))),
IF(C335="UK",
    INDEX(Table9[Uk_States], RANDBETWEEN(1, COUNTA(Table9[Uk_States]))),
IF(C335="Australia",
    INDEX(Table9[Australia_States], RANDBETWEEN(1, COUNTA(Table9[Australia_States]))),
IF(C335="India",
    INDEX(Table9[India_states], RANDBETWEEN(1, COUNTA(Table9[India_states]))),
IF(C335="New Zealand",
    INDEX(Table9[NewZealand_States], RANDBETWEEN(1, COUNTA(Table9[NewZealand_States]))),
""))))))</f>
        <v>Waikato</v>
      </c>
      <c r="C335" s="20" t="s">
        <v>20</v>
      </c>
      <c r="D335" s="20" t="s">
        <v>51</v>
      </c>
      <c r="E335" s="21">
        <v>45450</v>
      </c>
      <c r="F335" s="22">
        <v>45450</v>
      </c>
      <c r="G335" s="23">
        <v>45450</v>
      </c>
      <c r="H335" s="24">
        <f t="shared" si="30"/>
        <v>11.627777777777778</v>
      </c>
      <c r="I335" s="24">
        <f t="shared" si="31"/>
        <v>523.25</v>
      </c>
      <c r="J335" s="24">
        <f t="shared" si="32"/>
        <v>46.511111111111113</v>
      </c>
      <c r="K335" s="25">
        <v>2093</v>
      </c>
      <c r="L335" s="26">
        <v>45</v>
      </c>
      <c r="M335" s="24">
        <f t="shared" si="33"/>
        <v>34.883333333333333</v>
      </c>
      <c r="N335" s="24">
        <f t="shared" si="34"/>
        <v>1569.75</v>
      </c>
      <c r="O335" s="27" t="str">
        <f t="shared" si="35"/>
        <v>Average</v>
      </c>
      <c r="W335" s="50"/>
      <c r="X335" s="50"/>
      <c r="Y335" s="50"/>
      <c r="Z335" s="50"/>
      <c r="AA335" s="50"/>
      <c r="AB335" s="50"/>
    </row>
    <row r="336" spans="1:28" x14ac:dyDescent="0.25">
      <c r="A336" s="19" t="s">
        <v>22</v>
      </c>
      <c r="B336" s="19" t="str">
        <f ca="1">IF(C336="USA",
    INDEX(Table9[USA_States], RANDBETWEEN(1, COUNTA(Table9[USA_States]))),
IF(C336="Canada",
    INDEX(Table9[Canada_States], RANDBETWEEN(1, COUNTA(Table9[Canada_States]))),
IF(C336="UK",
    INDEX(Table9[Uk_States], RANDBETWEEN(1, COUNTA(Table9[Uk_States]))),
IF(C336="Australia",
    INDEX(Table9[Australia_States], RANDBETWEEN(1, COUNTA(Table9[Australia_States]))),
IF(C336="India",
    INDEX(Table9[India_states], RANDBETWEEN(1, COUNTA(Table9[India_states]))),
IF(C336="New Zealand",
    INDEX(Table9[NewZealand_States], RANDBETWEEN(1, COUNTA(Table9[NewZealand_States]))),
""))))))</f>
        <v>New South Wales</v>
      </c>
      <c r="C336" s="20" t="s">
        <v>14</v>
      </c>
      <c r="D336" s="20" t="s">
        <v>55</v>
      </c>
      <c r="E336" s="21">
        <v>45295</v>
      </c>
      <c r="F336" s="22">
        <v>45295</v>
      </c>
      <c r="G336" s="23">
        <v>45295</v>
      </c>
      <c r="H336" s="24">
        <f t="shared" si="30"/>
        <v>14.759433962264151</v>
      </c>
      <c r="I336" s="24">
        <f t="shared" si="31"/>
        <v>3129</v>
      </c>
      <c r="J336" s="24">
        <f t="shared" si="32"/>
        <v>59.037735849056602</v>
      </c>
      <c r="K336" s="25">
        <v>12516</v>
      </c>
      <c r="L336" s="26">
        <v>212</v>
      </c>
      <c r="M336" s="24">
        <f t="shared" si="33"/>
        <v>44.278301886792448</v>
      </c>
      <c r="N336" s="24">
        <f t="shared" si="34"/>
        <v>9387</v>
      </c>
      <c r="O336" s="27" t="str">
        <f t="shared" si="35"/>
        <v>Very Good</v>
      </c>
      <c r="W336" s="50"/>
      <c r="X336" s="50"/>
      <c r="Y336" s="50"/>
      <c r="Z336" s="50"/>
      <c r="AA336" s="50"/>
      <c r="AB336" s="50"/>
    </row>
    <row r="337" spans="1:28" x14ac:dyDescent="0.25">
      <c r="A337" s="19" t="s">
        <v>42</v>
      </c>
      <c r="B337" s="19" t="str">
        <f ca="1">IF(C337="USA",
    INDEX(Table9[USA_States], RANDBETWEEN(1, COUNTA(Table9[USA_States]))),
IF(C337="Canada",
    INDEX(Table9[Canada_States], RANDBETWEEN(1, COUNTA(Table9[Canada_States]))),
IF(C337="UK",
    INDEX(Table9[Uk_States], RANDBETWEEN(1, COUNTA(Table9[Uk_States]))),
IF(C337="Australia",
    INDEX(Table9[Australia_States], RANDBETWEEN(1, COUNTA(Table9[Australia_States]))),
IF(C337="India",
    INDEX(Table9[India_states], RANDBETWEEN(1, COUNTA(Table9[India_states]))),
IF(C337="New Zealand",
    INDEX(Table9[NewZealand_States], RANDBETWEEN(1, COUNTA(Table9[NewZealand_States]))),
""))))))</f>
        <v>Sydney</v>
      </c>
      <c r="C337" s="20" t="s">
        <v>14</v>
      </c>
      <c r="D337" s="20" t="s">
        <v>17</v>
      </c>
      <c r="E337" s="21">
        <v>45322</v>
      </c>
      <c r="F337" s="22">
        <v>45322</v>
      </c>
      <c r="G337" s="23">
        <v>45322</v>
      </c>
      <c r="H337" s="24">
        <f t="shared" si="30"/>
        <v>38.305555555555557</v>
      </c>
      <c r="I337" s="24">
        <f t="shared" si="31"/>
        <v>689.5</v>
      </c>
      <c r="J337" s="24">
        <f t="shared" si="32"/>
        <v>153.22222222222223</v>
      </c>
      <c r="K337" s="25">
        <v>2758</v>
      </c>
      <c r="L337" s="26">
        <v>18</v>
      </c>
      <c r="M337" s="24">
        <f t="shared" si="33"/>
        <v>114.91666666666667</v>
      </c>
      <c r="N337" s="24">
        <f t="shared" si="34"/>
        <v>2068.5</v>
      </c>
      <c r="O337" s="27" t="str">
        <f t="shared" si="35"/>
        <v>Average</v>
      </c>
      <c r="W337" s="50"/>
      <c r="X337" s="50"/>
      <c r="Y337" s="50"/>
      <c r="Z337" s="50"/>
      <c r="AA337" s="50"/>
      <c r="AB337" s="50"/>
    </row>
    <row r="338" spans="1:28" x14ac:dyDescent="0.25">
      <c r="A338" s="19" t="s">
        <v>48</v>
      </c>
      <c r="B338" s="19" t="str">
        <f ca="1">IF(C338="USA",
    INDEX(Table9[USA_States], RANDBETWEEN(1, COUNTA(Table9[USA_States]))),
IF(C338="Canada",
    INDEX(Table9[Canada_States], RANDBETWEEN(1, COUNTA(Table9[Canada_States]))),
IF(C338="UK",
    INDEX(Table9[Uk_States], RANDBETWEEN(1, COUNTA(Table9[Uk_States]))),
IF(C338="Australia",
    INDEX(Table9[Australia_States], RANDBETWEEN(1, COUNTA(Table9[Australia_States]))),
IF(C338="India",
    INDEX(Table9[India_states], RANDBETWEEN(1, COUNTA(Table9[India_states]))),
IF(C338="New Zealand",
    INDEX(Table9[NewZealand_States], RANDBETWEEN(1, COUNTA(Table9[NewZealand_States]))),
""))))))</f>
        <v>Bihar</v>
      </c>
      <c r="C338" s="20" t="s">
        <v>9</v>
      </c>
      <c r="D338" s="20" t="s">
        <v>46</v>
      </c>
      <c r="E338" s="21">
        <v>45365</v>
      </c>
      <c r="F338" s="22">
        <v>45365</v>
      </c>
      <c r="G338" s="23">
        <v>45365</v>
      </c>
      <c r="H338" s="24">
        <f t="shared" si="30"/>
        <v>5.5318791946308723</v>
      </c>
      <c r="I338" s="24">
        <f t="shared" si="31"/>
        <v>824.25</v>
      </c>
      <c r="J338" s="24">
        <f t="shared" si="32"/>
        <v>22.127516778523489</v>
      </c>
      <c r="K338" s="25">
        <v>3297</v>
      </c>
      <c r="L338" s="26">
        <v>149</v>
      </c>
      <c r="M338" s="24">
        <f t="shared" si="33"/>
        <v>16.595637583892618</v>
      </c>
      <c r="N338" s="24">
        <f t="shared" si="34"/>
        <v>2472.75</v>
      </c>
      <c r="O338" s="27" t="str">
        <f t="shared" si="35"/>
        <v>Average</v>
      </c>
      <c r="W338" s="50"/>
      <c r="X338" s="50"/>
      <c r="Y338" s="50"/>
      <c r="Z338" s="50"/>
      <c r="AA338" s="50"/>
      <c r="AB338" s="50"/>
    </row>
    <row r="339" spans="1:28" x14ac:dyDescent="0.25">
      <c r="A339" s="19" t="s">
        <v>16</v>
      </c>
      <c r="B339" s="19" t="str">
        <f ca="1">IF(C339="USA",
    INDEX(Table9[USA_States], RANDBETWEEN(1, COUNTA(Table9[USA_States]))),
IF(C339="Canada",
    INDEX(Table9[Canada_States], RANDBETWEEN(1, COUNTA(Table9[Canada_States]))),
IF(C339="UK",
    INDEX(Table9[Uk_States], RANDBETWEEN(1, COUNTA(Table9[Uk_States]))),
IF(C339="Australia",
    INDEX(Table9[Australia_States], RANDBETWEEN(1, COUNTA(Table9[Australia_States]))),
IF(C339="India",
    INDEX(Table9[India_states], RANDBETWEEN(1, COUNTA(Table9[India_states]))),
IF(C339="New Zealand",
    INDEX(Table9[NewZealand_States], RANDBETWEEN(1, COUNTA(Table9[NewZealand_States]))),
""))))))</f>
        <v>Karnataka</v>
      </c>
      <c r="C339" s="20" t="s">
        <v>9</v>
      </c>
      <c r="D339" s="20" t="s">
        <v>15</v>
      </c>
      <c r="E339" s="21">
        <v>45329</v>
      </c>
      <c r="F339" s="22">
        <v>45329</v>
      </c>
      <c r="G339" s="23">
        <v>45329</v>
      </c>
      <c r="H339" s="24">
        <f t="shared" si="30"/>
        <v>23.381944444444443</v>
      </c>
      <c r="I339" s="24">
        <f t="shared" si="31"/>
        <v>2525.25</v>
      </c>
      <c r="J339" s="24">
        <f t="shared" si="32"/>
        <v>93.527777777777771</v>
      </c>
      <c r="K339" s="25">
        <v>10101</v>
      </c>
      <c r="L339" s="26">
        <v>108</v>
      </c>
      <c r="M339" s="24">
        <f t="shared" si="33"/>
        <v>70.145833333333329</v>
      </c>
      <c r="N339" s="24">
        <f t="shared" si="34"/>
        <v>7575.75</v>
      </c>
      <c r="O339" s="27" t="str">
        <f t="shared" si="35"/>
        <v>Good</v>
      </c>
      <c r="W339" s="50"/>
      <c r="X339" s="50"/>
      <c r="Y339" s="50"/>
      <c r="Z339" s="50"/>
      <c r="AA339" s="50"/>
      <c r="AB339" s="50"/>
    </row>
    <row r="340" spans="1:28" x14ac:dyDescent="0.25">
      <c r="A340" s="19" t="s">
        <v>32</v>
      </c>
      <c r="B340" s="19" t="str">
        <f ca="1">IF(C340="USA",
    INDEX(Table9[USA_States], RANDBETWEEN(1, COUNTA(Table9[USA_States]))),
IF(C340="Canada",
    INDEX(Table9[Canada_States], RANDBETWEEN(1, COUNTA(Table9[Canada_States]))),
IF(C340="UK",
    INDEX(Table9[Uk_States], RANDBETWEEN(1, COUNTA(Table9[Uk_States]))),
IF(C340="Australia",
    INDEX(Table9[Australia_States], RANDBETWEEN(1, COUNTA(Table9[Australia_States]))),
IF(C340="India",
    INDEX(Table9[India_states], RANDBETWEEN(1, COUNTA(Table9[India_states]))),
IF(C340="New Zealand",
    INDEX(Table9[NewZealand_States], RANDBETWEEN(1, COUNTA(Table9[NewZealand_States]))),
""))))))</f>
        <v>Bihar</v>
      </c>
      <c r="C340" s="20" t="s">
        <v>9</v>
      </c>
      <c r="D340" s="20" t="s">
        <v>56</v>
      </c>
      <c r="E340" s="21">
        <v>45367</v>
      </c>
      <c r="F340" s="22">
        <v>45367</v>
      </c>
      <c r="G340" s="23">
        <v>45367</v>
      </c>
      <c r="H340" s="24">
        <f t="shared" si="30"/>
        <v>13.459876543209877</v>
      </c>
      <c r="I340" s="24">
        <f t="shared" si="31"/>
        <v>1090.25</v>
      </c>
      <c r="J340" s="24">
        <f t="shared" si="32"/>
        <v>53.839506172839506</v>
      </c>
      <c r="K340" s="25">
        <v>4361</v>
      </c>
      <c r="L340" s="26">
        <v>81</v>
      </c>
      <c r="M340" s="24">
        <f t="shared" si="33"/>
        <v>40.379629629629633</v>
      </c>
      <c r="N340" s="24">
        <f t="shared" si="34"/>
        <v>3270.75</v>
      </c>
      <c r="O340" s="27" t="str">
        <f t="shared" si="35"/>
        <v>Average</v>
      </c>
      <c r="W340" s="50"/>
      <c r="X340" s="50"/>
      <c r="Y340" s="50"/>
      <c r="Z340" s="50"/>
      <c r="AA340" s="50"/>
      <c r="AB340" s="50"/>
    </row>
    <row r="341" spans="1:28" x14ac:dyDescent="0.25">
      <c r="A341" s="19" t="s">
        <v>30</v>
      </c>
      <c r="B341" s="19" t="str">
        <f ca="1">IF(C341="USA",
    INDEX(Table9[USA_States], RANDBETWEEN(1, COUNTA(Table9[USA_States]))),
IF(C341="Canada",
    INDEX(Table9[Canada_States], RANDBETWEEN(1, COUNTA(Table9[Canada_States]))),
IF(C341="UK",
    INDEX(Table9[Uk_States], RANDBETWEEN(1, COUNTA(Table9[Uk_States]))),
IF(C341="Australia",
    INDEX(Table9[Australia_States], RANDBETWEEN(1, COUNTA(Table9[Australia_States]))),
IF(C341="India",
    INDEX(Table9[India_states], RANDBETWEEN(1, COUNTA(Table9[India_states]))),
IF(C341="New Zealand",
    INDEX(Table9[NewZealand_States], RANDBETWEEN(1, COUNTA(Table9[NewZealand_States]))),
""))))))</f>
        <v>Wales</v>
      </c>
      <c r="C341" s="20" t="s">
        <v>6</v>
      </c>
      <c r="D341" s="20" t="s">
        <v>29</v>
      </c>
      <c r="E341" s="21">
        <v>45316</v>
      </c>
      <c r="F341" s="22">
        <v>45316</v>
      </c>
      <c r="G341" s="23">
        <v>45316</v>
      </c>
      <c r="H341" s="24">
        <f t="shared" si="30"/>
        <v>9.9464285714285712</v>
      </c>
      <c r="I341" s="24">
        <f t="shared" si="31"/>
        <v>1949.5</v>
      </c>
      <c r="J341" s="24">
        <f t="shared" si="32"/>
        <v>39.785714285714285</v>
      </c>
      <c r="K341" s="25">
        <v>7798</v>
      </c>
      <c r="L341" s="26">
        <v>196</v>
      </c>
      <c r="M341" s="24">
        <f t="shared" si="33"/>
        <v>29.839285714285715</v>
      </c>
      <c r="N341" s="24">
        <f t="shared" si="34"/>
        <v>5848.5</v>
      </c>
      <c r="O341" s="27" t="str">
        <f t="shared" si="35"/>
        <v>Average</v>
      </c>
      <c r="W341" s="50"/>
      <c r="X341" s="50"/>
      <c r="Y341" s="50"/>
      <c r="Z341" s="50"/>
      <c r="AA341" s="50"/>
      <c r="AB341" s="50"/>
    </row>
    <row r="342" spans="1:28" x14ac:dyDescent="0.25">
      <c r="A342" s="19" t="s">
        <v>8</v>
      </c>
      <c r="B342" s="19" t="str">
        <f ca="1">IF(C342="USA",
    INDEX(Table9[USA_States], RANDBETWEEN(1, COUNTA(Table9[USA_States]))),
IF(C342="Canada",
    INDEX(Table9[Canada_States], RANDBETWEEN(1, COUNTA(Table9[Canada_States]))),
IF(C342="UK",
    INDEX(Table9[Uk_States], RANDBETWEEN(1, COUNTA(Table9[Uk_States]))),
IF(C342="Australia",
    INDEX(Table9[Australia_States], RANDBETWEEN(1, COUNTA(Table9[Australia_States]))),
IF(C342="India",
    INDEX(Table9[India_states], RANDBETWEEN(1, COUNTA(Table9[India_states]))),
IF(C342="New Zealand",
    INDEX(Table9[NewZealand_States], RANDBETWEEN(1, COUNTA(Table9[NewZealand_States]))),
""))))))</f>
        <v>Arunachal Pradesh</v>
      </c>
      <c r="C342" s="20" t="s">
        <v>9</v>
      </c>
      <c r="D342" s="20" t="s">
        <v>55</v>
      </c>
      <c r="E342" s="21">
        <v>45463</v>
      </c>
      <c r="F342" s="22">
        <v>45463</v>
      </c>
      <c r="G342" s="23">
        <v>45463</v>
      </c>
      <c r="H342" s="24">
        <f t="shared" si="30"/>
        <v>1.7069351230425056</v>
      </c>
      <c r="I342" s="24">
        <f t="shared" si="31"/>
        <v>763</v>
      </c>
      <c r="J342" s="24">
        <f t="shared" si="32"/>
        <v>6.8277404921700224</v>
      </c>
      <c r="K342" s="25">
        <v>3052</v>
      </c>
      <c r="L342" s="26">
        <v>447</v>
      </c>
      <c r="M342" s="24">
        <f t="shared" si="33"/>
        <v>5.1208053691275168</v>
      </c>
      <c r="N342" s="24">
        <f t="shared" si="34"/>
        <v>2289</v>
      </c>
      <c r="O342" s="27" t="str">
        <f t="shared" si="35"/>
        <v>Average</v>
      </c>
      <c r="W342" s="50"/>
      <c r="X342" s="50"/>
      <c r="Y342" s="50"/>
      <c r="Z342" s="50"/>
      <c r="AA342" s="50"/>
      <c r="AB342" s="50"/>
    </row>
    <row r="343" spans="1:28" x14ac:dyDescent="0.25">
      <c r="A343" s="19" t="s">
        <v>5</v>
      </c>
      <c r="B343" s="19" t="str">
        <f ca="1">IF(C343="USA",
    INDEX(Table9[USA_States], RANDBETWEEN(1, COUNTA(Table9[USA_States]))),
IF(C343="Canada",
    INDEX(Table9[Canada_States], RANDBETWEEN(1, COUNTA(Table9[Canada_States]))),
IF(C343="UK",
    INDEX(Table9[Uk_States], RANDBETWEEN(1, COUNTA(Table9[Uk_States]))),
IF(C343="Australia",
    INDEX(Table9[Australia_States], RANDBETWEEN(1, COUNTA(Table9[Australia_States]))),
IF(C343="India",
    INDEX(Table9[India_states], RANDBETWEEN(1, COUNTA(Table9[India_states]))),
IF(C343="New Zealand",
    INDEX(Table9[NewZealand_States], RANDBETWEEN(1, COUNTA(Table9[NewZealand_States]))),
""))))))</f>
        <v>Manitoba</v>
      </c>
      <c r="C343" s="20" t="s">
        <v>28</v>
      </c>
      <c r="D343" s="20" t="s">
        <v>15</v>
      </c>
      <c r="E343" s="21">
        <v>45484</v>
      </c>
      <c r="F343" s="22">
        <v>45484</v>
      </c>
      <c r="G343" s="23">
        <v>45484</v>
      </c>
      <c r="H343" s="24">
        <f t="shared" si="30"/>
        <v>9.8913043478260878</v>
      </c>
      <c r="I343" s="24">
        <f t="shared" si="31"/>
        <v>1365.0000000000002</v>
      </c>
      <c r="J343" s="24">
        <f t="shared" si="32"/>
        <v>39.565217391304351</v>
      </c>
      <c r="K343" s="25">
        <v>5460</v>
      </c>
      <c r="L343" s="26">
        <v>138</v>
      </c>
      <c r="M343" s="24">
        <f t="shared" si="33"/>
        <v>29.673913043478265</v>
      </c>
      <c r="N343" s="24">
        <f t="shared" si="34"/>
        <v>4095</v>
      </c>
      <c r="O343" s="27" t="str">
        <f t="shared" si="35"/>
        <v>Average</v>
      </c>
      <c r="W343" s="50"/>
      <c r="X343" s="50"/>
      <c r="Y343" s="50"/>
      <c r="Z343" s="50"/>
      <c r="AA343" s="50"/>
      <c r="AB343" s="50"/>
    </row>
    <row r="344" spans="1:28" x14ac:dyDescent="0.25">
      <c r="A344" s="19" t="s">
        <v>30</v>
      </c>
      <c r="B344" s="19" t="str">
        <f ca="1">IF(C344="USA",
    INDEX(Table9[USA_States], RANDBETWEEN(1, COUNTA(Table9[USA_States]))),
IF(C344="Canada",
    INDEX(Table9[Canada_States], RANDBETWEEN(1, COUNTA(Table9[Canada_States]))),
IF(C344="UK",
    INDEX(Table9[Uk_States], RANDBETWEEN(1, COUNTA(Table9[Uk_States]))),
IF(C344="Australia",
    INDEX(Table9[Australia_States], RANDBETWEEN(1, COUNTA(Table9[Australia_States]))),
IF(C344="India",
    INDEX(Table9[India_states], RANDBETWEEN(1, COUNTA(Table9[India_states]))),
IF(C344="New Zealand",
    INDEX(Table9[NewZealand_States], RANDBETWEEN(1, COUNTA(Table9[NewZealand_States]))),
""))))))</f>
        <v>Alberta</v>
      </c>
      <c r="C344" s="20" t="s">
        <v>28</v>
      </c>
      <c r="D344" s="20" t="s">
        <v>15</v>
      </c>
      <c r="E344" s="21">
        <v>45310</v>
      </c>
      <c r="F344" s="22">
        <v>45310</v>
      </c>
      <c r="G344" s="23">
        <v>45310</v>
      </c>
      <c r="H344" s="24">
        <f t="shared" si="30"/>
        <v>4.0991847826086953</v>
      </c>
      <c r="I344" s="24">
        <f t="shared" si="31"/>
        <v>754.25</v>
      </c>
      <c r="J344" s="24">
        <f t="shared" si="32"/>
        <v>16.396739130434781</v>
      </c>
      <c r="K344" s="25">
        <v>3017</v>
      </c>
      <c r="L344" s="26">
        <v>184</v>
      </c>
      <c r="M344" s="24">
        <f t="shared" si="33"/>
        <v>12.297554347826086</v>
      </c>
      <c r="N344" s="24">
        <f t="shared" si="34"/>
        <v>2262.75</v>
      </c>
      <c r="O344" s="27" t="str">
        <f t="shared" si="35"/>
        <v>Average</v>
      </c>
      <c r="W344" s="50"/>
      <c r="X344" s="50"/>
      <c r="Y344" s="50"/>
      <c r="Z344" s="50"/>
      <c r="AA344" s="50"/>
      <c r="AB344" s="50"/>
    </row>
    <row r="345" spans="1:28" x14ac:dyDescent="0.25">
      <c r="A345" s="19" t="s">
        <v>47</v>
      </c>
      <c r="B345" s="19" t="str">
        <f ca="1">IF(C345="USA",
    INDEX(Table9[USA_States], RANDBETWEEN(1, COUNTA(Table9[USA_States]))),
IF(C345="Canada",
    INDEX(Table9[Canada_States], RANDBETWEEN(1, COUNTA(Table9[Canada_States]))),
IF(C345="UK",
    INDEX(Table9[Uk_States], RANDBETWEEN(1, COUNTA(Table9[Uk_States]))),
IF(C345="Australia",
    INDEX(Table9[Australia_States], RANDBETWEEN(1, COUNTA(Table9[Australia_States]))),
IF(C345="India",
    INDEX(Table9[India_states], RANDBETWEEN(1, COUNTA(Table9[India_states]))),
IF(C345="New Zealand",
    INDEX(Table9[NewZealand_States], RANDBETWEEN(1, COUNTA(Table9[NewZealand_States]))),
""))))))</f>
        <v>Oklahoma</v>
      </c>
      <c r="C345" s="20" t="s">
        <v>25</v>
      </c>
      <c r="D345" s="20" t="s">
        <v>10</v>
      </c>
      <c r="E345" s="21">
        <v>45387</v>
      </c>
      <c r="F345" s="22">
        <v>45387</v>
      </c>
      <c r="G345" s="23">
        <v>45387</v>
      </c>
      <c r="H345" s="24">
        <f t="shared" si="30"/>
        <v>27.167682926829269</v>
      </c>
      <c r="I345" s="24">
        <f t="shared" si="31"/>
        <v>2227.75</v>
      </c>
      <c r="J345" s="24">
        <f t="shared" si="32"/>
        <v>108.67073170731707</v>
      </c>
      <c r="K345" s="25">
        <v>8911</v>
      </c>
      <c r="L345" s="26">
        <v>82</v>
      </c>
      <c r="M345" s="24">
        <f t="shared" si="33"/>
        <v>81.503048780487802</v>
      </c>
      <c r="N345" s="24">
        <f t="shared" si="34"/>
        <v>6683.25</v>
      </c>
      <c r="O345" s="27" t="str">
        <f t="shared" si="35"/>
        <v>Good</v>
      </c>
      <c r="W345" s="50"/>
      <c r="X345" s="50"/>
      <c r="Y345" s="50"/>
      <c r="Z345" s="50"/>
      <c r="AA345" s="50"/>
      <c r="AB345" s="50"/>
    </row>
    <row r="346" spans="1:28" x14ac:dyDescent="0.25">
      <c r="A346" s="19" t="s">
        <v>5</v>
      </c>
      <c r="B346" s="19" t="str">
        <f ca="1">IF(C346="USA",
    INDEX(Table9[USA_States], RANDBETWEEN(1, COUNTA(Table9[USA_States]))),
IF(C346="Canada",
    INDEX(Table9[Canada_States], RANDBETWEEN(1, COUNTA(Table9[Canada_States]))),
IF(C346="UK",
    INDEX(Table9[Uk_States], RANDBETWEEN(1, COUNTA(Table9[Uk_States]))),
IF(C346="Australia",
    INDEX(Table9[Australia_States], RANDBETWEEN(1, COUNTA(Table9[Australia_States]))),
IF(C346="India",
    INDEX(Table9[India_states], RANDBETWEEN(1, COUNTA(Table9[India_states]))),
IF(C346="New Zealand",
    INDEX(Table9[NewZealand_States], RANDBETWEEN(1, COUNTA(Table9[NewZealand_States]))),
""))))))</f>
        <v>Manitoba</v>
      </c>
      <c r="C346" s="20" t="s">
        <v>28</v>
      </c>
      <c r="D346" s="20" t="s">
        <v>36</v>
      </c>
      <c r="E346" s="21">
        <v>45343</v>
      </c>
      <c r="F346" s="22">
        <v>45343</v>
      </c>
      <c r="G346" s="23">
        <v>45343</v>
      </c>
      <c r="H346" s="24">
        <f t="shared" si="30"/>
        <v>150.0625</v>
      </c>
      <c r="I346" s="24">
        <f t="shared" si="31"/>
        <v>1800.75</v>
      </c>
      <c r="J346" s="24">
        <f t="shared" si="32"/>
        <v>600.25</v>
      </c>
      <c r="K346" s="25">
        <v>7203</v>
      </c>
      <c r="L346" s="26">
        <v>12</v>
      </c>
      <c r="M346" s="24">
        <f t="shared" si="33"/>
        <v>450.1875</v>
      </c>
      <c r="N346" s="24">
        <f t="shared" si="34"/>
        <v>5402.25</v>
      </c>
      <c r="O346" s="27" t="str">
        <f t="shared" si="35"/>
        <v>Average</v>
      </c>
      <c r="W346" s="50"/>
      <c r="X346" s="50"/>
      <c r="Y346" s="50"/>
      <c r="Z346" s="50"/>
      <c r="AA346" s="50"/>
      <c r="AB346" s="50"/>
    </row>
    <row r="347" spans="1:28" x14ac:dyDescent="0.25">
      <c r="A347" s="19" t="s">
        <v>24</v>
      </c>
      <c r="B347" s="19" t="str">
        <f ca="1">IF(C347="USA",
    INDEX(Table9[USA_States], RANDBETWEEN(1, COUNTA(Table9[USA_States]))),
IF(C347="Canada",
    INDEX(Table9[Canada_States], RANDBETWEEN(1, COUNTA(Table9[Canada_States]))),
IF(C347="UK",
    INDEX(Table9[Uk_States], RANDBETWEEN(1, COUNTA(Table9[Uk_States]))),
IF(C347="Australia",
    INDEX(Table9[Australia_States], RANDBETWEEN(1, COUNTA(Table9[Australia_States]))),
IF(C347="India",
    INDEX(Table9[India_states], RANDBETWEEN(1, COUNTA(Table9[India_states]))),
IF(C347="New Zealand",
    INDEX(Table9[NewZealand_States], RANDBETWEEN(1, COUNTA(Table9[NewZealand_States]))),
""))))))</f>
        <v>Indiana</v>
      </c>
      <c r="C347" s="20" t="s">
        <v>25</v>
      </c>
      <c r="D347" s="20" t="s">
        <v>41</v>
      </c>
      <c r="E347" s="21">
        <v>45319</v>
      </c>
      <c r="F347" s="22">
        <v>45319</v>
      </c>
      <c r="G347" s="23">
        <v>45319</v>
      </c>
      <c r="H347" s="24">
        <f t="shared" si="30"/>
        <v>49.228260869565219</v>
      </c>
      <c r="I347" s="24">
        <f t="shared" si="31"/>
        <v>2264.5</v>
      </c>
      <c r="J347" s="24">
        <f t="shared" si="32"/>
        <v>196.91304347826087</v>
      </c>
      <c r="K347" s="25">
        <v>9058</v>
      </c>
      <c r="L347" s="26">
        <v>46</v>
      </c>
      <c r="M347" s="24">
        <f t="shared" si="33"/>
        <v>147.68478260869566</v>
      </c>
      <c r="N347" s="24">
        <f t="shared" si="34"/>
        <v>6793.5</v>
      </c>
      <c r="O347" s="27" t="str">
        <f t="shared" si="35"/>
        <v>Good</v>
      </c>
      <c r="W347" s="50"/>
      <c r="X347" s="50"/>
      <c r="Y347" s="50"/>
      <c r="Z347" s="50"/>
      <c r="AA347" s="50"/>
      <c r="AB347" s="50"/>
    </row>
    <row r="348" spans="1:28" x14ac:dyDescent="0.25">
      <c r="A348" s="19" t="s">
        <v>32</v>
      </c>
      <c r="B348" s="19" t="str">
        <f ca="1">IF(C348="USA",
    INDEX(Table9[USA_States], RANDBETWEEN(1, COUNTA(Table9[USA_States]))),
IF(C348="Canada",
    INDEX(Table9[Canada_States], RANDBETWEEN(1, COUNTA(Table9[Canada_States]))),
IF(C348="UK",
    INDEX(Table9[Uk_States], RANDBETWEEN(1, COUNTA(Table9[Uk_States]))),
IF(C348="Australia",
    INDEX(Table9[Australia_States], RANDBETWEEN(1, COUNTA(Table9[Australia_States]))),
IF(C348="India",
    INDEX(Table9[India_states], RANDBETWEEN(1, COUNTA(Table9[India_states]))),
IF(C348="New Zealand",
    INDEX(Table9[NewZealand_States], RANDBETWEEN(1, COUNTA(Table9[NewZealand_States]))),
""))))))</f>
        <v>Scotland</v>
      </c>
      <c r="C348" s="20" t="s">
        <v>6</v>
      </c>
      <c r="D348" s="20" t="s">
        <v>56</v>
      </c>
      <c r="E348" s="21">
        <v>45492</v>
      </c>
      <c r="F348" s="22">
        <v>45492</v>
      </c>
      <c r="G348" s="23">
        <v>45492</v>
      </c>
      <c r="H348" s="24">
        <f t="shared" si="30"/>
        <v>7.921875</v>
      </c>
      <c r="I348" s="24">
        <f t="shared" si="31"/>
        <v>887.25</v>
      </c>
      <c r="J348" s="24">
        <f t="shared" si="32"/>
        <v>31.6875</v>
      </c>
      <c r="K348" s="25">
        <v>3549</v>
      </c>
      <c r="L348" s="26">
        <v>112</v>
      </c>
      <c r="M348" s="24">
        <f t="shared" si="33"/>
        <v>23.765625</v>
      </c>
      <c r="N348" s="24">
        <f t="shared" si="34"/>
        <v>2661.75</v>
      </c>
      <c r="O348" s="27" t="str">
        <f t="shared" si="35"/>
        <v>Average</v>
      </c>
      <c r="W348" s="50"/>
      <c r="X348" s="50"/>
      <c r="Y348" s="50"/>
      <c r="Z348" s="50"/>
      <c r="AA348" s="50"/>
      <c r="AB348" s="50"/>
    </row>
    <row r="349" spans="1:28" x14ac:dyDescent="0.25">
      <c r="A349" s="19" t="s">
        <v>35</v>
      </c>
      <c r="B349" s="19" t="str">
        <f ca="1">IF(C349="USA",
    INDEX(Table9[USA_States], RANDBETWEEN(1, COUNTA(Table9[USA_States]))),
IF(C349="Canada",
    INDEX(Table9[Canada_States], RANDBETWEEN(1, COUNTA(Table9[Canada_States]))),
IF(C349="UK",
    INDEX(Table9[Uk_States], RANDBETWEEN(1, COUNTA(Table9[Uk_States]))),
IF(C349="Australia",
    INDEX(Table9[Australia_States], RANDBETWEEN(1, COUNTA(Table9[Australia_States]))),
IF(C349="India",
    INDEX(Table9[India_states], RANDBETWEEN(1, COUNTA(Table9[India_states]))),
IF(C349="New Zealand",
    INDEX(Table9[NewZealand_States], RANDBETWEEN(1, COUNTA(Table9[NewZealand_States]))),
""))))))</f>
        <v>Tamil Nadu</v>
      </c>
      <c r="C349" s="20" t="s">
        <v>9</v>
      </c>
      <c r="D349" s="20" t="s">
        <v>12</v>
      </c>
      <c r="E349" s="21">
        <v>45333</v>
      </c>
      <c r="F349" s="22">
        <v>45333</v>
      </c>
      <c r="G349" s="23">
        <v>45333</v>
      </c>
      <c r="H349" s="24">
        <f t="shared" si="30"/>
        <v>122.41666666666667</v>
      </c>
      <c r="I349" s="24">
        <f t="shared" si="31"/>
        <v>2570.75</v>
      </c>
      <c r="J349" s="24">
        <f t="shared" si="32"/>
        <v>489.66666666666669</v>
      </c>
      <c r="K349" s="25">
        <v>10283</v>
      </c>
      <c r="L349" s="26">
        <v>21</v>
      </c>
      <c r="M349" s="24">
        <f t="shared" si="33"/>
        <v>367.25</v>
      </c>
      <c r="N349" s="24">
        <f t="shared" si="34"/>
        <v>7712.25</v>
      </c>
      <c r="O349" s="27" t="str">
        <f t="shared" si="35"/>
        <v>Good</v>
      </c>
      <c r="W349" s="50"/>
      <c r="X349" s="50"/>
      <c r="Y349" s="50"/>
      <c r="Z349" s="50"/>
      <c r="AA349" s="50"/>
      <c r="AB349" s="50"/>
    </row>
    <row r="350" spans="1:28" x14ac:dyDescent="0.25">
      <c r="A350" s="19" t="s">
        <v>35</v>
      </c>
      <c r="B350" s="19" t="str">
        <f ca="1">IF(C350="USA",
    INDEX(Table9[USA_States], RANDBETWEEN(1, COUNTA(Table9[USA_States]))),
IF(C350="Canada",
    INDEX(Table9[Canada_States], RANDBETWEEN(1, COUNTA(Table9[Canada_States]))),
IF(C350="UK",
    INDEX(Table9[Uk_States], RANDBETWEEN(1, COUNTA(Table9[Uk_States]))),
IF(C350="Australia",
    INDEX(Table9[Australia_States], RANDBETWEEN(1, COUNTA(Table9[Australia_States]))),
IF(C350="India",
    INDEX(Table9[India_states], RANDBETWEEN(1, COUNTA(Table9[India_states]))),
IF(C350="New Zealand",
    INDEX(Table9[NewZealand_States], RANDBETWEEN(1, COUNTA(Table9[NewZealand_States]))),
""))))))</f>
        <v>Canterbury</v>
      </c>
      <c r="C350" s="20" t="s">
        <v>20</v>
      </c>
      <c r="D350" s="20" t="s">
        <v>36</v>
      </c>
      <c r="E350" s="21">
        <v>45353</v>
      </c>
      <c r="F350" s="22">
        <v>45353</v>
      </c>
      <c r="G350" s="23">
        <v>45353</v>
      </c>
      <c r="H350" s="24">
        <f t="shared" si="30"/>
        <v>11.737068965517242</v>
      </c>
      <c r="I350" s="24">
        <f t="shared" si="31"/>
        <v>1361.5</v>
      </c>
      <c r="J350" s="24">
        <f t="shared" si="32"/>
        <v>46.948275862068968</v>
      </c>
      <c r="K350" s="25">
        <v>5446</v>
      </c>
      <c r="L350" s="26">
        <v>116</v>
      </c>
      <c r="M350" s="24">
        <f t="shared" si="33"/>
        <v>35.21120689655173</v>
      </c>
      <c r="N350" s="24">
        <f t="shared" si="34"/>
        <v>4084.5</v>
      </c>
      <c r="O350" s="27" t="str">
        <f t="shared" si="35"/>
        <v>Average</v>
      </c>
      <c r="W350" s="50"/>
      <c r="X350" s="50"/>
      <c r="Y350" s="50"/>
      <c r="Z350" s="50"/>
      <c r="AA350" s="50"/>
      <c r="AB350" s="50"/>
    </row>
    <row r="351" spans="1:28" x14ac:dyDescent="0.25">
      <c r="A351" s="19" t="s">
        <v>54</v>
      </c>
      <c r="B351" s="19" t="str">
        <f ca="1">IF(C351="USA",
    INDEX(Table9[USA_States], RANDBETWEEN(1, COUNTA(Table9[USA_States]))),
IF(C351="Canada",
    INDEX(Table9[Canada_States], RANDBETWEEN(1, COUNTA(Table9[Canada_States]))),
IF(C351="UK",
    INDEX(Table9[Uk_States], RANDBETWEEN(1, COUNTA(Table9[Uk_States]))),
IF(C351="Australia",
    INDEX(Table9[Australia_States], RANDBETWEEN(1, COUNTA(Table9[Australia_States]))),
IF(C351="India",
    INDEX(Table9[India_states], RANDBETWEEN(1, COUNTA(Table9[India_states]))),
IF(C351="New Zealand",
    INDEX(Table9[NewZealand_States], RANDBETWEEN(1, COUNTA(Table9[NewZealand_States]))),
""))))))</f>
        <v>Australian Capital Territory</v>
      </c>
      <c r="C351" s="20" t="s">
        <v>14</v>
      </c>
      <c r="D351" s="20" t="s">
        <v>43</v>
      </c>
      <c r="E351" s="21">
        <v>45353</v>
      </c>
      <c r="F351" s="22">
        <v>45353</v>
      </c>
      <c r="G351" s="23">
        <v>45353</v>
      </c>
      <c r="H351" s="24">
        <f t="shared" si="30"/>
        <v>1.2908415841584158</v>
      </c>
      <c r="I351" s="24">
        <f t="shared" si="31"/>
        <v>260.75</v>
      </c>
      <c r="J351" s="24">
        <f t="shared" si="32"/>
        <v>5.1633663366336631</v>
      </c>
      <c r="K351" s="25">
        <v>1043</v>
      </c>
      <c r="L351" s="26">
        <v>202</v>
      </c>
      <c r="M351" s="24">
        <f t="shared" si="33"/>
        <v>3.8725247524752473</v>
      </c>
      <c r="N351" s="24">
        <f t="shared" si="34"/>
        <v>782.25</v>
      </c>
      <c r="O351" s="27" t="str">
        <f t="shared" si="35"/>
        <v>Average</v>
      </c>
      <c r="W351" s="50"/>
      <c r="X351" s="50"/>
      <c r="Y351" s="50"/>
      <c r="Z351" s="50"/>
      <c r="AA351" s="50"/>
      <c r="AB351" s="50"/>
    </row>
    <row r="352" spans="1:28" x14ac:dyDescent="0.25">
      <c r="A352" s="19" t="s">
        <v>8</v>
      </c>
      <c r="B352" s="19" t="str">
        <f ca="1">IF(C352="USA",
    INDEX(Table9[USA_States], RANDBETWEEN(1, COUNTA(Table9[USA_States]))),
IF(C352="Canada",
    INDEX(Table9[Canada_States], RANDBETWEEN(1, COUNTA(Table9[Canada_States]))),
IF(C352="UK",
    INDEX(Table9[Uk_States], RANDBETWEEN(1, COUNTA(Table9[Uk_States]))),
IF(C352="Australia",
    INDEX(Table9[Australia_States], RANDBETWEEN(1, COUNTA(Table9[Australia_States]))),
IF(C352="India",
    INDEX(Table9[India_states], RANDBETWEEN(1, COUNTA(Table9[India_states]))),
IF(C352="New Zealand",
    INDEX(Table9[NewZealand_States], RANDBETWEEN(1, COUNTA(Table9[NewZealand_States]))),
""))))))</f>
        <v>Idaho</v>
      </c>
      <c r="C352" s="20" t="s">
        <v>25</v>
      </c>
      <c r="D352" s="20" t="s">
        <v>17</v>
      </c>
      <c r="E352" s="21">
        <v>45501</v>
      </c>
      <c r="F352" s="22">
        <v>45501</v>
      </c>
      <c r="G352" s="23">
        <v>45501</v>
      </c>
      <c r="H352" s="24">
        <f t="shared" si="30"/>
        <v>524.41666666666663</v>
      </c>
      <c r="I352" s="24">
        <f t="shared" si="31"/>
        <v>3146.5</v>
      </c>
      <c r="J352" s="24">
        <f t="shared" si="32"/>
        <v>2097.6666666666665</v>
      </c>
      <c r="K352" s="25">
        <v>12586</v>
      </c>
      <c r="L352" s="26">
        <v>6</v>
      </c>
      <c r="M352" s="24">
        <f t="shared" si="33"/>
        <v>1573.25</v>
      </c>
      <c r="N352" s="24">
        <f t="shared" si="34"/>
        <v>9439.5</v>
      </c>
      <c r="O352" s="27" t="str">
        <f t="shared" si="35"/>
        <v>Very Good</v>
      </c>
      <c r="W352" s="50"/>
      <c r="X352" s="50"/>
      <c r="Y352" s="50"/>
      <c r="Z352" s="50"/>
      <c r="AA352" s="50"/>
      <c r="AB352" s="50"/>
    </row>
    <row r="353" spans="1:28" x14ac:dyDescent="0.25">
      <c r="A353" s="19" t="s">
        <v>22</v>
      </c>
      <c r="B353" s="19" t="str">
        <f ca="1">IF(C353="USA",
    INDEX(Table9[USA_States], RANDBETWEEN(1, COUNTA(Table9[USA_States]))),
IF(C353="Canada",
    INDEX(Table9[Canada_States], RANDBETWEEN(1, COUNTA(Table9[Canada_States]))),
IF(C353="UK",
    INDEX(Table9[Uk_States], RANDBETWEEN(1, COUNTA(Table9[Uk_States]))),
IF(C353="Australia",
    INDEX(Table9[Australia_States], RANDBETWEEN(1, COUNTA(Table9[Australia_States]))),
IF(C353="India",
    INDEX(Table9[India_states], RANDBETWEEN(1, COUNTA(Table9[India_states]))),
IF(C353="New Zealand",
    INDEX(Table9[NewZealand_States], RANDBETWEEN(1, COUNTA(Table9[NewZealand_States]))),
""))))))</f>
        <v>Manchester</v>
      </c>
      <c r="C353" s="20" t="s">
        <v>6</v>
      </c>
      <c r="D353" s="20" t="s">
        <v>43</v>
      </c>
      <c r="E353" s="21">
        <v>45394</v>
      </c>
      <c r="F353" s="22">
        <v>45394</v>
      </c>
      <c r="G353" s="23">
        <v>45394</v>
      </c>
      <c r="H353" s="24">
        <f t="shared" si="30"/>
        <v>7.932634730538922</v>
      </c>
      <c r="I353" s="24">
        <f t="shared" si="31"/>
        <v>1324.75</v>
      </c>
      <c r="J353" s="24">
        <f t="shared" si="32"/>
        <v>31.730538922155688</v>
      </c>
      <c r="K353" s="25">
        <v>5299</v>
      </c>
      <c r="L353" s="26">
        <v>167</v>
      </c>
      <c r="M353" s="24">
        <f t="shared" si="33"/>
        <v>23.797904191616766</v>
      </c>
      <c r="N353" s="24">
        <f t="shared" si="34"/>
        <v>3974.25</v>
      </c>
      <c r="O353" s="27" t="str">
        <f t="shared" si="35"/>
        <v>Average</v>
      </c>
      <c r="W353" s="50"/>
      <c r="X353" s="50"/>
      <c r="Y353" s="50"/>
      <c r="Z353" s="50"/>
      <c r="AA353" s="50"/>
      <c r="AB353" s="50"/>
    </row>
    <row r="354" spans="1:28" x14ac:dyDescent="0.25">
      <c r="A354" s="19" t="s">
        <v>8</v>
      </c>
      <c r="B354" s="19" t="str">
        <f ca="1">IF(C354="USA",
    INDEX(Table9[USA_States], RANDBETWEEN(1, COUNTA(Table9[USA_States]))),
IF(C354="Canada",
    INDEX(Table9[Canada_States], RANDBETWEEN(1, COUNTA(Table9[Canada_States]))),
IF(C354="UK",
    INDEX(Table9[Uk_States], RANDBETWEEN(1, COUNTA(Table9[Uk_States]))),
IF(C354="Australia",
    INDEX(Table9[Australia_States], RANDBETWEEN(1, COUNTA(Table9[Australia_States]))),
IF(C354="India",
    INDEX(Table9[India_states], RANDBETWEEN(1, COUNTA(Table9[India_states]))),
IF(C354="New Zealand",
    INDEX(Table9[NewZealand_States], RANDBETWEEN(1, COUNTA(Table9[NewZealand_States]))),
""))))))</f>
        <v>Saskatchewan</v>
      </c>
      <c r="C354" s="20" t="s">
        <v>28</v>
      </c>
      <c r="D354" s="20" t="s">
        <v>46</v>
      </c>
      <c r="E354" s="21">
        <v>45470</v>
      </c>
      <c r="F354" s="22">
        <v>45470</v>
      </c>
      <c r="G354" s="23">
        <v>45470</v>
      </c>
      <c r="H354" s="24">
        <f t="shared" si="30"/>
        <v>11.15625</v>
      </c>
      <c r="I354" s="24">
        <f t="shared" si="31"/>
        <v>803.25</v>
      </c>
      <c r="J354" s="24">
        <f t="shared" si="32"/>
        <v>44.625</v>
      </c>
      <c r="K354" s="25">
        <v>3213</v>
      </c>
      <c r="L354" s="26">
        <v>72</v>
      </c>
      <c r="M354" s="24">
        <f t="shared" si="33"/>
        <v>33.46875</v>
      </c>
      <c r="N354" s="24">
        <f t="shared" si="34"/>
        <v>2409.75</v>
      </c>
      <c r="O354" s="27" t="str">
        <f t="shared" si="35"/>
        <v>Average</v>
      </c>
      <c r="W354" s="50"/>
      <c r="X354" s="50"/>
      <c r="Y354" s="50"/>
      <c r="Z354" s="50"/>
      <c r="AA354" s="50"/>
      <c r="AB354" s="50"/>
    </row>
    <row r="355" spans="1:28" x14ac:dyDescent="0.25">
      <c r="A355" s="19" t="s">
        <v>30</v>
      </c>
      <c r="B355" s="19" t="str">
        <f ca="1">IF(C355="USA",
    INDEX(Table9[USA_States], RANDBETWEEN(1, COUNTA(Table9[USA_States]))),
IF(C355="Canada",
    INDEX(Table9[Canada_States], RANDBETWEEN(1, COUNTA(Table9[Canada_States]))),
IF(C355="UK",
    INDEX(Table9[Uk_States], RANDBETWEEN(1, COUNTA(Table9[Uk_States]))),
IF(C355="Australia",
    INDEX(Table9[Australia_States], RANDBETWEEN(1, COUNTA(Table9[Australia_States]))),
IF(C355="India",
    INDEX(Table9[India_states], RANDBETWEEN(1, COUNTA(Table9[India_states]))),
IF(C355="New Zealand",
    INDEX(Table9[NewZealand_States], RANDBETWEEN(1, COUNTA(Table9[NewZealand_States]))),
""))))))</f>
        <v>Birmingham</v>
      </c>
      <c r="C355" s="20" t="s">
        <v>6</v>
      </c>
      <c r="D355" s="20" t="s">
        <v>55</v>
      </c>
      <c r="E355" s="21">
        <v>45329</v>
      </c>
      <c r="F355" s="22">
        <v>45329</v>
      </c>
      <c r="G355" s="23">
        <v>45329</v>
      </c>
      <c r="H355" s="24">
        <f t="shared" si="30"/>
        <v>3.0546272493573263</v>
      </c>
      <c r="I355" s="24">
        <f t="shared" si="31"/>
        <v>1188.25</v>
      </c>
      <c r="J355" s="24">
        <f t="shared" si="32"/>
        <v>12.218508997429305</v>
      </c>
      <c r="K355" s="25">
        <v>4753</v>
      </c>
      <c r="L355" s="26">
        <v>389</v>
      </c>
      <c r="M355" s="24">
        <f t="shared" si="33"/>
        <v>9.1638817480719794</v>
      </c>
      <c r="N355" s="24">
        <f t="shared" si="34"/>
        <v>3564.75</v>
      </c>
      <c r="O355" s="27" t="str">
        <f t="shared" si="35"/>
        <v>Average</v>
      </c>
      <c r="W355" s="50"/>
      <c r="X355" s="50"/>
      <c r="Y355" s="50"/>
      <c r="Z355" s="50"/>
      <c r="AA355" s="50"/>
      <c r="AB355" s="50"/>
    </row>
    <row r="356" spans="1:28" x14ac:dyDescent="0.25">
      <c r="A356" s="19" t="s">
        <v>5</v>
      </c>
      <c r="B356" s="19" t="str">
        <f ca="1">IF(C356="USA",
    INDEX(Table9[USA_States], RANDBETWEEN(1, COUNTA(Table9[USA_States]))),
IF(C356="Canada",
    INDEX(Table9[Canada_States], RANDBETWEEN(1, COUNTA(Table9[Canada_States]))),
IF(C356="UK",
    INDEX(Table9[Uk_States], RANDBETWEEN(1, COUNTA(Table9[Uk_States]))),
IF(C356="Australia",
    INDEX(Table9[Australia_States], RANDBETWEEN(1, COUNTA(Table9[Australia_States]))),
IF(C356="India",
    INDEX(Table9[India_states], RANDBETWEEN(1, COUNTA(Table9[India_states]))),
IF(C356="New Zealand",
    INDEX(Table9[NewZealand_States], RANDBETWEEN(1, COUNTA(Table9[NewZealand_States]))),
""))))))</f>
        <v>Melbourne</v>
      </c>
      <c r="C356" s="20" t="s">
        <v>14</v>
      </c>
      <c r="D356" s="20" t="s">
        <v>26</v>
      </c>
      <c r="E356" s="21">
        <v>45374</v>
      </c>
      <c r="F356" s="22">
        <v>45374</v>
      </c>
      <c r="G356" s="23">
        <v>45374</v>
      </c>
      <c r="H356" s="24">
        <f t="shared" si="30"/>
        <v>131.78846153846155</v>
      </c>
      <c r="I356" s="24">
        <f t="shared" si="31"/>
        <v>3426.5</v>
      </c>
      <c r="J356" s="24">
        <f t="shared" si="32"/>
        <v>527.15384615384619</v>
      </c>
      <c r="K356" s="25">
        <v>13706</v>
      </c>
      <c r="L356" s="26">
        <v>26</v>
      </c>
      <c r="M356" s="24">
        <f t="shared" si="33"/>
        <v>395.36538461538464</v>
      </c>
      <c r="N356" s="24">
        <f t="shared" si="34"/>
        <v>10279.5</v>
      </c>
      <c r="O356" s="27" t="str">
        <f t="shared" si="35"/>
        <v>Very Good</v>
      </c>
      <c r="W356" s="50"/>
      <c r="X356" s="50"/>
      <c r="Y356" s="50"/>
      <c r="Z356" s="50"/>
      <c r="AA356" s="50"/>
      <c r="AB356" s="50"/>
    </row>
    <row r="357" spans="1:28" x14ac:dyDescent="0.25">
      <c r="A357" s="19" t="s">
        <v>32</v>
      </c>
      <c r="B357" s="19" t="str">
        <f ca="1">IF(C357="USA",
    INDEX(Table9[USA_States], RANDBETWEEN(1, COUNTA(Table9[USA_States]))),
IF(C357="Canada",
    INDEX(Table9[Canada_States], RANDBETWEEN(1, COUNTA(Table9[Canada_States]))),
IF(C357="UK",
    INDEX(Table9[Uk_States], RANDBETWEEN(1, COUNTA(Table9[Uk_States]))),
IF(C357="Australia",
    INDEX(Table9[Australia_States], RANDBETWEEN(1, COUNTA(Table9[Australia_States]))),
IF(C357="India",
    INDEX(Table9[India_states], RANDBETWEEN(1, COUNTA(Table9[India_states]))),
IF(C357="New Zealand",
    INDEX(Table9[NewZealand_States], RANDBETWEEN(1, COUNTA(Table9[NewZealand_States]))),
""))))))</f>
        <v>Bangalore</v>
      </c>
      <c r="C357" s="20" t="s">
        <v>9</v>
      </c>
      <c r="D357" s="20" t="s">
        <v>12</v>
      </c>
      <c r="E357" s="21">
        <v>45301</v>
      </c>
      <c r="F357" s="22">
        <v>45301</v>
      </c>
      <c r="G357" s="23">
        <v>45301</v>
      </c>
      <c r="H357" s="24">
        <f t="shared" si="30"/>
        <v>11.111301369863014</v>
      </c>
      <c r="I357" s="24">
        <f t="shared" si="31"/>
        <v>1622.25</v>
      </c>
      <c r="J357" s="24">
        <f t="shared" si="32"/>
        <v>44.445205479452056</v>
      </c>
      <c r="K357" s="25">
        <v>6489</v>
      </c>
      <c r="L357" s="26">
        <v>146</v>
      </c>
      <c r="M357" s="24">
        <f t="shared" si="33"/>
        <v>33.333904109589042</v>
      </c>
      <c r="N357" s="24">
        <f t="shared" si="34"/>
        <v>4866.75</v>
      </c>
      <c r="O357" s="27" t="str">
        <f t="shared" si="35"/>
        <v>Average</v>
      </c>
      <c r="W357" s="50"/>
      <c r="X357" s="50"/>
      <c r="Y357" s="50"/>
      <c r="Z357" s="50"/>
      <c r="AA357" s="50"/>
      <c r="AB357" s="50"/>
    </row>
    <row r="358" spans="1:28" x14ac:dyDescent="0.25">
      <c r="A358" s="19" t="s">
        <v>24</v>
      </c>
      <c r="B358" s="19" t="str">
        <f ca="1">IF(C358="USA",
    INDEX(Table9[USA_States], RANDBETWEEN(1, COUNTA(Table9[USA_States]))),
IF(C358="Canada",
    INDEX(Table9[Canada_States], RANDBETWEEN(1, COUNTA(Table9[Canada_States]))),
IF(C358="UK",
    INDEX(Table9[Uk_States], RANDBETWEEN(1, COUNTA(Table9[Uk_States]))),
IF(C358="Australia",
    INDEX(Table9[Australia_States], RANDBETWEEN(1, COUNTA(Table9[Australia_States]))),
IF(C358="India",
    INDEX(Table9[India_states], RANDBETWEEN(1, COUNTA(Table9[India_states]))),
IF(C358="New Zealand",
    INDEX(Table9[NewZealand_States], RANDBETWEEN(1, COUNTA(Table9[NewZealand_States]))),
""))))))</f>
        <v>Victoria</v>
      </c>
      <c r="C358" s="20" t="s">
        <v>14</v>
      </c>
      <c r="D358" s="20" t="s">
        <v>43</v>
      </c>
      <c r="E358" s="21">
        <v>45477</v>
      </c>
      <c r="F358" s="22">
        <v>45477</v>
      </c>
      <c r="G358" s="23">
        <v>45477</v>
      </c>
      <c r="H358" s="24">
        <f t="shared" si="30"/>
        <v>5.4817567567567567</v>
      </c>
      <c r="I358" s="24">
        <f t="shared" si="31"/>
        <v>2028.25</v>
      </c>
      <c r="J358" s="24">
        <f t="shared" si="32"/>
        <v>21.927027027027027</v>
      </c>
      <c r="K358" s="25">
        <v>8113</v>
      </c>
      <c r="L358" s="26">
        <v>370</v>
      </c>
      <c r="M358" s="24">
        <f t="shared" si="33"/>
        <v>16.445270270270271</v>
      </c>
      <c r="N358" s="24">
        <f t="shared" si="34"/>
        <v>6084.75</v>
      </c>
      <c r="O358" s="27" t="str">
        <f t="shared" si="35"/>
        <v>Good</v>
      </c>
      <c r="W358" s="50"/>
      <c r="X358" s="50"/>
      <c r="Y358" s="50"/>
      <c r="Z358" s="50"/>
      <c r="AA358" s="50"/>
      <c r="AB358" s="50"/>
    </row>
    <row r="359" spans="1:28" x14ac:dyDescent="0.25">
      <c r="A359" s="19" t="s">
        <v>40</v>
      </c>
      <c r="B359" s="19" t="str">
        <f ca="1">IF(C359="USA",
    INDEX(Table9[USA_States], RANDBETWEEN(1, COUNTA(Table9[USA_States]))),
IF(C359="Canada",
    INDEX(Table9[Canada_States], RANDBETWEEN(1, COUNTA(Table9[Canada_States]))),
IF(C359="UK",
    INDEX(Table9[Uk_States], RANDBETWEEN(1, COUNTA(Table9[Uk_States]))),
IF(C359="Australia",
    INDEX(Table9[Australia_States], RANDBETWEEN(1, COUNTA(Table9[Australia_States]))),
IF(C359="India",
    INDEX(Table9[India_states], RANDBETWEEN(1, COUNTA(Table9[India_states]))),
IF(C359="New Zealand",
    INDEX(Table9[NewZealand_States], RANDBETWEEN(1, COUNTA(Table9[NewZealand_States]))),
""))))))</f>
        <v>British Columbia</v>
      </c>
      <c r="C359" s="20" t="s">
        <v>28</v>
      </c>
      <c r="D359" s="20" t="s">
        <v>12</v>
      </c>
      <c r="E359" s="21">
        <v>45477</v>
      </c>
      <c r="F359" s="22">
        <v>45477</v>
      </c>
      <c r="G359" s="23">
        <v>45477</v>
      </c>
      <c r="H359" s="24">
        <f t="shared" si="30"/>
        <v>4.6434659090909092</v>
      </c>
      <c r="I359" s="24">
        <f t="shared" si="31"/>
        <v>817.25</v>
      </c>
      <c r="J359" s="24">
        <f t="shared" si="32"/>
        <v>18.573863636363637</v>
      </c>
      <c r="K359" s="25">
        <v>3269</v>
      </c>
      <c r="L359" s="26">
        <v>176</v>
      </c>
      <c r="M359" s="24">
        <f t="shared" si="33"/>
        <v>13.930397727272727</v>
      </c>
      <c r="N359" s="24">
        <f t="shared" si="34"/>
        <v>2451.75</v>
      </c>
      <c r="O359" s="27" t="str">
        <f t="shared" si="35"/>
        <v>Average</v>
      </c>
      <c r="W359" s="50"/>
      <c r="X359" s="50"/>
      <c r="Y359" s="50"/>
      <c r="Z359" s="50"/>
      <c r="AA359" s="50"/>
      <c r="AB359" s="50"/>
    </row>
    <row r="360" spans="1:28" x14ac:dyDescent="0.25">
      <c r="A360" s="19" t="s">
        <v>53</v>
      </c>
      <c r="B360" s="19" t="str">
        <f ca="1">IF(C360="USA",
    INDEX(Table9[USA_States], RANDBETWEEN(1, COUNTA(Table9[USA_States]))),
IF(C360="Canada",
    INDEX(Table9[Canada_States], RANDBETWEEN(1, COUNTA(Table9[Canada_States]))),
IF(C360="UK",
    INDEX(Table9[Uk_States], RANDBETWEEN(1, COUNTA(Table9[Uk_States]))),
IF(C360="Australia",
    INDEX(Table9[Australia_States], RANDBETWEEN(1, COUNTA(Table9[Australia_States]))),
IF(C360="India",
    INDEX(Table9[India_states], RANDBETWEEN(1, COUNTA(Table9[India_states]))),
IF(C360="New Zealand",
    INDEX(Table9[NewZealand_States], RANDBETWEEN(1, COUNTA(Table9[NewZealand_States]))),
""))))))</f>
        <v>Wyoming</v>
      </c>
      <c r="C360" s="20" t="s">
        <v>25</v>
      </c>
      <c r="D360" s="20" t="s">
        <v>44</v>
      </c>
      <c r="E360" s="21">
        <v>45514</v>
      </c>
      <c r="F360" s="22">
        <v>45514</v>
      </c>
      <c r="G360" s="23">
        <v>45514</v>
      </c>
      <c r="H360" s="24">
        <f t="shared" si="30"/>
        <v>3.2607142857142857</v>
      </c>
      <c r="I360" s="24">
        <f t="shared" si="31"/>
        <v>684.75</v>
      </c>
      <c r="J360" s="24">
        <f t="shared" si="32"/>
        <v>13.042857142857143</v>
      </c>
      <c r="K360" s="25">
        <v>2739</v>
      </c>
      <c r="L360" s="26">
        <v>210</v>
      </c>
      <c r="M360" s="24">
        <f t="shared" si="33"/>
        <v>9.7821428571428566</v>
      </c>
      <c r="N360" s="24">
        <f t="shared" si="34"/>
        <v>2054.25</v>
      </c>
      <c r="O360" s="27" t="str">
        <f t="shared" si="35"/>
        <v>Average</v>
      </c>
      <c r="W360" s="50"/>
      <c r="X360" s="50"/>
      <c r="Y360" s="50"/>
      <c r="Z360" s="50"/>
      <c r="AA360" s="50"/>
      <c r="AB360" s="50"/>
    </row>
    <row r="361" spans="1:28" x14ac:dyDescent="0.25">
      <c r="A361" s="19" t="s">
        <v>42</v>
      </c>
      <c r="B361" s="19" t="str">
        <f ca="1">IF(C361="USA",
    INDEX(Table9[USA_States], RANDBETWEEN(1, COUNTA(Table9[USA_States]))),
IF(C361="Canada",
    INDEX(Table9[Canada_States], RANDBETWEEN(1, COUNTA(Table9[Canada_States]))),
IF(C361="UK",
    INDEX(Table9[Uk_States], RANDBETWEEN(1, COUNTA(Table9[Uk_States]))),
IF(C361="Australia",
    INDEX(Table9[Australia_States], RANDBETWEEN(1, COUNTA(Table9[Australia_States]))),
IF(C361="India",
    INDEX(Table9[India_states], RANDBETWEEN(1, COUNTA(Table9[India_states]))),
IF(C361="New Zealand",
    INDEX(Table9[NewZealand_States], RANDBETWEEN(1, COUNTA(Table9[NewZealand_States]))),
""))))))</f>
        <v>Australian Capital Territory</v>
      </c>
      <c r="C361" s="20" t="s">
        <v>14</v>
      </c>
      <c r="D361" s="20" t="s">
        <v>21</v>
      </c>
      <c r="E361" s="21">
        <v>45383</v>
      </c>
      <c r="F361" s="22">
        <v>45383</v>
      </c>
      <c r="G361" s="23">
        <v>45383</v>
      </c>
      <c r="H361" s="24">
        <f t="shared" si="30"/>
        <v>151.8125</v>
      </c>
      <c r="I361" s="24">
        <f t="shared" si="31"/>
        <v>1821.75</v>
      </c>
      <c r="J361" s="24">
        <f t="shared" si="32"/>
        <v>607.25</v>
      </c>
      <c r="K361" s="25">
        <v>7287</v>
      </c>
      <c r="L361" s="26">
        <v>12</v>
      </c>
      <c r="M361" s="24">
        <f t="shared" si="33"/>
        <v>455.4375</v>
      </c>
      <c r="N361" s="24">
        <f t="shared" si="34"/>
        <v>5465.25</v>
      </c>
      <c r="O361" s="27" t="str">
        <f t="shared" si="35"/>
        <v>Average</v>
      </c>
      <c r="W361" s="50"/>
      <c r="X361" s="50"/>
      <c r="Y361" s="50"/>
      <c r="Z361" s="50"/>
      <c r="AA361" s="50"/>
      <c r="AB361" s="50"/>
    </row>
    <row r="362" spans="1:28" x14ac:dyDescent="0.25">
      <c r="A362" s="19" t="s">
        <v>49</v>
      </c>
      <c r="B362" s="19" t="str">
        <f ca="1">IF(C362="USA",
    INDEX(Table9[USA_States], RANDBETWEEN(1, COUNTA(Table9[USA_States]))),
IF(C362="Canada",
    INDEX(Table9[Canada_States], RANDBETWEEN(1, COUNTA(Table9[Canada_States]))),
IF(C362="UK",
    INDEX(Table9[Uk_States], RANDBETWEEN(1, COUNTA(Table9[Uk_States]))),
IF(C362="Australia",
    INDEX(Table9[Australia_States], RANDBETWEEN(1, COUNTA(Table9[Australia_States]))),
IF(C362="India",
    INDEX(Table9[India_states], RANDBETWEEN(1, COUNTA(Table9[India_states]))),
IF(C362="New Zealand",
    INDEX(Table9[NewZealand_States], RANDBETWEEN(1, COUNTA(Table9[NewZealand_States]))),
""))))))</f>
        <v>Birmingham</v>
      </c>
      <c r="C362" s="20" t="s">
        <v>6</v>
      </c>
      <c r="D362" s="20" t="s">
        <v>43</v>
      </c>
      <c r="E362" s="21">
        <v>45294</v>
      </c>
      <c r="F362" s="22">
        <v>45294</v>
      </c>
      <c r="G362" s="23">
        <v>45294</v>
      </c>
      <c r="H362" s="24">
        <f t="shared" si="30"/>
        <v>13.344919786096257</v>
      </c>
      <c r="I362" s="24">
        <f t="shared" si="31"/>
        <v>2495.5</v>
      </c>
      <c r="J362" s="24">
        <f t="shared" si="32"/>
        <v>53.37967914438503</v>
      </c>
      <c r="K362" s="25">
        <v>9982</v>
      </c>
      <c r="L362" s="26">
        <v>187</v>
      </c>
      <c r="M362" s="24">
        <f t="shared" si="33"/>
        <v>40.034759358288774</v>
      </c>
      <c r="N362" s="24">
        <f t="shared" si="34"/>
        <v>7486.5</v>
      </c>
      <c r="O362" s="27" t="str">
        <f t="shared" si="35"/>
        <v>Good</v>
      </c>
      <c r="W362" s="50"/>
      <c r="X362" s="50"/>
      <c r="Y362" s="50"/>
      <c r="Z362" s="50"/>
      <c r="AA362" s="50"/>
      <c r="AB362" s="50"/>
    </row>
    <row r="363" spans="1:28" x14ac:dyDescent="0.25">
      <c r="A363" s="19" t="s">
        <v>53</v>
      </c>
      <c r="B363" s="19" t="str">
        <f ca="1">IF(C363="USA",
    INDEX(Table9[USA_States], RANDBETWEEN(1, COUNTA(Table9[USA_States]))),
IF(C363="Canada",
    INDEX(Table9[Canada_States], RANDBETWEEN(1, COUNTA(Table9[Canada_States]))),
IF(C363="UK",
    INDEX(Table9[Uk_States], RANDBETWEEN(1, COUNTA(Table9[Uk_States]))),
IF(C363="Australia",
    INDEX(Table9[Australia_States], RANDBETWEEN(1, COUNTA(Table9[Australia_States]))),
IF(C363="India",
    INDEX(Table9[India_states], RANDBETWEEN(1, COUNTA(Table9[India_states]))),
IF(C363="New Zealand",
    INDEX(Table9[NewZealand_States], RANDBETWEEN(1, COUNTA(Table9[NewZealand_States]))),
""))))))</f>
        <v>England</v>
      </c>
      <c r="C363" s="20" t="s">
        <v>6</v>
      </c>
      <c r="D363" s="20" t="s">
        <v>17</v>
      </c>
      <c r="E363" s="21">
        <v>45294</v>
      </c>
      <c r="F363" s="22">
        <v>45294</v>
      </c>
      <c r="G363" s="23">
        <v>45294</v>
      </c>
      <c r="H363" s="24">
        <f t="shared" si="30"/>
        <v>8.2535460992907801</v>
      </c>
      <c r="I363" s="24">
        <f t="shared" si="31"/>
        <v>2327.5</v>
      </c>
      <c r="J363" s="24">
        <f t="shared" si="32"/>
        <v>33.01418439716312</v>
      </c>
      <c r="K363" s="25">
        <v>9310</v>
      </c>
      <c r="L363" s="26">
        <v>282</v>
      </c>
      <c r="M363" s="24">
        <f t="shared" si="33"/>
        <v>24.76063829787234</v>
      </c>
      <c r="N363" s="24">
        <f t="shared" si="34"/>
        <v>6982.5</v>
      </c>
      <c r="O363" s="27" t="str">
        <f t="shared" si="35"/>
        <v>Good</v>
      </c>
      <c r="W363" s="50"/>
      <c r="X363" s="50"/>
      <c r="Y363" s="50"/>
      <c r="Z363" s="50"/>
      <c r="AA363" s="50"/>
      <c r="AB363" s="50"/>
    </row>
    <row r="364" spans="1:28" x14ac:dyDescent="0.25">
      <c r="A364" s="19" t="s">
        <v>39</v>
      </c>
      <c r="B364" s="19" t="str">
        <f ca="1">IF(C364="USA",
    INDEX(Table9[USA_States], RANDBETWEEN(1, COUNTA(Table9[USA_States]))),
IF(C364="Canada",
    INDEX(Table9[Canada_States], RANDBETWEEN(1, COUNTA(Table9[Canada_States]))),
IF(C364="UK",
    INDEX(Table9[Uk_States], RANDBETWEEN(1, COUNTA(Table9[Uk_States]))),
IF(C364="Australia",
    INDEX(Table9[Australia_States], RANDBETWEEN(1, COUNTA(Table9[Australia_States]))),
IF(C364="India",
    INDEX(Table9[India_states], RANDBETWEEN(1, COUNTA(Table9[India_states]))),
IF(C364="New Zealand",
    INDEX(Table9[NewZealand_States], RANDBETWEEN(1, COUNTA(Table9[NewZealand_States]))),
""))))))</f>
        <v>Otago</v>
      </c>
      <c r="C364" s="20" t="s">
        <v>20</v>
      </c>
      <c r="D364" s="20" t="s">
        <v>56</v>
      </c>
      <c r="E364" s="21">
        <v>45318</v>
      </c>
      <c r="F364" s="22">
        <v>45318</v>
      </c>
      <c r="G364" s="23">
        <v>45318</v>
      </c>
      <c r="H364" s="24">
        <f t="shared" si="30"/>
        <v>2.6157894736842104</v>
      </c>
      <c r="I364" s="24">
        <f t="shared" si="31"/>
        <v>1242.5</v>
      </c>
      <c r="J364" s="24">
        <f t="shared" si="32"/>
        <v>10.463157894736842</v>
      </c>
      <c r="K364" s="25">
        <v>4970</v>
      </c>
      <c r="L364" s="26">
        <v>475</v>
      </c>
      <c r="M364" s="24">
        <f t="shared" si="33"/>
        <v>7.8473684210526313</v>
      </c>
      <c r="N364" s="24">
        <f t="shared" si="34"/>
        <v>3727.5</v>
      </c>
      <c r="O364" s="27" t="str">
        <f t="shared" si="35"/>
        <v>Average</v>
      </c>
      <c r="W364" s="50"/>
      <c r="X364" s="50"/>
      <c r="Y364" s="50"/>
      <c r="Z364" s="50"/>
      <c r="AA364" s="50"/>
      <c r="AB364" s="50"/>
    </row>
    <row r="365" spans="1:28" x14ac:dyDescent="0.25">
      <c r="A365" s="19" t="s">
        <v>24</v>
      </c>
      <c r="B365" s="19" t="str">
        <f ca="1">IF(C365="USA",
    INDEX(Table9[USA_States], RANDBETWEEN(1, COUNTA(Table9[USA_States]))),
IF(C365="Canada",
    INDEX(Table9[Canada_States], RANDBETWEEN(1, COUNTA(Table9[Canada_States]))),
IF(C365="UK",
    INDEX(Table9[Uk_States], RANDBETWEEN(1, COUNTA(Table9[Uk_States]))),
IF(C365="Australia",
    INDEX(Table9[Australia_States], RANDBETWEEN(1, COUNTA(Table9[Australia_States]))),
IF(C365="India",
    INDEX(Table9[India_states], RANDBETWEEN(1, COUNTA(Table9[India_states]))),
IF(C365="New Zealand",
    INDEX(Table9[NewZealand_States], RANDBETWEEN(1, COUNTA(Table9[NewZealand_States]))),
""))))))</f>
        <v>England</v>
      </c>
      <c r="C365" s="20" t="s">
        <v>6</v>
      </c>
      <c r="D365" s="20" t="s">
        <v>21</v>
      </c>
      <c r="E365" s="21">
        <v>45319</v>
      </c>
      <c r="F365" s="22">
        <v>45319</v>
      </c>
      <c r="G365" s="23">
        <v>45319</v>
      </c>
      <c r="H365" s="24">
        <f t="shared" si="30"/>
        <v>2.2346153846153847</v>
      </c>
      <c r="I365" s="24">
        <f t="shared" si="31"/>
        <v>145.25</v>
      </c>
      <c r="J365" s="24">
        <f t="shared" si="32"/>
        <v>8.9384615384615387</v>
      </c>
      <c r="K365" s="25">
        <v>581</v>
      </c>
      <c r="L365" s="26">
        <v>65</v>
      </c>
      <c r="M365" s="24">
        <f t="shared" si="33"/>
        <v>6.703846153846154</v>
      </c>
      <c r="N365" s="24">
        <f t="shared" si="34"/>
        <v>435.75</v>
      </c>
      <c r="O365" s="27" t="str">
        <f t="shared" si="35"/>
        <v>Average</v>
      </c>
      <c r="W365" s="50"/>
      <c r="X365" s="50"/>
      <c r="Y365" s="50"/>
      <c r="Z365" s="50"/>
      <c r="AA365" s="50"/>
      <c r="AB365" s="50"/>
    </row>
    <row r="366" spans="1:28" x14ac:dyDescent="0.25">
      <c r="A366" s="19" t="s">
        <v>37</v>
      </c>
      <c r="B366" s="19" t="str">
        <f ca="1">IF(C366="USA",
    INDEX(Table9[USA_States], RANDBETWEEN(1, COUNTA(Table9[USA_States]))),
IF(C366="Canada",
    INDEX(Table9[Canada_States], RANDBETWEEN(1, COUNTA(Table9[Canada_States]))),
IF(C366="UK",
    INDEX(Table9[Uk_States], RANDBETWEEN(1, COUNTA(Table9[Uk_States]))),
IF(C366="Australia",
    INDEX(Table9[Australia_States], RANDBETWEEN(1, COUNTA(Table9[Australia_States]))),
IF(C366="India",
    INDEX(Table9[India_states], RANDBETWEEN(1, COUNTA(Table9[India_states]))),
IF(C366="New Zealand",
    INDEX(Table9[NewZealand_States], RANDBETWEEN(1, COUNTA(Table9[NewZealand_States]))),
""))))))</f>
        <v>Victoria</v>
      </c>
      <c r="C366" s="20" t="s">
        <v>14</v>
      </c>
      <c r="D366" s="20" t="s">
        <v>34</v>
      </c>
      <c r="E366" s="21">
        <v>45471</v>
      </c>
      <c r="F366" s="22">
        <v>45471</v>
      </c>
      <c r="G366" s="23">
        <v>45471</v>
      </c>
      <c r="H366" s="24">
        <f t="shared" si="30"/>
        <v>2.7909967845659165</v>
      </c>
      <c r="I366" s="24">
        <f t="shared" si="31"/>
        <v>868</v>
      </c>
      <c r="J366" s="24">
        <f t="shared" si="32"/>
        <v>11.163987138263666</v>
      </c>
      <c r="K366" s="25">
        <v>3472</v>
      </c>
      <c r="L366" s="26">
        <v>311</v>
      </c>
      <c r="M366" s="24">
        <f t="shared" si="33"/>
        <v>8.3729903536977499</v>
      </c>
      <c r="N366" s="24">
        <f t="shared" si="34"/>
        <v>2604</v>
      </c>
      <c r="O366" s="27" t="str">
        <f t="shared" si="35"/>
        <v>Average</v>
      </c>
      <c r="W366" s="50"/>
      <c r="X366" s="50"/>
      <c r="Y366" s="50"/>
      <c r="Z366" s="50"/>
      <c r="AA366" s="50"/>
      <c r="AB366" s="50"/>
    </row>
    <row r="367" spans="1:28" x14ac:dyDescent="0.25">
      <c r="A367" s="19" t="s">
        <v>39</v>
      </c>
      <c r="B367" s="19" t="str">
        <f ca="1">IF(C367="USA",
    INDEX(Table9[USA_States], RANDBETWEEN(1, COUNTA(Table9[USA_States]))),
IF(C367="Canada",
    INDEX(Table9[Canada_States], RANDBETWEEN(1, COUNTA(Table9[Canada_States]))),
IF(C367="UK",
    INDEX(Table9[Uk_States], RANDBETWEEN(1, COUNTA(Table9[Uk_States]))),
IF(C367="Australia",
    INDEX(Table9[Australia_States], RANDBETWEEN(1, COUNTA(Table9[Australia_States]))),
IF(C367="India",
    INDEX(Table9[India_states], RANDBETWEEN(1, COUNTA(Table9[India_states]))),
IF(C367="New Zealand",
    INDEX(Table9[NewZealand_States], RANDBETWEEN(1, COUNTA(Table9[NewZealand_States]))),
""))))))</f>
        <v>Scotland</v>
      </c>
      <c r="C367" s="20" t="s">
        <v>6</v>
      </c>
      <c r="D367" s="20" t="s">
        <v>51</v>
      </c>
      <c r="E367" s="21">
        <v>45353</v>
      </c>
      <c r="F367" s="22">
        <v>45353</v>
      </c>
      <c r="G367" s="23">
        <v>45353</v>
      </c>
      <c r="H367" s="24">
        <f t="shared" si="30"/>
        <v>25.191860465116278</v>
      </c>
      <c r="I367" s="24">
        <f t="shared" si="31"/>
        <v>1083.25</v>
      </c>
      <c r="J367" s="24">
        <f t="shared" si="32"/>
        <v>100.76744186046511</v>
      </c>
      <c r="K367" s="25">
        <v>4333</v>
      </c>
      <c r="L367" s="26">
        <v>43</v>
      </c>
      <c r="M367" s="24">
        <f t="shared" si="33"/>
        <v>75.575581395348834</v>
      </c>
      <c r="N367" s="24">
        <f t="shared" si="34"/>
        <v>3249.75</v>
      </c>
      <c r="O367" s="27" t="str">
        <f t="shared" si="35"/>
        <v>Average</v>
      </c>
      <c r="W367" s="50"/>
      <c r="X367" s="50"/>
      <c r="Y367" s="50"/>
      <c r="Z367" s="50"/>
      <c r="AA367" s="50"/>
      <c r="AB367" s="50"/>
    </row>
    <row r="368" spans="1:28" x14ac:dyDescent="0.25">
      <c r="A368" s="19" t="s">
        <v>45</v>
      </c>
      <c r="B368" s="19" t="str">
        <f ca="1">IF(C368="USA",
    INDEX(Table9[USA_States], RANDBETWEEN(1, COUNTA(Table9[USA_States]))),
IF(C368="Canada",
    INDEX(Table9[Canada_States], RANDBETWEEN(1, COUNTA(Table9[Canada_States]))),
IF(C368="UK",
    INDEX(Table9[Uk_States], RANDBETWEEN(1, COUNTA(Table9[Uk_States]))),
IF(C368="Australia",
    INDEX(Table9[Australia_States], RANDBETWEEN(1, COUNTA(Table9[Australia_States]))),
IF(C368="India",
    INDEX(Table9[India_states], RANDBETWEEN(1, COUNTA(Table9[India_states]))),
IF(C368="New Zealand",
    INDEX(Table9[NewZealand_States], RANDBETWEEN(1, COUNTA(Table9[NewZealand_States]))),
""))))))</f>
        <v>Sydney</v>
      </c>
      <c r="C368" s="20" t="s">
        <v>14</v>
      </c>
      <c r="D368" s="20" t="s">
        <v>19</v>
      </c>
      <c r="E368" s="21">
        <v>45439</v>
      </c>
      <c r="F368" s="22">
        <v>45439</v>
      </c>
      <c r="G368" s="23">
        <v>45439</v>
      </c>
      <c r="H368" s="24">
        <f t="shared" si="30"/>
        <v>31.971153846153847</v>
      </c>
      <c r="I368" s="24">
        <f t="shared" si="31"/>
        <v>831.25</v>
      </c>
      <c r="J368" s="24">
        <f t="shared" si="32"/>
        <v>127.88461538461539</v>
      </c>
      <c r="K368" s="25">
        <v>3325</v>
      </c>
      <c r="L368" s="26">
        <v>26</v>
      </c>
      <c r="M368" s="24">
        <f t="shared" si="33"/>
        <v>95.913461538461547</v>
      </c>
      <c r="N368" s="24">
        <f t="shared" si="34"/>
        <v>2493.75</v>
      </c>
      <c r="O368" s="27" t="str">
        <f t="shared" si="35"/>
        <v>Average</v>
      </c>
      <c r="W368" s="50"/>
      <c r="X368" s="50"/>
      <c r="Y368" s="50"/>
      <c r="Z368" s="50"/>
      <c r="AA368" s="50"/>
      <c r="AB368" s="50"/>
    </row>
    <row r="369" spans="1:28" x14ac:dyDescent="0.25">
      <c r="A369" s="19" t="s">
        <v>42</v>
      </c>
      <c r="B369" s="19" t="str">
        <f ca="1">IF(C369="USA",
    INDEX(Table9[USA_States], RANDBETWEEN(1, COUNTA(Table9[USA_States]))),
IF(C369="Canada",
    INDEX(Table9[Canada_States], RANDBETWEEN(1, COUNTA(Table9[Canada_States]))),
IF(C369="UK",
    INDEX(Table9[Uk_States], RANDBETWEEN(1, COUNTA(Table9[Uk_States]))),
IF(C369="Australia",
    INDEX(Table9[Australia_States], RANDBETWEEN(1, COUNTA(Table9[Australia_States]))),
IF(C369="India",
    INDEX(Table9[India_states], RANDBETWEEN(1, COUNTA(Table9[India_states]))),
IF(C369="New Zealand",
    INDEX(Table9[NewZealand_States], RANDBETWEEN(1, COUNTA(Table9[NewZealand_States]))),
""))))))</f>
        <v>Arkansas</v>
      </c>
      <c r="C369" s="20" t="s">
        <v>25</v>
      </c>
      <c r="D369" s="20" t="s">
        <v>46</v>
      </c>
      <c r="E369" s="21">
        <v>45473</v>
      </c>
      <c r="F369" s="22">
        <v>45473</v>
      </c>
      <c r="G369" s="23">
        <v>45473</v>
      </c>
      <c r="H369" s="24">
        <f t="shared" si="30"/>
        <v>34.875</v>
      </c>
      <c r="I369" s="24">
        <f t="shared" si="31"/>
        <v>2929.5</v>
      </c>
      <c r="J369" s="24">
        <f t="shared" si="32"/>
        <v>139.5</v>
      </c>
      <c r="K369" s="25">
        <v>11718</v>
      </c>
      <c r="L369" s="26">
        <v>84</v>
      </c>
      <c r="M369" s="24">
        <f t="shared" si="33"/>
        <v>104.625</v>
      </c>
      <c r="N369" s="24">
        <f t="shared" si="34"/>
        <v>8788.5</v>
      </c>
      <c r="O369" s="27" t="str">
        <f t="shared" si="35"/>
        <v>Good</v>
      </c>
      <c r="W369" s="50"/>
      <c r="X369" s="50"/>
      <c r="Y369" s="50"/>
      <c r="Z369" s="50"/>
      <c r="AA369" s="50"/>
      <c r="AB369" s="50"/>
    </row>
    <row r="370" spans="1:28" x14ac:dyDescent="0.25">
      <c r="A370" s="19" t="s">
        <v>24</v>
      </c>
      <c r="B370" s="19" t="str">
        <f ca="1">IF(C370="USA",
    INDEX(Table9[USA_States], RANDBETWEEN(1, COUNTA(Table9[USA_States]))),
IF(C370="Canada",
    INDEX(Table9[Canada_States], RANDBETWEEN(1, COUNTA(Table9[Canada_States]))),
IF(C370="UK",
    INDEX(Table9[Uk_States], RANDBETWEEN(1, COUNTA(Table9[Uk_States]))),
IF(C370="Australia",
    INDEX(Table9[Australia_States], RANDBETWEEN(1, COUNTA(Table9[Australia_States]))),
IF(C370="India",
    INDEX(Table9[India_states], RANDBETWEEN(1, COUNTA(Table9[India_states]))),
IF(C370="New Zealand",
    INDEX(Table9[NewZealand_States], RANDBETWEEN(1, COUNTA(Table9[NewZealand_States]))),
""))))))</f>
        <v>Newfoundland and Labrador</v>
      </c>
      <c r="C370" s="20" t="s">
        <v>28</v>
      </c>
      <c r="D370" s="20" t="s">
        <v>12</v>
      </c>
      <c r="E370" s="21">
        <v>45450</v>
      </c>
      <c r="F370" s="22">
        <v>45450</v>
      </c>
      <c r="G370" s="23">
        <v>45450</v>
      </c>
      <c r="H370" s="24">
        <f t="shared" si="30"/>
        <v>6.7307692307692308</v>
      </c>
      <c r="I370" s="24">
        <f t="shared" si="31"/>
        <v>525</v>
      </c>
      <c r="J370" s="24">
        <f t="shared" si="32"/>
        <v>26.923076923076923</v>
      </c>
      <c r="K370" s="25">
        <v>2100</v>
      </c>
      <c r="L370" s="26">
        <v>78</v>
      </c>
      <c r="M370" s="24">
        <f t="shared" si="33"/>
        <v>20.192307692307693</v>
      </c>
      <c r="N370" s="24">
        <f t="shared" si="34"/>
        <v>1575</v>
      </c>
      <c r="O370" s="27" t="str">
        <f t="shared" si="35"/>
        <v>Average</v>
      </c>
      <c r="W370" s="50"/>
      <c r="X370" s="50"/>
      <c r="Y370" s="50"/>
      <c r="Z370" s="50"/>
      <c r="AA370" s="50"/>
      <c r="AB370" s="50"/>
    </row>
    <row r="371" spans="1:28" x14ac:dyDescent="0.25">
      <c r="A371" s="19" t="s">
        <v>40</v>
      </c>
      <c r="B371" s="19" t="str">
        <f ca="1">IF(C371="USA",
    INDEX(Table9[USA_States], RANDBETWEEN(1, COUNTA(Table9[USA_States]))),
IF(C371="Canada",
    INDEX(Table9[Canada_States], RANDBETWEEN(1, COUNTA(Table9[Canada_States]))),
IF(C371="UK",
    INDEX(Table9[Uk_States], RANDBETWEEN(1, COUNTA(Table9[Uk_States]))),
IF(C371="Australia",
    INDEX(Table9[Australia_States], RANDBETWEEN(1, COUNTA(Table9[Australia_States]))),
IF(C371="India",
    INDEX(Table9[India_states], RANDBETWEEN(1, COUNTA(Table9[India_states]))),
IF(C371="New Zealand",
    INDEX(Table9[NewZealand_States], RANDBETWEEN(1, COUNTA(Table9[NewZealand_States]))),
""))))))</f>
        <v>Tennessee</v>
      </c>
      <c r="C371" s="20" t="s">
        <v>25</v>
      </c>
      <c r="D371" s="20" t="s">
        <v>57</v>
      </c>
      <c r="E371" s="21">
        <v>45424</v>
      </c>
      <c r="F371" s="22">
        <v>45424</v>
      </c>
      <c r="G371" s="23">
        <v>45424</v>
      </c>
      <c r="H371" s="24">
        <f t="shared" si="30"/>
        <v>10.045</v>
      </c>
      <c r="I371" s="24">
        <f t="shared" si="31"/>
        <v>1004.5</v>
      </c>
      <c r="J371" s="24">
        <f t="shared" si="32"/>
        <v>40.18</v>
      </c>
      <c r="K371" s="25">
        <v>4018</v>
      </c>
      <c r="L371" s="26">
        <v>100</v>
      </c>
      <c r="M371" s="24">
        <f t="shared" si="33"/>
        <v>30.134999999999998</v>
      </c>
      <c r="N371" s="24">
        <f t="shared" si="34"/>
        <v>3013.5</v>
      </c>
      <c r="O371" s="27" t="str">
        <f t="shared" si="35"/>
        <v>Average</v>
      </c>
      <c r="W371" s="50"/>
      <c r="X371" s="50"/>
      <c r="Y371" s="50"/>
      <c r="Z371" s="50"/>
      <c r="AA371" s="50"/>
      <c r="AB371" s="50"/>
    </row>
    <row r="372" spans="1:28" x14ac:dyDescent="0.25">
      <c r="A372" s="19" t="s">
        <v>24</v>
      </c>
      <c r="B372" s="19" t="str">
        <f ca="1">IF(C372="USA",
    INDEX(Table9[USA_States], RANDBETWEEN(1, COUNTA(Table9[USA_States]))),
IF(C372="Canada",
    INDEX(Table9[Canada_States], RANDBETWEEN(1, COUNTA(Table9[Canada_States]))),
IF(C372="UK",
    INDEX(Table9[Uk_States], RANDBETWEEN(1, COUNTA(Table9[Uk_States]))),
IF(C372="Australia",
    INDEX(Table9[Australia_States], RANDBETWEEN(1, COUNTA(Table9[Australia_States]))),
IF(C372="India",
    INDEX(Table9[India_states], RANDBETWEEN(1, COUNTA(Table9[India_states]))),
IF(C372="New Zealand",
    INDEX(Table9[NewZealand_States], RANDBETWEEN(1, COUNTA(Table9[NewZealand_States]))),
""))))))</f>
        <v>Gisborne</v>
      </c>
      <c r="C372" s="20" t="s">
        <v>20</v>
      </c>
      <c r="D372" s="20" t="s">
        <v>50</v>
      </c>
      <c r="E372" s="21">
        <v>45502</v>
      </c>
      <c r="F372" s="22">
        <v>45502</v>
      </c>
      <c r="G372" s="23">
        <v>45502</v>
      </c>
      <c r="H372" s="24">
        <f t="shared" si="30"/>
        <v>24.5</v>
      </c>
      <c r="I372" s="24">
        <f t="shared" si="31"/>
        <v>1617</v>
      </c>
      <c r="J372" s="24">
        <f t="shared" si="32"/>
        <v>98</v>
      </c>
      <c r="K372" s="25">
        <v>6468</v>
      </c>
      <c r="L372" s="26">
        <v>66</v>
      </c>
      <c r="M372" s="24">
        <f t="shared" si="33"/>
        <v>73.5</v>
      </c>
      <c r="N372" s="24">
        <f t="shared" si="34"/>
        <v>4851</v>
      </c>
      <c r="O372" s="27" t="str">
        <f t="shared" si="35"/>
        <v>Average</v>
      </c>
      <c r="W372" s="50"/>
      <c r="X372" s="50"/>
      <c r="Y372" s="50"/>
      <c r="Z372" s="50"/>
      <c r="AA372" s="50"/>
      <c r="AB372" s="50"/>
    </row>
    <row r="373" spans="1:28" x14ac:dyDescent="0.25">
      <c r="A373" s="19" t="s">
        <v>42</v>
      </c>
      <c r="B373" s="19" t="str">
        <f ca="1">IF(C373="USA",
    INDEX(Table9[USA_States], RANDBETWEEN(1, COUNTA(Table9[USA_States]))),
IF(C373="Canada",
    INDEX(Table9[Canada_States], RANDBETWEEN(1, COUNTA(Table9[Canada_States]))),
IF(C373="UK",
    INDEX(Table9[Uk_States], RANDBETWEEN(1, COUNTA(Table9[Uk_States]))),
IF(C373="Australia",
    INDEX(Table9[Australia_States], RANDBETWEEN(1, COUNTA(Table9[Australia_States]))),
IF(C373="India",
    INDEX(Table9[India_states], RANDBETWEEN(1, COUNTA(Table9[India_states]))),
IF(C373="New Zealand",
    INDEX(Table9[NewZealand_States], RANDBETWEEN(1, COUNTA(Table9[NewZealand_States]))),
""))))))</f>
        <v>Bristol</v>
      </c>
      <c r="C373" s="20" t="s">
        <v>6</v>
      </c>
      <c r="D373" s="20" t="s">
        <v>43</v>
      </c>
      <c r="E373" s="21">
        <v>45507</v>
      </c>
      <c r="F373" s="22">
        <v>45507</v>
      </c>
      <c r="G373" s="23">
        <v>45507</v>
      </c>
      <c r="H373" s="24">
        <f t="shared" si="30"/>
        <v>6.8283018867924525</v>
      </c>
      <c r="I373" s="24">
        <f t="shared" si="31"/>
        <v>1809.5</v>
      </c>
      <c r="J373" s="24">
        <f t="shared" si="32"/>
        <v>27.31320754716981</v>
      </c>
      <c r="K373" s="25">
        <v>7238</v>
      </c>
      <c r="L373" s="26">
        <v>265</v>
      </c>
      <c r="M373" s="24">
        <f t="shared" si="33"/>
        <v>20.484905660377358</v>
      </c>
      <c r="N373" s="24">
        <f t="shared" si="34"/>
        <v>5428.5</v>
      </c>
      <c r="O373" s="27" t="str">
        <f t="shared" si="35"/>
        <v>Average</v>
      </c>
      <c r="W373" s="50"/>
      <c r="X373" s="50"/>
      <c r="Y373" s="50"/>
      <c r="Z373" s="50"/>
      <c r="AA373" s="50"/>
      <c r="AB373" s="50"/>
    </row>
    <row r="374" spans="1:28" x14ac:dyDescent="0.25">
      <c r="A374" s="19" t="s">
        <v>24</v>
      </c>
      <c r="B374" s="19" t="str">
        <f ca="1">IF(C374="USA",
    INDEX(Table9[USA_States], RANDBETWEEN(1, COUNTA(Table9[USA_States]))),
IF(C374="Canada",
    INDEX(Table9[Canada_States], RANDBETWEEN(1, COUNTA(Table9[Canada_States]))),
IF(C374="UK",
    INDEX(Table9[Uk_States], RANDBETWEEN(1, COUNTA(Table9[Uk_States]))),
IF(C374="Australia",
    INDEX(Table9[Australia_States], RANDBETWEEN(1, COUNTA(Table9[Australia_States]))),
IF(C374="India",
    INDEX(Table9[India_states], RANDBETWEEN(1, COUNTA(Table9[India_states]))),
IF(C374="New Zealand",
    INDEX(Table9[NewZealand_States], RANDBETWEEN(1, COUNTA(Table9[NewZealand_States]))),
""))))))</f>
        <v>West Bengal</v>
      </c>
      <c r="C374" s="20" t="s">
        <v>9</v>
      </c>
      <c r="D374" s="20" t="s">
        <v>55</v>
      </c>
      <c r="E374" s="21">
        <v>45522</v>
      </c>
      <c r="F374" s="22">
        <v>45522</v>
      </c>
      <c r="G374" s="23">
        <v>45522</v>
      </c>
      <c r="H374" s="24">
        <f t="shared" si="30"/>
        <v>11.443262411347519</v>
      </c>
      <c r="I374" s="24">
        <f t="shared" si="31"/>
        <v>1613.5</v>
      </c>
      <c r="J374" s="24">
        <f t="shared" si="32"/>
        <v>45.773049645390074</v>
      </c>
      <c r="K374" s="25">
        <v>6454</v>
      </c>
      <c r="L374" s="26">
        <v>141</v>
      </c>
      <c r="M374" s="24">
        <f t="shared" si="33"/>
        <v>34.329787234042556</v>
      </c>
      <c r="N374" s="24">
        <f t="shared" si="34"/>
        <v>4840.5</v>
      </c>
      <c r="O374" s="27" t="str">
        <f t="shared" si="35"/>
        <v>Average</v>
      </c>
      <c r="W374" s="50"/>
      <c r="X374" s="50"/>
      <c r="Y374" s="50"/>
      <c r="Z374" s="50"/>
      <c r="AA374" s="50"/>
      <c r="AB374" s="50"/>
    </row>
    <row r="375" spans="1:28" x14ac:dyDescent="0.25">
      <c r="A375" s="19" t="s">
        <v>33</v>
      </c>
      <c r="B375" s="19" t="str">
        <f ca="1">IF(C375="USA",
    INDEX(Table9[USA_States], RANDBETWEEN(1, COUNTA(Table9[USA_States]))),
IF(C375="Canada",
    INDEX(Table9[Canada_States], RANDBETWEEN(1, COUNTA(Table9[Canada_States]))),
IF(C375="UK",
    INDEX(Table9[Uk_States], RANDBETWEEN(1, COUNTA(Table9[Uk_States]))),
IF(C375="Australia",
    INDEX(Table9[Australia_States], RANDBETWEEN(1, COUNTA(Table9[Australia_States]))),
IF(C375="India",
    INDEX(Table9[India_states], RANDBETWEEN(1, COUNTA(Table9[India_states]))),
IF(C375="New Zealand",
    INDEX(Table9[NewZealand_States], RANDBETWEEN(1, COUNTA(Table9[NewZealand_States]))),
""))))))</f>
        <v>Northern Ireland</v>
      </c>
      <c r="C375" s="20" t="s">
        <v>6</v>
      </c>
      <c r="D375" s="20" t="s">
        <v>43</v>
      </c>
      <c r="E375" s="21">
        <v>45473</v>
      </c>
      <c r="F375" s="22">
        <v>45473</v>
      </c>
      <c r="G375" s="23">
        <v>45473</v>
      </c>
      <c r="H375" s="24">
        <f t="shared" si="30"/>
        <v>21.299342105263158</v>
      </c>
      <c r="I375" s="24">
        <f t="shared" si="31"/>
        <v>1618.75</v>
      </c>
      <c r="J375" s="24">
        <f t="shared" si="32"/>
        <v>85.19736842105263</v>
      </c>
      <c r="K375" s="25">
        <v>6475</v>
      </c>
      <c r="L375" s="26">
        <v>76</v>
      </c>
      <c r="M375" s="24">
        <f t="shared" si="33"/>
        <v>63.898026315789473</v>
      </c>
      <c r="N375" s="24">
        <f t="shared" si="34"/>
        <v>4856.25</v>
      </c>
      <c r="O375" s="27" t="str">
        <f t="shared" si="35"/>
        <v>Average</v>
      </c>
      <c r="W375" s="50"/>
      <c r="X375" s="50"/>
      <c r="Y375" s="50"/>
      <c r="Z375" s="50"/>
      <c r="AA375" s="50"/>
      <c r="AB375" s="50"/>
    </row>
    <row r="376" spans="1:28" x14ac:dyDescent="0.25">
      <c r="A376" s="19" t="s">
        <v>54</v>
      </c>
      <c r="B376" s="19" t="str">
        <f ca="1">IF(C376="USA",
    INDEX(Table9[USA_States], RANDBETWEEN(1, COUNTA(Table9[USA_States]))),
IF(C376="Canada",
    INDEX(Table9[Canada_States], RANDBETWEEN(1, COUNTA(Table9[Canada_States]))),
IF(C376="UK",
    INDEX(Table9[Uk_States], RANDBETWEEN(1, COUNTA(Table9[Uk_States]))),
IF(C376="Australia",
    INDEX(Table9[Australia_States], RANDBETWEEN(1, COUNTA(Table9[Australia_States]))),
IF(C376="India",
    INDEX(Table9[India_states], RANDBETWEEN(1, COUNTA(Table9[India_states]))),
IF(C376="New Zealand",
    INDEX(Table9[NewZealand_States], RANDBETWEEN(1, COUNTA(Table9[NewZealand_States]))),
""))))))</f>
        <v>Birmingham</v>
      </c>
      <c r="C376" s="20" t="s">
        <v>6</v>
      </c>
      <c r="D376" s="20" t="s">
        <v>26</v>
      </c>
      <c r="E376" s="21">
        <v>45409</v>
      </c>
      <c r="F376" s="22">
        <v>45409</v>
      </c>
      <c r="G376" s="23">
        <v>45409</v>
      </c>
      <c r="H376" s="24">
        <f t="shared" si="30"/>
        <v>65.916666666666671</v>
      </c>
      <c r="I376" s="24">
        <f t="shared" si="31"/>
        <v>3559.5000000000005</v>
      </c>
      <c r="J376" s="24">
        <f t="shared" si="32"/>
        <v>263.66666666666669</v>
      </c>
      <c r="K376" s="25">
        <v>14238</v>
      </c>
      <c r="L376" s="26">
        <v>54</v>
      </c>
      <c r="M376" s="24">
        <f t="shared" si="33"/>
        <v>197.75</v>
      </c>
      <c r="N376" s="24">
        <f t="shared" si="34"/>
        <v>10678.5</v>
      </c>
      <c r="O376" s="27" t="str">
        <f t="shared" si="35"/>
        <v>Very Good</v>
      </c>
      <c r="W376" s="50"/>
      <c r="X376" s="50"/>
      <c r="Y376" s="50"/>
      <c r="Z376" s="50"/>
      <c r="AA376" s="50"/>
      <c r="AB376" s="50"/>
    </row>
    <row r="377" spans="1:28" x14ac:dyDescent="0.25">
      <c r="A377" s="19" t="s">
        <v>27</v>
      </c>
      <c r="B377" s="19" t="str">
        <f ca="1">IF(C377="USA",
    INDEX(Table9[USA_States], RANDBETWEEN(1, COUNTA(Table9[USA_States]))),
IF(C377="Canada",
    INDEX(Table9[Canada_States], RANDBETWEEN(1, COUNTA(Table9[Canada_States]))),
IF(C377="UK",
    INDEX(Table9[Uk_States], RANDBETWEEN(1, COUNTA(Table9[Uk_States]))),
IF(C377="Australia",
    INDEX(Table9[Australia_States], RANDBETWEEN(1, COUNTA(Table9[Australia_States]))),
IF(C377="India",
    INDEX(Table9[India_states], RANDBETWEEN(1, COUNTA(Table9[India_states]))),
IF(C377="New Zealand",
    INDEX(Table9[NewZealand_States], RANDBETWEEN(1, COUNTA(Table9[NewZealand_States]))),
""))))))</f>
        <v>Yukon</v>
      </c>
      <c r="C377" s="20" t="s">
        <v>28</v>
      </c>
      <c r="D377" s="20" t="s">
        <v>10</v>
      </c>
      <c r="E377" s="21">
        <v>45402</v>
      </c>
      <c r="F377" s="22">
        <v>45402</v>
      </c>
      <c r="G377" s="23">
        <v>45402</v>
      </c>
      <c r="H377" s="24">
        <f t="shared" si="30"/>
        <v>0.84198113207547165</v>
      </c>
      <c r="I377" s="24">
        <f t="shared" si="31"/>
        <v>357</v>
      </c>
      <c r="J377" s="24">
        <f t="shared" si="32"/>
        <v>3.3679245283018866</v>
      </c>
      <c r="K377" s="25">
        <v>1428</v>
      </c>
      <c r="L377" s="26">
        <v>424</v>
      </c>
      <c r="M377" s="24">
        <f t="shared" si="33"/>
        <v>2.5259433962264151</v>
      </c>
      <c r="N377" s="24">
        <f t="shared" si="34"/>
        <v>1071</v>
      </c>
      <c r="O377" s="27" t="str">
        <f t="shared" si="35"/>
        <v>Average</v>
      </c>
      <c r="W377" s="50"/>
      <c r="X377" s="50"/>
      <c r="Y377" s="50"/>
      <c r="Z377" s="50"/>
      <c r="AA377" s="50"/>
      <c r="AB377" s="50"/>
    </row>
    <row r="378" spans="1:28" x14ac:dyDescent="0.25">
      <c r="A378" s="19" t="s">
        <v>23</v>
      </c>
      <c r="B378" s="19" t="str">
        <f ca="1">IF(C378="USA",
    INDEX(Table9[USA_States], RANDBETWEEN(1, COUNTA(Table9[USA_States]))),
IF(C378="Canada",
    INDEX(Table9[Canada_States], RANDBETWEEN(1, COUNTA(Table9[Canada_States]))),
IF(C378="UK",
    INDEX(Table9[Uk_States], RANDBETWEEN(1, COUNTA(Table9[Uk_States]))),
IF(C378="Australia",
    INDEX(Table9[Australia_States], RANDBETWEEN(1, COUNTA(Table9[Australia_States]))),
IF(C378="India",
    INDEX(Table9[India_states], RANDBETWEEN(1, COUNTA(Table9[India_states]))),
IF(C378="New Zealand",
    INDEX(Table9[NewZealand_States], RANDBETWEEN(1, COUNTA(Table9[NewZealand_States]))),
""))))))</f>
        <v>Gujarat</v>
      </c>
      <c r="C378" s="20" t="s">
        <v>9</v>
      </c>
      <c r="D378" s="20" t="s">
        <v>38</v>
      </c>
      <c r="E378" s="21">
        <v>45295</v>
      </c>
      <c r="F378" s="22">
        <v>45295</v>
      </c>
      <c r="G378" s="23">
        <v>45295</v>
      </c>
      <c r="H378" s="24">
        <f t="shared" si="30"/>
        <v>15.044776119402986</v>
      </c>
      <c r="I378" s="24">
        <f t="shared" si="31"/>
        <v>2016</v>
      </c>
      <c r="J378" s="24">
        <f t="shared" si="32"/>
        <v>60.179104477611943</v>
      </c>
      <c r="K378" s="25">
        <v>8064</v>
      </c>
      <c r="L378" s="26">
        <v>134</v>
      </c>
      <c r="M378" s="24">
        <f t="shared" si="33"/>
        <v>45.134328358208961</v>
      </c>
      <c r="N378" s="24">
        <f t="shared" si="34"/>
        <v>6048</v>
      </c>
      <c r="O378" s="27" t="str">
        <f t="shared" si="35"/>
        <v>Good</v>
      </c>
      <c r="W378" s="50"/>
      <c r="X378" s="50"/>
      <c r="Y378" s="50"/>
      <c r="Z378" s="50"/>
      <c r="AA378" s="50"/>
      <c r="AB378" s="50"/>
    </row>
    <row r="379" spans="1:28" x14ac:dyDescent="0.25">
      <c r="A379" s="19" t="s">
        <v>54</v>
      </c>
      <c r="B379" s="19" t="str">
        <f ca="1">IF(C379="USA",
    INDEX(Table9[USA_States], RANDBETWEEN(1, COUNTA(Table9[USA_States]))),
IF(C379="Canada",
    INDEX(Table9[Canada_States], RANDBETWEEN(1, COUNTA(Table9[Canada_States]))),
IF(C379="UK",
    INDEX(Table9[Uk_States], RANDBETWEEN(1, COUNTA(Table9[Uk_States]))),
IF(C379="Australia",
    INDEX(Table9[Australia_States], RANDBETWEEN(1, COUNTA(Table9[Australia_States]))),
IF(C379="India",
    INDEX(Table9[India_states], RANDBETWEEN(1, COUNTA(Table9[India_states]))),
IF(C379="New Zealand",
    INDEX(Table9[NewZealand_States], RANDBETWEEN(1, COUNTA(Table9[NewZealand_States]))),
""))))))</f>
        <v>South Australia</v>
      </c>
      <c r="C379" s="20" t="s">
        <v>14</v>
      </c>
      <c r="D379" s="20" t="s">
        <v>7</v>
      </c>
      <c r="E379" s="21">
        <v>45343</v>
      </c>
      <c r="F379" s="22">
        <v>45343</v>
      </c>
      <c r="G379" s="23">
        <v>45343</v>
      </c>
      <c r="H379" s="24">
        <f t="shared" si="30"/>
        <v>26.25</v>
      </c>
      <c r="I379" s="24">
        <f t="shared" si="31"/>
        <v>2415</v>
      </c>
      <c r="J379" s="24">
        <f t="shared" si="32"/>
        <v>105</v>
      </c>
      <c r="K379" s="25">
        <v>9660</v>
      </c>
      <c r="L379" s="26">
        <v>92</v>
      </c>
      <c r="M379" s="24">
        <f t="shared" si="33"/>
        <v>78.75</v>
      </c>
      <c r="N379" s="24">
        <f t="shared" si="34"/>
        <v>7245</v>
      </c>
      <c r="O379" s="27" t="str">
        <f t="shared" si="35"/>
        <v>Good</v>
      </c>
      <c r="W379" s="50"/>
      <c r="X379" s="50"/>
      <c r="Y379" s="50"/>
      <c r="Z379" s="50"/>
      <c r="AA379" s="50"/>
      <c r="AB379" s="50"/>
    </row>
    <row r="380" spans="1:28" x14ac:dyDescent="0.25">
      <c r="A380" s="19" t="s">
        <v>30</v>
      </c>
      <c r="B380" s="19" t="str">
        <f ca="1">IF(C380="USA",
    INDEX(Table9[USA_States], RANDBETWEEN(1, COUNTA(Table9[USA_States]))),
IF(C380="Canada",
    INDEX(Table9[Canada_States], RANDBETWEEN(1, COUNTA(Table9[Canada_States]))),
IF(C380="UK",
    INDEX(Table9[Uk_States], RANDBETWEEN(1, COUNTA(Table9[Uk_States]))),
IF(C380="Australia",
    INDEX(Table9[Australia_States], RANDBETWEEN(1, COUNTA(Table9[Australia_States]))),
IF(C380="India",
    INDEX(Table9[India_states], RANDBETWEEN(1, COUNTA(Table9[India_states]))),
IF(C380="New Zealand",
    INDEX(Table9[NewZealand_States], RANDBETWEEN(1, COUNTA(Table9[NewZealand_States]))),
""))))))</f>
        <v>Brisbane</v>
      </c>
      <c r="C380" s="20" t="s">
        <v>14</v>
      </c>
      <c r="D380" s="20" t="s">
        <v>43</v>
      </c>
      <c r="E380" s="21">
        <v>45296</v>
      </c>
      <c r="F380" s="22">
        <v>45296</v>
      </c>
      <c r="G380" s="23">
        <v>45296</v>
      </c>
      <c r="H380" s="24">
        <f t="shared" si="30"/>
        <v>38.317708333333336</v>
      </c>
      <c r="I380" s="24">
        <f t="shared" si="31"/>
        <v>1839.25</v>
      </c>
      <c r="J380" s="24">
        <f t="shared" si="32"/>
        <v>153.27083333333334</v>
      </c>
      <c r="K380" s="25">
        <v>7357</v>
      </c>
      <c r="L380" s="26">
        <v>48</v>
      </c>
      <c r="M380" s="24">
        <f t="shared" si="33"/>
        <v>114.953125</v>
      </c>
      <c r="N380" s="24">
        <f t="shared" si="34"/>
        <v>5517.75</v>
      </c>
      <c r="O380" s="27" t="str">
        <f t="shared" si="35"/>
        <v>Average</v>
      </c>
      <c r="W380" s="50"/>
      <c r="X380" s="50"/>
      <c r="Y380" s="50"/>
      <c r="Z380" s="50"/>
      <c r="AA380" s="50"/>
      <c r="AB380" s="50"/>
    </row>
    <row r="381" spans="1:28" x14ac:dyDescent="0.25">
      <c r="A381" s="19" t="s">
        <v>33</v>
      </c>
      <c r="B381" s="19" t="str">
        <f ca="1">IF(C381="USA",
    INDEX(Table9[USA_States], RANDBETWEEN(1, COUNTA(Table9[USA_States]))),
IF(C381="Canada",
    INDEX(Table9[Canada_States], RANDBETWEEN(1, COUNTA(Table9[Canada_States]))),
IF(C381="UK",
    INDEX(Table9[Uk_States], RANDBETWEEN(1, COUNTA(Table9[Uk_States]))),
IF(C381="Australia",
    INDEX(Table9[Australia_States], RANDBETWEEN(1, COUNTA(Table9[Australia_States]))),
IF(C381="India",
    INDEX(Table9[India_states], RANDBETWEEN(1, COUNTA(Table9[India_states]))),
IF(C381="New Zealand",
    INDEX(Table9[NewZealand_States], RANDBETWEEN(1, COUNTA(Table9[NewZealand_States]))),
""))))))</f>
        <v>Assam</v>
      </c>
      <c r="C381" s="20" t="s">
        <v>9</v>
      </c>
      <c r="D381" s="20" t="s">
        <v>31</v>
      </c>
      <c r="E381" s="21">
        <v>45488</v>
      </c>
      <c r="F381" s="22">
        <v>45488</v>
      </c>
      <c r="G381" s="23">
        <v>45488</v>
      </c>
      <c r="H381" s="24">
        <f t="shared" si="30"/>
        <v>32.907608695652172</v>
      </c>
      <c r="I381" s="24">
        <f t="shared" si="31"/>
        <v>1513.75</v>
      </c>
      <c r="J381" s="24">
        <f t="shared" si="32"/>
        <v>131.63043478260869</v>
      </c>
      <c r="K381" s="25">
        <v>6055</v>
      </c>
      <c r="L381" s="26">
        <v>46</v>
      </c>
      <c r="M381" s="24">
        <f t="shared" si="33"/>
        <v>98.722826086956516</v>
      </c>
      <c r="N381" s="24">
        <f t="shared" si="34"/>
        <v>4541.25</v>
      </c>
      <c r="O381" s="27" t="str">
        <f t="shared" si="35"/>
        <v>Average</v>
      </c>
      <c r="W381" s="50"/>
      <c r="X381" s="50"/>
      <c r="Y381" s="50"/>
      <c r="Z381" s="50"/>
      <c r="AA381" s="50"/>
      <c r="AB381" s="50"/>
    </row>
    <row r="382" spans="1:28" x14ac:dyDescent="0.25">
      <c r="A382" s="19" t="s">
        <v>22</v>
      </c>
      <c r="B382" s="19" t="str">
        <f ca="1">IF(C382="USA",
    INDEX(Table9[USA_States], RANDBETWEEN(1, COUNTA(Table9[USA_States]))),
IF(C382="Canada",
    INDEX(Table9[Canada_States], RANDBETWEEN(1, COUNTA(Table9[Canada_States]))),
IF(C382="UK",
    INDEX(Table9[Uk_States], RANDBETWEEN(1, COUNTA(Table9[Uk_States]))),
IF(C382="Australia",
    INDEX(Table9[Australia_States], RANDBETWEEN(1, COUNTA(Table9[Australia_States]))),
IF(C382="India",
    INDEX(Table9[India_states], RANDBETWEEN(1, COUNTA(Table9[India_states]))),
IF(C382="New Zealand",
    INDEX(Table9[NewZealand_States], RANDBETWEEN(1, COUNTA(Table9[NewZealand_States]))),
""))))))</f>
        <v>New South Wales</v>
      </c>
      <c r="C382" s="20" t="s">
        <v>14</v>
      </c>
      <c r="D382" s="20" t="s">
        <v>51</v>
      </c>
      <c r="E382" s="21">
        <v>45437</v>
      </c>
      <c r="F382" s="22">
        <v>45437</v>
      </c>
      <c r="G382" s="23">
        <v>45437</v>
      </c>
      <c r="H382" s="24">
        <f t="shared" si="30"/>
        <v>20.661290322580644</v>
      </c>
      <c r="I382" s="24">
        <f t="shared" si="31"/>
        <v>1281</v>
      </c>
      <c r="J382" s="24">
        <f t="shared" si="32"/>
        <v>82.645161290322577</v>
      </c>
      <c r="K382" s="25">
        <v>5124</v>
      </c>
      <c r="L382" s="26">
        <v>62</v>
      </c>
      <c r="M382" s="24">
        <f t="shared" si="33"/>
        <v>61.983870967741936</v>
      </c>
      <c r="N382" s="24">
        <f t="shared" si="34"/>
        <v>3843</v>
      </c>
      <c r="O382" s="27" t="str">
        <f t="shared" si="35"/>
        <v>Average</v>
      </c>
      <c r="W382" s="50"/>
      <c r="X382" s="50"/>
      <c r="Y382" s="50"/>
      <c r="Z382" s="50"/>
      <c r="AA382" s="50"/>
      <c r="AB382" s="50"/>
    </row>
    <row r="383" spans="1:28" x14ac:dyDescent="0.25">
      <c r="A383" s="19" t="s">
        <v>30</v>
      </c>
      <c r="B383" s="19" t="str">
        <f ca="1">IF(C383="USA",
    INDEX(Table9[USA_States], RANDBETWEEN(1, COUNTA(Table9[USA_States]))),
IF(C383="Canada",
    INDEX(Table9[Canada_States], RANDBETWEEN(1, COUNTA(Table9[Canada_States]))),
IF(C383="UK",
    INDEX(Table9[Uk_States], RANDBETWEEN(1, COUNTA(Table9[Uk_States]))),
IF(C383="Australia",
    INDEX(Table9[Australia_States], RANDBETWEEN(1, COUNTA(Table9[Australia_States]))),
IF(C383="India",
    INDEX(Table9[India_states], RANDBETWEEN(1, COUNTA(Table9[India_states]))),
IF(C383="New Zealand",
    INDEX(Table9[NewZealand_States], RANDBETWEEN(1, COUNTA(Table9[NewZealand_States]))),
""))))))</f>
        <v>Ontario</v>
      </c>
      <c r="C383" s="20" t="s">
        <v>28</v>
      </c>
      <c r="D383" s="20" t="s">
        <v>29</v>
      </c>
      <c r="E383" s="21">
        <v>45402</v>
      </c>
      <c r="F383" s="22">
        <v>45402</v>
      </c>
      <c r="G383" s="23">
        <v>45402</v>
      </c>
      <c r="H383" s="24">
        <f t="shared" si="30"/>
        <v>2.4294692737430168</v>
      </c>
      <c r="I383" s="24">
        <f t="shared" si="31"/>
        <v>869.75</v>
      </c>
      <c r="J383" s="24">
        <f t="shared" si="32"/>
        <v>9.7178770949720672</v>
      </c>
      <c r="K383" s="25">
        <v>3479</v>
      </c>
      <c r="L383" s="26">
        <v>358</v>
      </c>
      <c r="M383" s="24">
        <f t="shared" si="33"/>
        <v>7.2884078212290504</v>
      </c>
      <c r="N383" s="24">
        <f t="shared" si="34"/>
        <v>2609.25</v>
      </c>
      <c r="O383" s="27" t="str">
        <f t="shared" si="35"/>
        <v>Average</v>
      </c>
      <c r="W383" s="50"/>
      <c r="X383" s="50"/>
      <c r="Y383" s="50"/>
      <c r="Z383" s="50"/>
      <c r="AA383" s="50"/>
      <c r="AB383" s="50"/>
    </row>
    <row r="384" spans="1:28" x14ac:dyDescent="0.25">
      <c r="A384" s="19" t="s">
        <v>11</v>
      </c>
      <c r="B384" s="19" t="str">
        <f ca="1">IF(C384="USA",
    INDEX(Table9[USA_States], RANDBETWEEN(1, COUNTA(Table9[USA_States]))),
IF(C384="Canada",
    INDEX(Table9[Canada_States], RANDBETWEEN(1, COUNTA(Table9[Canada_States]))),
IF(C384="UK",
    INDEX(Table9[Uk_States], RANDBETWEEN(1, COUNTA(Table9[Uk_States]))),
IF(C384="Australia",
    INDEX(Table9[Australia_States], RANDBETWEEN(1, COUNTA(Table9[Australia_States]))),
IF(C384="India",
    INDEX(Table9[India_states], RANDBETWEEN(1, COUNTA(Table9[India_states]))),
IF(C384="New Zealand",
    INDEX(Table9[NewZealand_States], RANDBETWEEN(1, COUNTA(Table9[NewZealand_States]))),
""))))))</f>
        <v>Oregon</v>
      </c>
      <c r="C384" s="20" t="s">
        <v>25</v>
      </c>
      <c r="D384" s="20" t="s">
        <v>17</v>
      </c>
      <c r="E384" s="21">
        <v>45445</v>
      </c>
      <c r="F384" s="22">
        <v>45445</v>
      </c>
      <c r="G384" s="23">
        <v>45445</v>
      </c>
      <c r="H384" s="24">
        <f t="shared" si="30"/>
        <v>0.78714859437751006</v>
      </c>
      <c r="I384" s="24">
        <f t="shared" si="31"/>
        <v>196</v>
      </c>
      <c r="J384" s="24">
        <f t="shared" si="32"/>
        <v>3.1485943775100402</v>
      </c>
      <c r="K384" s="25">
        <v>784</v>
      </c>
      <c r="L384" s="26">
        <v>249</v>
      </c>
      <c r="M384" s="24">
        <f t="shared" si="33"/>
        <v>2.3614457831325302</v>
      </c>
      <c r="N384" s="24">
        <f t="shared" si="34"/>
        <v>588</v>
      </c>
      <c r="O384" s="27" t="str">
        <f t="shared" si="35"/>
        <v>Average</v>
      </c>
      <c r="W384" s="50"/>
      <c r="X384" s="50"/>
      <c r="Y384" s="50"/>
      <c r="Z384" s="50"/>
      <c r="AA384" s="50"/>
      <c r="AB384" s="50"/>
    </row>
    <row r="385" spans="1:28" x14ac:dyDescent="0.25">
      <c r="A385" s="19" t="s">
        <v>33</v>
      </c>
      <c r="B385" s="19" t="str">
        <f ca="1">IF(C385="USA",
    INDEX(Table9[USA_States], RANDBETWEEN(1, COUNTA(Table9[USA_States]))),
IF(C385="Canada",
    INDEX(Table9[Canada_States], RANDBETWEEN(1, COUNTA(Table9[Canada_States]))),
IF(C385="UK",
    INDEX(Table9[Uk_States], RANDBETWEEN(1, COUNTA(Table9[Uk_States]))),
IF(C385="Australia",
    INDEX(Table9[Australia_States], RANDBETWEEN(1, COUNTA(Table9[Australia_States]))),
IF(C385="India",
    INDEX(Table9[India_states], RANDBETWEEN(1, COUNTA(Table9[India_states]))),
IF(C385="New Zealand",
    INDEX(Table9[NewZealand_States], RANDBETWEEN(1, COUNTA(Table9[NewZealand_States]))),
""))))))</f>
        <v>Nelson</v>
      </c>
      <c r="C385" s="20" t="s">
        <v>20</v>
      </c>
      <c r="D385" s="20" t="s">
        <v>55</v>
      </c>
      <c r="E385" s="21">
        <v>45507</v>
      </c>
      <c r="F385" s="22">
        <v>45507</v>
      </c>
      <c r="G385" s="23">
        <v>45507</v>
      </c>
      <c r="H385" s="24">
        <f t="shared" si="30"/>
        <v>2.3819444444444446</v>
      </c>
      <c r="I385" s="24">
        <f t="shared" si="31"/>
        <v>343</v>
      </c>
      <c r="J385" s="24">
        <f t="shared" si="32"/>
        <v>9.5277777777777786</v>
      </c>
      <c r="K385" s="25">
        <v>1372</v>
      </c>
      <c r="L385" s="26">
        <v>144</v>
      </c>
      <c r="M385" s="24">
        <f t="shared" si="33"/>
        <v>7.1458333333333339</v>
      </c>
      <c r="N385" s="24">
        <f t="shared" si="34"/>
        <v>1029</v>
      </c>
      <c r="O385" s="27" t="str">
        <f t="shared" si="35"/>
        <v>Average</v>
      </c>
      <c r="W385" s="50"/>
      <c r="X385" s="50"/>
      <c r="Y385" s="50"/>
      <c r="Z385" s="50"/>
      <c r="AA385" s="50"/>
      <c r="AB385" s="50"/>
    </row>
    <row r="386" spans="1:28" x14ac:dyDescent="0.25">
      <c r="A386" s="19" t="s">
        <v>33</v>
      </c>
      <c r="B386" s="19" t="str">
        <f ca="1">IF(C386="USA",
    INDEX(Table9[USA_States], RANDBETWEEN(1, COUNTA(Table9[USA_States]))),
IF(C386="Canada",
    INDEX(Table9[Canada_States], RANDBETWEEN(1, COUNTA(Table9[Canada_States]))),
IF(C386="UK",
    INDEX(Table9[Uk_States], RANDBETWEEN(1, COUNTA(Table9[Uk_States]))),
IF(C386="Australia",
    INDEX(Table9[Australia_States], RANDBETWEEN(1, COUNTA(Table9[Australia_States]))),
IF(C386="India",
    INDEX(Table9[India_states], RANDBETWEEN(1, COUNTA(Table9[India_states]))),
IF(C386="New Zealand",
    INDEX(Table9[NewZealand_States], RANDBETWEEN(1, COUNTA(Table9[NewZealand_States]))),
""))))))</f>
        <v>Northern Territory</v>
      </c>
      <c r="C386" s="20" t="s">
        <v>14</v>
      </c>
      <c r="D386" s="20" t="s">
        <v>36</v>
      </c>
      <c r="E386" s="21">
        <v>45437</v>
      </c>
      <c r="F386" s="22">
        <v>45437</v>
      </c>
      <c r="G386" s="23">
        <v>45437</v>
      </c>
      <c r="H386" s="24">
        <f>J386/4</f>
        <v>4.7115384615384617</v>
      </c>
      <c r="I386" s="24">
        <f t="shared" ref="I386:I449" si="36">H386*L386</f>
        <v>1837.5</v>
      </c>
      <c r="J386" s="24">
        <f t="shared" ref="J386:J449" si="37">K386/L386</f>
        <v>18.846153846153847</v>
      </c>
      <c r="K386" s="25">
        <v>7350</v>
      </c>
      <c r="L386" s="26">
        <v>390</v>
      </c>
      <c r="M386" s="24">
        <f t="shared" ref="M386:M449" si="38">J386-H386</f>
        <v>14.134615384615385</v>
      </c>
      <c r="N386" s="24">
        <f t="shared" ref="N386:N449" si="39">K386-I386</f>
        <v>5512.5</v>
      </c>
      <c r="O386" s="27" t="str">
        <f t="shared" ref="O386:O449" si="40">IF(K386&gt;12000, "Very Good", IF(K386&gt;=8000, "Good", "Average"))</f>
        <v>Average</v>
      </c>
      <c r="W386" s="50"/>
      <c r="X386" s="50"/>
      <c r="Y386" s="50"/>
      <c r="Z386" s="50"/>
      <c r="AA386" s="50"/>
      <c r="AB386" s="50"/>
    </row>
    <row r="387" spans="1:28" x14ac:dyDescent="0.25">
      <c r="A387" s="19" t="s">
        <v>8</v>
      </c>
      <c r="B387" s="19" t="str">
        <f ca="1">IF(C387="USA",
    INDEX(Table9[USA_States], RANDBETWEEN(1, COUNTA(Table9[USA_States]))),
IF(C387="Canada",
    INDEX(Table9[Canada_States], RANDBETWEEN(1, COUNTA(Table9[Canada_States]))),
IF(C387="UK",
    INDEX(Table9[Uk_States], RANDBETWEEN(1, COUNTA(Table9[Uk_States]))),
IF(C387="Australia",
    INDEX(Table9[Australia_States], RANDBETWEEN(1, COUNTA(Table9[Australia_States]))),
IF(C387="India",
    INDEX(Table9[India_states], RANDBETWEEN(1, COUNTA(Table9[India_states]))),
IF(C387="New Zealand",
    INDEX(Table9[NewZealand_States], RANDBETWEEN(1, COUNTA(Table9[NewZealand_States]))),
""))))))</f>
        <v>Northern Ireland</v>
      </c>
      <c r="C387" s="20" t="s">
        <v>6</v>
      </c>
      <c r="D387" s="20" t="s">
        <v>50</v>
      </c>
      <c r="E387" s="21">
        <v>45367</v>
      </c>
      <c r="F387" s="22">
        <v>45367</v>
      </c>
      <c r="G387" s="23">
        <v>45367</v>
      </c>
      <c r="H387" s="24">
        <f t="shared" ref="H387:H449" si="41">J387/4</f>
        <v>20.689873417721518</v>
      </c>
      <c r="I387" s="24">
        <f t="shared" si="36"/>
        <v>1634.5</v>
      </c>
      <c r="J387" s="24">
        <f t="shared" si="37"/>
        <v>82.759493670886073</v>
      </c>
      <c r="K387" s="25">
        <v>6538</v>
      </c>
      <c r="L387" s="26">
        <v>79</v>
      </c>
      <c r="M387" s="24">
        <f t="shared" si="38"/>
        <v>62.069620253164558</v>
      </c>
      <c r="N387" s="24">
        <f t="shared" si="39"/>
        <v>4903.5</v>
      </c>
      <c r="O387" s="27" t="str">
        <f t="shared" si="40"/>
        <v>Average</v>
      </c>
      <c r="W387" s="50"/>
      <c r="X387" s="50"/>
      <c r="Y387" s="50"/>
      <c r="Z387" s="50"/>
      <c r="AA387" s="50"/>
      <c r="AB387" s="50"/>
    </row>
    <row r="388" spans="1:28" x14ac:dyDescent="0.25">
      <c r="A388" s="19" t="s">
        <v>13</v>
      </c>
      <c r="B388" s="19" t="str">
        <f ca="1">IF(C388="USA",
    INDEX(Table9[USA_States], RANDBETWEEN(1, COUNTA(Table9[USA_States]))),
IF(C388="Canada",
    INDEX(Table9[Canada_States], RANDBETWEEN(1, COUNTA(Table9[Canada_States]))),
IF(C388="UK",
    INDEX(Table9[Uk_States], RANDBETWEEN(1, COUNTA(Table9[Uk_States]))),
IF(C388="Australia",
    INDEX(Table9[Australia_States], RANDBETWEEN(1, COUNTA(Table9[Australia_States]))),
IF(C388="India",
    INDEX(Table9[India_states], RANDBETWEEN(1, COUNTA(Table9[India_states]))),
IF(C388="New Zealand",
    INDEX(Table9[NewZealand_States], RANDBETWEEN(1, COUNTA(Table9[NewZealand_States]))),
""))))))</f>
        <v>Western Australia</v>
      </c>
      <c r="C388" s="20" t="s">
        <v>14</v>
      </c>
      <c r="D388" s="20" t="s">
        <v>26</v>
      </c>
      <c r="E388" s="21">
        <v>45477</v>
      </c>
      <c r="F388" s="22">
        <v>45477</v>
      </c>
      <c r="G388" s="23">
        <v>45477</v>
      </c>
      <c r="H388" s="24">
        <f t="shared" si="41"/>
        <v>6.5553278688524594</v>
      </c>
      <c r="I388" s="24">
        <f t="shared" si="36"/>
        <v>799.75</v>
      </c>
      <c r="J388" s="24">
        <f t="shared" si="37"/>
        <v>26.221311475409838</v>
      </c>
      <c r="K388" s="25">
        <v>3199</v>
      </c>
      <c r="L388" s="26">
        <v>122</v>
      </c>
      <c r="M388" s="24">
        <f t="shared" si="38"/>
        <v>19.665983606557379</v>
      </c>
      <c r="N388" s="24">
        <f t="shared" si="39"/>
        <v>2399.25</v>
      </c>
      <c r="O388" s="27" t="str">
        <f t="shared" si="40"/>
        <v>Average</v>
      </c>
      <c r="W388" s="50"/>
      <c r="X388" s="50"/>
      <c r="Y388" s="50"/>
      <c r="Z388" s="50"/>
      <c r="AA388" s="50"/>
      <c r="AB388" s="50"/>
    </row>
    <row r="389" spans="1:28" x14ac:dyDescent="0.25">
      <c r="A389" s="19" t="s">
        <v>5</v>
      </c>
      <c r="B389" s="19" t="str">
        <f ca="1">IF(C389="USA",
    INDEX(Table9[USA_States], RANDBETWEEN(1, COUNTA(Table9[USA_States]))),
IF(C389="Canada",
    INDEX(Table9[Canada_States], RANDBETWEEN(1, COUNTA(Table9[Canada_States]))),
IF(C389="UK",
    INDEX(Table9[Uk_States], RANDBETWEEN(1, COUNTA(Table9[Uk_States]))),
IF(C389="Australia",
    INDEX(Table9[Australia_States], RANDBETWEEN(1, COUNTA(Table9[Australia_States]))),
IF(C389="India",
    INDEX(Table9[India_states], RANDBETWEEN(1, COUNTA(Table9[India_states]))),
IF(C389="New Zealand",
    INDEX(Table9[NewZealand_States], RANDBETWEEN(1, COUNTA(Table9[NewZealand_States]))),
""))))))</f>
        <v>Odisha</v>
      </c>
      <c r="C389" s="20" t="s">
        <v>9</v>
      </c>
      <c r="D389" s="20" t="s">
        <v>21</v>
      </c>
      <c r="E389" s="21">
        <v>45478</v>
      </c>
      <c r="F389" s="22">
        <v>45478</v>
      </c>
      <c r="G389" s="23">
        <v>45478</v>
      </c>
      <c r="H389" s="24">
        <f t="shared" si="41"/>
        <v>6.4296296296296296</v>
      </c>
      <c r="I389" s="24">
        <f t="shared" si="36"/>
        <v>868</v>
      </c>
      <c r="J389" s="24">
        <f t="shared" si="37"/>
        <v>25.718518518518518</v>
      </c>
      <c r="K389" s="25">
        <v>3472</v>
      </c>
      <c r="L389" s="26">
        <v>135</v>
      </c>
      <c r="M389" s="24">
        <f t="shared" si="38"/>
        <v>19.288888888888888</v>
      </c>
      <c r="N389" s="24">
        <f t="shared" si="39"/>
        <v>2604</v>
      </c>
      <c r="O389" s="27" t="str">
        <f t="shared" si="40"/>
        <v>Average</v>
      </c>
      <c r="W389" s="50"/>
      <c r="X389" s="50"/>
      <c r="Y389" s="50"/>
      <c r="Z389" s="50"/>
      <c r="AA389" s="50"/>
      <c r="AB389" s="50"/>
    </row>
    <row r="390" spans="1:28" x14ac:dyDescent="0.25">
      <c r="A390" s="19" t="s">
        <v>24</v>
      </c>
      <c r="B390" s="19" t="str">
        <f ca="1">IF(C390="USA",
    INDEX(Table9[USA_States], RANDBETWEEN(1, COUNTA(Table9[USA_States]))),
IF(C390="Canada",
    INDEX(Table9[Canada_States], RANDBETWEEN(1, COUNTA(Table9[Canada_States]))),
IF(C390="UK",
    INDEX(Table9[Uk_States], RANDBETWEEN(1, COUNTA(Table9[Uk_States]))),
IF(C390="Australia",
    INDEX(Table9[Australia_States], RANDBETWEEN(1, COUNTA(Table9[Australia_States]))),
IF(C390="India",
    INDEX(Table9[India_states], RANDBETWEEN(1, COUNTA(Table9[India_states]))),
IF(C390="New Zealand",
    INDEX(Table9[NewZealand_States], RANDBETWEEN(1, COUNTA(Table9[NewZealand_States]))),
""))))))</f>
        <v>Leeds</v>
      </c>
      <c r="C390" s="20" t="s">
        <v>6</v>
      </c>
      <c r="D390" s="20" t="s">
        <v>50</v>
      </c>
      <c r="E390" s="21">
        <v>45526</v>
      </c>
      <c r="F390" s="22">
        <v>45526</v>
      </c>
      <c r="G390" s="23">
        <v>45526</v>
      </c>
      <c r="H390" s="24">
        <f t="shared" si="41"/>
        <v>19.858695652173914</v>
      </c>
      <c r="I390" s="24">
        <f t="shared" si="36"/>
        <v>1370.25</v>
      </c>
      <c r="J390" s="24">
        <f t="shared" si="37"/>
        <v>79.434782608695656</v>
      </c>
      <c r="K390" s="25">
        <v>5481</v>
      </c>
      <c r="L390" s="26">
        <v>69</v>
      </c>
      <c r="M390" s="24">
        <f t="shared" si="38"/>
        <v>59.576086956521742</v>
      </c>
      <c r="N390" s="24">
        <f t="shared" si="39"/>
        <v>4110.75</v>
      </c>
      <c r="O390" s="27" t="str">
        <f t="shared" si="40"/>
        <v>Average</v>
      </c>
      <c r="W390" s="50"/>
      <c r="X390" s="50"/>
      <c r="Y390" s="50"/>
      <c r="Z390" s="50"/>
      <c r="AA390" s="50"/>
      <c r="AB390" s="50"/>
    </row>
    <row r="391" spans="1:28" x14ac:dyDescent="0.25">
      <c r="A391" s="19" t="s">
        <v>54</v>
      </c>
      <c r="B391" s="19" t="str">
        <f ca="1">IF(C391="USA",
    INDEX(Table9[USA_States], RANDBETWEEN(1, COUNTA(Table9[USA_States]))),
IF(C391="Canada",
    INDEX(Table9[Canada_States], RANDBETWEEN(1, COUNTA(Table9[Canada_States]))),
IF(C391="UK",
    INDEX(Table9[Uk_States], RANDBETWEEN(1, COUNTA(Table9[Uk_States]))),
IF(C391="Australia",
    INDEX(Table9[Australia_States], RANDBETWEEN(1, COUNTA(Table9[Australia_States]))),
IF(C391="India",
    INDEX(Table9[India_states], RANDBETWEEN(1, COUNTA(Table9[India_states]))),
IF(C391="New Zealand",
    INDEX(Table9[NewZealand_States], RANDBETWEEN(1, COUNTA(Table9[NewZealand_States]))),
""))))))</f>
        <v>Victoria</v>
      </c>
      <c r="C391" s="20" t="s">
        <v>14</v>
      </c>
      <c r="D391" s="20" t="s">
        <v>57</v>
      </c>
      <c r="E391" s="21">
        <v>45303</v>
      </c>
      <c r="F391" s="22">
        <v>45303</v>
      </c>
      <c r="G391" s="23">
        <v>45303</v>
      </c>
      <c r="H391" s="24">
        <f t="shared" si="41"/>
        <v>6.2720000000000002</v>
      </c>
      <c r="I391" s="24">
        <f t="shared" si="36"/>
        <v>784</v>
      </c>
      <c r="J391" s="24">
        <f t="shared" si="37"/>
        <v>25.088000000000001</v>
      </c>
      <c r="K391" s="25">
        <v>3136</v>
      </c>
      <c r="L391" s="26">
        <v>125</v>
      </c>
      <c r="M391" s="24">
        <f t="shared" si="38"/>
        <v>18.816000000000003</v>
      </c>
      <c r="N391" s="24">
        <f t="shared" si="39"/>
        <v>2352</v>
      </c>
      <c r="O391" s="27" t="str">
        <f t="shared" si="40"/>
        <v>Average</v>
      </c>
      <c r="W391" s="50"/>
      <c r="X391" s="50"/>
      <c r="Y391" s="50"/>
      <c r="Z391" s="50"/>
      <c r="AA391" s="50"/>
      <c r="AB391" s="50"/>
    </row>
    <row r="392" spans="1:28" x14ac:dyDescent="0.25">
      <c r="A392" s="19" t="s">
        <v>32</v>
      </c>
      <c r="B392" s="19" t="str">
        <f ca="1">IF(C392="USA",
    INDEX(Table9[USA_States], RANDBETWEEN(1, COUNTA(Table9[USA_States]))),
IF(C392="Canada",
    INDEX(Table9[Canada_States], RANDBETWEEN(1, COUNTA(Table9[Canada_States]))),
IF(C392="UK",
    INDEX(Table9[Uk_States], RANDBETWEEN(1, COUNTA(Table9[Uk_States]))),
IF(C392="Australia",
    INDEX(Table9[Australia_States], RANDBETWEEN(1, COUNTA(Table9[Australia_States]))),
IF(C392="India",
    INDEX(Table9[India_states], RANDBETWEEN(1, COUNTA(Table9[India_states]))),
IF(C392="New Zealand",
    INDEX(Table9[NewZealand_States], RANDBETWEEN(1, COUNTA(Table9[NewZealand_States]))),
""))))))</f>
        <v>Northern Ireland</v>
      </c>
      <c r="C392" s="20" t="s">
        <v>6</v>
      </c>
      <c r="D392" s="20" t="s">
        <v>55</v>
      </c>
      <c r="E392" s="21">
        <v>45453</v>
      </c>
      <c r="F392" s="22">
        <v>45453</v>
      </c>
      <c r="G392" s="23">
        <v>45453</v>
      </c>
      <c r="H392" s="24">
        <f t="shared" si="41"/>
        <v>4.1038961038961039</v>
      </c>
      <c r="I392" s="24">
        <f t="shared" si="36"/>
        <v>632</v>
      </c>
      <c r="J392" s="24">
        <f t="shared" si="37"/>
        <v>16.415584415584416</v>
      </c>
      <c r="K392" s="25">
        <v>2528</v>
      </c>
      <c r="L392" s="26">
        <v>154</v>
      </c>
      <c r="M392" s="24">
        <f t="shared" si="38"/>
        <v>12.311688311688311</v>
      </c>
      <c r="N392" s="24">
        <f t="shared" si="39"/>
        <v>1896</v>
      </c>
      <c r="O392" s="27" t="str">
        <f t="shared" si="40"/>
        <v>Average</v>
      </c>
      <c r="W392" s="50"/>
      <c r="X392" s="50"/>
      <c r="Y392" s="50"/>
      <c r="Z392" s="50"/>
      <c r="AA392" s="50"/>
      <c r="AB392" s="50"/>
    </row>
    <row r="393" spans="1:28" x14ac:dyDescent="0.25">
      <c r="A393" s="19" t="s">
        <v>23</v>
      </c>
      <c r="B393" s="19" t="str">
        <f ca="1">IF(C393="USA",
    INDEX(Table9[USA_States], RANDBETWEEN(1, COUNTA(Table9[USA_States]))),
IF(C393="Canada",
    INDEX(Table9[Canada_States], RANDBETWEEN(1, COUNTA(Table9[Canada_States]))),
IF(C393="UK",
    INDEX(Table9[Uk_States], RANDBETWEEN(1, COUNTA(Table9[Uk_States]))),
IF(C393="Australia",
    INDEX(Table9[Australia_States], RANDBETWEEN(1, COUNTA(Table9[Australia_States]))),
IF(C393="India",
    INDEX(Table9[India_states], RANDBETWEEN(1, COUNTA(Table9[India_states]))),
IF(C393="New Zealand",
    INDEX(Table9[NewZealand_States], RANDBETWEEN(1, COUNTA(Table9[NewZealand_States]))),
""))))))</f>
        <v>Rajasthan</v>
      </c>
      <c r="C393" s="20" t="s">
        <v>9</v>
      </c>
      <c r="D393" s="20" t="s">
        <v>46</v>
      </c>
      <c r="E393" s="21">
        <v>45500</v>
      </c>
      <c r="F393" s="22">
        <v>45500</v>
      </c>
      <c r="G393" s="23">
        <v>45500</v>
      </c>
      <c r="H393" s="24">
        <f t="shared" si="41"/>
        <v>8.5732323232323235</v>
      </c>
      <c r="I393" s="24">
        <f t="shared" si="36"/>
        <v>848.75</v>
      </c>
      <c r="J393" s="24">
        <f t="shared" si="37"/>
        <v>34.292929292929294</v>
      </c>
      <c r="K393" s="25">
        <v>3395</v>
      </c>
      <c r="L393" s="26">
        <v>99</v>
      </c>
      <c r="M393" s="24">
        <f t="shared" si="38"/>
        <v>25.719696969696969</v>
      </c>
      <c r="N393" s="24">
        <f t="shared" si="39"/>
        <v>2546.25</v>
      </c>
      <c r="O393" s="27" t="str">
        <f t="shared" si="40"/>
        <v>Average</v>
      </c>
      <c r="W393" s="50"/>
      <c r="X393" s="50"/>
      <c r="Y393" s="50"/>
      <c r="Z393" s="50"/>
      <c r="AA393" s="50"/>
      <c r="AB393" s="50"/>
    </row>
    <row r="394" spans="1:28" x14ac:dyDescent="0.25">
      <c r="A394" s="19" t="s">
        <v>39</v>
      </c>
      <c r="B394" s="19" t="str">
        <f ca="1">IF(C394="USA",
    INDEX(Table9[USA_States], RANDBETWEEN(1, COUNTA(Table9[USA_States]))),
IF(C394="Canada",
    INDEX(Table9[Canada_States], RANDBETWEEN(1, COUNTA(Table9[Canada_States]))),
IF(C394="UK",
    INDEX(Table9[Uk_States], RANDBETWEEN(1, COUNTA(Table9[Uk_States]))),
IF(C394="Australia",
    INDEX(Table9[Australia_States], RANDBETWEEN(1, COUNTA(Table9[Australia_States]))),
IF(C394="India",
    INDEX(Table9[India_states], RANDBETWEEN(1, COUNTA(Table9[India_states]))),
IF(C394="New Zealand",
    INDEX(Table9[NewZealand_States], RANDBETWEEN(1, COUNTA(Table9[NewZealand_States]))),
""))))))</f>
        <v>Northern Ireland</v>
      </c>
      <c r="C394" s="20" t="s">
        <v>6</v>
      </c>
      <c r="D394" s="20" t="s">
        <v>56</v>
      </c>
      <c r="E394" s="21">
        <v>45397</v>
      </c>
      <c r="F394" s="22">
        <v>45397</v>
      </c>
      <c r="G394" s="23">
        <v>45397</v>
      </c>
      <c r="H394" s="24">
        <f t="shared" si="41"/>
        <v>8.624711316397228</v>
      </c>
      <c r="I394" s="24">
        <f t="shared" si="36"/>
        <v>3734.4999999999995</v>
      </c>
      <c r="J394" s="24">
        <f t="shared" si="37"/>
        <v>34.498845265588912</v>
      </c>
      <c r="K394" s="25">
        <v>14938</v>
      </c>
      <c r="L394" s="26">
        <v>433</v>
      </c>
      <c r="M394" s="24">
        <f t="shared" si="38"/>
        <v>25.874133949191684</v>
      </c>
      <c r="N394" s="24">
        <f t="shared" si="39"/>
        <v>11203.5</v>
      </c>
      <c r="O394" s="27" t="str">
        <f t="shared" si="40"/>
        <v>Very Good</v>
      </c>
      <c r="W394" s="50"/>
      <c r="X394" s="50"/>
      <c r="Y394" s="50"/>
      <c r="Z394" s="50"/>
      <c r="AA394" s="50"/>
      <c r="AB394" s="50"/>
    </row>
    <row r="395" spans="1:28" x14ac:dyDescent="0.25">
      <c r="A395" s="19" t="s">
        <v>35</v>
      </c>
      <c r="B395" s="19" t="str">
        <f ca="1">IF(C395="USA",
    INDEX(Table9[USA_States], RANDBETWEEN(1, COUNTA(Table9[USA_States]))),
IF(C395="Canada",
    INDEX(Table9[Canada_States], RANDBETWEEN(1, COUNTA(Table9[Canada_States]))),
IF(C395="UK",
    INDEX(Table9[Uk_States], RANDBETWEEN(1, COUNTA(Table9[Uk_States]))),
IF(C395="Australia",
    INDEX(Table9[Australia_States], RANDBETWEEN(1, COUNTA(Table9[Australia_States]))),
IF(C395="India",
    INDEX(Table9[India_states], RANDBETWEEN(1, COUNTA(Table9[India_states]))),
IF(C395="New Zealand",
    INDEX(Table9[NewZealand_States], RANDBETWEEN(1, COUNTA(Table9[NewZealand_States]))),
""))))))</f>
        <v>Karnataka</v>
      </c>
      <c r="C395" s="20" t="s">
        <v>9</v>
      </c>
      <c r="D395" s="20" t="s">
        <v>26</v>
      </c>
      <c r="E395" s="21">
        <v>45470</v>
      </c>
      <c r="F395" s="22">
        <v>45470</v>
      </c>
      <c r="G395" s="23">
        <v>45470</v>
      </c>
      <c r="H395" s="24">
        <f t="shared" si="41"/>
        <v>53.328947368421055</v>
      </c>
      <c r="I395" s="24">
        <f t="shared" si="36"/>
        <v>1013.25</v>
      </c>
      <c r="J395" s="24">
        <f t="shared" si="37"/>
        <v>213.31578947368422</v>
      </c>
      <c r="K395" s="25">
        <v>4053</v>
      </c>
      <c r="L395" s="26">
        <v>19</v>
      </c>
      <c r="M395" s="24">
        <f t="shared" si="38"/>
        <v>159.98684210526318</v>
      </c>
      <c r="N395" s="24">
        <f t="shared" si="39"/>
        <v>3039.75</v>
      </c>
      <c r="O395" s="27" t="str">
        <f t="shared" si="40"/>
        <v>Average</v>
      </c>
      <c r="W395" s="50"/>
      <c r="X395" s="50"/>
      <c r="Y395" s="50"/>
      <c r="Z395" s="50"/>
      <c r="AA395" s="50"/>
      <c r="AB395" s="50"/>
    </row>
    <row r="396" spans="1:28" x14ac:dyDescent="0.25">
      <c r="A396" s="19" t="s">
        <v>5</v>
      </c>
      <c r="B396" s="19" t="str">
        <f ca="1">IF(C396="USA",
    INDEX(Table9[USA_States], RANDBETWEEN(1, COUNTA(Table9[USA_States]))),
IF(C396="Canada",
    INDEX(Table9[Canada_States], RANDBETWEEN(1, COUNTA(Table9[Canada_States]))),
IF(C396="UK",
    INDEX(Table9[Uk_States], RANDBETWEEN(1, COUNTA(Table9[Uk_States]))),
IF(C396="Australia",
    INDEX(Table9[Australia_States], RANDBETWEEN(1, COUNTA(Table9[Australia_States]))),
IF(C396="India",
    INDEX(Table9[India_states], RANDBETWEEN(1, COUNTA(Table9[India_states]))),
IF(C396="New Zealand",
    INDEX(Table9[NewZealand_States], RANDBETWEEN(1, COUNTA(Table9[NewZealand_States]))),
""))))))</f>
        <v>Northern Ireland</v>
      </c>
      <c r="C396" s="20" t="s">
        <v>6</v>
      </c>
      <c r="D396" s="20" t="s">
        <v>57</v>
      </c>
      <c r="E396" s="21">
        <v>45396</v>
      </c>
      <c r="F396" s="22">
        <v>45396</v>
      </c>
      <c r="G396" s="23">
        <v>45396</v>
      </c>
      <c r="H396" s="24">
        <f t="shared" si="41"/>
        <v>5.3924418604651159</v>
      </c>
      <c r="I396" s="24">
        <f t="shared" si="36"/>
        <v>1391.25</v>
      </c>
      <c r="J396" s="24">
        <f t="shared" si="37"/>
        <v>21.569767441860463</v>
      </c>
      <c r="K396" s="25">
        <v>5565</v>
      </c>
      <c r="L396" s="26">
        <v>258</v>
      </c>
      <c r="M396" s="24">
        <f t="shared" si="38"/>
        <v>16.177325581395348</v>
      </c>
      <c r="N396" s="24">
        <f t="shared" si="39"/>
        <v>4173.75</v>
      </c>
      <c r="O396" s="27" t="str">
        <f t="shared" si="40"/>
        <v>Average</v>
      </c>
      <c r="W396" s="50"/>
      <c r="X396" s="50"/>
      <c r="Y396" s="50"/>
      <c r="Z396" s="50"/>
      <c r="AA396" s="50"/>
      <c r="AB396" s="50"/>
    </row>
    <row r="397" spans="1:28" x14ac:dyDescent="0.25">
      <c r="A397" s="19" t="s">
        <v>39</v>
      </c>
      <c r="B397" s="19" t="str">
        <f ca="1">IF(C397="USA",
    INDEX(Table9[USA_States], RANDBETWEEN(1, COUNTA(Table9[USA_States]))),
IF(C397="Canada",
    INDEX(Table9[Canada_States], RANDBETWEEN(1, COUNTA(Table9[Canada_States]))),
IF(C397="UK",
    INDEX(Table9[Uk_States], RANDBETWEEN(1, COUNTA(Table9[Uk_States]))),
IF(C397="Australia",
    INDEX(Table9[Australia_States], RANDBETWEEN(1, COUNTA(Table9[Australia_States]))),
IF(C397="India",
    INDEX(Table9[India_states], RANDBETWEEN(1, COUNTA(Table9[India_states]))),
IF(C397="New Zealand",
    INDEX(Table9[NewZealand_States], RANDBETWEEN(1, COUNTA(Table9[NewZealand_States]))),
""))))))</f>
        <v>Melbourne</v>
      </c>
      <c r="C397" s="20" t="s">
        <v>14</v>
      </c>
      <c r="D397" s="20" t="s">
        <v>44</v>
      </c>
      <c r="E397" s="21">
        <v>45366</v>
      </c>
      <c r="F397" s="22">
        <v>45366</v>
      </c>
      <c r="G397" s="23">
        <v>45366</v>
      </c>
      <c r="H397" s="24">
        <f t="shared" si="41"/>
        <v>19.459239130434781</v>
      </c>
      <c r="I397" s="24">
        <f t="shared" si="36"/>
        <v>1790.25</v>
      </c>
      <c r="J397" s="24">
        <f t="shared" si="37"/>
        <v>77.836956521739125</v>
      </c>
      <c r="K397" s="25">
        <v>7161</v>
      </c>
      <c r="L397" s="26">
        <v>92</v>
      </c>
      <c r="M397" s="24">
        <f t="shared" si="38"/>
        <v>58.377717391304344</v>
      </c>
      <c r="N397" s="24">
        <f t="shared" si="39"/>
        <v>5370.75</v>
      </c>
      <c r="O397" s="27" t="str">
        <f t="shared" si="40"/>
        <v>Average</v>
      </c>
      <c r="W397" s="50"/>
      <c r="X397" s="50"/>
      <c r="Y397" s="50"/>
      <c r="Z397" s="50"/>
      <c r="AA397" s="50"/>
      <c r="AB397" s="50"/>
    </row>
    <row r="398" spans="1:28" x14ac:dyDescent="0.25">
      <c r="A398" s="19" t="s">
        <v>22</v>
      </c>
      <c r="B398" s="19" t="str">
        <f ca="1">IF(C398="USA",
    INDEX(Table9[USA_States], RANDBETWEEN(1, COUNTA(Table9[USA_States]))),
IF(C398="Canada",
    INDEX(Table9[Canada_States], RANDBETWEEN(1, COUNTA(Table9[Canada_States]))),
IF(C398="UK",
    INDEX(Table9[Uk_States], RANDBETWEEN(1, COUNTA(Table9[Uk_States]))),
IF(C398="Australia",
    INDEX(Table9[Australia_States], RANDBETWEEN(1, COUNTA(Table9[Australia_States]))),
IF(C398="India",
    INDEX(Table9[India_states], RANDBETWEEN(1, COUNTA(Table9[India_states]))),
IF(C398="New Zealand",
    INDEX(Table9[NewZealand_States], RANDBETWEEN(1, COUNTA(Table9[NewZealand_States]))),
""))))))</f>
        <v>Karnataka</v>
      </c>
      <c r="C398" s="20" t="s">
        <v>9</v>
      </c>
      <c r="D398" s="20" t="s">
        <v>29</v>
      </c>
      <c r="E398" s="21">
        <v>45411</v>
      </c>
      <c r="F398" s="22">
        <v>45411</v>
      </c>
      <c r="G398" s="23">
        <v>45411</v>
      </c>
      <c r="H398" s="24">
        <f t="shared" si="41"/>
        <v>5.5368852459016393</v>
      </c>
      <c r="I398" s="24">
        <f t="shared" si="36"/>
        <v>337.75</v>
      </c>
      <c r="J398" s="24">
        <f t="shared" si="37"/>
        <v>22.147540983606557</v>
      </c>
      <c r="K398" s="25">
        <v>1351</v>
      </c>
      <c r="L398" s="26">
        <v>61</v>
      </c>
      <c r="M398" s="24">
        <f t="shared" si="38"/>
        <v>16.610655737704917</v>
      </c>
      <c r="N398" s="24">
        <f t="shared" si="39"/>
        <v>1013.25</v>
      </c>
      <c r="O398" s="27" t="str">
        <f t="shared" si="40"/>
        <v>Average</v>
      </c>
      <c r="W398" s="50"/>
      <c r="X398" s="50"/>
      <c r="Y398" s="50"/>
      <c r="Z398" s="50"/>
      <c r="AA398" s="50"/>
      <c r="AB398" s="50"/>
    </row>
    <row r="399" spans="1:28" x14ac:dyDescent="0.25">
      <c r="A399" s="19" t="s">
        <v>27</v>
      </c>
      <c r="B399" s="19" t="str">
        <f ca="1">IF(C399="USA",
    INDEX(Table9[USA_States], RANDBETWEEN(1, COUNTA(Table9[USA_States]))),
IF(C399="Canada",
    INDEX(Table9[Canada_States], RANDBETWEEN(1, COUNTA(Table9[Canada_States]))),
IF(C399="UK",
    INDEX(Table9[Uk_States], RANDBETWEEN(1, COUNTA(Table9[Uk_States]))),
IF(C399="Australia",
    INDEX(Table9[Australia_States], RANDBETWEEN(1, COUNTA(Table9[Australia_States]))),
IF(C399="India",
    INDEX(Table9[India_states], RANDBETWEEN(1, COUNTA(Table9[India_states]))),
IF(C399="New Zealand",
    INDEX(Table9[NewZealand_States], RANDBETWEEN(1, COUNTA(Table9[NewZealand_States]))),
""))))))</f>
        <v>Nelson</v>
      </c>
      <c r="C399" s="20" t="s">
        <v>20</v>
      </c>
      <c r="D399" s="20" t="s">
        <v>43</v>
      </c>
      <c r="E399" s="21">
        <v>45347</v>
      </c>
      <c r="F399" s="22">
        <v>45347</v>
      </c>
      <c r="G399" s="23">
        <v>45347</v>
      </c>
      <c r="H399" s="24">
        <f t="shared" si="41"/>
        <v>3.2225609756097562</v>
      </c>
      <c r="I399" s="24">
        <f t="shared" si="36"/>
        <v>792.75</v>
      </c>
      <c r="J399" s="24">
        <f t="shared" si="37"/>
        <v>12.890243902439025</v>
      </c>
      <c r="K399" s="25">
        <v>3171</v>
      </c>
      <c r="L399" s="26">
        <v>246</v>
      </c>
      <c r="M399" s="24">
        <f t="shared" si="38"/>
        <v>9.6676829268292686</v>
      </c>
      <c r="N399" s="24">
        <f t="shared" si="39"/>
        <v>2378.25</v>
      </c>
      <c r="O399" s="27" t="str">
        <f t="shared" si="40"/>
        <v>Average</v>
      </c>
      <c r="W399" s="50"/>
      <c r="X399" s="50"/>
      <c r="Y399" s="50"/>
      <c r="Z399" s="50"/>
      <c r="AA399" s="50"/>
      <c r="AB399" s="50"/>
    </row>
    <row r="400" spans="1:28" x14ac:dyDescent="0.25">
      <c r="A400" s="19" t="s">
        <v>39</v>
      </c>
      <c r="B400" s="19" t="str">
        <f ca="1">IF(C400="USA",
    INDEX(Table9[USA_States], RANDBETWEEN(1, COUNTA(Table9[USA_States]))),
IF(C400="Canada",
    INDEX(Table9[Canada_States], RANDBETWEEN(1, COUNTA(Table9[Canada_States]))),
IF(C400="UK",
    INDEX(Table9[Uk_States], RANDBETWEEN(1, COUNTA(Table9[Uk_States]))),
IF(C400="Australia",
    INDEX(Table9[Australia_States], RANDBETWEEN(1, COUNTA(Table9[Australia_States]))),
IF(C400="India",
    INDEX(Table9[India_states], RANDBETWEEN(1, COUNTA(Table9[India_states]))),
IF(C400="New Zealand",
    INDEX(Table9[NewZealand_States], RANDBETWEEN(1, COUNTA(Table9[NewZealand_States]))),
""))))))</f>
        <v>Indiana</v>
      </c>
      <c r="C400" s="20" t="s">
        <v>25</v>
      </c>
      <c r="D400" s="20" t="s">
        <v>36</v>
      </c>
      <c r="E400" s="21">
        <v>45353</v>
      </c>
      <c r="F400" s="22">
        <v>45353</v>
      </c>
      <c r="G400" s="23">
        <v>45353</v>
      </c>
      <c r="H400" s="24">
        <f t="shared" si="41"/>
        <v>3.8125</v>
      </c>
      <c r="I400" s="24">
        <f t="shared" si="36"/>
        <v>213.5</v>
      </c>
      <c r="J400" s="24">
        <f t="shared" si="37"/>
        <v>15.25</v>
      </c>
      <c r="K400" s="25">
        <v>854</v>
      </c>
      <c r="L400" s="26">
        <v>56</v>
      </c>
      <c r="M400" s="24">
        <f t="shared" si="38"/>
        <v>11.4375</v>
      </c>
      <c r="N400" s="24">
        <f t="shared" si="39"/>
        <v>640.5</v>
      </c>
      <c r="O400" s="27" t="str">
        <f t="shared" si="40"/>
        <v>Average</v>
      </c>
      <c r="W400" s="50"/>
      <c r="X400" s="50"/>
      <c r="Y400" s="50"/>
      <c r="Z400" s="50"/>
      <c r="AA400" s="50"/>
      <c r="AB400" s="50"/>
    </row>
    <row r="401" spans="1:28" x14ac:dyDescent="0.25">
      <c r="A401" s="19" t="s">
        <v>8</v>
      </c>
      <c r="B401" s="19" t="str">
        <f ca="1">IF(C401="USA",
    INDEX(Table9[USA_States], RANDBETWEEN(1, COUNTA(Table9[USA_States]))),
IF(C401="Canada",
    INDEX(Table9[Canada_States], RANDBETWEEN(1, COUNTA(Table9[Canada_States]))),
IF(C401="UK",
    INDEX(Table9[Uk_States], RANDBETWEEN(1, COUNTA(Table9[Uk_States]))),
IF(C401="Australia",
    INDEX(Table9[Australia_States], RANDBETWEEN(1, COUNTA(Table9[Australia_States]))),
IF(C401="India",
    INDEX(Table9[India_states], RANDBETWEEN(1, COUNTA(Table9[India_states]))),
IF(C401="New Zealand",
    INDEX(Table9[NewZealand_States], RANDBETWEEN(1, COUNTA(Table9[NewZealand_States]))),
""))))))</f>
        <v>Victoria</v>
      </c>
      <c r="C401" s="20" t="s">
        <v>14</v>
      </c>
      <c r="D401" s="20" t="s">
        <v>36</v>
      </c>
      <c r="E401" s="21">
        <v>45463</v>
      </c>
      <c r="F401" s="22">
        <v>45463</v>
      </c>
      <c r="G401" s="23">
        <v>45463</v>
      </c>
      <c r="H401" s="24">
        <f t="shared" si="41"/>
        <v>22.729885057471265</v>
      </c>
      <c r="I401" s="24">
        <f t="shared" si="36"/>
        <v>1977.5</v>
      </c>
      <c r="J401" s="24">
        <f t="shared" si="37"/>
        <v>90.919540229885058</v>
      </c>
      <c r="K401" s="25">
        <v>7910</v>
      </c>
      <c r="L401" s="26">
        <v>87</v>
      </c>
      <c r="M401" s="24">
        <f t="shared" si="38"/>
        <v>68.189655172413794</v>
      </c>
      <c r="N401" s="24">
        <f t="shared" si="39"/>
        <v>5932.5</v>
      </c>
      <c r="O401" s="27" t="str">
        <f t="shared" si="40"/>
        <v>Average</v>
      </c>
      <c r="W401" s="50"/>
      <c r="X401" s="50"/>
      <c r="Y401" s="50"/>
      <c r="Z401" s="50"/>
      <c r="AA401" s="50"/>
      <c r="AB401" s="50"/>
    </row>
    <row r="402" spans="1:28" x14ac:dyDescent="0.25">
      <c r="A402" s="19" t="s">
        <v>33</v>
      </c>
      <c r="B402" s="19" t="str">
        <f ca="1">IF(C402="USA",
    INDEX(Table9[USA_States], RANDBETWEEN(1, COUNTA(Table9[USA_States]))),
IF(C402="Canada",
    INDEX(Table9[Canada_States], RANDBETWEEN(1, COUNTA(Table9[Canada_States]))),
IF(C402="UK",
    INDEX(Table9[Uk_States], RANDBETWEEN(1, COUNTA(Table9[Uk_States]))),
IF(C402="Australia",
    INDEX(Table9[Australia_States], RANDBETWEEN(1, COUNTA(Table9[Australia_States]))),
IF(C402="India",
    INDEX(Table9[India_states], RANDBETWEEN(1, COUNTA(Table9[India_states]))),
IF(C402="New Zealand",
    INDEX(Table9[NewZealand_States], RANDBETWEEN(1, COUNTA(Table9[NewZealand_States]))),
""))))))</f>
        <v>Newfoundland and Labrador</v>
      </c>
      <c r="C402" s="20" t="s">
        <v>28</v>
      </c>
      <c r="D402" s="20" t="s">
        <v>43</v>
      </c>
      <c r="E402" s="21">
        <v>45488</v>
      </c>
      <c r="F402" s="22">
        <v>45488</v>
      </c>
      <c r="G402" s="23">
        <v>45488</v>
      </c>
      <c r="H402" s="24">
        <f t="shared" si="41"/>
        <v>13.403179190751445</v>
      </c>
      <c r="I402" s="24">
        <f t="shared" si="36"/>
        <v>2318.75</v>
      </c>
      <c r="J402" s="24">
        <f t="shared" si="37"/>
        <v>53.612716763005778</v>
      </c>
      <c r="K402" s="25">
        <v>9275</v>
      </c>
      <c r="L402" s="26">
        <v>173</v>
      </c>
      <c r="M402" s="24">
        <f t="shared" si="38"/>
        <v>40.209537572254334</v>
      </c>
      <c r="N402" s="24">
        <f t="shared" si="39"/>
        <v>6956.25</v>
      </c>
      <c r="O402" s="27" t="str">
        <f t="shared" si="40"/>
        <v>Good</v>
      </c>
      <c r="W402" s="50"/>
      <c r="X402" s="50"/>
      <c r="Y402" s="50"/>
      <c r="Z402" s="50"/>
      <c r="AA402" s="50"/>
      <c r="AB402" s="50"/>
    </row>
    <row r="403" spans="1:28" x14ac:dyDescent="0.25">
      <c r="A403" s="19" t="s">
        <v>53</v>
      </c>
      <c r="B403" s="19" t="str">
        <f ca="1">IF(C403="USA",
    INDEX(Table9[USA_States], RANDBETWEEN(1, COUNTA(Table9[USA_States]))),
IF(C403="Canada",
    INDEX(Table9[Canada_States], RANDBETWEEN(1, COUNTA(Table9[Canada_States]))),
IF(C403="UK",
    INDEX(Table9[Uk_States], RANDBETWEEN(1, COUNTA(Table9[Uk_States]))),
IF(C403="Australia",
    INDEX(Table9[Australia_States], RANDBETWEEN(1, COUNTA(Table9[Australia_States]))),
IF(C403="India",
    INDEX(Table9[India_states], RANDBETWEEN(1, COUNTA(Table9[India_states]))),
IF(C403="New Zealand",
    INDEX(Table9[NewZealand_States], RANDBETWEEN(1, COUNTA(Table9[NewZealand_States]))),
""))))))</f>
        <v>Melbourne</v>
      </c>
      <c r="C403" s="20" t="s">
        <v>14</v>
      </c>
      <c r="D403" s="20" t="s">
        <v>21</v>
      </c>
      <c r="E403" s="21">
        <v>45424</v>
      </c>
      <c r="F403" s="22">
        <v>45424</v>
      </c>
      <c r="G403" s="23">
        <v>45424</v>
      </c>
      <c r="H403" s="24">
        <f t="shared" si="41"/>
        <v>3.0833333333333335</v>
      </c>
      <c r="I403" s="24">
        <f t="shared" si="36"/>
        <v>777</v>
      </c>
      <c r="J403" s="24">
        <f t="shared" si="37"/>
        <v>12.333333333333334</v>
      </c>
      <c r="K403" s="25">
        <v>3108</v>
      </c>
      <c r="L403" s="26">
        <v>252</v>
      </c>
      <c r="M403" s="24">
        <f t="shared" si="38"/>
        <v>9.25</v>
      </c>
      <c r="N403" s="24">
        <f t="shared" si="39"/>
        <v>2331</v>
      </c>
      <c r="O403" s="27" t="str">
        <f t="shared" si="40"/>
        <v>Average</v>
      </c>
      <c r="W403" s="50"/>
      <c r="X403" s="50"/>
      <c r="Y403" s="50"/>
      <c r="Z403" s="50"/>
      <c r="AA403" s="50"/>
      <c r="AB403" s="50"/>
    </row>
    <row r="404" spans="1:28" x14ac:dyDescent="0.25">
      <c r="A404" s="19" t="s">
        <v>52</v>
      </c>
      <c r="B404" s="19" t="str">
        <f ca="1">IF(C404="USA",
    INDEX(Table9[USA_States], RANDBETWEEN(1, COUNTA(Table9[USA_States]))),
IF(C404="Canada",
    INDEX(Table9[Canada_States], RANDBETWEEN(1, COUNTA(Table9[Canada_States]))),
IF(C404="UK",
    INDEX(Table9[Uk_States], RANDBETWEEN(1, COUNTA(Table9[Uk_States]))),
IF(C404="Australia",
    INDEX(Table9[Australia_States], RANDBETWEEN(1, COUNTA(Table9[Australia_States]))),
IF(C404="India",
    INDEX(Table9[India_states], RANDBETWEEN(1, COUNTA(Table9[India_states]))),
IF(C404="New Zealand",
    INDEX(Table9[NewZealand_States], RANDBETWEEN(1, COUNTA(Table9[NewZealand_States]))),
""))))))</f>
        <v>Victoria</v>
      </c>
      <c r="C404" s="20" t="s">
        <v>14</v>
      </c>
      <c r="D404" s="20" t="s">
        <v>21</v>
      </c>
      <c r="E404" s="21">
        <v>45498</v>
      </c>
      <c r="F404" s="22">
        <v>45498</v>
      </c>
      <c r="G404" s="23">
        <v>45498</v>
      </c>
      <c r="H404" s="24">
        <f t="shared" si="41"/>
        <v>306.25</v>
      </c>
      <c r="I404" s="24">
        <f t="shared" si="36"/>
        <v>1837.5</v>
      </c>
      <c r="J404" s="24">
        <f t="shared" si="37"/>
        <v>1225</v>
      </c>
      <c r="K404" s="25">
        <v>7350</v>
      </c>
      <c r="L404" s="26">
        <v>6</v>
      </c>
      <c r="M404" s="24">
        <f t="shared" si="38"/>
        <v>918.75</v>
      </c>
      <c r="N404" s="24">
        <f t="shared" si="39"/>
        <v>5512.5</v>
      </c>
      <c r="O404" s="27" t="str">
        <f t="shared" si="40"/>
        <v>Average</v>
      </c>
      <c r="W404" s="50"/>
      <c r="X404" s="50"/>
      <c r="Y404" s="50"/>
      <c r="Z404" s="50"/>
      <c r="AA404" s="50"/>
      <c r="AB404" s="50"/>
    </row>
    <row r="405" spans="1:28" x14ac:dyDescent="0.25">
      <c r="A405" s="19" t="s">
        <v>45</v>
      </c>
      <c r="B405" s="19" t="str">
        <f ca="1">IF(C405="USA",
    INDEX(Table9[USA_States], RANDBETWEEN(1, COUNTA(Table9[USA_States]))),
IF(C405="Canada",
    INDEX(Table9[Canada_States], RANDBETWEEN(1, COUNTA(Table9[Canada_States]))),
IF(C405="UK",
    INDEX(Table9[Uk_States], RANDBETWEEN(1, COUNTA(Table9[Uk_States]))),
IF(C405="Australia",
    INDEX(Table9[Australia_States], RANDBETWEEN(1, COUNTA(Table9[Australia_States]))),
IF(C405="India",
    INDEX(Table9[India_states], RANDBETWEEN(1, COUNTA(Table9[India_states]))),
IF(C405="New Zealand",
    INDEX(Table9[NewZealand_States], RANDBETWEEN(1, COUNTA(Table9[NewZealand_States]))),
""))))))</f>
        <v>London</v>
      </c>
      <c r="C405" s="20" t="s">
        <v>6</v>
      </c>
      <c r="D405" s="20" t="s">
        <v>31</v>
      </c>
      <c r="E405" s="21">
        <v>45430</v>
      </c>
      <c r="F405" s="22">
        <v>45430</v>
      </c>
      <c r="G405" s="23">
        <v>45430</v>
      </c>
      <c r="H405" s="24">
        <f t="shared" si="41"/>
        <v>15.4</v>
      </c>
      <c r="I405" s="24">
        <f t="shared" si="36"/>
        <v>847</v>
      </c>
      <c r="J405" s="24">
        <f t="shared" si="37"/>
        <v>61.6</v>
      </c>
      <c r="K405" s="25">
        <v>3388</v>
      </c>
      <c r="L405" s="26">
        <v>55</v>
      </c>
      <c r="M405" s="24">
        <f t="shared" si="38"/>
        <v>46.2</v>
      </c>
      <c r="N405" s="24">
        <f t="shared" si="39"/>
        <v>2541</v>
      </c>
      <c r="O405" s="27" t="str">
        <f t="shared" si="40"/>
        <v>Average</v>
      </c>
      <c r="W405" s="50"/>
      <c r="X405" s="50"/>
      <c r="Y405" s="50"/>
      <c r="Z405" s="50"/>
      <c r="AA405" s="50"/>
      <c r="AB405" s="50"/>
    </row>
    <row r="406" spans="1:28" x14ac:dyDescent="0.25">
      <c r="A406" s="19" t="s">
        <v>49</v>
      </c>
      <c r="B406" s="19" t="str">
        <f ca="1">IF(C406="USA",
    INDEX(Table9[USA_States], RANDBETWEEN(1, COUNTA(Table9[USA_States]))),
IF(C406="Canada",
    INDEX(Table9[Canada_States], RANDBETWEEN(1, COUNTA(Table9[Canada_States]))),
IF(C406="UK",
    INDEX(Table9[Uk_States], RANDBETWEEN(1, COUNTA(Table9[Uk_States]))),
IF(C406="Australia",
    INDEX(Table9[Australia_States], RANDBETWEEN(1, COUNTA(Table9[Australia_States]))),
IF(C406="India",
    INDEX(Table9[India_states], RANDBETWEEN(1, COUNTA(Table9[India_states]))),
IF(C406="New Zealand",
    INDEX(Table9[NewZealand_States], RANDBETWEEN(1, COUNTA(Table9[NewZealand_States]))),
""))))))</f>
        <v>Telangana</v>
      </c>
      <c r="C406" s="20" t="s">
        <v>9</v>
      </c>
      <c r="D406" s="20" t="s">
        <v>12</v>
      </c>
      <c r="E406" s="21">
        <v>45488</v>
      </c>
      <c r="F406" s="22">
        <v>45488</v>
      </c>
      <c r="G406" s="23">
        <v>45488</v>
      </c>
      <c r="H406" s="24">
        <f t="shared" si="41"/>
        <v>10.683212996389893</v>
      </c>
      <c r="I406" s="24">
        <f t="shared" si="36"/>
        <v>2959.2500000000005</v>
      </c>
      <c r="J406" s="24">
        <f t="shared" si="37"/>
        <v>42.73285198555957</v>
      </c>
      <c r="K406" s="25">
        <v>11837</v>
      </c>
      <c r="L406" s="26">
        <v>277</v>
      </c>
      <c r="M406" s="24">
        <f t="shared" si="38"/>
        <v>32.049638989169679</v>
      </c>
      <c r="N406" s="24">
        <f t="shared" si="39"/>
        <v>8877.75</v>
      </c>
      <c r="O406" s="27" t="str">
        <f t="shared" si="40"/>
        <v>Good</v>
      </c>
      <c r="W406" s="50"/>
      <c r="X406" s="50"/>
      <c r="Y406" s="50"/>
      <c r="Z406" s="50"/>
      <c r="AA406" s="50"/>
      <c r="AB406" s="50"/>
    </row>
    <row r="407" spans="1:28" x14ac:dyDescent="0.25">
      <c r="A407" s="19" t="s">
        <v>37</v>
      </c>
      <c r="B407" s="19" t="str">
        <f ca="1">IF(C407="USA",
    INDEX(Table9[USA_States], RANDBETWEEN(1, COUNTA(Table9[USA_States]))),
IF(C407="Canada",
    INDEX(Table9[Canada_States], RANDBETWEEN(1, COUNTA(Table9[Canada_States]))),
IF(C407="UK",
    INDEX(Table9[Uk_States], RANDBETWEEN(1, COUNTA(Table9[Uk_States]))),
IF(C407="Australia",
    INDEX(Table9[Australia_States], RANDBETWEEN(1, COUNTA(Table9[Australia_States]))),
IF(C407="India",
    INDEX(Table9[India_states], RANDBETWEEN(1, COUNTA(Table9[India_states]))),
IF(C407="New Zealand",
    INDEX(Table9[NewZealand_States], RANDBETWEEN(1, COUNTA(Table9[NewZealand_States]))),
""))))))</f>
        <v>West Bengal</v>
      </c>
      <c r="C407" s="20" t="s">
        <v>9</v>
      </c>
      <c r="D407" s="20" t="s">
        <v>57</v>
      </c>
      <c r="E407" s="21">
        <v>45478</v>
      </c>
      <c r="F407" s="22">
        <v>45478</v>
      </c>
      <c r="G407" s="23">
        <v>45478</v>
      </c>
      <c r="H407" s="24">
        <f t="shared" si="41"/>
        <v>12.965909090909092</v>
      </c>
      <c r="I407" s="24">
        <f t="shared" si="36"/>
        <v>570.5</v>
      </c>
      <c r="J407" s="24">
        <f t="shared" si="37"/>
        <v>51.863636363636367</v>
      </c>
      <c r="K407" s="25">
        <v>2282</v>
      </c>
      <c r="L407" s="26">
        <v>44</v>
      </c>
      <c r="M407" s="24">
        <f t="shared" si="38"/>
        <v>38.897727272727273</v>
      </c>
      <c r="N407" s="24">
        <f t="shared" si="39"/>
        <v>1711.5</v>
      </c>
      <c r="O407" s="27" t="str">
        <f t="shared" si="40"/>
        <v>Average</v>
      </c>
      <c r="W407" s="50"/>
      <c r="X407" s="50"/>
      <c r="Y407" s="50"/>
      <c r="Z407" s="50"/>
      <c r="AA407" s="50"/>
      <c r="AB407" s="50"/>
    </row>
    <row r="408" spans="1:28" x14ac:dyDescent="0.25">
      <c r="A408" s="19" t="s">
        <v>27</v>
      </c>
      <c r="B408" s="19" t="str">
        <f ca="1">IF(C408="USA",
    INDEX(Table9[USA_States], RANDBETWEEN(1, COUNTA(Table9[USA_States]))),
IF(C408="Canada",
    INDEX(Table9[Canada_States], RANDBETWEEN(1, COUNTA(Table9[Canada_States]))),
IF(C408="UK",
    INDEX(Table9[Uk_States], RANDBETWEEN(1, COUNTA(Table9[Uk_States]))),
IF(C408="Australia",
    INDEX(Table9[Australia_States], RANDBETWEEN(1, COUNTA(Table9[Australia_States]))),
IF(C408="India",
    INDEX(Table9[India_states], RANDBETWEEN(1, COUNTA(Table9[India_states]))),
IF(C408="New Zealand",
    INDEX(Table9[NewZealand_States], RANDBETWEEN(1, COUNTA(Table9[NewZealand_States]))),
""))))))</f>
        <v>Massachusetts</v>
      </c>
      <c r="C408" s="20" t="s">
        <v>25</v>
      </c>
      <c r="D408" s="20" t="s">
        <v>44</v>
      </c>
      <c r="E408" s="21">
        <v>45477</v>
      </c>
      <c r="F408" s="22">
        <v>45477</v>
      </c>
      <c r="G408" s="23">
        <v>45477</v>
      </c>
      <c r="H408" s="24">
        <f t="shared" si="41"/>
        <v>14.127604166666666</v>
      </c>
      <c r="I408" s="24">
        <f t="shared" si="36"/>
        <v>1356.25</v>
      </c>
      <c r="J408" s="24">
        <f t="shared" si="37"/>
        <v>56.510416666666664</v>
      </c>
      <c r="K408" s="25">
        <v>5425</v>
      </c>
      <c r="L408" s="26">
        <v>96</v>
      </c>
      <c r="M408" s="24">
        <f t="shared" si="38"/>
        <v>42.3828125</v>
      </c>
      <c r="N408" s="24">
        <f t="shared" si="39"/>
        <v>4068.75</v>
      </c>
      <c r="O408" s="27" t="str">
        <f t="shared" si="40"/>
        <v>Average</v>
      </c>
      <c r="W408" s="50"/>
      <c r="X408" s="50"/>
      <c r="Y408" s="50"/>
      <c r="Z408" s="50"/>
      <c r="AA408" s="50"/>
      <c r="AB408" s="50"/>
    </row>
    <row r="409" spans="1:28" x14ac:dyDescent="0.25">
      <c r="A409" s="19" t="s">
        <v>53</v>
      </c>
      <c r="B409" s="19" t="str">
        <f ca="1">IF(C409="USA",
    INDEX(Table9[USA_States], RANDBETWEEN(1, COUNTA(Table9[USA_States]))),
IF(C409="Canada",
    INDEX(Table9[Canada_States], RANDBETWEEN(1, COUNTA(Table9[Canada_States]))),
IF(C409="UK",
    INDEX(Table9[Uk_States], RANDBETWEEN(1, COUNTA(Table9[Uk_States]))),
IF(C409="Australia",
    INDEX(Table9[Australia_States], RANDBETWEEN(1, COUNTA(Table9[Australia_States]))),
IF(C409="India",
    INDEX(Table9[India_states], RANDBETWEEN(1, COUNTA(Table9[India_states]))),
IF(C409="New Zealand",
    INDEX(Table9[NewZealand_States], RANDBETWEEN(1, COUNTA(Table9[NewZealand_States]))),
""))))))</f>
        <v>Manchester</v>
      </c>
      <c r="C409" s="20" t="s">
        <v>6</v>
      </c>
      <c r="D409" s="20" t="s">
        <v>57</v>
      </c>
      <c r="E409" s="21">
        <v>45463</v>
      </c>
      <c r="F409" s="22">
        <v>45463</v>
      </c>
      <c r="G409" s="23">
        <v>45463</v>
      </c>
      <c r="H409" s="24">
        <f>J409/4</f>
        <v>1.4664351851851851</v>
      </c>
      <c r="I409" s="24">
        <f t="shared" si="36"/>
        <v>316.75</v>
      </c>
      <c r="J409" s="24">
        <f t="shared" si="37"/>
        <v>5.8657407407407405</v>
      </c>
      <c r="K409" s="25">
        <v>1267</v>
      </c>
      <c r="L409" s="26">
        <v>216</v>
      </c>
      <c r="M409" s="24">
        <f t="shared" si="38"/>
        <v>4.3993055555555554</v>
      </c>
      <c r="N409" s="24">
        <f t="shared" si="39"/>
        <v>950.25</v>
      </c>
      <c r="O409" s="27" t="str">
        <f t="shared" si="40"/>
        <v>Average</v>
      </c>
      <c r="W409" s="50"/>
      <c r="X409" s="50"/>
      <c r="Y409" s="50"/>
      <c r="Z409" s="50"/>
      <c r="AA409" s="50"/>
      <c r="AB409" s="50"/>
    </row>
    <row r="410" spans="1:28" x14ac:dyDescent="0.25">
      <c r="A410" s="19" t="s">
        <v>18</v>
      </c>
      <c r="B410" s="19" t="str">
        <f ca="1">IF(C410="USA",
    INDEX(Table9[USA_States], RANDBETWEEN(1, COUNTA(Table9[USA_States]))),
IF(C410="Canada",
    INDEX(Table9[Canada_States], RANDBETWEEN(1, COUNTA(Table9[Canada_States]))),
IF(C410="UK",
    INDEX(Table9[Uk_States], RANDBETWEEN(1, COUNTA(Table9[Uk_States]))),
IF(C410="Australia",
    INDEX(Table9[Australia_States], RANDBETWEEN(1, COUNTA(Table9[Australia_States]))),
IF(C410="India",
    INDEX(Table9[India_states], RANDBETWEEN(1, COUNTA(Table9[India_states]))),
IF(C410="New Zealand",
    INDEX(Table9[NewZealand_States], RANDBETWEEN(1, COUNTA(Table9[NewZealand_States]))),
""))))))</f>
        <v>Australian Capital Territory</v>
      </c>
      <c r="C410" s="20" t="s">
        <v>14</v>
      </c>
      <c r="D410" s="20" t="s">
        <v>46</v>
      </c>
      <c r="E410" s="21">
        <v>45316</v>
      </c>
      <c r="F410" s="22">
        <v>45316</v>
      </c>
      <c r="G410" s="23">
        <v>45316</v>
      </c>
      <c r="H410" s="24">
        <f t="shared" si="41"/>
        <v>2.2122641509433962</v>
      </c>
      <c r="I410" s="24">
        <f t="shared" si="36"/>
        <v>938</v>
      </c>
      <c r="J410" s="24">
        <f t="shared" si="37"/>
        <v>8.8490566037735849</v>
      </c>
      <c r="K410" s="25">
        <v>3752</v>
      </c>
      <c r="L410" s="26">
        <v>424</v>
      </c>
      <c r="M410" s="24">
        <f t="shared" si="38"/>
        <v>6.6367924528301891</v>
      </c>
      <c r="N410" s="24">
        <f t="shared" si="39"/>
        <v>2814</v>
      </c>
      <c r="O410" s="27" t="str">
        <f t="shared" si="40"/>
        <v>Average</v>
      </c>
      <c r="W410" s="50"/>
      <c r="X410" s="50"/>
      <c r="Y410" s="50"/>
      <c r="Z410" s="50"/>
      <c r="AA410" s="50"/>
      <c r="AB410" s="50"/>
    </row>
    <row r="411" spans="1:28" x14ac:dyDescent="0.25">
      <c r="A411" s="19" t="s">
        <v>40</v>
      </c>
      <c r="B411" s="19" t="str">
        <f ca="1">IF(C411="USA",
    INDEX(Table9[USA_States], RANDBETWEEN(1, COUNTA(Table9[USA_States]))),
IF(C411="Canada",
    INDEX(Table9[Canada_States], RANDBETWEEN(1, COUNTA(Table9[Canada_States]))),
IF(C411="UK",
    INDEX(Table9[Uk_States], RANDBETWEEN(1, COUNTA(Table9[Uk_States]))),
IF(C411="Australia",
    INDEX(Table9[Australia_States], RANDBETWEEN(1, COUNTA(Table9[Australia_States]))),
IF(C411="India",
    INDEX(Table9[India_states], RANDBETWEEN(1, COUNTA(Table9[India_states]))),
IF(C411="New Zealand",
    INDEX(Table9[NewZealand_States], RANDBETWEEN(1, COUNTA(Table9[NewZealand_States]))),
""))))))</f>
        <v>Nelson</v>
      </c>
      <c r="C411" s="20" t="s">
        <v>20</v>
      </c>
      <c r="D411" s="20" t="s">
        <v>38</v>
      </c>
      <c r="E411" s="21">
        <v>45474</v>
      </c>
      <c r="F411" s="22">
        <v>45474</v>
      </c>
      <c r="G411" s="23">
        <v>45474</v>
      </c>
      <c r="H411" s="24">
        <f t="shared" si="41"/>
        <v>52.216216216216218</v>
      </c>
      <c r="I411" s="24">
        <f t="shared" si="36"/>
        <v>1932</v>
      </c>
      <c r="J411" s="24">
        <f t="shared" si="37"/>
        <v>208.86486486486487</v>
      </c>
      <c r="K411" s="25">
        <v>7728</v>
      </c>
      <c r="L411" s="26">
        <v>37</v>
      </c>
      <c r="M411" s="24">
        <f t="shared" si="38"/>
        <v>156.64864864864865</v>
      </c>
      <c r="N411" s="24">
        <f t="shared" si="39"/>
        <v>5796</v>
      </c>
      <c r="O411" s="27" t="str">
        <f t="shared" si="40"/>
        <v>Average</v>
      </c>
      <c r="W411" s="50"/>
      <c r="X411" s="50"/>
      <c r="Y411" s="50"/>
      <c r="Z411" s="50"/>
      <c r="AA411" s="50"/>
      <c r="AB411" s="50"/>
    </row>
    <row r="412" spans="1:28" x14ac:dyDescent="0.25">
      <c r="A412" s="19" t="s">
        <v>11</v>
      </c>
      <c r="B412" s="19" t="str">
        <f ca="1">IF(C412="USA",
    INDEX(Table9[USA_States], RANDBETWEEN(1, COUNTA(Table9[USA_States]))),
IF(C412="Canada",
    INDEX(Table9[Canada_States], RANDBETWEEN(1, COUNTA(Table9[Canada_States]))),
IF(C412="UK",
    INDEX(Table9[Uk_States], RANDBETWEEN(1, COUNTA(Table9[Uk_States]))),
IF(C412="Australia",
    INDEX(Table9[Australia_States], RANDBETWEEN(1, COUNTA(Table9[Australia_States]))),
IF(C412="India",
    INDEX(Table9[India_states], RANDBETWEEN(1, COUNTA(Table9[India_states]))),
IF(C412="New Zealand",
    INDEX(Table9[NewZealand_States], RANDBETWEEN(1, COUNTA(Table9[NewZealand_States]))),
""))))))</f>
        <v>California</v>
      </c>
      <c r="C412" s="20" t="s">
        <v>25</v>
      </c>
      <c r="D412" s="20" t="s">
        <v>21</v>
      </c>
      <c r="E412" s="21">
        <v>45395</v>
      </c>
      <c r="F412" s="22">
        <v>45395</v>
      </c>
      <c r="G412" s="23">
        <v>45395</v>
      </c>
      <c r="H412" s="24">
        <f t="shared" si="41"/>
        <v>9.7288135593220346</v>
      </c>
      <c r="I412" s="24">
        <f t="shared" si="36"/>
        <v>574</v>
      </c>
      <c r="J412" s="24">
        <f t="shared" si="37"/>
        <v>38.915254237288138</v>
      </c>
      <c r="K412" s="25">
        <v>2296</v>
      </c>
      <c r="L412" s="26">
        <v>59</v>
      </c>
      <c r="M412" s="24">
        <f t="shared" si="38"/>
        <v>29.186440677966104</v>
      </c>
      <c r="N412" s="24">
        <f t="shared" si="39"/>
        <v>1722</v>
      </c>
      <c r="O412" s="27" t="str">
        <f t="shared" si="40"/>
        <v>Average</v>
      </c>
      <c r="W412" s="50"/>
      <c r="X412" s="50"/>
      <c r="Y412" s="50"/>
      <c r="Z412" s="50"/>
      <c r="AA412" s="50"/>
      <c r="AB412" s="50"/>
    </row>
    <row r="413" spans="1:28" x14ac:dyDescent="0.25">
      <c r="A413" s="19" t="s">
        <v>40</v>
      </c>
      <c r="B413" s="19" t="str">
        <f ca="1">IF(C413="USA",
    INDEX(Table9[USA_States], RANDBETWEEN(1, COUNTA(Table9[USA_States]))),
IF(C413="Canada",
    INDEX(Table9[Canada_States], RANDBETWEEN(1, COUNTA(Table9[Canada_States]))),
IF(C413="UK",
    INDEX(Table9[Uk_States], RANDBETWEEN(1, COUNTA(Table9[Uk_States]))),
IF(C413="Australia",
    INDEX(Table9[Australia_States], RANDBETWEEN(1, COUNTA(Table9[Australia_States]))),
IF(C413="India",
    INDEX(Table9[India_states], RANDBETWEEN(1, COUNTA(Table9[India_states]))),
IF(C413="New Zealand",
    INDEX(Table9[NewZealand_States], RANDBETWEEN(1, COUNTA(Table9[NewZealand_States]))),
""))))))</f>
        <v>South Dakota</v>
      </c>
      <c r="C413" s="20" t="s">
        <v>25</v>
      </c>
      <c r="D413" s="20" t="s">
        <v>21</v>
      </c>
      <c r="E413" s="21">
        <v>45507</v>
      </c>
      <c r="F413" s="22">
        <v>45507</v>
      </c>
      <c r="G413" s="23">
        <v>45507</v>
      </c>
      <c r="H413" s="24">
        <f t="shared" si="41"/>
        <v>0.64814814814814814</v>
      </c>
      <c r="I413" s="24">
        <f t="shared" si="36"/>
        <v>17.5</v>
      </c>
      <c r="J413" s="24">
        <f t="shared" si="37"/>
        <v>2.5925925925925926</v>
      </c>
      <c r="K413" s="25">
        <v>70</v>
      </c>
      <c r="L413" s="26">
        <v>27</v>
      </c>
      <c r="M413" s="24">
        <f t="shared" si="38"/>
        <v>1.9444444444444444</v>
      </c>
      <c r="N413" s="24">
        <f t="shared" si="39"/>
        <v>52.5</v>
      </c>
      <c r="O413" s="27" t="str">
        <f t="shared" si="40"/>
        <v>Average</v>
      </c>
      <c r="W413" s="50"/>
      <c r="X413" s="50"/>
      <c r="Y413" s="50"/>
      <c r="Z413" s="50"/>
      <c r="AA413" s="50"/>
      <c r="AB413" s="50"/>
    </row>
    <row r="414" spans="1:28" x14ac:dyDescent="0.25">
      <c r="A414" s="19" t="s">
        <v>54</v>
      </c>
      <c r="B414" s="19" t="str">
        <f ca="1">IF(C414="USA",
    INDEX(Table9[USA_States], RANDBETWEEN(1, COUNTA(Table9[USA_States]))),
IF(C414="Canada",
    INDEX(Table9[Canada_States], RANDBETWEEN(1, COUNTA(Table9[Canada_States]))),
IF(C414="UK",
    INDEX(Table9[Uk_States], RANDBETWEEN(1, COUNTA(Table9[Uk_States]))),
IF(C414="Australia",
    INDEX(Table9[Australia_States], RANDBETWEEN(1, COUNTA(Table9[Australia_States]))),
IF(C414="India",
    INDEX(Table9[India_states], RANDBETWEEN(1, COUNTA(Table9[India_states]))),
IF(C414="New Zealand",
    INDEX(Table9[NewZealand_States], RANDBETWEEN(1, COUNTA(Table9[NewZealand_States]))),
""))))))</f>
        <v>Ohio</v>
      </c>
      <c r="C414" s="20" t="s">
        <v>25</v>
      </c>
      <c r="D414" s="20" t="s">
        <v>26</v>
      </c>
      <c r="E414" s="21">
        <v>45453</v>
      </c>
      <c r="F414" s="22">
        <v>45453</v>
      </c>
      <c r="G414" s="23">
        <v>45453</v>
      </c>
      <c r="H414" s="24">
        <f t="shared" si="41"/>
        <v>6.3152173913043477</v>
      </c>
      <c r="I414" s="24">
        <f t="shared" si="36"/>
        <v>435.75</v>
      </c>
      <c r="J414" s="24">
        <f t="shared" si="37"/>
        <v>25.260869565217391</v>
      </c>
      <c r="K414" s="25">
        <v>1743</v>
      </c>
      <c r="L414" s="26">
        <v>69</v>
      </c>
      <c r="M414" s="24">
        <f t="shared" si="38"/>
        <v>18.945652173913043</v>
      </c>
      <c r="N414" s="24">
        <f t="shared" si="39"/>
        <v>1307.25</v>
      </c>
      <c r="O414" s="27" t="str">
        <f t="shared" si="40"/>
        <v>Average</v>
      </c>
      <c r="W414" s="50"/>
      <c r="X414" s="50"/>
      <c r="Y414" s="50"/>
      <c r="Z414" s="50"/>
      <c r="AA414" s="50"/>
      <c r="AB414" s="50"/>
    </row>
    <row r="415" spans="1:28" x14ac:dyDescent="0.25">
      <c r="A415" s="19" t="s">
        <v>18</v>
      </c>
      <c r="B415" s="19" t="str">
        <f ca="1">IF(C415="USA",
    INDEX(Table9[USA_States], RANDBETWEEN(1, COUNTA(Table9[USA_States]))),
IF(C415="Canada",
    INDEX(Table9[Canada_States], RANDBETWEEN(1, COUNTA(Table9[Canada_States]))),
IF(C415="UK",
    INDEX(Table9[Uk_States], RANDBETWEEN(1, COUNTA(Table9[Uk_States]))),
IF(C415="Australia",
    INDEX(Table9[Australia_States], RANDBETWEEN(1, COUNTA(Table9[Australia_States]))),
IF(C415="India",
    INDEX(Table9[India_states], RANDBETWEEN(1, COUNTA(Table9[India_states]))),
IF(C415="New Zealand",
    INDEX(Table9[NewZealand_States], RANDBETWEEN(1, COUNTA(Table9[NewZealand_States]))),
""))))))</f>
        <v>England</v>
      </c>
      <c r="C415" s="20" t="s">
        <v>6</v>
      </c>
      <c r="D415" s="20" t="s">
        <v>44</v>
      </c>
      <c r="E415" s="21">
        <v>45470</v>
      </c>
      <c r="F415" s="22">
        <v>45470</v>
      </c>
      <c r="G415" s="23">
        <v>45470</v>
      </c>
      <c r="H415" s="24">
        <f t="shared" si="41"/>
        <v>36.75</v>
      </c>
      <c r="I415" s="24">
        <f t="shared" si="36"/>
        <v>1690.5</v>
      </c>
      <c r="J415" s="24">
        <f t="shared" si="37"/>
        <v>147</v>
      </c>
      <c r="K415" s="25">
        <v>6762</v>
      </c>
      <c r="L415" s="26">
        <v>46</v>
      </c>
      <c r="M415" s="24">
        <f t="shared" si="38"/>
        <v>110.25</v>
      </c>
      <c r="N415" s="24">
        <f t="shared" si="39"/>
        <v>5071.5</v>
      </c>
      <c r="O415" s="27" t="str">
        <f t="shared" si="40"/>
        <v>Average</v>
      </c>
      <c r="W415" s="50"/>
      <c r="X415" s="50"/>
      <c r="Y415" s="50"/>
      <c r="Z415" s="50"/>
      <c r="AA415" s="50"/>
      <c r="AB415" s="50"/>
    </row>
    <row r="416" spans="1:28" x14ac:dyDescent="0.25">
      <c r="A416" s="19" t="s">
        <v>32</v>
      </c>
      <c r="B416" s="19" t="str">
        <f ca="1">IF(C416="USA",
    INDEX(Table9[USA_States], RANDBETWEEN(1, COUNTA(Table9[USA_States]))),
IF(C416="Canada",
    INDEX(Table9[Canada_States], RANDBETWEEN(1, COUNTA(Table9[Canada_States]))),
IF(C416="UK",
    INDEX(Table9[Uk_States], RANDBETWEEN(1, COUNTA(Table9[Uk_States]))),
IF(C416="Australia",
    INDEX(Table9[Australia_States], RANDBETWEEN(1, COUNTA(Table9[Australia_States]))),
IF(C416="India",
    INDEX(Table9[India_states], RANDBETWEEN(1, COUNTA(Table9[India_states]))),
IF(C416="New Zealand",
    INDEX(Table9[NewZealand_States], RANDBETWEEN(1, COUNTA(Table9[NewZealand_States]))),
""))))))</f>
        <v>Western Australia</v>
      </c>
      <c r="C416" s="20" t="s">
        <v>14</v>
      </c>
      <c r="D416" s="20" t="s">
        <v>15</v>
      </c>
      <c r="E416" s="21">
        <v>45294</v>
      </c>
      <c r="F416" s="22">
        <v>45294</v>
      </c>
      <c r="G416" s="23">
        <v>45294</v>
      </c>
      <c r="H416" s="24">
        <f t="shared" si="41"/>
        <v>5.507352941176471</v>
      </c>
      <c r="I416" s="24">
        <f t="shared" si="36"/>
        <v>936.25000000000011</v>
      </c>
      <c r="J416" s="24">
        <f t="shared" si="37"/>
        <v>22.029411764705884</v>
      </c>
      <c r="K416" s="25">
        <v>3745</v>
      </c>
      <c r="L416" s="26">
        <v>170</v>
      </c>
      <c r="M416" s="24">
        <f t="shared" si="38"/>
        <v>16.522058823529413</v>
      </c>
      <c r="N416" s="24">
        <f t="shared" si="39"/>
        <v>2808.75</v>
      </c>
      <c r="O416" s="27" t="str">
        <f t="shared" si="40"/>
        <v>Average</v>
      </c>
      <c r="W416" s="50"/>
      <c r="X416" s="50"/>
      <c r="Y416" s="50"/>
      <c r="Z416" s="50"/>
      <c r="AA416" s="50"/>
      <c r="AB416" s="50"/>
    </row>
    <row r="417" spans="1:28" x14ac:dyDescent="0.25">
      <c r="A417" s="19" t="s">
        <v>32</v>
      </c>
      <c r="B417" s="19" t="str">
        <f ca="1">IF(C417="USA",
    INDEX(Table9[USA_States], RANDBETWEEN(1, COUNTA(Table9[USA_States]))),
IF(C417="Canada",
    INDEX(Table9[Canada_States], RANDBETWEEN(1, COUNTA(Table9[Canada_States]))),
IF(C417="UK",
    INDEX(Table9[Uk_States], RANDBETWEEN(1, COUNTA(Table9[Uk_States]))),
IF(C417="Australia",
    INDEX(Table9[Australia_States], RANDBETWEEN(1, COUNTA(Table9[Australia_States]))),
IF(C417="India",
    INDEX(Table9[India_states], RANDBETWEEN(1, COUNTA(Table9[India_states]))),
IF(C417="New Zealand",
    INDEX(Table9[NewZealand_States], RANDBETWEEN(1, COUNTA(Table9[NewZealand_States]))),
""))))))</f>
        <v>Delhi</v>
      </c>
      <c r="C417" s="20" t="s">
        <v>9</v>
      </c>
      <c r="D417" s="20" t="s">
        <v>19</v>
      </c>
      <c r="E417" s="21">
        <v>45484</v>
      </c>
      <c r="F417" s="22">
        <v>45484</v>
      </c>
      <c r="G417" s="23">
        <v>45484</v>
      </c>
      <c r="H417" s="24">
        <f t="shared" si="41"/>
        <v>3.685754189944134</v>
      </c>
      <c r="I417" s="24">
        <f t="shared" si="36"/>
        <v>659.75</v>
      </c>
      <c r="J417" s="24">
        <f t="shared" si="37"/>
        <v>14.743016759776536</v>
      </c>
      <c r="K417" s="25">
        <v>2639</v>
      </c>
      <c r="L417" s="26">
        <v>179</v>
      </c>
      <c r="M417" s="24">
        <f t="shared" si="38"/>
        <v>11.057262569832401</v>
      </c>
      <c r="N417" s="24">
        <f t="shared" si="39"/>
        <v>1979.25</v>
      </c>
      <c r="O417" s="27" t="str">
        <f t="shared" si="40"/>
        <v>Average</v>
      </c>
      <c r="W417" s="50"/>
      <c r="X417" s="50"/>
      <c r="Y417" s="50"/>
      <c r="Z417" s="50"/>
      <c r="AA417" s="50"/>
      <c r="AB417" s="50"/>
    </row>
    <row r="418" spans="1:28" x14ac:dyDescent="0.25">
      <c r="A418" s="19" t="s">
        <v>23</v>
      </c>
      <c r="B418" s="19" t="str">
        <f ca="1">IF(C418="USA",
    INDEX(Table9[USA_States], RANDBETWEEN(1, COUNTA(Table9[USA_States]))),
IF(C418="Canada",
    INDEX(Table9[Canada_States], RANDBETWEEN(1, COUNTA(Table9[Canada_States]))),
IF(C418="UK",
    INDEX(Table9[Uk_States], RANDBETWEEN(1, COUNTA(Table9[Uk_States]))),
IF(C418="Australia",
    INDEX(Table9[Australia_States], RANDBETWEEN(1, COUNTA(Table9[Australia_States]))),
IF(C418="India",
    INDEX(Table9[India_states], RANDBETWEEN(1, COUNTA(Table9[India_states]))),
IF(C418="New Zealand",
    INDEX(Table9[NewZealand_States], RANDBETWEEN(1, COUNTA(Table9[NewZealand_States]))),
""))))))</f>
        <v>North Carolina</v>
      </c>
      <c r="C418" s="20" t="s">
        <v>25</v>
      </c>
      <c r="D418" s="20" t="s">
        <v>41</v>
      </c>
      <c r="E418" s="21">
        <v>45309</v>
      </c>
      <c r="F418" s="22">
        <v>45309</v>
      </c>
      <c r="G418" s="23">
        <v>45309</v>
      </c>
      <c r="H418" s="24">
        <f t="shared" si="41"/>
        <v>10.015384615384615</v>
      </c>
      <c r="I418" s="24">
        <f t="shared" si="36"/>
        <v>651</v>
      </c>
      <c r="J418" s="24">
        <f t="shared" si="37"/>
        <v>40.061538461538461</v>
      </c>
      <c r="K418" s="25">
        <v>2604</v>
      </c>
      <c r="L418" s="26">
        <v>65</v>
      </c>
      <c r="M418" s="24">
        <f t="shared" si="38"/>
        <v>30.046153846153846</v>
      </c>
      <c r="N418" s="24">
        <f t="shared" si="39"/>
        <v>1953</v>
      </c>
      <c r="O418" s="27" t="str">
        <f t="shared" si="40"/>
        <v>Average</v>
      </c>
      <c r="W418" s="50"/>
      <c r="X418" s="50"/>
      <c r="Y418" s="50"/>
      <c r="Z418" s="50"/>
      <c r="AA418" s="50"/>
      <c r="AB418" s="50"/>
    </row>
    <row r="419" spans="1:28" x14ac:dyDescent="0.25">
      <c r="A419" s="19" t="s">
        <v>27</v>
      </c>
      <c r="B419" s="19" t="str">
        <f ca="1">IF(C419="USA",
    INDEX(Table9[USA_States], RANDBETWEEN(1, COUNTA(Table9[USA_States]))),
IF(C419="Canada",
    INDEX(Table9[Canada_States], RANDBETWEEN(1, COUNTA(Table9[Canada_States]))),
IF(C419="UK",
    INDEX(Table9[Uk_States], RANDBETWEEN(1, COUNTA(Table9[Uk_States]))),
IF(C419="Australia",
    INDEX(Table9[Australia_States], RANDBETWEEN(1, COUNTA(Table9[Australia_States]))),
IF(C419="India",
    INDEX(Table9[India_states], RANDBETWEEN(1, COUNTA(Table9[India_states]))),
IF(C419="New Zealand",
    INDEX(Table9[NewZealand_States], RANDBETWEEN(1, COUNTA(Table9[NewZealand_States]))),
""))))))</f>
        <v>New South Wales</v>
      </c>
      <c r="C419" s="20" t="s">
        <v>14</v>
      </c>
      <c r="D419" s="20" t="s">
        <v>26</v>
      </c>
      <c r="E419" s="21">
        <v>45358</v>
      </c>
      <c r="F419" s="22">
        <v>45358</v>
      </c>
      <c r="G419" s="23">
        <v>45358</v>
      </c>
      <c r="H419" s="24">
        <f t="shared" si="41"/>
        <v>13.325454545454546</v>
      </c>
      <c r="I419" s="24">
        <f t="shared" si="36"/>
        <v>3664.5</v>
      </c>
      <c r="J419" s="24">
        <f t="shared" si="37"/>
        <v>53.301818181818184</v>
      </c>
      <c r="K419" s="25">
        <v>14658</v>
      </c>
      <c r="L419" s="26">
        <v>275</v>
      </c>
      <c r="M419" s="24">
        <f t="shared" si="38"/>
        <v>39.976363636363637</v>
      </c>
      <c r="N419" s="24">
        <f t="shared" si="39"/>
        <v>10993.5</v>
      </c>
      <c r="O419" s="27" t="str">
        <f t="shared" si="40"/>
        <v>Very Good</v>
      </c>
      <c r="W419" s="50"/>
      <c r="X419" s="50"/>
      <c r="Y419" s="50"/>
      <c r="Z419" s="50"/>
      <c r="AA419" s="50"/>
      <c r="AB419" s="50"/>
    </row>
    <row r="420" spans="1:28" x14ac:dyDescent="0.25">
      <c r="A420" s="19" t="s">
        <v>52</v>
      </c>
      <c r="B420" s="19" t="str">
        <f ca="1">IF(C420="USA",
    INDEX(Table9[USA_States], RANDBETWEEN(1, COUNTA(Table9[USA_States]))),
IF(C420="Canada",
    INDEX(Table9[Canada_States], RANDBETWEEN(1, COUNTA(Table9[Canada_States]))),
IF(C420="UK",
    INDEX(Table9[Uk_States], RANDBETWEEN(1, COUNTA(Table9[Uk_States]))),
IF(C420="Australia",
    INDEX(Table9[Australia_States], RANDBETWEEN(1, COUNTA(Table9[Australia_States]))),
IF(C420="India",
    INDEX(Table9[India_states], RANDBETWEEN(1, COUNTA(Table9[India_states]))),
IF(C420="New Zealand",
    INDEX(Table9[NewZealand_States], RANDBETWEEN(1, COUNTA(Table9[NewZealand_States]))),
""))))))</f>
        <v>Birmingham</v>
      </c>
      <c r="C420" s="20" t="s">
        <v>6</v>
      </c>
      <c r="D420" s="20" t="s">
        <v>56</v>
      </c>
      <c r="E420" s="21">
        <v>45397</v>
      </c>
      <c r="F420" s="22">
        <v>45397</v>
      </c>
      <c r="G420" s="23">
        <v>45397</v>
      </c>
      <c r="H420" s="24">
        <f t="shared" si="41"/>
        <v>2.7758620689655173</v>
      </c>
      <c r="I420" s="24">
        <f t="shared" si="36"/>
        <v>402.5</v>
      </c>
      <c r="J420" s="24">
        <f t="shared" si="37"/>
        <v>11.103448275862069</v>
      </c>
      <c r="K420" s="25">
        <v>1610</v>
      </c>
      <c r="L420" s="26">
        <v>145</v>
      </c>
      <c r="M420" s="24">
        <f t="shared" si="38"/>
        <v>8.3275862068965516</v>
      </c>
      <c r="N420" s="24">
        <f t="shared" si="39"/>
        <v>1207.5</v>
      </c>
      <c r="O420" s="27" t="str">
        <f t="shared" si="40"/>
        <v>Average</v>
      </c>
      <c r="W420" s="50"/>
      <c r="X420" s="50"/>
      <c r="Y420" s="50"/>
      <c r="Z420" s="50"/>
      <c r="AA420" s="50"/>
      <c r="AB420" s="50"/>
    </row>
    <row r="421" spans="1:28" x14ac:dyDescent="0.25">
      <c r="A421" s="19" t="s">
        <v>11</v>
      </c>
      <c r="B421" s="19" t="str">
        <f ca="1">IF(C421="USA",
    INDEX(Table9[USA_States], RANDBETWEEN(1, COUNTA(Table9[USA_States]))),
IF(C421="Canada",
    INDEX(Table9[Canada_States], RANDBETWEEN(1, COUNTA(Table9[Canada_States]))),
IF(C421="UK",
    INDEX(Table9[Uk_States], RANDBETWEEN(1, COUNTA(Table9[Uk_States]))),
IF(C421="Australia",
    INDEX(Table9[Australia_States], RANDBETWEEN(1, COUNTA(Table9[Australia_States]))),
IF(C421="India",
    INDEX(Table9[India_states], RANDBETWEEN(1, COUNTA(Table9[India_states]))),
IF(C421="New Zealand",
    INDEX(Table9[NewZealand_States], RANDBETWEEN(1, COUNTA(Table9[NewZealand_States]))),
""))))))</f>
        <v>Melbourne</v>
      </c>
      <c r="C421" s="20" t="s">
        <v>14</v>
      </c>
      <c r="D421" s="20" t="s">
        <v>31</v>
      </c>
      <c r="E421" s="21">
        <v>45500</v>
      </c>
      <c r="F421" s="22">
        <v>45500</v>
      </c>
      <c r="G421" s="23">
        <v>45500</v>
      </c>
      <c r="H421" s="24">
        <f t="shared" si="41"/>
        <v>5.0485611510791371</v>
      </c>
      <c r="I421" s="24">
        <f t="shared" si="36"/>
        <v>701.75</v>
      </c>
      <c r="J421" s="24">
        <f t="shared" si="37"/>
        <v>20.194244604316548</v>
      </c>
      <c r="K421" s="25">
        <v>2807</v>
      </c>
      <c r="L421" s="26">
        <v>139</v>
      </c>
      <c r="M421" s="24">
        <f t="shared" si="38"/>
        <v>15.14568345323741</v>
      </c>
      <c r="N421" s="24">
        <f t="shared" si="39"/>
        <v>2105.25</v>
      </c>
      <c r="O421" s="27" t="str">
        <f t="shared" si="40"/>
        <v>Average</v>
      </c>
      <c r="W421" s="50"/>
      <c r="X421" s="50"/>
      <c r="Y421" s="50"/>
      <c r="Z421" s="50"/>
      <c r="AA421" s="50"/>
      <c r="AB421" s="50"/>
    </row>
    <row r="422" spans="1:28" x14ac:dyDescent="0.25">
      <c r="A422" s="19" t="s">
        <v>32</v>
      </c>
      <c r="B422" s="19" t="str">
        <f ca="1">IF(C422="USA",
    INDEX(Table9[USA_States], RANDBETWEEN(1, COUNTA(Table9[USA_States]))),
IF(C422="Canada",
    INDEX(Table9[Canada_States], RANDBETWEEN(1, COUNTA(Table9[Canada_States]))),
IF(C422="UK",
    INDEX(Table9[Uk_States], RANDBETWEEN(1, COUNTA(Table9[Uk_States]))),
IF(C422="Australia",
    INDEX(Table9[Australia_States], RANDBETWEEN(1, COUNTA(Table9[Australia_States]))),
IF(C422="India",
    INDEX(Table9[India_states], RANDBETWEEN(1, COUNTA(Table9[India_states]))),
IF(C422="New Zealand",
    INDEX(Table9[NewZealand_States], RANDBETWEEN(1, COUNTA(Table9[NewZealand_States]))),
""))))))</f>
        <v>Alberta</v>
      </c>
      <c r="C422" s="20" t="s">
        <v>28</v>
      </c>
      <c r="D422" s="20" t="s">
        <v>51</v>
      </c>
      <c r="E422" s="21">
        <v>45526</v>
      </c>
      <c r="F422" s="22">
        <v>45526</v>
      </c>
      <c r="G422" s="23">
        <v>45526</v>
      </c>
      <c r="H422" s="24">
        <f t="shared" si="41"/>
        <v>1.625</v>
      </c>
      <c r="I422" s="24">
        <f t="shared" si="36"/>
        <v>659.75</v>
      </c>
      <c r="J422" s="24">
        <f t="shared" si="37"/>
        <v>6.5</v>
      </c>
      <c r="K422" s="25">
        <v>2639</v>
      </c>
      <c r="L422" s="26">
        <v>406</v>
      </c>
      <c r="M422" s="24">
        <f t="shared" si="38"/>
        <v>4.875</v>
      </c>
      <c r="N422" s="24">
        <f t="shared" si="39"/>
        <v>1979.25</v>
      </c>
      <c r="O422" s="27" t="str">
        <f t="shared" si="40"/>
        <v>Average</v>
      </c>
      <c r="W422" s="50"/>
      <c r="X422" s="50"/>
      <c r="Y422" s="50"/>
      <c r="Z422" s="50"/>
      <c r="AA422" s="50"/>
      <c r="AB422" s="50"/>
    </row>
    <row r="423" spans="1:28" x14ac:dyDescent="0.25">
      <c r="A423" s="19" t="s">
        <v>54</v>
      </c>
      <c r="B423" s="19" t="str">
        <f ca="1">IF(C423="USA",
    INDEX(Table9[USA_States], RANDBETWEEN(1, COUNTA(Table9[USA_States]))),
IF(C423="Canada",
    INDEX(Table9[Canada_States], RANDBETWEEN(1, COUNTA(Table9[Canada_States]))),
IF(C423="UK",
    INDEX(Table9[Uk_States], RANDBETWEEN(1, COUNTA(Table9[Uk_States]))),
IF(C423="Australia",
    INDEX(Table9[Australia_States], RANDBETWEEN(1, COUNTA(Table9[Australia_States]))),
IF(C423="India",
    INDEX(Table9[India_states], RANDBETWEEN(1, COUNTA(Table9[India_states]))),
IF(C423="New Zealand",
    INDEX(Table9[NewZealand_States], RANDBETWEEN(1, COUNTA(Table9[NewZealand_States]))),
""))))))</f>
        <v>Oregon</v>
      </c>
      <c r="C423" s="20" t="s">
        <v>25</v>
      </c>
      <c r="D423" s="20" t="s">
        <v>57</v>
      </c>
      <c r="E423" s="21">
        <v>45423</v>
      </c>
      <c r="F423" s="22">
        <v>45423</v>
      </c>
      <c r="G423" s="23">
        <v>45423</v>
      </c>
      <c r="H423" s="24">
        <f t="shared" si="41"/>
        <v>9.3668032786885238</v>
      </c>
      <c r="I423" s="24">
        <f t="shared" si="36"/>
        <v>1142.75</v>
      </c>
      <c r="J423" s="24">
        <f t="shared" si="37"/>
        <v>37.467213114754095</v>
      </c>
      <c r="K423" s="25">
        <v>4571</v>
      </c>
      <c r="L423" s="26">
        <v>122</v>
      </c>
      <c r="M423" s="24">
        <f t="shared" si="38"/>
        <v>28.100409836065573</v>
      </c>
      <c r="N423" s="24">
        <f t="shared" si="39"/>
        <v>3428.25</v>
      </c>
      <c r="O423" s="27" t="str">
        <f t="shared" si="40"/>
        <v>Average</v>
      </c>
      <c r="W423" s="50"/>
      <c r="X423" s="50"/>
      <c r="Y423" s="50"/>
      <c r="Z423" s="50"/>
      <c r="AA423" s="50"/>
      <c r="AB423" s="50"/>
    </row>
    <row r="424" spans="1:28" x14ac:dyDescent="0.25">
      <c r="A424" s="19" t="s">
        <v>52</v>
      </c>
      <c r="B424" s="19" t="str">
        <f ca="1">IF(C424="USA",
    INDEX(Table9[USA_States], RANDBETWEEN(1, COUNTA(Table9[USA_States]))),
IF(C424="Canada",
    INDEX(Table9[Canada_States], RANDBETWEEN(1, COUNTA(Table9[Canada_States]))),
IF(C424="UK",
    INDEX(Table9[Uk_States], RANDBETWEEN(1, COUNTA(Table9[Uk_States]))),
IF(C424="Australia",
    INDEX(Table9[Australia_States], RANDBETWEEN(1, COUNTA(Table9[Australia_States]))),
IF(C424="India",
    INDEX(Table9[India_states], RANDBETWEEN(1, COUNTA(Table9[India_states]))),
IF(C424="New Zealand",
    INDEX(Table9[NewZealand_States], RANDBETWEEN(1, COUNTA(Table9[NewZealand_States]))),
""))))))</f>
        <v>Chhattisgarh</v>
      </c>
      <c r="C424" s="20" t="s">
        <v>9</v>
      </c>
      <c r="D424" s="20" t="s">
        <v>34</v>
      </c>
      <c r="E424" s="21">
        <v>45317</v>
      </c>
      <c r="F424" s="22">
        <v>45317</v>
      </c>
      <c r="G424" s="23">
        <v>45317</v>
      </c>
      <c r="H424" s="24">
        <f t="shared" si="41"/>
        <v>31.453947368421051</v>
      </c>
      <c r="I424" s="24">
        <f t="shared" si="36"/>
        <v>1195.25</v>
      </c>
      <c r="J424" s="24">
        <f t="shared" si="37"/>
        <v>125.81578947368421</v>
      </c>
      <c r="K424" s="25">
        <v>4781</v>
      </c>
      <c r="L424" s="26">
        <v>38</v>
      </c>
      <c r="M424" s="24">
        <f t="shared" si="38"/>
        <v>94.36184210526315</v>
      </c>
      <c r="N424" s="24">
        <f t="shared" si="39"/>
        <v>3585.75</v>
      </c>
      <c r="O424" s="27" t="str">
        <f t="shared" si="40"/>
        <v>Average</v>
      </c>
      <c r="W424" s="50"/>
      <c r="X424" s="50"/>
      <c r="Y424" s="50"/>
      <c r="Z424" s="50"/>
      <c r="AA424" s="50"/>
      <c r="AB424" s="50"/>
    </row>
    <row r="425" spans="1:28" x14ac:dyDescent="0.25">
      <c r="A425" s="19" t="s">
        <v>24</v>
      </c>
      <c r="B425" s="19" t="str">
        <f ca="1">IF(C425="USA",
    INDEX(Table9[USA_States], RANDBETWEEN(1, COUNTA(Table9[USA_States]))),
IF(C425="Canada",
    INDEX(Table9[Canada_States], RANDBETWEEN(1, COUNTA(Table9[Canada_States]))),
IF(C425="UK",
    INDEX(Table9[Uk_States], RANDBETWEEN(1, COUNTA(Table9[Uk_States]))),
IF(C425="Australia",
    INDEX(Table9[Australia_States], RANDBETWEEN(1, COUNTA(Table9[Australia_States]))),
IF(C425="India",
    INDEX(Table9[India_states], RANDBETWEEN(1, COUNTA(Table9[India_states]))),
IF(C425="New Zealand",
    INDEX(Table9[NewZealand_States], RANDBETWEEN(1, COUNTA(Table9[NewZealand_States]))),
""))))))</f>
        <v>Wisconsin</v>
      </c>
      <c r="C425" s="20" t="s">
        <v>25</v>
      </c>
      <c r="D425" s="20" t="s">
        <v>21</v>
      </c>
      <c r="E425" s="21">
        <v>45396</v>
      </c>
      <c r="F425" s="22">
        <v>45396</v>
      </c>
      <c r="G425" s="23">
        <v>45396</v>
      </c>
      <c r="H425" s="24">
        <f t="shared" si="41"/>
        <v>27.850427350427349</v>
      </c>
      <c r="I425" s="24">
        <f t="shared" si="36"/>
        <v>3258.5</v>
      </c>
      <c r="J425" s="24">
        <f t="shared" si="37"/>
        <v>111.4017094017094</v>
      </c>
      <c r="K425" s="25">
        <v>13034</v>
      </c>
      <c r="L425" s="26">
        <v>117</v>
      </c>
      <c r="M425" s="24">
        <f t="shared" si="38"/>
        <v>83.551282051282044</v>
      </c>
      <c r="N425" s="24">
        <f t="shared" si="39"/>
        <v>9775.5</v>
      </c>
      <c r="O425" s="27" t="str">
        <f t="shared" si="40"/>
        <v>Very Good</v>
      </c>
      <c r="W425" s="50"/>
      <c r="X425" s="50"/>
      <c r="Y425" s="50"/>
      <c r="Z425" s="50"/>
      <c r="AA425" s="50"/>
      <c r="AB425" s="50"/>
    </row>
    <row r="426" spans="1:28" x14ac:dyDescent="0.25">
      <c r="A426" s="19" t="s">
        <v>42</v>
      </c>
      <c r="B426" s="19" t="str">
        <f ca="1">IF(C426="USA",
    INDEX(Table9[USA_States], RANDBETWEEN(1, COUNTA(Table9[USA_States]))),
IF(C426="Canada",
    INDEX(Table9[Canada_States], RANDBETWEEN(1, COUNTA(Table9[Canada_States]))),
IF(C426="UK",
    INDEX(Table9[Uk_States], RANDBETWEEN(1, COUNTA(Table9[Uk_States]))),
IF(C426="Australia",
    INDEX(Table9[Australia_States], RANDBETWEEN(1, COUNTA(Table9[Australia_States]))),
IF(C426="India",
    INDEX(Table9[India_states], RANDBETWEEN(1, COUNTA(Table9[India_states]))),
IF(C426="New Zealand",
    INDEX(Table9[NewZealand_States], RANDBETWEEN(1, COUNTA(Table9[NewZealand_States]))),
""))))))</f>
        <v>Nelson</v>
      </c>
      <c r="C426" s="20" t="s">
        <v>20</v>
      </c>
      <c r="D426" s="20" t="s">
        <v>7</v>
      </c>
      <c r="E426" s="21">
        <v>45387</v>
      </c>
      <c r="F426" s="22">
        <v>45387</v>
      </c>
      <c r="G426" s="23">
        <v>45387</v>
      </c>
      <c r="H426" s="24">
        <f t="shared" si="41"/>
        <v>3.869304556354916</v>
      </c>
      <c r="I426" s="24">
        <f t="shared" si="36"/>
        <v>1613.5</v>
      </c>
      <c r="J426" s="24">
        <f t="shared" si="37"/>
        <v>15.477218225419664</v>
      </c>
      <c r="K426" s="25">
        <v>6454</v>
      </c>
      <c r="L426" s="26">
        <v>417</v>
      </c>
      <c r="M426" s="24">
        <f t="shared" si="38"/>
        <v>11.607913669064748</v>
      </c>
      <c r="N426" s="24">
        <f t="shared" si="39"/>
        <v>4840.5</v>
      </c>
      <c r="O426" s="27" t="str">
        <f t="shared" si="40"/>
        <v>Average</v>
      </c>
      <c r="W426" s="50"/>
      <c r="X426" s="50"/>
      <c r="Y426" s="50"/>
      <c r="Z426" s="50"/>
      <c r="AA426" s="50"/>
      <c r="AB426" s="50"/>
    </row>
    <row r="427" spans="1:28" x14ac:dyDescent="0.25">
      <c r="A427" s="19" t="s">
        <v>32</v>
      </c>
      <c r="B427" s="19" t="str">
        <f ca="1">IF(C427="USA",
    INDEX(Table9[USA_States], RANDBETWEEN(1, COUNTA(Table9[USA_States]))),
IF(C427="Canada",
    INDEX(Table9[Canada_States], RANDBETWEEN(1, COUNTA(Table9[Canada_States]))),
IF(C427="UK",
    INDEX(Table9[Uk_States], RANDBETWEEN(1, COUNTA(Table9[Uk_States]))),
IF(C427="Australia",
    INDEX(Table9[Australia_States], RANDBETWEEN(1, COUNTA(Table9[Australia_States]))),
IF(C427="India",
    INDEX(Table9[India_states], RANDBETWEEN(1, COUNTA(Table9[India_states]))),
IF(C427="New Zealand",
    INDEX(Table9[NewZealand_States], RANDBETWEEN(1, COUNTA(Table9[NewZealand_States]))),
""))))))</f>
        <v>Southland</v>
      </c>
      <c r="C427" s="20" t="s">
        <v>20</v>
      </c>
      <c r="D427" s="20" t="s">
        <v>15</v>
      </c>
      <c r="E427" s="21">
        <v>45457</v>
      </c>
      <c r="F427" s="22">
        <v>45457</v>
      </c>
      <c r="G427" s="23">
        <v>45457</v>
      </c>
      <c r="H427" s="24">
        <f t="shared" si="41"/>
        <v>37.210526315789473</v>
      </c>
      <c r="I427" s="24">
        <f t="shared" si="36"/>
        <v>2121</v>
      </c>
      <c r="J427" s="24">
        <f t="shared" si="37"/>
        <v>148.84210526315789</v>
      </c>
      <c r="K427" s="25">
        <v>8484</v>
      </c>
      <c r="L427" s="26">
        <v>57</v>
      </c>
      <c r="M427" s="24">
        <f t="shared" si="38"/>
        <v>111.63157894736841</v>
      </c>
      <c r="N427" s="24">
        <f t="shared" si="39"/>
        <v>6363</v>
      </c>
      <c r="O427" s="27" t="str">
        <f t="shared" si="40"/>
        <v>Good</v>
      </c>
      <c r="W427" s="50"/>
      <c r="X427" s="50"/>
      <c r="Y427" s="50"/>
      <c r="Z427" s="50"/>
      <c r="AA427" s="50"/>
      <c r="AB427" s="50"/>
    </row>
    <row r="428" spans="1:28" x14ac:dyDescent="0.25">
      <c r="A428" s="19" t="s">
        <v>22</v>
      </c>
      <c r="B428" s="19" t="str">
        <f ca="1">IF(C428="USA",
    INDEX(Table9[USA_States], RANDBETWEEN(1, COUNTA(Table9[USA_States]))),
IF(C428="Canada",
    INDEX(Table9[Canada_States], RANDBETWEEN(1, COUNTA(Table9[Canada_States]))),
IF(C428="UK",
    INDEX(Table9[Uk_States], RANDBETWEEN(1, COUNTA(Table9[Uk_States]))),
IF(C428="Australia",
    INDEX(Table9[Australia_States], RANDBETWEEN(1, COUNTA(Table9[Australia_States]))),
IF(C428="India",
    INDEX(Table9[India_states], RANDBETWEEN(1, COUNTA(Table9[India_states]))),
IF(C428="New Zealand",
    INDEX(Table9[NewZealand_States], RANDBETWEEN(1, COUNTA(Table9[NewZealand_States]))),
""))))))</f>
        <v>British Columbia</v>
      </c>
      <c r="C428" s="20" t="s">
        <v>28</v>
      </c>
      <c r="D428" s="20" t="s">
        <v>46</v>
      </c>
      <c r="E428" s="21">
        <v>45395</v>
      </c>
      <c r="F428" s="22">
        <v>45395</v>
      </c>
      <c r="G428" s="23">
        <v>45395</v>
      </c>
      <c r="H428" s="24">
        <f t="shared" si="41"/>
        <v>9.5619999999999994</v>
      </c>
      <c r="I428" s="24">
        <f t="shared" si="36"/>
        <v>1195.25</v>
      </c>
      <c r="J428" s="24">
        <f t="shared" si="37"/>
        <v>38.247999999999998</v>
      </c>
      <c r="K428" s="25">
        <v>4781</v>
      </c>
      <c r="L428" s="26">
        <v>125</v>
      </c>
      <c r="M428" s="24">
        <f t="shared" si="38"/>
        <v>28.686</v>
      </c>
      <c r="N428" s="24">
        <f t="shared" si="39"/>
        <v>3585.75</v>
      </c>
      <c r="O428" s="27" t="str">
        <f t="shared" si="40"/>
        <v>Average</v>
      </c>
      <c r="W428" s="50"/>
      <c r="X428" s="50"/>
      <c r="Y428" s="50"/>
      <c r="Z428" s="50"/>
      <c r="AA428" s="50"/>
      <c r="AB428" s="50"/>
    </row>
    <row r="429" spans="1:28" x14ac:dyDescent="0.25">
      <c r="A429" s="19" t="s">
        <v>33</v>
      </c>
      <c r="B429" s="19" t="str">
        <f ca="1">IF(C429="USA",
    INDEX(Table9[USA_States], RANDBETWEEN(1, COUNTA(Table9[USA_States]))),
IF(C429="Canada",
    INDEX(Table9[Canada_States], RANDBETWEEN(1, COUNTA(Table9[Canada_States]))),
IF(C429="UK",
    INDEX(Table9[Uk_States], RANDBETWEEN(1, COUNTA(Table9[Uk_States]))),
IF(C429="Australia",
    INDEX(Table9[Australia_States], RANDBETWEEN(1, COUNTA(Table9[Australia_States]))),
IF(C429="India",
    INDEX(Table9[India_states], RANDBETWEEN(1, COUNTA(Table9[India_states]))),
IF(C429="New Zealand",
    INDEX(Table9[NewZealand_States], RANDBETWEEN(1, COUNTA(Table9[NewZealand_States]))),
""))))))</f>
        <v>Western Australia</v>
      </c>
      <c r="C429" s="20" t="s">
        <v>14</v>
      </c>
      <c r="D429" s="20" t="s">
        <v>43</v>
      </c>
      <c r="E429" s="21">
        <v>45470</v>
      </c>
      <c r="F429" s="22">
        <v>45470</v>
      </c>
      <c r="G429" s="23">
        <v>45470</v>
      </c>
      <c r="H429" s="24">
        <f t="shared" si="41"/>
        <v>3.3734939759036147</v>
      </c>
      <c r="I429" s="24">
        <f t="shared" si="36"/>
        <v>560</v>
      </c>
      <c r="J429" s="24">
        <f t="shared" si="37"/>
        <v>13.493975903614459</v>
      </c>
      <c r="K429" s="25">
        <v>2240</v>
      </c>
      <c r="L429" s="26">
        <v>166</v>
      </c>
      <c r="M429" s="24">
        <f t="shared" si="38"/>
        <v>10.120481927710845</v>
      </c>
      <c r="N429" s="24">
        <f t="shared" si="39"/>
        <v>1680</v>
      </c>
      <c r="O429" s="27" t="str">
        <f t="shared" si="40"/>
        <v>Average</v>
      </c>
      <c r="W429" s="50"/>
      <c r="X429" s="50"/>
      <c r="Y429" s="50"/>
      <c r="Z429" s="50"/>
      <c r="AA429" s="50"/>
      <c r="AB429" s="50"/>
    </row>
    <row r="430" spans="1:28" x14ac:dyDescent="0.25">
      <c r="A430" s="19" t="s">
        <v>53</v>
      </c>
      <c r="B430" s="19" t="str">
        <f ca="1">IF(C430="USA",
    INDEX(Table9[USA_States], RANDBETWEEN(1, COUNTA(Table9[USA_States]))),
IF(C430="Canada",
    INDEX(Table9[Canada_States], RANDBETWEEN(1, COUNTA(Table9[Canada_States]))),
IF(C430="UK",
    INDEX(Table9[Uk_States], RANDBETWEEN(1, COUNTA(Table9[Uk_States]))),
IF(C430="Australia",
    INDEX(Table9[Australia_States], RANDBETWEEN(1, COUNTA(Table9[Australia_States]))),
IF(C430="India",
    INDEX(Table9[India_states], RANDBETWEEN(1, COUNTA(Table9[India_states]))),
IF(C430="New Zealand",
    INDEX(Table9[NewZealand_States], RANDBETWEEN(1, COUNTA(Table9[NewZealand_States]))),
""))))))</f>
        <v>South Australia</v>
      </c>
      <c r="C430" s="20" t="s">
        <v>14</v>
      </c>
      <c r="D430" s="20" t="s">
        <v>29</v>
      </c>
      <c r="E430" s="21">
        <v>45317</v>
      </c>
      <c r="F430" s="22">
        <v>45317</v>
      </c>
      <c r="G430" s="23">
        <v>45317</v>
      </c>
      <c r="H430" s="24">
        <f t="shared" si="41"/>
        <v>581.58333333333337</v>
      </c>
      <c r="I430" s="24">
        <f t="shared" si="36"/>
        <v>1744.75</v>
      </c>
      <c r="J430" s="24">
        <f t="shared" si="37"/>
        <v>2326.3333333333335</v>
      </c>
      <c r="K430" s="25">
        <v>6979</v>
      </c>
      <c r="L430" s="26">
        <v>3</v>
      </c>
      <c r="M430" s="24">
        <f t="shared" si="38"/>
        <v>1744.75</v>
      </c>
      <c r="N430" s="24">
        <f t="shared" si="39"/>
        <v>5234.25</v>
      </c>
      <c r="O430" s="27" t="str">
        <f t="shared" si="40"/>
        <v>Average</v>
      </c>
      <c r="W430" s="50"/>
      <c r="X430" s="50"/>
      <c r="Y430" s="50"/>
      <c r="Z430" s="50"/>
      <c r="AA430" s="50"/>
      <c r="AB430" s="50"/>
    </row>
    <row r="431" spans="1:28" x14ac:dyDescent="0.25">
      <c r="A431" s="19" t="s">
        <v>24</v>
      </c>
      <c r="B431" s="19" t="str">
        <f ca="1">IF(C431="USA",
    INDEX(Table9[USA_States], RANDBETWEEN(1, COUNTA(Table9[USA_States]))),
IF(C431="Canada",
    INDEX(Table9[Canada_States], RANDBETWEEN(1, COUNTA(Table9[Canada_States]))),
IF(C431="UK",
    INDEX(Table9[Uk_States], RANDBETWEEN(1, COUNTA(Table9[Uk_States]))),
IF(C431="Australia",
    INDEX(Table9[Australia_States], RANDBETWEEN(1, COUNTA(Table9[Australia_States]))),
IF(C431="India",
    INDEX(Table9[India_states], RANDBETWEEN(1, COUNTA(Table9[India_states]))),
IF(C431="New Zealand",
    INDEX(Table9[NewZealand_States], RANDBETWEEN(1, COUNTA(Table9[NewZealand_States]))),
""))))))</f>
        <v>Manchester</v>
      </c>
      <c r="C431" s="20" t="s">
        <v>6</v>
      </c>
      <c r="D431" s="20" t="s">
        <v>43</v>
      </c>
      <c r="E431" s="21">
        <v>45478</v>
      </c>
      <c r="F431" s="22">
        <v>45478</v>
      </c>
      <c r="G431" s="23">
        <v>45478</v>
      </c>
      <c r="H431" s="24">
        <f t="shared" si="41"/>
        <v>5.7361111111111107</v>
      </c>
      <c r="I431" s="24">
        <f t="shared" si="36"/>
        <v>413</v>
      </c>
      <c r="J431" s="24">
        <f t="shared" si="37"/>
        <v>22.944444444444443</v>
      </c>
      <c r="K431" s="25">
        <v>1652</v>
      </c>
      <c r="L431" s="26">
        <v>72</v>
      </c>
      <c r="M431" s="24">
        <f t="shared" si="38"/>
        <v>17.208333333333332</v>
      </c>
      <c r="N431" s="24">
        <f t="shared" si="39"/>
        <v>1239</v>
      </c>
      <c r="O431" s="27" t="str">
        <f t="shared" si="40"/>
        <v>Average</v>
      </c>
      <c r="W431" s="50"/>
      <c r="X431" s="50"/>
      <c r="Y431" s="50"/>
      <c r="Z431" s="50"/>
      <c r="AA431" s="50"/>
      <c r="AB431" s="50"/>
    </row>
    <row r="432" spans="1:28" x14ac:dyDescent="0.25">
      <c r="A432" s="19" t="s">
        <v>48</v>
      </c>
      <c r="B432" s="19" t="str">
        <f ca="1">IF(C432="USA",
    INDEX(Table9[USA_States], RANDBETWEEN(1, COUNTA(Table9[USA_States]))),
IF(C432="Canada",
    INDEX(Table9[Canada_States], RANDBETWEEN(1, COUNTA(Table9[Canada_States]))),
IF(C432="UK",
    INDEX(Table9[Uk_States], RANDBETWEEN(1, COUNTA(Table9[Uk_States]))),
IF(C432="Australia",
    INDEX(Table9[Australia_States], RANDBETWEEN(1, COUNTA(Table9[Australia_States]))),
IF(C432="India",
    INDEX(Table9[India_states], RANDBETWEEN(1, COUNTA(Table9[India_states]))),
IF(C432="New Zealand",
    INDEX(Table9[NewZealand_States], RANDBETWEEN(1, COUNTA(Table9[NewZealand_States]))),
""))))))</f>
        <v>Rhode Island</v>
      </c>
      <c r="C432" s="20" t="s">
        <v>25</v>
      </c>
      <c r="D432" s="20" t="s">
        <v>43</v>
      </c>
      <c r="E432" s="21">
        <v>45358</v>
      </c>
      <c r="F432" s="22">
        <v>45358</v>
      </c>
      <c r="G432" s="23">
        <v>45358</v>
      </c>
      <c r="H432" s="24">
        <f t="shared" si="41"/>
        <v>107.06818181818181</v>
      </c>
      <c r="I432" s="24">
        <f t="shared" si="36"/>
        <v>2355.5</v>
      </c>
      <c r="J432" s="24">
        <f t="shared" si="37"/>
        <v>428.27272727272725</v>
      </c>
      <c r="K432" s="25">
        <v>9422</v>
      </c>
      <c r="L432" s="26">
        <v>22</v>
      </c>
      <c r="M432" s="24">
        <f t="shared" si="38"/>
        <v>321.20454545454544</v>
      </c>
      <c r="N432" s="24">
        <f t="shared" si="39"/>
        <v>7066.5</v>
      </c>
      <c r="O432" s="27" t="str">
        <f t="shared" si="40"/>
        <v>Good</v>
      </c>
      <c r="W432" s="50"/>
      <c r="X432" s="50"/>
      <c r="Y432" s="50"/>
      <c r="Z432" s="50"/>
      <c r="AA432" s="50"/>
      <c r="AB432" s="50"/>
    </row>
    <row r="433" spans="1:28" x14ac:dyDescent="0.25">
      <c r="A433" s="19" t="s">
        <v>40</v>
      </c>
      <c r="B433" s="19" t="str">
        <f ca="1">IF(C433="USA",
    INDEX(Table9[USA_States], RANDBETWEEN(1, COUNTA(Table9[USA_States]))),
IF(C433="Canada",
    INDEX(Table9[Canada_States], RANDBETWEEN(1, COUNTA(Table9[Canada_States]))),
IF(C433="UK",
    INDEX(Table9[Uk_States], RANDBETWEEN(1, COUNTA(Table9[Uk_States]))),
IF(C433="Australia",
    INDEX(Table9[Australia_States], RANDBETWEEN(1, COUNTA(Table9[Australia_States]))),
IF(C433="India",
    INDEX(Table9[India_states], RANDBETWEEN(1, COUNTA(Table9[India_states]))),
IF(C433="New Zealand",
    INDEX(Table9[NewZealand_States], RANDBETWEEN(1, COUNTA(Table9[NewZealand_States]))),
""))))))</f>
        <v>Manitoba</v>
      </c>
      <c r="C433" s="20" t="s">
        <v>28</v>
      </c>
      <c r="D433" s="20" t="s">
        <v>21</v>
      </c>
      <c r="E433" s="21">
        <v>45355</v>
      </c>
      <c r="F433" s="22">
        <v>45355</v>
      </c>
      <c r="G433" s="23">
        <v>45355</v>
      </c>
      <c r="H433" s="24">
        <f t="shared" si="41"/>
        <v>21.717500000000001</v>
      </c>
      <c r="I433" s="24">
        <f t="shared" si="36"/>
        <v>2171.75</v>
      </c>
      <c r="J433" s="24">
        <f t="shared" si="37"/>
        <v>86.87</v>
      </c>
      <c r="K433" s="25">
        <v>8687</v>
      </c>
      <c r="L433" s="26">
        <v>100</v>
      </c>
      <c r="M433" s="24">
        <f t="shared" si="38"/>
        <v>65.152500000000003</v>
      </c>
      <c r="N433" s="24">
        <f t="shared" si="39"/>
        <v>6515.25</v>
      </c>
      <c r="O433" s="27" t="str">
        <f t="shared" si="40"/>
        <v>Good</v>
      </c>
      <c r="W433" s="50"/>
      <c r="X433" s="50"/>
      <c r="Y433" s="50"/>
      <c r="Z433" s="50"/>
      <c r="AA433" s="50"/>
      <c r="AB433" s="50"/>
    </row>
    <row r="434" spans="1:28" x14ac:dyDescent="0.25">
      <c r="A434" s="19" t="s">
        <v>30</v>
      </c>
      <c r="B434" s="19" t="str">
        <f ca="1">IF(C434="USA",
    INDEX(Table9[USA_States], RANDBETWEEN(1, COUNTA(Table9[USA_States]))),
IF(C434="Canada",
    INDEX(Table9[Canada_States], RANDBETWEEN(1, COUNTA(Table9[Canada_States]))),
IF(C434="UK",
    INDEX(Table9[Uk_States], RANDBETWEEN(1, COUNTA(Table9[Uk_States]))),
IF(C434="Australia",
    INDEX(Table9[Australia_States], RANDBETWEEN(1, COUNTA(Table9[Australia_States]))),
IF(C434="India",
    INDEX(Table9[India_states], RANDBETWEEN(1, COUNTA(Table9[India_states]))),
IF(C434="New Zealand",
    INDEX(Table9[NewZealand_States], RANDBETWEEN(1, COUNTA(Table9[NewZealand_States]))),
""))))))</f>
        <v>British Columbia</v>
      </c>
      <c r="C434" s="20" t="s">
        <v>28</v>
      </c>
      <c r="D434" s="20" t="s">
        <v>34</v>
      </c>
      <c r="E434" s="21">
        <v>45488</v>
      </c>
      <c r="F434" s="22">
        <v>45488</v>
      </c>
      <c r="G434" s="23">
        <v>45488</v>
      </c>
      <c r="H434" s="24">
        <f t="shared" si="41"/>
        <v>1.9350961538461537</v>
      </c>
      <c r="I434" s="24">
        <f t="shared" si="36"/>
        <v>603.75</v>
      </c>
      <c r="J434" s="24">
        <f t="shared" si="37"/>
        <v>7.740384615384615</v>
      </c>
      <c r="K434" s="25">
        <v>2415</v>
      </c>
      <c r="L434" s="26">
        <v>312</v>
      </c>
      <c r="M434" s="24">
        <f t="shared" si="38"/>
        <v>5.8052884615384617</v>
      </c>
      <c r="N434" s="24">
        <f t="shared" si="39"/>
        <v>1811.25</v>
      </c>
      <c r="O434" s="27" t="str">
        <f t="shared" si="40"/>
        <v>Average</v>
      </c>
      <c r="W434" s="50"/>
      <c r="X434" s="50"/>
      <c r="Y434" s="50"/>
      <c r="Z434" s="50"/>
      <c r="AA434" s="50"/>
      <c r="AB434" s="50"/>
    </row>
    <row r="435" spans="1:28" x14ac:dyDescent="0.25">
      <c r="A435" s="19" t="s">
        <v>40</v>
      </c>
      <c r="B435" s="19" t="str">
        <f ca="1">IF(C435="USA",
    INDEX(Table9[USA_States], RANDBETWEEN(1, COUNTA(Table9[USA_States]))),
IF(C435="Canada",
    INDEX(Table9[Canada_States], RANDBETWEEN(1, COUNTA(Table9[Canada_States]))),
IF(C435="UK",
    INDEX(Table9[Uk_States], RANDBETWEEN(1, COUNTA(Table9[Uk_States]))),
IF(C435="Australia",
    INDEX(Table9[Australia_States], RANDBETWEEN(1, COUNTA(Table9[Australia_States]))),
IF(C435="India",
    INDEX(Table9[India_states], RANDBETWEEN(1, COUNTA(Table9[India_states]))),
IF(C435="New Zealand",
    INDEX(Table9[NewZealand_States], RANDBETWEEN(1, COUNTA(Table9[NewZealand_States]))),
""))))))</f>
        <v>Scotland</v>
      </c>
      <c r="C435" s="20" t="s">
        <v>6</v>
      </c>
      <c r="D435" s="20" t="s">
        <v>12</v>
      </c>
      <c r="E435" s="21">
        <v>45423</v>
      </c>
      <c r="F435" s="22">
        <v>45423</v>
      </c>
      <c r="G435" s="23">
        <v>45423</v>
      </c>
      <c r="H435" s="24">
        <f t="shared" si="41"/>
        <v>18.232558139534884</v>
      </c>
      <c r="I435" s="24">
        <f t="shared" si="36"/>
        <v>1568</v>
      </c>
      <c r="J435" s="24">
        <f t="shared" si="37"/>
        <v>72.930232558139537</v>
      </c>
      <c r="K435" s="25">
        <v>6272</v>
      </c>
      <c r="L435" s="26">
        <v>86</v>
      </c>
      <c r="M435" s="24">
        <f t="shared" si="38"/>
        <v>54.697674418604649</v>
      </c>
      <c r="N435" s="24">
        <f t="shared" si="39"/>
        <v>4704</v>
      </c>
      <c r="O435" s="27" t="str">
        <f t="shared" si="40"/>
        <v>Average</v>
      </c>
      <c r="W435" s="50"/>
      <c r="X435" s="50"/>
      <c r="Y435" s="50"/>
      <c r="Z435" s="50"/>
      <c r="AA435" s="50"/>
      <c r="AB435" s="50"/>
    </row>
    <row r="436" spans="1:28" x14ac:dyDescent="0.25">
      <c r="A436" s="19" t="s">
        <v>30</v>
      </c>
      <c r="B436" s="19" t="str">
        <f ca="1">IF(C436="USA",
    INDEX(Table9[USA_States], RANDBETWEEN(1, COUNTA(Table9[USA_States]))),
IF(C436="Canada",
    INDEX(Table9[Canada_States], RANDBETWEEN(1, COUNTA(Table9[Canada_States]))),
IF(C436="UK",
    INDEX(Table9[Uk_States], RANDBETWEEN(1, COUNTA(Table9[Uk_States]))),
IF(C436="Australia",
    INDEX(Table9[Australia_States], RANDBETWEEN(1, COUNTA(Table9[Australia_States]))),
IF(C436="India",
    INDEX(Table9[India_states], RANDBETWEEN(1, COUNTA(Table9[India_states]))),
IF(C436="New Zealand",
    INDEX(Table9[NewZealand_States], RANDBETWEEN(1, COUNTA(Table9[NewZealand_States]))),
""))))))</f>
        <v>Oklahoma</v>
      </c>
      <c r="C436" s="20" t="s">
        <v>25</v>
      </c>
      <c r="D436" s="20" t="s">
        <v>36</v>
      </c>
      <c r="E436" s="21">
        <v>45318</v>
      </c>
      <c r="F436" s="22">
        <v>45318</v>
      </c>
      <c r="G436" s="23">
        <v>45318</v>
      </c>
      <c r="H436" s="24">
        <f t="shared" si="41"/>
        <v>156.75</v>
      </c>
      <c r="I436" s="24">
        <f t="shared" si="36"/>
        <v>1097.25</v>
      </c>
      <c r="J436" s="24">
        <f t="shared" si="37"/>
        <v>627</v>
      </c>
      <c r="K436" s="25">
        <v>4389</v>
      </c>
      <c r="L436" s="26">
        <v>7</v>
      </c>
      <c r="M436" s="24">
        <f t="shared" si="38"/>
        <v>470.25</v>
      </c>
      <c r="N436" s="24">
        <f t="shared" si="39"/>
        <v>3291.75</v>
      </c>
      <c r="O436" s="27" t="str">
        <f t="shared" si="40"/>
        <v>Average</v>
      </c>
      <c r="W436" s="50"/>
      <c r="X436" s="50"/>
      <c r="Y436" s="50"/>
      <c r="Z436" s="50"/>
      <c r="AA436" s="50"/>
      <c r="AB436" s="50"/>
    </row>
    <row r="437" spans="1:28" x14ac:dyDescent="0.25">
      <c r="A437" s="19" t="s">
        <v>30</v>
      </c>
      <c r="B437" s="19" t="str">
        <f ca="1">IF(C437="USA",
    INDEX(Table9[USA_States], RANDBETWEEN(1, COUNTA(Table9[USA_States]))),
IF(C437="Canada",
    INDEX(Table9[Canada_States], RANDBETWEEN(1, COUNTA(Table9[Canada_States]))),
IF(C437="UK",
    INDEX(Table9[Uk_States], RANDBETWEEN(1, COUNTA(Table9[Uk_States]))),
IF(C437="Australia",
    INDEX(Table9[Australia_States], RANDBETWEEN(1, COUNTA(Table9[Australia_States]))),
IF(C437="India",
    INDEX(Table9[India_states], RANDBETWEEN(1, COUNTA(Table9[India_states]))),
IF(C437="New Zealand",
    INDEX(Table9[NewZealand_States], RANDBETWEEN(1, COUNTA(Table9[NewZealand_States]))),
""))))))</f>
        <v>Punjab</v>
      </c>
      <c r="C437" s="20" t="s">
        <v>9</v>
      </c>
      <c r="D437" s="20" t="s">
        <v>26</v>
      </c>
      <c r="E437" s="21">
        <v>45470</v>
      </c>
      <c r="F437" s="22">
        <v>45470</v>
      </c>
      <c r="G437" s="23">
        <v>45470</v>
      </c>
      <c r="H437" s="24">
        <f t="shared" si="41"/>
        <v>5.2382550335570466</v>
      </c>
      <c r="I437" s="24">
        <f t="shared" si="36"/>
        <v>780.49999999999989</v>
      </c>
      <c r="J437" s="24">
        <f t="shared" si="37"/>
        <v>20.953020134228186</v>
      </c>
      <c r="K437" s="25">
        <v>3122</v>
      </c>
      <c r="L437" s="26">
        <v>149</v>
      </c>
      <c r="M437" s="24">
        <f t="shared" si="38"/>
        <v>15.714765100671141</v>
      </c>
      <c r="N437" s="24">
        <f t="shared" si="39"/>
        <v>2341.5</v>
      </c>
      <c r="O437" s="27" t="str">
        <f t="shared" si="40"/>
        <v>Average</v>
      </c>
      <c r="W437" s="50"/>
      <c r="X437" s="50"/>
      <c r="Y437" s="50"/>
      <c r="Z437" s="50"/>
      <c r="AA437" s="50"/>
      <c r="AB437" s="50"/>
    </row>
    <row r="438" spans="1:28" x14ac:dyDescent="0.25">
      <c r="A438" s="19" t="s">
        <v>54</v>
      </c>
      <c r="B438" s="19" t="str">
        <f ca="1">IF(C438="USA",
    INDEX(Table9[USA_States], RANDBETWEEN(1, COUNTA(Table9[USA_States]))),
IF(C438="Canada",
    INDEX(Table9[Canada_States], RANDBETWEEN(1, COUNTA(Table9[Canada_States]))),
IF(C438="UK",
    INDEX(Table9[Uk_States], RANDBETWEEN(1, COUNTA(Table9[Uk_States]))),
IF(C438="Australia",
    INDEX(Table9[Australia_States], RANDBETWEEN(1, COUNTA(Table9[Australia_States]))),
IF(C438="India",
    INDEX(Table9[India_states], RANDBETWEEN(1, COUNTA(Table9[India_states]))),
IF(C438="New Zealand",
    INDEX(Table9[NewZealand_States], RANDBETWEEN(1, COUNTA(Table9[NewZealand_States]))),
""))))))</f>
        <v>Jharkhand</v>
      </c>
      <c r="C438" s="20" t="s">
        <v>9</v>
      </c>
      <c r="D438" s="20" t="s">
        <v>15</v>
      </c>
      <c r="E438" s="21">
        <v>45507</v>
      </c>
      <c r="F438" s="22">
        <v>45507</v>
      </c>
      <c r="G438" s="23">
        <v>45507</v>
      </c>
      <c r="H438" s="24">
        <f t="shared" si="41"/>
        <v>111.70833333333333</v>
      </c>
      <c r="I438" s="24">
        <f t="shared" si="36"/>
        <v>2010.75</v>
      </c>
      <c r="J438" s="24">
        <f t="shared" si="37"/>
        <v>446.83333333333331</v>
      </c>
      <c r="K438" s="25">
        <v>8043</v>
      </c>
      <c r="L438" s="26">
        <v>18</v>
      </c>
      <c r="M438" s="24">
        <f t="shared" si="38"/>
        <v>335.125</v>
      </c>
      <c r="N438" s="24">
        <f t="shared" si="39"/>
        <v>6032.25</v>
      </c>
      <c r="O438" s="27" t="str">
        <f t="shared" si="40"/>
        <v>Good</v>
      </c>
      <c r="W438" s="50"/>
      <c r="X438" s="50"/>
      <c r="Y438" s="50"/>
      <c r="Z438" s="50"/>
      <c r="AA438" s="50"/>
      <c r="AB438" s="50"/>
    </row>
    <row r="439" spans="1:28" x14ac:dyDescent="0.25">
      <c r="A439" s="19" t="s">
        <v>45</v>
      </c>
      <c r="B439" s="19" t="str">
        <f ca="1">IF(C439="USA",
    INDEX(Table9[USA_States], RANDBETWEEN(1, COUNTA(Table9[USA_States]))),
IF(C439="Canada",
    INDEX(Table9[Canada_States], RANDBETWEEN(1, COUNTA(Table9[Canada_States]))),
IF(C439="UK",
    INDEX(Table9[Uk_States], RANDBETWEEN(1, COUNTA(Table9[Uk_States]))),
IF(C439="Australia",
    INDEX(Table9[Australia_States], RANDBETWEEN(1, COUNTA(Table9[Australia_States]))),
IF(C439="India",
    INDEX(Table9[India_states], RANDBETWEEN(1, COUNTA(Table9[India_states]))),
IF(C439="New Zealand",
    INDEX(Table9[NewZealand_States], RANDBETWEEN(1, COUNTA(Table9[NewZealand_States]))),
""))))))</f>
        <v>New South Wales</v>
      </c>
      <c r="C439" s="20" t="s">
        <v>14</v>
      </c>
      <c r="D439" s="20" t="s">
        <v>41</v>
      </c>
      <c r="E439" s="21">
        <v>45458</v>
      </c>
      <c r="F439" s="22">
        <v>45458</v>
      </c>
      <c r="G439" s="23">
        <v>45458</v>
      </c>
      <c r="H439" s="24">
        <f t="shared" si="41"/>
        <v>0.96078431372549022</v>
      </c>
      <c r="I439" s="24">
        <f t="shared" si="36"/>
        <v>98</v>
      </c>
      <c r="J439" s="24">
        <f t="shared" si="37"/>
        <v>3.8431372549019609</v>
      </c>
      <c r="K439" s="25">
        <v>392</v>
      </c>
      <c r="L439" s="26">
        <v>102</v>
      </c>
      <c r="M439" s="24">
        <f t="shared" si="38"/>
        <v>2.8823529411764706</v>
      </c>
      <c r="N439" s="24">
        <f t="shared" si="39"/>
        <v>294</v>
      </c>
      <c r="O439" s="27" t="str">
        <f t="shared" si="40"/>
        <v>Average</v>
      </c>
      <c r="W439" s="50"/>
      <c r="X439" s="50"/>
      <c r="Y439" s="50"/>
      <c r="Z439" s="50"/>
      <c r="AA439" s="50"/>
      <c r="AB439" s="50"/>
    </row>
    <row r="440" spans="1:28" x14ac:dyDescent="0.25">
      <c r="A440" s="19" t="s">
        <v>42</v>
      </c>
      <c r="B440" s="19" t="str">
        <f ca="1">IF(C440="USA",
    INDEX(Table9[USA_States], RANDBETWEEN(1, COUNTA(Table9[USA_States]))),
IF(C440="Canada",
    INDEX(Table9[Canada_States], RANDBETWEEN(1, COUNTA(Table9[Canada_States]))),
IF(C440="UK",
    INDEX(Table9[Uk_States], RANDBETWEEN(1, COUNTA(Table9[Uk_States]))),
IF(C440="Australia",
    INDEX(Table9[Australia_States], RANDBETWEEN(1, COUNTA(Table9[Australia_States]))),
IF(C440="India",
    INDEX(Table9[India_states], RANDBETWEEN(1, COUNTA(Table9[India_states]))),
IF(C440="New Zealand",
    INDEX(Table9[NewZealand_States], RANDBETWEEN(1, COUNTA(Table9[NewZealand_States]))),
""))))))</f>
        <v>Manchester</v>
      </c>
      <c r="C440" s="20" t="s">
        <v>6</v>
      </c>
      <c r="D440" s="20" t="s">
        <v>12</v>
      </c>
      <c r="E440" s="21">
        <v>45329</v>
      </c>
      <c r="F440" s="22">
        <v>45329</v>
      </c>
      <c r="G440" s="23">
        <v>45329</v>
      </c>
      <c r="H440" s="24">
        <f t="shared" si="41"/>
        <v>14.121835443037975</v>
      </c>
      <c r="I440" s="24">
        <f t="shared" si="36"/>
        <v>2231.25</v>
      </c>
      <c r="J440" s="24">
        <f t="shared" si="37"/>
        <v>56.4873417721519</v>
      </c>
      <c r="K440" s="25">
        <v>8925</v>
      </c>
      <c r="L440" s="26">
        <v>158</v>
      </c>
      <c r="M440" s="24">
        <f t="shared" si="38"/>
        <v>42.365506329113927</v>
      </c>
      <c r="N440" s="24">
        <f t="shared" si="39"/>
        <v>6693.75</v>
      </c>
      <c r="O440" s="27" t="str">
        <f t="shared" si="40"/>
        <v>Good</v>
      </c>
      <c r="W440" s="50"/>
      <c r="X440" s="50"/>
      <c r="Y440" s="50"/>
      <c r="Z440" s="50"/>
      <c r="AA440" s="50"/>
      <c r="AB440" s="50"/>
    </row>
    <row r="441" spans="1:28" x14ac:dyDescent="0.25">
      <c r="A441" s="19" t="s">
        <v>30</v>
      </c>
      <c r="B441" s="19" t="str">
        <f ca="1">IF(C441="USA",
    INDEX(Table9[USA_States], RANDBETWEEN(1, COUNTA(Table9[USA_States]))),
IF(C441="Canada",
    INDEX(Table9[Canada_States], RANDBETWEEN(1, COUNTA(Table9[Canada_States]))),
IF(C441="UK",
    INDEX(Table9[Uk_States], RANDBETWEEN(1, COUNTA(Table9[Uk_States]))),
IF(C441="Australia",
    INDEX(Table9[Australia_States], RANDBETWEEN(1, COUNTA(Table9[Australia_States]))),
IF(C441="India",
    INDEX(Table9[India_states], RANDBETWEEN(1, COUNTA(Table9[India_states]))),
IF(C441="New Zealand",
    INDEX(Table9[NewZealand_States], RANDBETWEEN(1, COUNTA(Table9[NewZealand_States]))),
""))))))</f>
        <v>Northern Territory</v>
      </c>
      <c r="C441" s="20" t="s">
        <v>14</v>
      </c>
      <c r="D441" s="20" t="s">
        <v>46</v>
      </c>
      <c r="E441" s="21">
        <v>45481</v>
      </c>
      <c r="F441" s="22">
        <v>45481</v>
      </c>
      <c r="G441" s="23">
        <v>45481</v>
      </c>
      <c r="H441" s="24">
        <f t="shared" si="41"/>
        <v>14.24609375</v>
      </c>
      <c r="I441" s="24">
        <f t="shared" si="36"/>
        <v>1823.5</v>
      </c>
      <c r="J441" s="24">
        <f t="shared" si="37"/>
        <v>56.984375</v>
      </c>
      <c r="K441" s="25">
        <v>7294</v>
      </c>
      <c r="L441" s="26">
        <v>128</v>
      </c>
      <c r="M441" s="24">
        <f t="shared" si="38"/>
        <v>42.73828125</v>
      </c>
      <c r="N441" s="24">
        <f t="shared" si="39"/>
        <v>5470.5</v>
      </c>
      <c r="O441" s="27" t="str">
        <f t="shared" si="40"/>
        <v>Average</v>
      </c>
      <c r="W441" s="50"/>
      <c r="X441" s="50"/>
      <c r="Y441" s="50"/>
      <c r="Z441" s="50"/>
      <c r="AA441" s="50"/>
      <c r="AB441" s="50"/>
    </row>
    <row r="442" spans="1:28" x14ac:dyDescent="0.25">
      <c r="A442" s="19" t="s">
        <v>54</v>
      </c>
      <c r="B442" s="19" t="str">
        <f ca="1">IF(C442="USA",
    INDEX(Table9[USA_States], RANDBETWEEN(1, COUNTA(Table9[USA_States]))),
IF(C442="Canada",
    INDEX(Table9[Canada_States], RANDBETWEEN(1, COUNTA(Table9[Canada_States]))),
IF(C442="UK",
    INDEX(Table9[Uk_States], RANDBETWEEN(1, COUNTA(Table9[Uk_States]))),
IF(C442="Australia",
    INDEX(Table9[Australia_States], RANDBETWEEN(1, COUNTA(Table9[Australia_States]))),
IF(C442="India",
    INDEX(Table9[India_states], RANDBETWEEN(1, COUNTA(Table9[India_states]))),
IF(C442="New Zealand",
    INDEX(Table9[NewZealand_States], RANDBETWEEN(1, COUNTA(Table9[NewZealand_States]))),
""))))))</f>
        <v>Manchester</v>
      </c>
      <c r="C442" s="20" t="s">
        <v>6</v>
      </c>
      <c r="D442" s="20" t="s">
        <v>7</v>
      </c>
      <c r="E442" s="21">
        <v>45390</v>
      </c>
      <c r="F442" s="22">
        <v>45390</v>
      </c>
      <c r="G442" s="23">
        <v>45390</v>
      </c>
      <c r="H442" s="24">
        <f t="shared" si="41"/>
        <v>3.2153110047846889</v>
      </c>
      <c r="I442" s="24">
        <f t="shared" si="36"/>
        <v>672</v>
      </c>
      <c r="J442" s="24">
        <f t="shared" si="37"/>
        <v>12.861244019138756</v>
      </c>
      <c r="K442" s="25">
        <v>2688</v>
      </c>
      <c r="L442" s="26">
        <v>209</v>
      </c>
      <c r="M442" s="24">
        <f t="shared" si="38"/>
        <v>9.6459330143540676</v>
      </c>
      <c r="N442" s="24">
        <f t="shared" si="39"/>
        <v>2016</v>
      </c>
      <c r="O442" s="27" t="str">
        <f t="shared" si="40"/>
        <v>Average</v>
      </c>
      <c r="W442" s="50"/>
      <c r="X442" s="50"/>
      <c r="Y442" s="50"/>
      <c r="Z442" s="50"/>
      <c r="AA442" s="50"/>
      <c r="AB442" s="50"/>
    </row>
    <row r="443" spans="1:28" x14ac:dyDescent="0.25">
      <c r="A443" s="19" t="s">
        <v>39</v>
      </c>
      <c r="B443" s="19" t="str">
        <f ca="1">IF(C443="USA",
    INDEX(Table9[USA_States], RANDBETWEEN(1, COUNTA(Table9[USA_States]))),
IF(C443="Canada",
    INDEX(Table9[Canada_States], RANDBETWEEN(1, COUNTA(Table9[Canada_States]))),
IF(C443="UK",
    INDEX(Table9[Uk_States], RANDBETWEEN(1, COUNTA(Table9[Uk_States]))),
IF(C443="Australia",
    INDEX(Table9[Australia_States], RANDBETWEEN(1, COUNTA(Table9[Australia_States]))),
IF(C443="India",
    INDEX(Table9[India_states], RANDBETWEEN(1, COUNTA(Table9[India_states]))),
IF(C443="New Zealand",
    INDEX(Table9[NewZealand_States], RANDBETWEEN(1, COUNTA(Table9[NewZealand_States]))),
""))))))</f>
        <v>South Australia</v>
      </c>
      <c r="C443" s="20" t="s">
        <v>14</v>
      </c>
      <c r="D443" s="20" t="s">
        <v>21</v>
      </c>
      <c r="E443" s="21">
        <v>45523</v>
      </c>
      <c r="F443" s="22">
        <v>45523</v>
      </c>
      <c r="G443" s="23">
        <v>45523</v>
      </c>
      <c r="H443" s="24">
        <f t="shared" si="41"/>
        <v>71.581730769230774</v>
      </c>
      <c r="I443" s="24">
        <f t="shared" si="36"/>
        <v>3722.25</v>
      </c>
      <c r="J443" s="24">
        <f t="shared" si="37"/>
        <v>286.32692307692309</v>
      </c>
      <c r="K443" s="25">
        <v>14889</v>
      </c>
      <c r="L443" s="26">
        <v>52</v>
      </c>
      <c r="M443" s="24">
        <f t="shared" si="38"/>
        <v>214.74519230769232</v>
      </c>
      <c r="N443" s="24">
        <f t="shared" si="39"/>
        <v>11166.75</v>
      </c>
      <c r="O443" s="27" t="str">
        <f t="shared" si="40"/>
        <v>Very Good</v>
      </c>
      <c r="W443" s="50"/>
      <c r="X443" s="50"/>
      <c r="Y443" s="50"/>
      <c r="Z443" s="50"/>
      <c r="AA443" s="50"/>
      <c r="AB443" s="50"/>
    </row>
    <row r="444" spans="1:28" x14ac:dyDescent="0.25">
      <c r="A444" s="19" t="s">
        <v>13</v>
      </c>
      <c r="B444" s="19" t="str">
        <f ca="1">IF(C444="USA",
    INDEX(Table9[USA_States], RANDBETWEEN(1, COUNTA(Table9[USA_States]))),
IF(C444="Canada",
    INDEX(Table9[Canada_States], RANDBETWEEN(1, COUNTA(Table9[Canada_States]))),
IF(C444="UK",
    INDEX(Table9[Uk_States], RANDBETWEEN(1, COUNTA(Table9[Uk_States]))),
IF(C444="Australia",
    INDEX(Table9[Australia_States], RANDBETWEEN(1, COUNTA(Table9[Australia_States]))),
IF(C444="India",
    INDEX(Table9[India_states], RANDBETWEEN(1, COUNTA(Table9[India_states]))),
IF(C444="New Zealand",
    INDEX(Table9[NewZealand_States], RANDBETWEEN(1, COUNTA(Table9[NewZealand_States]))),
""))))))</f>
        <v>Tamil Nadu</v>
      </c>
      <c r="C444" s="20" t="s">
        <v>9</v>
      </c>
      <c r="D444" s="20" t="s">
        <v>41</v>
      </c>
      <c r="E444" s="21">
        <v>45416</v>
      </c>
      <c r="F444" s="22">
        <v>45416</v>
      </c>
      <c r="G444" s="23">
        <v>45416</v>
      </c>
      <c r="H444" s="24">
        <f t="shared" si="41"/>
        <v>13.236363636363636</v>
      </c>
      <c r="I444" s="24">
        <f t="shared" si="36"/>
        <v>728</v>
      </c>
      <c r="J444" s="24">
        <f t="shared" si="37"/>
        <v>52.945454545454545</v>
      </c>
      <c r="K444" s="25">
        <v>2912</v>
      </c>
      <c r="L444" s="26">
        <v>55</v>
      </c>
      <c r="M444" s="24">
        <f t="shared" si="38"/>
        <v>39.709090909090911</v>
      </c>
      <c r="N444" s="24">
        <f t="shared" si="39"/>
        <v>2184</v>
      </c>
      <c r="O444" s="27" t="str">
        <f t="shared" si="40"/>
        <v>Average</v>
      </c>
      <c r="W444" s="50"/>
      <c r="X444" s="50"/>
      <c r="Y444" s="50"/>
      <c r="Z444" s="50"/>
      <c r="AA444" s="50"/>
      <c r="AB444" s="50"/>
    </row>
    <row r="445" spans="1:28" x14ac:dyDescent="0.25">
      <c r="A445" s="19" t="s">
        <v>27</v>
      </c>
      <c r="B445" s="19" t="str">
        <f ca="1">IF(C445="USA",
    INDEX(Table9[USA_States], RANDBETWEEN(1, COUNTA(Table9[USA_States]))),
IF(C445="Canada",
    INDEX(Table9[Canada_States], RANDBETWEEN(1, COUNTA(Table9[Canada_States]))),
IF(C445="UK",
    INDEX(Table9[Uk_States], RANDBETWEEN(1, COUNTA(Table9[Uk_States]))),
IF(C445="Australia",
    INDEX(Table9[Australia_States], RANDBETWEEN(1, COUNTA(Table9[Australia_States]))),
IF(C445="India",
    INDEX(Table9[India_states], RANDBETWEEN(1, COUNTA(Table9[India_states]))),
IF(C445="New Zealand",
    INDEX(Table9[NewZealand_States], RANDBETWEEN(1, COUNTA(Table9[NewZealand_States]))),
""))))))</f>
        <v>Kentucky</v>
      </c>
      <c r="C445" s="20" t="s">
        <v>25</v>
      </c>
      <c r="D445" s="20" t="s">
        <v>10</v>
      </c>
      <c r="E445" s="21">
        <v>45423</v>
      </c>
      <c r="F445" s="22">
        <v>45423</v>
      </c>
      <c r="G445" s="23">
        <v>45423</v>
      </c>
      <c r="H445" s="24">
        <f t="shared" si="41"/>
        <v>6.0925925925925926</v>
      </c>
      <c r="I445" s="24">
        <f t="shared" si="36"/>
        <v>658</v>
      </c>
      <c r="J445" s="24">
        <f t="shared" si="37"/>
        <v>24.37037037037037</v>
      </c>
      <c r="K445" s="25">
        <v>2632</v>
      </c>
      <c r="L445" s="26">
        <v>108</v>
      </c>
      <c r="M445" s="24">
        <f t="shared" si="38"/>
        <v>18.277777777777779</v>
      </c>
      <c r="N445" s="24">
        <f t="shared" si="39"/>
        <v>1974</v>
      </c>
      <c r="O445" s="27" t="str">
        <f t="shared" si="40"/>
        <v>Average</v>
      </c>
      <c r="W445" s="50"/>
      <c r="X445" s="50"/>
      <c r="Y445" s="50"/>
      <c r="Z445" s="50"/>
      <c r="AA445" s="50"/>
      <c r="AB445" s="50"/>
    </row>
    <row r="446" spans="1:28" x14ac:dyDescent="0.25">
      <c r="A446" s="19" t="s">
        <v>42</v>
      </c>
      <c r="B446" s="19" t="str">
        <f ca="1">IF(C446="USA",
    INDEX(Table9[USA_States], RANDBETWEEN(1, COUNTA(Table9[USA_States]))),
IF(C446="Canada",
    INDEX(Table9[Canada_States], RANDBETWEEN(1, COUNTA(Table9[Canada_States]))),
IF(C446="UK",
    INDEX(Table9[Uk_States], RANDBETWEEN(1, COUNTA(Table9[Uk_States]))),
IF(C446="Australia",
    INDEX(Table9[Australia_States], RANDBETWEEN(1, COUNTA(Table9[Australia_States]))),
IF(C446="India",
    INDEX(Table9[India_states], RANDBETWEEN(1, COUNTA(Table9[India_states]))),
IF(C446="New Zealand",
    INDEX(Table9[NewZealand_States], RANDBETWEEN(1, COUNTA(Table9[NewZealand_States]))),
""))))))</f>
        <v>Quebec</v>
      </c>
      <c r="C446" s="20" t="s">
        <v>28</v>
      </c>
      <c r="D446" s="20" t="s">
        <v>38</v>
      </c>
      <c r="E446" s="21">
        <v>45514</v>
      </c>
      <c r="F446" s="22">
        <v>45514</v>
      </c>
      <c r="G446" s="23">
        <v>45514</v>
      </c>
      <c r="H446" s="24">
        <f t="shared" si="41"/>
        <v>2.9247685185185186</v>
      </c>
      <c r="I446" s="24">
        <f t="shared" si="36"/>
        <v>631.75</v>
      </c>
      <c r="J446" s="24">
        <f t="shared" si="37"/>
        <v>11.699074074074074</v>
      </c>
      <c r="K446" s="25">
        <v>2527</v>
      </c>
      <c r="L446" s="26">
        <v>216</v>
      </c>
      <c r="M446" s="24">
        <f t="shared" si="38"/>
        <v>8.7743055555555554</v>
      </c>
      <c r="N446" s="24">
        <f t="shared" si="39"/>
        <v>1895.25</v>
      </c>
      <c r="O446" s="27" t="str">
        <f t="shared" si="40"/>
        <v>Average</v>
      </c>
      <c r="W446" s="50"/>
      <c r="X446" s="50"/>
      <c r="Y446" s="50"/>
      <c r="Z446" s="50"/>
      <c r="AA446" s="50"/>
      <c r="AB446" s="50"/>
    </row>
    <row r="447" spans="1:28" x14ac:dyDescent="0.25">
      <c r="A447" s="19" t="s">
        <v>42</v>
      </c>
      <c r="B447" s="19" t="str">
        <f ca="1">IF(C447="USA",
    INDEX(Table9[USA_States], RANDBETWEEN(1, COUNTA(Table9[USA_States]))),
IF(C447="Canada",
    INDEX(Table9[Canada_States], RANDBETWEEN(1, COUNTA(Table9[Canada_States]))),
IF(C447="UK",
    INDEX(Table9[Uk_States], RANDBETWEEN(1, COUNTA(Table9[Uk_States]))),
IF(C447="Australia",
    INDEX(Table9[Australia_States], RANDBETWEEN(1, COUNTA(Table9[Australia_States]))),
IF(C447="India",
    INDEX(Table9[India_states], RANDBETWEEN(1, COUNTA(Table9[India_states]))),
IF(C447="New Zealand",
    INDEX(Table9[NewZealand_States], RANDBETWEEN(1, COUNTA(Table9[NewZealand_States]))),
""))))))</f>
        <v>Virginia</v>
      </c>
      <c r="C447" s="20" t="s">
        <v>25</v>
      </c>
      <c r="D447" s="20" t="s">
        <v>41</v>
      </c>
      <c r="E447" s="21">
        <v>45416</v>
      </c>
      <c r="F447" s="22">
        <v>45416</v>
      </c>
      <c r="G447" s="23">
        <v>45416</v>
      </c>
      <c r="H447" s="24">
        <f t="shared" si="41"/>
        <v>1.1116352201257862</v>
      </c>
      <c r="I447" s="24">
        <f t="shared" si="36"/>
        <v>353.5</v>
      </c>
      <c r="J447" s="24">
        <f t="shared" si="37"/>
        <v>4.4465408805031448</v>
      </c>
      <c r="K447" s="25">
        <v>1414</v>
      </c>
      <c r="L447" s="26">
        <v>318</v>
      </c>
      <c r="M447" s="24">
        <f t="shared" si="38"/>
        <v>3.3349056603773586</v>
      </c>
      <c r="N447" s="24">
        <f t="shared" si="39"/>
        <v>1060.5</v>
      </c>
      <c r="O447" s="27" t="str">
        <f t="shared" si="40"/>
        <v>Average</v>
      </c>
      <c r="W447" s="50"/>
      <c r="X447" s="50"/>
      <c r="Y447" s="50"/>
      <c r="Z447" s="50"/>
      <c r="AA447" s="50"/>
      <c r="AB447" s="50"/>
    </row>
    <row r="448" spans="1:28" x14ac:dyDescent="0.25">
      <c r="A448" s="19" t="s">
        <v>48</v>
      </c>
      <c r="B448" s="19" t="str">
        <f ca="1">IF(C448="USA",
    INDEX(Table9[USA_States], RANDBETWEEN(1, COUNTA(Table9[USA_States]))),
IF(C448="Canada",
    INDEX(Table9[Canada_States], RANDBETWEEN(1, COUNTA(Table9[Canada_States]))),
IF(C448="UK",
    INDEX(Table9[Uk_States], RANDBETWEEN(1, COUNTA(Table9[Uk_States]))),
IF(C448="Australia",
    INDEX(Table9[Australia_States], RANDBETWEEN(1, COUNTA(Table9[Australia_States]))),
IF(C448="India",
    INDEX(Table9[India_states], RANDBETWEEN(1, COUNTA(Table9[India_states]))),
IF(C448="New Zealand",
    INDEX(Table9[NewZealand_States], RANDBETWEEN(1, COUNTA(Table9[NewZealand_States]))),
""))))))</f>
        <v>Ohio</v>
      </c>
      <c r="C448" s="20" t="s">
        <v>25</v>
      </c>
      <c r="D448" s="20" t="s">
        <v>17</v>
      </c>
      <c r="E448" s="21">
        <v>45522</v>
      </c>
      <c r="F448" s="22">
        <v>45522</v>
      </c>
      <c r="G448" s="23">
        <v>45522</v>
      </c>
      <c r="H448" s="24">
        <f t="shared" si="41"/>
        <v>8.1029411764705888</v>
      </c>
      <c r="I448" s="24">
        <f t="shared" si="36"/>
        <v>1928.5000000000002</v>
      </c>
      <c r="J448" s="24">
        <f t="shared" si="37"/>
        <v>32.411764705882355</v>
      </c>
      <c r="K448" s="25">
        <v>7714</v>
      </c>
      <c r="L448" s="26">
        <v>238</v>
      </c>
      <c r="M448" s="24">
        <f t="shared" si="38"/>
        <v>24.308823529411768</v>
      </c>
      <c r="N448" s="24">
        <f t="shared" si="39"/>
        <v>5785.5</v>
      </c>
      <c r="O448" s="27" t="str">
        <f t="shared" si="40"/>
        <v>Average</v>
      </c>
      <c r="W448" s="50"/>
      <c r="X448" s="50"/>
      <c r="Y448" s="50"/>
      <c r="Z448" s="50"/>
      <c r="AA448" s="50"/>
      <c r="AB448" s="50"/>
    </row>
    <row r="449" spans="1:28" x14ac:dyDescent="0.25">
      <c r="A449" s="19" t="s">
        <v>53</v>
      </c>
      <c r="B449" s="19" t="str">
        <f ca="1">IF(C449="USA",
    INDEX(Table9[USA_States], RANDBETWEEN(1, COUNTA(Table9[USA_States]))),
IF(C449="Canada",
    INDEX(Table9[Canada_States], RANDBETWEEN(1, COUNTA(Table9[Canada_States]))),
IF(C449="UK",
    INDEX(Table9[Uk_States], RANDBETWEEN(1, COUNTA(Table9[Uk_States]))),
IF(C449="Australia",
    INDEX(Table9[Australia_States], RANDBETWEEN(1, COUNTA(Table9[Australia_States]))),
IF(C449="India",
    INDEX(Table9[India_states], RANDBETWEEN(1, COUNTA(Table9[India_states]))),
IF(C449="New Zealand",
    INDEX(Table9[NewZealand_States], RANDBETWEEN(1, COUNTA(Table9[NewZealand_States]))),
""))))))</f>
        <v>Northwest Territories</v>
      </c>
      <c r="C449" s="20" t="s">
        <v>28</v>
      </c>
      <c r="D449" s="20" t="s">
        <v>50</v>
      </c>
      <c r="E449" s="21">
        <v>45507</v>
      </c>
      <c r="F449" s="22">
        <v>45507</v>
      </c>
      <c r="G449" s="23">
        <v>45507</v>
      </c>
      <c r="H449" s="24">
        <f t="shared" si="41"/>
        <v>4.5661764705882355</v>
      </c>
      <c r="I449" s="24">
        <f t="shared" si="36"/>
        <v>1086.75</v>
      </c>
      <c r="J449" s="24">
        <f t="shared" si="37"/>
        <v>18.264705882352942</v>
      </c>
      <c r="K449" s="25">
        <v>4347</v>
      </c>
      <c r="L449" s="26">
        <v>238</v>
      </c>
      <c r="M449" s="24">
        <f t="shared" si="38"/>
        <v>13.698529411764707</v>
      </c>
      <c r="N449" s="24">
        <f t="shared" si="39"/>
        <v>3260.25</v>
      </c>
      <c r="O449" s="27" t="str">
        <f t="shared" si="40"/>
        <v>Average</v>
      </c>
      <c r="W449" s="50"/>
      <c r="X449" s="50"/>
      <c r="Y449" s="50"/>
      <c r="Z449" s="50"/>
      <c r="AA449" s="50"/>
      <c r="AB449" s="50"/>
    </row>
    <row r="450" spans="1:28" x14ac:dyDescent="0.25">
      <c r="A450" s="19" t="s">
        <v>32</v>
      </c>
      <c r="B450" s="19" t="str">
        <f ca="1">IF(C450="USA",
    INDEX(Table9[USA_States], RANDBETWEEN(1, COUNTA(Table9[USA_States]))),
IF(C450="Canada",
    INDEX(Table9[Canada_States], RANDBETWEEN(1, COUNTA(Table9[Canada_States]))),
IF(C450="UK",
    INDEX(Table9[Uk_States], RANDBETWEEN(1, COUNTA(Table9[Uk_States]))),
IF(C450="Australia",
    INDEX(Table9[Australia_States], RANDBETWEEN(1, COUNTA(Table9[Australia_States]))),
IF(C450="India",
    INDEX(Table9[India_states], RANDBETWEEN(1, COUNTA(Table9[India_states]))),
IF(C450="New Zealand",
    INDEX(Table9[NewZealand_States], RANDBETWEEN(1, COUNTA(Table9[NewZealand_States]))),
""))))))</f>
        <v>Manawatu-Wanganui</v>
      </c>
      <c r="C450" s="20" t="s">
        <v>20</v>
      </c>
      <c r="D450" s="20" t="s">
        <v>36</v>
      </c>
      <c r="E450" s="21">
        <v>45305</v>
      </c>
      <c r="F450" s="22">
        <v>45305</v>
      </c>
      <c r="G450" s="23">
        <v>45305</v>
      </c>
      <c r="H450" s="24">
        <f t="shared" ref="H450:H502" si="42">J450/4</f>
        <v>5.9444444444444446</v>
      </c>
      <c r="I450" s="24">
        <f t="shared" ref="I450:I502" si="43">H450*L450</f>
        <v>1872.5</v>
      </c>
      <c r="J450" s="24">
        <f t="shared" ref="J450:J502" si="44">K450/L450</f>
        <v>23.777777777777779</v>
      </c>
      <c r="K450" s="25">
        <v>7490</v>
      </c>
      <c r="L450" s="26">
        <v>315</v>
      </c>
      <c r="M450" s="24">
        <f t="shared" ref="M450:M502" si="45">J450-H450</f>
        <v>17.833333333333336</v>
      </c>
      <c r="N450" s="24">
        <f t="shared" ref="N450:N502" si="46">K450-I450</f>
        <v>5617.5</v>
      </c>
      <c r="O450" s="27" t="str">
        <f t="shared" ref="O450:O502" si="47">IF(K450&gt;12000, "Very Good", IF(K450&gt;=8000, "Good", "Average"))</f>
        <v>Average</v>
      </c>
      <c r="W450" s="50"/>
      <c r="X450" s="50"/>
      <c r="Y450" s="50"/>
      <c r="Z450" s="50"/>
      <c r="AA450" s="50"/>
      <c r="AB450" s="50"/>
    </row>
    <row r="451" spans="1:28" x14ac:dyDescent="0.25">
      <c r="A451" s="19" t="s">
        <v>52</v>
      </c>
      <c r="B451" s="19" t="str">
        <f ca="1">IF(C451="USA",
    INDEX(Table9[USA_States], RANDBETWEEN(1, COUNTA(Table9[USA_States]))),
IF(C451="Canada",
    INDEX(Table9[Canada_States], RANDBETWEEN(1, COUNTA(Table9[Canada_States]))),
IF(C451="UK",
    INDEX(Table9[Uk_States], RANDBETWEEN(1, COUNTA(Table9[Uk_States]))),
IF(C451="Australia",
    INDEX(Table9[Australia_States], RANDBETWEEN(1, COUNTA(Table9[Australia_States]))),
IF(C451="India",
    INDEX(Table9[India_states], RANDBETWEEN(1, COUNTA(Table9[India_states]))),
IF(C451="New Zealand",
    INDEX(Table9[NewZealand_States], RANDBETWEEN(1, COUNTA(Table9[NewZealand_States]))),
""))))))</f>
        <v>Melbourne</v>
      </c>
      <c r="C451" s="20" t="s">
        <v>14</v>
      </c>
      <c r="D451" s="20" t="s">
        <v>51</v>
      </c>
      <c r="E451" s="21">
        <v>45390</v>
      </c>
      <c r="F451" s="22">
        <v>45390</v>
      </c>
      <c r="G451" s="23">
        <v>45390</v>
      </c>
      <c r="H451" s="24">
        <f t="shared" si="42"/>
        <v>7.145833333333333</v>
      </c>
      <c r="I451" s="24">
        <f t="shared" si="43"/>
        <v>514.5</v>
      </c>
      <c r="J451" s="24">
        <f t="shared" si="44"/>
        <v>28.583333333333332</v>
      </c>
      <c r="K451" s="25">
        <v>2058</v>
      </c>
      <c r="L451" s="26">
        <v>72</v>
      </c>
      <c r="M451" s="24">
        <f t="shared" si="45"/>
        <v>21.4375</v>
      </c>
      <c r="N451" s="24">
        <f t="shared" si="46"/>
        <v>1543.5</v>
      </c>
      <c r="O451" s="27" t="str">
        <f t="shared" si="47"/>
        <v>Average</v>
      </c>
      <c r="W451" s="50"/>
      <c r="X451" s="50"/>
      <c r="Y451" s="50"/>
      <c r="Z451" s="50"/>
      <c r="AA451" s="50"/>
      <c r="AB451" s="50"/>
    </row>
    <row r="452" spans="1:28" x14ac:dyDescent="0.25">
      <c r="A452" s="19" t="s">
        <v>48</v>
      </c>
      <c r="B452" s="19" t="str">
        <f ca="1">IF(C452="USA",
    INDEX(Table9[USA_States], RANDBETWEEN(1, COUNTA(Table9[USA_States]))),
IF(C452="Canada",
    INDEX(Table9[Canada_States], RANDBETWEEN(1, COUNTA(Table9[Canada_States]))),
IF(C452="UK",
    INDEX(Table9[Uk_States], RANDBETWEEN(1, COUNTA(Table9[Uk_States]))),
IF(C452="Australia",
    INDEX(Table9[Australia_States], RANDBETWEEN(1, COUNTA(Table9[Australia_States]))),
IF(C452="India",
    INDEX(Table9[India_states], RANDBETWEEN(1, COUNTA(Table9[India_states]))),
IF(C452="New Zealand",
    INDEX(Table9[NewZealand_States], RANDBETWEEN(1, COUNTA(Table9[NewZealand_States]))),
""))))))</f>
        <v>England</v>
      </c>
      <c r="C452" s="20" t="s">
        <v>6</v>
      </c>
      <c r="D452" s="20" t="s">
        <v>26</v>
      </c>
      <c r="E452" s="21">
        <v>45505</v>
      </c>
      <c r="F452" s="22">
        <v>45505</v>
      </c>
      <c r="G452" s="23">
        <v>45505</v>
      </c>
      <c r="H452" s="24">
        <f t="shared" si="42"/>
        <v>303.33333333333331</v>
      </c>
      <c r="I452" s="24">
        <f t="shared" si="43"/>
        <v>910</v>
      </c>
      <c r="J452" s="24">
        <f t="shared" si="44"/>
        <v>1213.3333333333333</v>
      </c>
      <c r="K452" s="25">
        <v>3640</v>
      </c>
      <c r="L452" s="26">
        <v>3</v>
      </c>
      <c r="M452" s="24">
        <f t="shared" si="45"/>
        <v>910</v>
      </c>
      <c r="N452" s="24">
        <f t="shared" si="46"/>
        <v>2730</v>
      </c>
      <c r="O452" s="27" t="str">
        <f t="shared" si="47"/>
        <v>Average</v>
      </c>
      <c r="W452" s="50"/>
      <c r="X452" s="50"/>
      <c r="Y452" s="50"/>
      <c r="Z452" s="50"/>
      <c r="AA452" s="50"/>
      <c r="AB452" s="50"/>
    </row>
    <row r="453" spans="1:28" x14ac:dyDescent="0.25">
      <c r="A453" s="19" t="s">
        <v>42</v>
      </c>
      <c r="B453" s="19" t="str">
        <f ca="1">IF(C453="USA",
    INDEX(Table9[USA_States], RANDBETWEEN(1, COUNTA(Table9[USA_States]))),
IF(C453="Canada",
    INDEX(Table9[Canada_States], RANDBETWEEN(1, COUNTA(Table9[Canada_States]))),
IF(C453="UK",
    INDEX(Table9[Uk_States], RANDBETWEEN(1, COUNTA(Table9[Uk_States]))),
IF(C453="Australia",
    INDEX(Table9[Australia_States], RANDBETWEEN(1, COUNTA(Table9[Australia_States]))),
IF(C453="India",
    INDEX(Table9[India_states], RANDBETWEEN(1, COUNTA(Table9[India_states]))),
IF(C453="New Zealand",
    INDEX(Table9[NewZealand_States], RANDBETWEEN(1, COUNTA(Table9[NewZealand_States]))),
""))))))</f>
        <v>British Columbia</v>
      </c>
      <c r="C453" s="20" t="s">
        <v>28</v>
      </c>
      <c r="D453" s="20" t="s">
        <v>29</v>
      </c>
      <c r="E453" s="21">
        <v>45366</v>
      </c>
      <c r="F453" s="22">
        <v>45366</v>
      </c>
      <c r="G453" s="23">
        <v>45366</v>
      </c>
      <c r="H453" s="24">
        <f t="shared" si="42"/>
        <v>2.5277777777777777</v>
      </c>
      <c r="I453" s="24">
        <f t="shared" si="43"/>
        <v>113.75</v>
      </c>
      <c r="J453" s="24">
        <f t="shared" si="44"/>
        <v>10.111111111111111</v>
      </c>
      <c r="K453" s="25">
        <v>455</v>
      </c>
      <c r="L453" s="26">
        <v>45</v>
      </c>
      <c r="M453" s="24">
        <f t="shared" si="45"/>
        <v>7.583333333333333</v>
      </c>
      <c r="N453" s="24">
        <f t="shared" si="46"/>
        <v>341.25</v>
      </c>
      <c r="O453" s="27" t="str">
        <f t="shared" si="47"/>
        <v>Average</v>
      </c>
      <c r="W453" s="50"/>
      <c r="X453" s="50"/>
      <c r="Y453" s="50"/>
      <c r="Z453" s="50"/>
      <c r="AA453" s="50"/>
      <c r="AB453" s="50"/>
    </row>
    <row r="454" spans="1:28" x14ac:dyDescent="0.25">
      <c r="A454" s="19" t="s">
        <v>30</v>
      </c>
      <c r="B454" s="19" t="str">
        <f ca="1">IF(C454="USA",
    INDEX(Table9[USA_States], RANDBETWEEN(1, COUNTA(Table9[USA_States]))),
IF(C454="Canada",
    INDEX(Table9[Canada_States], RANDBETWEEN(1, COUNTA(Table9[Canada_States]))),
IF(C454="UK",
    INDEX(Table9[Uk_States], RANDBETWEEN(1, COUNTA(Table9[Uk_States]))),
IF(C454="Australia",
    INDEX(Table9[Australia_States], RANDBETWEEN(1, COUNTA(Table9[Australia_States]))),
IF(C454="India",
    INDEX(Table9[India_states], RANDBETWEEN(1, COUNTA(Table9[India_states]))),
IF(C454="New Zealand",
    INDEX(Table9[NewZealand_States], RANDBETWEEN(1, COUNTA(Table9[NewZealand_States]))),
""))))))</f>
        <v>Odisha</v>
      </c>
      <c r="C454" s="20" t="s">
        <v>9</v>
      </c>
      <c r="D454" s="20" t="s">
        <v>7</v>
      </c>
      <c r="E454" s="21">
        <v>45488</v>
      </c>
      <c r="F454" s="22">
        <v>45488</v>
      </c>
      <c r="G454" s="23">
        <v>45488</v>
      </c>
      <c r="H454" s="24">
        <f t="shared" si="42"/>
        <v>14.932065217391305</v>
      </c>
      <c r="I454" s="24">
        <f t="shared" si="43"/>
        <v>2747.5</v>
      </c>
      <c r="J454" s="24">
        <f t="shared" si="44"/>
        <v>59.728260869565219</v>
      </c>
      <c r="K454" s="25">
        <v>10990</v>
      </c>
      <c r="L454" s="26">
        <v>184</v>
      </c>
      <c r="M454" s="24">
        <f t="shared" si="45"/>
        <v>44.796195652173914</v>
      </c>
      <c r="N454" s="24">
        <f t="shared" si="46"/>
        <v>8242.5</v>
      </c>
      <c r="O454" s="27" t="str">
        <f t="shared" si="47"/>
        <v>Good</v>
      </c>
      <c r="W454" s="50"/>
      <c r="X454" s="50"/>
      <c r="Y454" s="50"/>
      <c r="Z454" s="50"/>
      <c r="AA454" s="50"/>
      <c r="AB454" s="50"/>
    </row>
    <row r="455" spans="1:28" x14ac:dyDescent="0.25">
      <c r="A455" s="19" t="s">
        <v>24</v>
      </c>
      <c r="B455" s="19" t="str">
        <f ca="1">IF(C455="USA",
    INDEX(Table9[USA_States], RANDBETWEEN(1, COUNTA(Table9[USA_States]))),
IF(C455="Canada",
    INDEX(Table9[Canada_States], RANDBETWEEN(1, COUNTA(Table9[Canada_States]))),
IF(C455="UK",
    INDEX(Table9[Uk_States], RANDBETWEEN(1, COUNTA(Table9[Uk_States]))),
IF(C455="Australia",
    INDEX(Table9[Australia_States], RANDBETWEEN(1, COUNTA(Table9[Australia_States]))),
IF(C455="India",
    INDEX(Table9[India_states], RANDBETWEEN(1, COUNTA(Table9[India_states]))),
IF(C455="New Zealand",
    INDEX(Table9[NewZealand_States], RANDBETWEEN(1, COUNTA(Table9[NewZealand_States]))),
""))))))</f>
        <v>Tasman</v>
      </c>
      <c r="C455" s="20" t="s">
        <v>20</v>
      </c>
      <c r="D455" s="20" t="s">
        <v>46</v>
      </c>
      <c r="E455" s="21">
        <v>45304</v>
      </c>
      <c r="F455" s="22">
        <v>45304</v>
      </c>
      <c r="G455" s="23">
        <v>45304</v>
      </c>
      <c r="H455" s="24">
        <f t="shared" si="42"/>
        <v>10.940944881889763</v>
      </c>
      <c r="I455" s="24">
        <f t="shared" si="43"/>
        <v>1389.5</v>
      </c>
      <c r="J455" s="24">
        <f t="shared" si="44"/>
        <v>43.763779527559052</v>
      </c>
      <c r="K455" s="25">
        <v>5558</v>
      </c>
      <c r="L455" s="26">
        <v>127</v>
      </c>
      <c r="M455" s="24">
        <f t="shared" si="45"/>
        <v>32.822834645669289</v>
      </c>
      <c r="N455" s="24">
        <f t="shared" si="46"/>
        <v>4168.5</v>
      </c>
      <c r="O455" s="27" t="str">
        <f t="shared" si="47"/>
        <v>Average</v>
      </c>
      <c r="W455" s="50"/>
      <c r="X455" s="50"/>
      <c r="Y455" s="50"/>
      <c r="Z455" s="50"/>
      <c r="AA455" s="50"/>
      <c r="AB455" s="50"/>
    </row>
    <row r="456" spans="1:28" x14ac:dyDescent="0.25">
      <c r="A456" s="19" t="s">
        <v>27</v>
      </c>
      <c r="B456" s="19" t="str">
        <f ca="1">IF(C456="USA",
    INDEX(Table9[USA_States], RANDBETWEEN(1, COUNTA(Table9[USA_States]))),
IF(C456="Canada",
    INDEX(Table9[Canada_States], RANDBETWEEN(1, COUNTA(Table9[Canada_States]))),
IF(C456="UK",
    INDEX(Table9[Uk_States], RANDBETWEEN(1, COUNTA(Table9[Uk_States]))),
IF(C456="Australia",
    INDEX(Table9[Australia_States], RANDBETWEEN(1, COUNTA(Table9[Australia_States]))),
IF(C456="India",
    INDEX(Table9[India_states], RANDBETWEEN(1, COUNTA(Table9[India_states]))),
IF(C456="New Zealand",
    INDEX(Table9[NewZealand_States], RANDBETWEEN(1, COUNTA(Table9[NewZealand_States]))),
""))))))</f>
        <v>Queensland</v>
      </c>
      <c r="C456" s="20" t="s">
        <v>14</v>
      </c>
      <c r="D456" s="20" t="s">
        <v>10</v>
      </c>
      <c r="E456" s="21">
        <v>45530</v>
      </c>
      <c r="F456" s="22">
        <v>45530</v>
      </c>
      <c r="G456" s="23">
        <v>45530</v>
      </c>
      <c r="H456" s="24">
        <f t="shared" si="42"/>
        <v>11.985849056603774</v>
      </c>
      <c r="I456" s="24">
        <f t="shared" si="43"/>
        <v>635.25</v>
      </c>
      <c r="J456" s="24">
        <f t="shared" si="44"/>
        <v>47.943396226415096</v>
      </c>
      <c r="K456" s="25">
        <v>2541</v>
      </c>
      <c r="L456" s="26">
        <v>53</v>
      </c>
      <c r="M456" s="24">
        <f t="shared" si="45"/>
        <v>35.95754716981132</v>
      </c>
      <c r="N456" s="24">
        <f t="shared" si="46"/>
        <v>1905.75</v>
      </c>
      <c r="O456" s="27" t="str">
        <f t="shared" si="47"/>
        <v>Average</v>
      </c>
      <c r="W456" s="50"/>
      <c r="X456" s="50"/>
      <c r="Y456" s="50"/>
      <c r="Z456" s="50"/>
      <c r="AA456" s="50"/>
      <c r="AB456" s="50"/>
    </row>
    <row r="457" spans="1:28" x14ac:dyDescent="0.25">
      <c r="A457" s="19" t="s">
        <v>54</v>
      </c>
      <c r="B457" s="19" t="str">
        <f ca="1">IF(C457="USA",
    INDEX(Table9[USA_States], RANDBETWEEN(1, COUNTA(Table9[USA_States]))),
IF(C457="Canada",
    INDEX(Table9[Canada_States], RANDBETWEEN(1, COUNTA(Table9[Canada_States]))),
IF(C457="UK",
    INDEX(Table9[Uk_States], RANDBETWEEN(1, COUNTA(Table9[Uk_States]))),
IF(C457="Australia",
    INDEX(Table9[Australia_States], RANDBETWEEN(1, COUNTA(Table9[Australia_States]))),
IF(C457="India",
    INDEX(Table9[India_states], RANDBETWEEN(1, COUNTA(Table9[India_states]))),
IF(C457="New Zealand",
    INDEX(Table9[NewZealand_States], RANDBETWEEN(1, COUNTA(Table9[NewZealand_States]))),
""))))))</f>
        <v>Alberta</v>
      </c>
      <c r="C457" s="20" t="s">
        <v>28</v>
      </c>
      <c r="D457" s="20" t="s">
        <v>29</v>
      </c>
      <c r="E457" s="21">
        <v>45301</v>
      </c>
      <c r="F457" s="22">
        <v>45301</v>
      </c>
      <c r="G457" s="23">
        <v>45301</v>
      </c>
      <c r="H457" s="24">
        <f t="shared" si="42"/>
        <v>2.7267441860465116</v>
      </c>
      <c r="I457" s="24">
        <f t="shared" si="43"/>
        <v>469</v>
      </c>
      <c r="J457" s="24">
        <f t="shared" si="44"/>
        <v>10.906976744186046</v>
      </c>
      <c r="K457" s="25">
        <v>1876</v>
      </c>
      <c r="L457" s="26">
        <v>172</v>
      </c>
      <c r="M457" s="24">
        <f t="shared" si="45"/>
        <v>8.1802325581395348</v>
      </c>
      <c r="N457" s="24">
        <f t="shared" si="46"/>
        <v>1407</v>
      </c>
      <c r="O457" s="27" t="str">
        <f t="shared" si="47"/>
        <v>Average</v>
      </c>
      <c r="W457" s="50"/>
      <c r="X457" s="50"/>
      <c r="Y457" s="50"/>
      <c r="Z457" s="50"/>
      <c r="AA457" s="50"/>
      <c r="AB457" s="50"/>
    </row>
    <row r="458" spans="1:28" x14ac:dyDescent="0.25">
      <c r="A458" s="19" t="s">
        <v>11</v>
      </c>
      <c r="B458" s="19" t="str">
        <f ca="1">IF(C458="USA",
    INDEX(Table9[USA_States], RANDBETWEEN(1, COUNTA(Table9[USA_States]))),
IF(C458="Canada",
    INDEX(Table9[Canada_States], RANDBETWEEN(1, COUNTA(Table9[Canada_States]))),
IF(C458="UK",
    INDEX(Table9[Uk_States], RANDBETWEEN(1, COUNTA(Table9[Uk_States]))),
IF(C458="Australia",
    INDEX(Table9[Australia_States], RANDBETWEEN(1, COUNTA(Table9[Australia_States]))),
IF(C458="India",
    INDEX(Table9[India_states], RANDBETWEEN(1, COUNTA(Table9[India_states]))),
IF(C458="New Zealand",
    INDEX(Table9[NewZealand_States], RANDBETWEEN(1, COUNTA(Table9[NewZealand_States]))),
""))))))</f>
        <v>Queensland</v>
      </c>
      <c r="C458" s="20" t="s">
        <v>14</v>
      </c>
      <c r="D458" s="20" t="s">
        <v>43</v>
      </c>
      <c r="E458" s="21">
        <v>45423</v>
      </c>
      <c r="F458" s="22">
        <v>45423</v>
      </c>
      <c r="G458" s="23">
        <v>45423</v>
      </c>
      <c r="H458" s="24">
        <f t="shared" si="42"/>
        <v>15.870689655172415</v>
      </c>
      <c r="I458" s="24">
        <f t="shared" si="43"/>
        <v>1380.75</v>
      </c>
      <c r="J458" s="24">
        <f t="shared" si="44"/>
        <v>63.482758620689658</v>
      </c>
      <c r="K458" s="25">
        <v>5523</v>
      </c>
      <c r="L458" s="26">
        <v>87</v>
      </c>
      <c r="M458" s="24">
        <f t="shared" si="45"/>
        <v>47.612068965517246</v>
      </c>
      <c r="N458" s="24">
        <f t="shared" si="46"/>
        <v>4142.25</v>
      </c>
      <c r="O458" s="27" t="str">
        <f t="shared" si="47"/>
        <v>Average</v>
      </c>
      <c r="W458" s="50"/>
      <c r="X458" s="50"/>
      <c r="Y458" s="50"/>
      <c r="Z458" s="50"/>
      <c r="AA458" s="50"/>
      <c r="AB458" s="50"/>
    </row>
    <row r="459" spans="1:28" x14ac:dyDescent="0.25">
      <c r="A459" s="19" t="s">
        <v>27</v>
      </c>
      <c r="B459" s="19" t="str">
        <f ca="1">IF(C459="USA",
    INDEX(Table9[USA_States], RANDBETWEEN(1, COUNTA(Table9[USA_States]))),
IF(C459="Canada",
    INDEX(Table9[Canada_States], RANDBETWEEN(1, COUNTA(Table9[Canada_States]))),
IF(C459="UK",
    INDEX(Table9[Uk_States], RANDBETWEEN(1, COUNTA(Table9[Uk_States]))),
IF(C459="Australia",
    INDEX(Table9[Australia_States], RANDBETWEEN(1, COUNTA(Table9[Australia_States]))),
IF(C459="India",
    INDEX(Table9[India_states], RANDBETWEEN(1, COUNTA(Table9[India_states]))),
IF(C459="New Zealand",
    INDEX(Table9[NewZealand_States], RANDBETWEEN(1, COUNTA(Table9[NewZealand_States]))),
""))))))</f>
        <v>Sydney</v>
      </c>
      <c r="C459" s="20" t="s">
        <v>14</v>
      </c>
      <c r="D459" s="20" t="s">
        <v>46</v>
      </c>
      <c r="E459" s="21">
        <v>45505</v>
      </c>
      <c r="F459" s="22">
        <v>45505</v>
      </c>
      <c r="G459" s="23">
        <v>45505</v>
      </c>
      <c r="H459" s="24">
        <f t="shared" si="42"/>
        <v>15.763999999999999</v>
      </c>
      <c r="I459" s="24">
        <f t="shared" si="43"/>
        <v>1970.5</v>
      </c>
      <c r="J459" s="24">
        <f t="shared" si="44"/>
        <v>63.055999999999997</v>
      </c>
      <c r="K459" s="25">
        <v>7882</v>
      </c>
      <c r="L459" s="26">
        <v>125</v>
      </c>
      <c r="M459" s="24">
        <f t="shared" si="45"/>
        <v>47.292000000000002</v>
      </c>
      <c r="N459" s="24">
        <f t="shared" si="46"/>
        <v>5911.5</v>
      </c>
      <c r="O459" s="27" t="str">
        <f t="shared" si="47"/>
        <v>Average</v>
      </c>
      <c r="W459" s="50"/>
      <c r="X459" s="50"/>
      <c r="Y459" s="50"/>
      <c r="Z459" s="50"/>
      <c r="AA459" s="50"/>
      <c r="AB459" s="50"/>
    </row>
    <row r="460" spans="1:28" x14ac:dyDescent="0.25">
      <c r="A460" s="19" t="s">
        <v>22</v>
      </c>
      <c r="B460" s="19" t="str">
        <f ca="1">IF(C460="USA",
    INDEX(Table9[USA_States], RANDBETWEEN(1, COUNTA(Table9[USA_States]))),
IF(C460="Canada",
    INDEX(Table9[Canada_States], RANDBETWEEN(1, COUNTA(Table9[Canada_States]))),
IF(C460="UK",
    INDEX(Table9[Uk_States], RANDBETWEEN(1, COUNTA(Table9[Uk_States]))),
IF(C460="Australia",
    INDEX(Table9[Australia_States], RANDBETWEEN(1, COUNTA(Table9[Australia_States]))),
IF(C460="India",
    INDEX(Table9[India_states], RANDBETWEEN(1, COUNTA(Table9[India_states]))),
IF(C460="New Zealand",
    INDEX(Table9[NewZealand_States], RANDBETWEEN(1, COUNTA(Table9[NewZealand_States]))),
""))))))</f>
        <v>Manitoba</v>
      </c>
      <c r="C460" s="20" t="s">
        <v>28</v>
      </c>
      <c r="D460" s="20" t="s">
        <v>10</v>
      </c>
      <c r="E460" s="21">
        <v>45339</v>
      </c>
      <c r="F460" s="22">
        <v>45339</v>
      </c>
      <c r="G460" s="23">
        <v>45339</v>
      </c>
      <c r="H460" s="24">
        <f t="shared" si="42"/>
        <v>9.8851351351351351</v>
      </c>
      <c r="I460" s="24">
        <f t="shared" si="43"/>
        <v>2560.25</v>
      </c>
      <c r="J460" s="24">
        <f t="shared" si="44"/>
        <v>39.54054054054054</v>
      </c>
      <c r="K460" s="25">
        <v>10241</v>
      </c>
      <c r="L460" s="26">
        <v>259</v>
      </c>
      <c r="M460" s="24">
        <f t="shared" si="45"/>
        <v>29.655405405405403</v>
      </c>
      <c r="N460" s="24">
        <f t="shared" si="46"/>
        <v>7680.75</v>
      </c>
      <c r="O460" s="27" t="str">
        <f t="shared" si="47"/>
        <v>Good</v>
      </c>
      <c r="W460" s="50"/>
      <c r="X460" s="50"/>
      <c r="Y460" s="50"/>
      <c r="Z460" s="50"/>
      <c r="AA460" s="50"/>
      <c r="AB460" s="50"/>
    </row>
    <row r="461" spans="1:28" x14ac:dyDescent="0.25">
      <c r="A461" s="19" t="s">
        <v>22</v>
      </c>
      <c r="B461" s="19" t="str">
        <f ca="1">IF(C461="USA",
    INDEX(Table9[USA_States], RANDBETWEEN(1, COUNTA(Table9[USA_States]))),
IF(C461="Canada",
    INDEX(Table9[Canada_States], RANDBETWEEN(1, COUNTA(Table9[Canada_States]))),
IF(C461="UK",
    INDEX(Table9[Uk_States], RANDBETWEEN(1, COUNTA(Table9[Uk_States]))),
IF(C461="Australia",
    INDEX(Table9[Australia_States], RANDBETWEEN(1, COUNTA(Table9[Australia_States]))),
IF(C461="India",
    INDEX(Table9[India_states], RANDBETWEEN(1, COUNTA(Table9[India_states]))),
IF(C461="New Zealand",
    INDEX(Table9[NewZealand_States], RANDBETWEEN(1, COUNTA(Table9[NewZealand_States]))),
""))))))</f>
        <v>Melbourne</v>
      </c>
      <c r="C461" s="20" t="s">
        <v>14</v>
      </c>
      <c r="D461" s="20" t="s">
        <v>31</v>
      </c>
      <c r="E461" s="21">
        <v>45500</v>
      </c>
      <c r="F461" s="22">
        <v>45500</v>
      </c>
      <c r="G461" s="23">
        <v>45500</v>
      </c>
      <c r="H461" s="24">
        <f t="shared" si="42"/>
        <v>10.948717948717949</v>
      </c>
      <c r="I461" s="24">
        <f t="shared" si="43"/>
        <v>1708</v>
      </c>
      <c r="J461" s="24">
        <f t="shared" si="44"/>
        <v>43.794871794871796</v>
      </c>
      <c r="K461" s="25">
        <v>6832</v>
      </c>
      <c r="L461" s="26">
        <v>156</v>
      </c>
      <c r="M461" s="24">
        <f t="shared" si="45"/>
        <v>32.846153846153847</v>
      </c>
      <c r="N461" s="24">
        <f t="shared" si="46"/>
        <v>5124</v>
      </c>
      <c r="O461" s="27" t="str">
        <f t="shared" si="47"/>
        <v>Average</v>
      </c>
      <c r="W461" s="50"/>
      <c r="X461" s="50"/>
      <c r="Y461" s="50"/>
      <c r="Z461" s="50"/>
      <c r="AA461" s="50"/>
      <c r="AB461" s="50"/>
    </row>
    <row r="462" spans="1:28" x14ac:dyDescent="0.25">
      <c r="A462" s="19" t="s">
        <v>53</v>
      </c>
      <c r="B462" s="19" t="str">
        <f ca="1">IF(C462="USA",
    INDEX(Table9[USA_States], RANDBETWEEN(1, COUNTA(Table9[USA_States]))),
IF(C462="Canada",
    INDEX(Table9[Canada_States], RANDBETWEEN(1, COUNTA(Table9[Canada_States]))),
IF(C462="UK",
    INDEX(Table9[Uk_States], RANDBETWEEN(1, COUNTA(Table9[Uk_States]))),
IF(C462="Australia",
    INDEX(Table9[Australia_States], RANDBETWEEN(1, COUNTA(Table9[Australia_States]))),
IF(C462="India",
    INDEX(Table9[India_states], RANDBETWEEN(1, COUNTA(Table9[India_states]))),
IF(C462="New Zealand",
    INDEX(Table9[NewZealand_States], RANDBETWEEN(1, COUNTA(Table9[NewZealand_States]))),
""))))))</f>
        <v>Wyoming</v>
      </c>
      <c r="C462" s="20" t="s">
        <v>25</v>
      </c>
      <c r="D462" s="20" t="s">
        <v>26</v>
      </c>
      <c r="E462" s="21">
        <v>45345</v>
      </c>
      <c r="F462" s="22">
        <v>45345</v>
      </c>
      <c r="G462" s="23">
        <v>45345</v>
      </c>
      <c r="H462" s="24">
        <f t="shared" si="42"/>
        <v>3.22196261682243</v>
      </c>
      <c r="I462" s="24">
        <f t="shared" si="43"/>
        <v>344.75</v>
      </c>
      <c r="J462" s="24">
        <f t="shared" si="44"/>
        <v>12.88785046728972</v>
      </c>
      <c r="K462" s="25">
        <v>1379</v>
      </c>
      <c r="L462" s="26">
        <v>107</v>
      </c>
      <c r="M462" s="24">
        <f t="shared" si="45"/>
        <v>9.6658878504672892</v>
      </c>
      <c r="N462" s="24">
        <f t="shared" si="46"/>
        <v>1034.25</v>
      </c>
      <c r="O462" s="27" t="str">
        <f t="shared" si="47"/>
        <v>Average</v>
      </c>
      <c r="W462" s="50"/>
      <c r="X462" s="50"/>
      <c r="Y462" s="50"/>
      <c r="Z462" s="50"/>
      <c r="AA462" s="50"/>
      <c r="AB462" s="50"/>
    </row>
    <row r="463" spans="1:28" x14ac:dyDescent="0.25">
      <c r="A463" s="19" t="s">
        <v>23</v>
      </c>
      <c r="B463" s="19" t="str">
        <f ca="1">IF(C463="USA",
    INDEX(Table9[USA_States], RANDBETWEEN(1, COUNTA(Table9[USA_States]))),
IF(C463="Canada",
    INDEX(Table9[Canada_States], RANDBETWEEN(1, COUNTA(Table9[Canada_States]))),
IF(C463="UK",
    INDEX(Table9[Uk_States], RANDBETWEEN(1, COUNTA(Table9[Uk_States]))),
IF(C463="Australia",
    INDEX(Table9[Australia_States], RANDBETWEEN(1, COUNTA(Table9[Australia_States]))),
IF(C463="India",
    INDEX(Table9[India_states], RANDBETWEEN(1, COUNTA(Table9[India_states]))),
IF(C463="New Zealand",
    INDEX(Table9[NewZealand_States], RANDBETWEEN(1, COUNTA(Table9[NewZealand_States]))),
""))))))</f>
        <v>New South Wales</v>
      </c>
      <c r="C463" s="20" t="s">
        <v>14</v>
      </c>
      <c r="D463" s="20" t="s">
        <v>21</v>
      </c>
      <c r="E463" s="21">
        <v>45373</v>
      </c>
      <c r="F463" s="22">
        <v>45373</v>
      </c>
      <c r="G463" s="23">
        <v>45373</v>
      </c>
      <c r="H463" s="24">
        <f t="shared" si="42"/>
        <v>18.8125</v>
      </c>
      <c r="I463" s="24">
        <f t="shared" si="43"/>
        <v>752.5</v>
      </c>
      <c r="J463" s="24">
        <f t="shared" si="44"/>
        <v>75.25</v>
      </c>
      <c r="K463" s="25">
        <v>3010</v>
      </c>
      <c r="L463" s="26">
        <v>40</v>
      </c>
      <c r="M463" s="24">
        <f t="shared" si="45"/>
        <v>56.4375</v>
      </c>
      <c r="N463" s="24">
        <f t="shared" si="46"/>
        <v>2257.5</v>
      </c>
      <c r="O463" s="27" t="str">
        <f t="shared" si="47"/>
        <v>Average</v>
      </c>
      <c r="W463" s="50"/>
      <c r="X463" s="50"/>
      <c r="Y463" s="50"/>
      <c r="Z463" s="50"/>
      <c r="AA463" s="50"/>
      <c r="AB463" s="50"/>
    </row>
    <row r="464" spans="1:28" x14ac:dyDescent="0.25">
      <c r="A464" s="19" t="s">
        <v>48</v>
      </c>
      <c r="B464" s="19" t="str">
        <f ca="1">IF(C464="USA",
    INDEX(Table9[USA_States], RANDBETWEEN(1, COUNTA(Table9[USA_States]))),
IF(C464="Canada",
    INDEX(Table9[Canada_States], RANDBETWEEN(1, COUNTA(Table9[Canada_States]))),
IF(C464="UK",
    INDEX(Table9[Uk_States], RANDBETWEEN(1, COUNTA(Table9[Uk_States]))),
IF(C464="Australia",
    INDEX(Table9[Australia_States], RANDBETWEEN(1, COUNTA(Table9[Australia_States]))),
IF(C464="India",
    INDEX(Table9[India_states], RANDBETWEEN(1, COUNTA(Table9[India_states]))),
IF(C464="New Zealand",
    INDEX(Table9[NewZealand_States], RANDBETWEEN(1, COUNTA(Table9[NewZealand_States]))),
""))))))</f>
        <v>Victoria</v>
      </c>
      <c r="C464" s="20" t="s">
        <v>14</v>
      </c>
      <c r="D464" s="20" t="s">
        <v>19</v>
      </c>
      <c r="E464" s="21">
        <v>45353</v>
      </c>
      <c r="F464" s="22">
        <v>45353</v>
      </c>
      <c r="G464" s="23">
        <v>45353</v>
      </c>
      <c r="H464" s="24">
        <f t="shared" si="42"/>
        <v>6.0034722222222223</v>
      </c>
      <c r="I464" s="24">
        <f t="shared" si="43"/>
        <v>1729</v>
      </c>
      <c r="J464" s="24">
        <f t="shared" si="44"/>
        <v>24.013888888888889</v>
      </c>
      <c r="K464" s="25">
        <v>6916</v>
      </c>
      <c r="L464" s="26">
        <v>288</v>
      </c>
      <c r="M464" s="24">
        <f t="shared" si="45"/>
        <v>18.010416666666668</v>
      </c>
      <c r="N464" s="24">
        <f t="shared" si="46"/>
        <v>5187</v>
      </c>
      <c r="O464" s="27" t="str">
        <f t="shared" si="47"/>
        <v>Average</v>
      </c>
      <c r="W464" s="50"/>
      <c r="X464" s="50"/>
      <c r="Y464" s="50"/>
      <c r="Z464" s="50"/>
      <c r="AA464" s="50"/>
      <c r="AB464" s="50"/>
    </row>
    <row r="465" spans="1:28" x14ac:dyDescent="0.25">
      <c r="A465" s="19" t="s">
        <v>11</v>
      </c>
      <c r="B465" s="19" t="str">
        <f ca="1">IF(C465="USA",
    INDEX(Table9[USA_States], RANDBETWEEN(1, COUNTA(Table9[USA_States]))),
IF(C465="Canada",
    INDEX(Table9[Canada_States], RANDBETWEEN(1, COUNTA(Table9[Canada_States]))),
IF(C465="UK",
    INDEX(Table9[Uk_States], RANDBETWEEN(1, COUNTA(Table9[Uk_States]))),
IF(C465="Australia",
    INDEX(Table9[Australia_States], RANDBETWEEN(1, COUNTA(Table9[Australia_States]))),
IF(C465="India",
    INDEX(Table9[India_states], RANDBETWEEN(1, COUNTA(Table9[India_states]))),
IF(C465="New Zealand",
    INDEX(Table9[NewZealand_States], RANDBETWEEN(1, COUNTA(Table9[NewZealand_States]))),
""))))))</f>
        <v>Wales</v>
      </c>
      <c r="C465" s="20" t="s">
        <v>6</v>
      </c>
      <c r="D465" s="20" t="s">
        <v>41</v>
      </c>
      <c r="E465" s="21">
        <v>45388</v>
      </c>
      <c r="F465" s="22">
        <v>45388</v>
      </c>
      <c r="G465" s="23">
        <v>45388</v>
      </c>
      <c r="H465" s="24">
        <f t="shared" si="42"/>
        <v>3.5813953488372094</v>
      </c>
      <c r="I465" s="24">
        <f t="shared" si="43"/>
        <v>308</v>
      </c>
      <c r="J465" s="24">
        <f t="shared" si="44"/>
        <v>14.325581395348838</v>
      </c>
      <c r="K465" s="25">
        <v>1232</v>
      </c>
      <c r="L465" s="26">
        <v>86</v>
      </c>
      <c r="M465" s="24">
        <f t="shared" si="45"/>
        <v>10.744186046511629</v>
      </c>
      <c r="N465" s="24">
        <f t="shared" si="46"/>
        <v>924</v>
      </c>
      <c r="O465" s="27" t="str">
        <f t="shared" si="47"/>
        <v>Average</v>
      </c>
      <c r="W465" s="50"/>
      <c r="X465" s="50"/>
      <c r="Y465" s="50"/>
      <c r="Z465" s="50"/>
      <c r="AA465" s="50"/>
      <c r="AB465" s="50"/>
    </row>
    <row r="466" spans="1:28" x14ac:dyDescent="0.25">
      <c r="A466" s="19" t="s">
        <v>18</v>
      </c>
      <c r="B466" s="19" t="str">
        <f ca="1">IF(C466="USA",
    INDEX(Table9[USA_States], RANDBETWEEN(1, COUNTA(Table9[USA_States]))),
IF(C466="Canada",
    INDEX(Table9[Canada_States], RANDBETWEEN(1, COUNTA(Table9[Canada_States]))),
IF(C466="UK",
    INDEX(Table9[Uk_States], RANDBETWEEN(1, COUNTA(Table9[Uk_States]))),
IF(C466="Australia",
    INDEX(Table9[Australia_States], RANDBETWEEN(1, COUNTA(Table9[Australia_States]))),
IF(C466="India",
    INDEX(Table9[India_states], RANDBETWEEN(1, COUNTA(Table9[India_states]))),
IF(C466="New Zealand",
    INDEX(Table9[NewZealand_States], RANDBETWEEN(1, COUNTA(Table9[NewZealand_States]))),
""))))))</f>
        <v>Victoria</v>
      </c>
      <c r="C466" s="20" t="s">
        <v>14</v>
      </c>
      <c r="D466" s="20" t="s">
        <v>50</v>
      </c>
      <c r="E466" s="21">
        <v>45368</v>
      </c>
      <c r="F466" s="22">
        <v>45368</v>
      </c>
      <c r="G466" s="23">
        <v>45368</v>
      </c>
      <c r="H466" s="24">
        <f t="shared" si="42"/>
        <v>2.0902777777777777</v>
      </c>
      <c r="I466" s="24">
        <f t="shared" si="43"/>
        <v>150.5</v>
      </c>
      <c r="J466" s="24">
        <f t="shared" si="44"/>
        <v>8.3611111111111107</v>
      </c>
      <c r="K466" s="25">
        <v>602</v>
      </c>
      <c r="L466" s="26">
        <v>72</v>
      </c>
      <c r="M466" s="24">
        <f t="shared" si="45"/>
        <v>6.270833333333333</v>
      </c>
      <c r="N466" s="24">
        <f t="shared" si="46"/>
        <v>451.5</v>
      </c>
      <c r="O466" s="27" t="str">
        <f t="shared" si="47"/>
        <v>Average</v>
      </c>
      <c r="W466" s="50"/>
      <c r="X466" s="50"/>
      <c r="Y466" s="50"/>
      <c r="Z466" s="50"/>
      <c r="AA466" s="50"/>
      <c r="AB466" s="50"/>
    </row>
    <row r="467" spans="1:28" x14ac:dyDescent="0.25">
      <c r="A467" s="19" t="s">
        <v>24</v>
      </c>
      <c r="B467" s="19" t="str">
        <f ca="1">IF(C467="USA",
    INDEX(Table9[USA_States], RANDBETWEEN(1, COUNTA(Table9[USA_States]))),
IF(C467="Canada",
    INDEX(Table9[Canada_States], RANDBETWEEN(1, COUNTA(Table9[Canada_States]))),
IF(C467="UK",
    INDEX(Table9[Uk_States], RANDBETWEEN(1, COUNTA(Table9[Uk_States]))),
IF(C467="Australia",
    INDEX(Table9[Australia_States], RANDBETWEEN(1, COUNTA(Table9[Australia_States]))),
IF(C467="India",
    INDEX(Table9[India_states], RANDBETWEEN(1, COUNTA(Table9[India_states]))),
IF(C467="New Zealand",
    INDEX(Table9[NewZealand_States], RANDBETWEEN(1, COUNTA(Table9[NewZealand_States]))),
""))))))</f>
        <v>Alberta</v>
      </c>
      <c r="C467" s="20" t="s">
        <v>28</v>
      </c>
      <c r="D467" s="20" t="s">
        <v>21</v>
      </c>
      <c r="E467" s="21">
        <v>45492</v>
      </c>
      <c r="F467" s="22">
        <v>45492</v>
      </c>
      <c r="G467" s="23">
        <v>45492</v>
      </c>
      <c r="H467" s="24">
        <f t="shared" si="42"/>
        <v>8.403465346534654</v>
      </c>
      <c r="I467" s="24">
        <f t="shared" si="43"/>
        <v>2546.25</v>
      </c>
      <c r="J467" s="24">
        <f t="shared" si="44"/>
        <v>33.613861386138616</v>
      </c>
      <c r="K467" s="25">
        <v>10185</v>
      </c>
      <c r="L467" s="26">
        <v>303</v>
      </c>
      <c r="M467" s="24">
        <f t="shared" si="45"/>
        <v>25.210396039603964</v>
      </c>
      <c r="N467" s="24">
        <f t="shared" si="46"/>
        <v>7638.75</v>
      </c>
      <c r="O467" s="27" t="str">
        <f t="shared" si="47"/>
        <v>Good</v>
      </c>
      <c r="W467" s="50"/>
      <c r="X467" s="50"/>
      <c r="Y467" s="50"/>
      <c r="Z467" s="50"/>
      <c r="AA467" s="50"/>
      <c r="AB467" s="50"/>
    </row>
    <row r="468" spans="1:28" x14ac:dyDescent="0.25">
      <c r="A468" s="19" t="s">
        <v>37</v>
      </c>
      <c r="B468" s="19" t="str">
        <f ca="1">IF(C468="USA",
    INDEX(Table9[USA_States], RANDBETWEEN(1, COUNTA(Table9[USA_States]))),
IF(C468="Canada",
    INDEX(Table9[Canada_States], RANDBETWEEN(1, COUNTA(Table9[Canada_States]))),
IF(C468="UK",
    INDEX(Table9[Uk_States], RANDBETWEEN(1, COUNTA(Table9[Uk_States]))),
IF(C468="Australia",
    INDEX(Table9[Australia_States], RANDBETWEEN(1, COUNTA(Table9[Australia_States]))),
IF(C468="India",
    INDEX(Table9[India_states], RANDBETWEEN(1, COUNTA(Table9[India_states]))),
IF(C468="New Zealand",
    INDEX(Table9[NewZealand_States], RANDBETWEEN(1, COUNTA(Table9[NewZealand_States]))),
""))))))</f>
        <v>Colorado</v>
      </c>
      <c r="C468" s="20" t="s">
        <v>25</v>
      </c>
      <c r="D468" s="20" t="s">
        <v>38</v>
      </c>
      <c r="E468" s="21">
        <v>45484</v>
      </c>
      <c r="F468" s="22">
        <v>45484</v>
      </c>
      <c r="G468" s="23">
        <v>45484</v>
      </c>
      <c r="H468" s="24">
        <f t="shared" si="42"/>
        <v>1.5179924242424243</v>
      </c>
      <c r="I468" s="24">
        <f t="shared" si="43"/>
        <v>400.75</v>
      </c>
      <c r="J468" s="24">
        <f t="shared" si="44"/>
        <v>6.0719696969696972</v>
      </c>
      <c r="K468" s="25">
        <v>1603</v>
      </c>
      <c r="L468" s="26">
        <v>264</v>
      </c>
      <c r="M468" s="24">
        <f t="shared" si="45"/>
        <v>4.5539772727272734</v>
      </c>
      <c r="N468" s="24">
        <f t="shared" si="46"/>
        <v>1202.25</v>
      </c>
      <c r="O468" s="27" t="str">
        <f t="shared" si="47"/>
        <v>Average</v>
      </c>
      <c r="W468" s="50"/>
      <c r="X468" s="50"/>
      <c r="Y468" s="50"/>
      <c r="Z468" s="50"/>
      <c r="AA468" s="50"/>
      <c r="AB468" s="50"/>
    </row>
    <row r="469" spans="1:28" x14ac:dyDescent="0.25">
      <c r="A469" s="19" t="s">
        <v>22</v>
      </c>
      <c r="B469" s="19" t="str">
        <f ca="1">IF(C469="USA",
    INDEX(Table9[USA_States], RANDBETWEEN(1, COUNTA(Table9[USA_States]))),
IF(C469="Canada",
    INDEX(Table9[Canada_States], RANDBETWEEN(1, COUNTA(Table9[Canada_States]))),
IF(C469="UK",
    INDEX(Table9[Uk_States], RANDBETWEEN(1, COUNTA(Table9[Uk_States]))),
IF(C469="Australia",
    INDEX(Table9[Australia_States], RANDBETWEEN(1, COUNTA(Table9[Australia_States]))),
IF(C469="India",
    INDEX(Table9[India_states], RANDBETWEEN(1, COUNTA(Table9[India_states]))),
IF(C469="New Zealand",
    INDEX(Table9[NewZealand_States], RANDBETWEEN(1, COUNTA(Table9[NewZealand_States]))),
""))))))</f>
        <v>Telangana</v>
      </c>
      <c r="C469" s="20" t="s">
        <v>9</v>
      </c>
      <c r="D469" s="20" t="s">
        <v>46</v>
      </c>
      <c r="E469" s="21">
        <v>45304</v>
      </c>
      <c r="F469" s="22">
        <v>45304</v>
      </c>
      <c r="G469" s="23">
        <v>45304</v>
      </c>
      <c r="H469" s="24">
        <f t="shared" si="42"/>
        <v>2.488532110091743</v>
      </c>
      <c r="I469" s="24">
        <f t="shared" si="43"/>
        <v>542.5</v>
      </c>
      <c r="J469" s="24">
        <f t="shared" si="44"/>
        <v>9.9541284403669721</v>
      </c>
      <c r="K469" s="25">
        <v>2170</v>
      </c>
      <c r="L469" s="26">
        <v>218</v>
      </c>
      <c r="M469" s="24">
        <f t="shared" si="45"/>
        <v>7.4655963302752291</v>
      </c>
      <c r="N469" s="24">
        <f t="shared" si="46"/>
        <v>1627.5</v>
      </c>
      <c r="O469" s="27" t="str">
        <f t="shared" si="47"/>
        <v>Average</v>
      </c>
      <c r="W469" s="50"/>
      <c r="X469" s="50"/>
      <c r="Y469" s="50"/>
      <c r="Z469" s="50"/>
      <c r="AA469" s="50"/>
      <c r="AB469" s="50"/>
    </row>
    <row r="470" spans="1:28" x14ac:dyDescent="0.25">
      <c r="A470" s="19" t="s">
        <v>48</v>
      </c>
      <c r="B470" s="19" t="str">
        <f ca="1">IF(C470="USA",
    INDEX(Table9[USA_States], RANDBETWEEN(1, COUNTA(Table9[USA_States]))),
IF(C470="Canada",
    INDEX(Table9[Canada_States], RANDBETWEEN(1, COUNTA(Table9[Canada_States]))),
IF(C470="UK",
    INDEX(Table9[Uk_States], RANDBETWEEN(1, COUNTA(Table9[Uk_States]))),
IF(C470="Australia",
    INDEX(Table9[Australia_States], RANDBETWEEN(1, COUNTA(Table9[Australia_States]))),
IF(C470="India",
    INDEX(Table9[India_states], RANDBETWEEN(1, COUNTA(Table9[India_states]))),
IF(C470="New Zealand",
    INDEX(Table9[NewZealand_States], RANDBETWEEN(1, COUNTA(Table9[NewZealand_States]))),
""))))))</f>
        <v>Newfoundland and Labrador</v>
      </c>
      <c r="C470" s="20" t="s">
        <v>28</v>
      </c>
      <c r="D470" s="20" t="s">
        <v>36</v>
      </c>
      <c r="E470" s="28">
        <v>45114</v>
      </c>
      <c r="F470" s="29">
        <v>45114</v>
      </c>
      <c r="G470" s="30">
        <v>45114</v>
      </c>
      <c r="H470" s="31">
        <f t="shared" si="42"/>
        <v>143</v>
      </c>
      <c r="I470" s="31">
        <f t="shared" si="43"/>
        <v>4004</v>
      </c>
      <c r="J470" s="31">
        <f t="shared" si="44"/>
        <v>572</v>
      </c>
      <c r="K470" s="25">
        <v>16016</v>
      </c>
      <c r="L470" s="26">
        <v>28</v>
      </c>
      <c r="M470" s="24">
        <f t="shared" si="45"/>
        <v>429</v>
      </c>
      <c r="N470" s="24">
        <f t="shared" si="46"/>
        <v>12012</v>
      </c>
      <c r="O470" s="27" t="str">
        <f t="shared" si="47"/>
        <v>Very Good</v>
      </c>
      <c r="W470" s="50"/>
      <c r="X470" s="50"/>
      <c r="Y470" s="50"/>
      <c r="Z470" s="50"/>
      <c r="AA470" s="50"/>
      <c r="AB470" s="50"/>
    </row>
    <row r="471" spans="1:28" x14ac:dyDescent="0.25">
      <c r="A471" s="19" t="s">
        <v>32</v>
      </c>
      <c r="B471" s="19" t="str">
        <f ca="1">IF(C471="USA",
    INDEX(Table9[USA_States], RANDBETWEEN(1, COUNTA(Table9[USA_States]))),
IF(C471="Canada",
    INDEX(Table9[Canada_States], RANDBETWEEN(1, COUNTA(Table9[Canada_States]))),
IF(C471="UK",
    INDEX(Table9[Uk_States], RANDBETWEEN(1, COUNTA(Table9[Uk_States]))),
IF(C471="Australia",
    INDEX(Table9[Australia_States], RANDBETWEEN(1, COUNTA(Table9[Australia_States]))),
IF(C471="India",
    INDEX(Table9[India_states], RANDBETWEEN(1, COUNTA(Table9[India_states]))),
IF(C471="New Zealand",
    INDEX(Table9[NewZealand_States], RANDBETWEEN(1, COUNTA(Table9[NewZealand_States]))),
""))))))</f>
        <v>Mizoram</v>
      </c>
      <c r="C471" s="20" t="s">
        <v>9</v>
      </c>
      <c r="D471" s="20" t="s">
        <v>29</v>
      </c>
      <c r="E471" s="28">
        <v>44939</v>
      </c>
      <c r="F471" s="29">
        <v>44939</v>
      </c>
      <c r="G471" s="30">
        <v>44939</v>
      </c>
      <c r="H471" s="31">
        <f t="shared" si="42"/>
        <v>9.0416666666666661</v>
      </c>
      <c r="I471" s="31">
        <f t="shared" si="43"/>
        <v>868</v>
      </c>
      <c r="J471" s="31">
        <f t="shared" si="44"/>
        <v>36.166666666666664</v>
      </c>
      <c r="K471" s="25">
        <v>3472</v>
      </c>
      <c r="L471" s="26">
        <v>96</v>
      </c>
      <c r="M471" s="24">
        <f t="shared" si="45"/>
        <v>27.125</v>
      </c>
      <c r="N471" s="24">
        <f t="shared" si="46"/>
        <v>2604</v>
      </c>
      <c r="O471" s="27" t="str">
        <f t="shared" si="47"/>
        <v>Average</v>
      </c>
      <c r="W471" s="50"/>
      <c r="X471" s="50"/>
      <c r="Y471" s="50"/>
      <c r="Z471" s="50"/>
      <c r="AA471" s="50"/>
      <c r="AB471" s="50"/>
    </row>
    <row r="472" spans="1:28" x14ac:dyDescent="0.25">
      <c r="A472" s="19" t="s">
        <v>8</v>
      </c>
      <c r="B472" s="19" t="str">
        <f ca="1">IF(C472="USA",
    INDEX(Table9[USA_States], RANDBETWEEN(1, COUNTA(Table9[USA_States]))),
IF(C472="Canada",
    INDEX(Table9[Canada_States], RANDBETWEEN(1, COUNTA(Table9[Canada_States]))),
IF(C472="UK",
    INDEX(Table9[Uk_States], RANDBETWEEN(1, COUNTA(Table9[Uk_States]))),
IF(C472="Australia",
    INDEX(Table9[Australia_States], RANDBETWEEN(1, COUNTA(Table9[Australia_States]))),
IF(C472="India",
    INDEX(Table9[India_states], RANDBETWEEN(1, COUNTA(Table9[India_states]))),
IF(C472="New Zealand",
    INDEX(Table9[NewZealand_States], RANDBETWEEN(1, COUNTA(Table9[NewZealand_States]))),
""))))))</f>
        <v>Birmingham</v>
      </c>
      <c r="C472" s="20" t="s">
        <v>6</v>
      </c>
      <c r="D472" s="20" t="s">
        <v>31</v>
      </c>
      <c r="E472" s="21">
        <v>45020</v>
      </c>
      <c r="F472" s="22">
        <v>45020</v>
      </c>
      <c r="G472" s="23">
        <v>45020</v>
      </c>
      <c r="H472" s="24">
        <f t="shared" si="42"/>
        <v>10.667279411764707</v>
      </c>
      <c r="I472" s="24">
        <f t="shared" si="43"/>
        <v>1450.75</v>
      </c>
      <c r="J472" s="24">
        <f t="shared" si="44"/>
        <v>42.669117647058826</v>
      </c>
      <c r="K472" s="25">
        <v>5803</v>
      </c>
      <c r="L472" s="26">
        <v>136</v>
      </c>
      <c r="M472" s="24">
        <f t="shared" si="45"/>
        <v>32.001838235294116</v>
      </c>
      <c r="N472" s="24">
        <f t="shared" si="46"/>
        <v>4352.25</v>
      </c>
      <c r="O472" s="27" t="str">
        <f t="shared" si="47"/>
        <v>Average</v>
      </c>
      <c r="W472" s="50"/>
      <c r="X472" s="50"/>
      <c r="Y472" s="50"/>
      <c r="Z472" s="50"/>
      <c r="AA472" s="50"/>
      <c r="AB472" s="50"/>
    </row>
    <row r="473" spans="1:28" x14ac:dyDescent="0.25">
      <c r="A473" s="19" t="s">
        <v>39</v>
      </c>
      <c r="B473" s="19" t="str">
        <f ca="1">IF(C473="USA",
    INDEX(Table9[USA_States], RANDBETWEEN(1, COUNTA(Table9[USA_States]))),
IF(C473="Canada",
    INDEX(Table9[Canada_States], RANDBETWEEN(1, COUNTA(Table9[Canada_States]))),
IF(C473="UK",
    INDEX(Table9[Uk_States], RANDBETWEEN(1, COUNTA(Table9[Uk_States]))),
IF(C473="Australia",
    INDEX(Table9[Australia_States], RANDBETWEEN(1, COUNTA(Table9[Australia_States]))),
IF(C473="India",
    INDEX(Table9[India_states], RANDBETWEEN(1, COUNTA(Table9[India_states]))),
IF(C473="New Zealand",
    INDEX(Table9[NewZealand_States], RANDBETWEEN(1, COUNTA(Table9[NewZealand_States]))),
""))))))</f>
        <v>Scotland</v>
      </c>
      <c r="C473" s="20" t="s">
        <v>6</v>
      </c>
      <c r="D473" s="20" t="s">
        <v>43</v>
      </c>
      <c r="E473" s="28">
        <v>44939</v>
      </c>
      <c r="F473" s="29">
        <v>44939</v>
      </c>
      <c r="G473" s="30">
        <v>44939</v>
      </c>
      <c r="H473" s="31">
        <f t="shared" si="42"/>
        <v>18.646551724137932</v>
      </c>
      <c r="I473" s="31">
        <f t="shared" si="43"/>
        <v>2703.75</v>
      </c>
      <c r="J473" s="31">
        <f t="shared" si="44"/>
        <v>74.58620689655173</v>
      </c>
      <c r="K473" s="25">
        <v>10815</v>
      </c>
      <c r="L473" s="26">
        <v>145</v>
      </c>
      <c r="M473" s="24">
        <f t="shared" si="45"/>
        <v>55.939655172413794</v>
      </c>
      <c r="N473" s="24">
        <f t="shared" si="46"/>
        <v>8111.25</v>
      </c>
      <c r="O473" s="27" t="str">
        <f t="shared" si="47"/>
        <v>Good</v>
      </c>
      <c r="W473" s="50"/>
      <c r="X473" s="50"/>
      <c r="Y473" s="50"/>
      <c r="Z473" s="50"/>
      <c r="AA473" s="50"/>
      <c r="AB473" s="50"/>
    </row>
    <row r="474" spans="1:28" x14ac:dyDescent="0.25">
      <c r="A474" s="19" t="s">
        <v>35</v>
      </c>
      <c r="B474" s="19" t="str">
        <f ca="1">IF(C474="USA",
    INDEX(Table9[USA_States], RANDBETWEEN(1, COUNTA(Table9[USA_States]))),
IF(C474="Canada",
    INDEX(Table9[Canada_States], RANDBETWEEN(1, COUNTA(Table9[Canada_States]))),
IF(C474="UK",
    INDEX(Table9[Uk_States], RANDBETWEEN(1, COUNTA(Table9[Uk_States]))),
IF(C474="Australia",
    INDEX(Table9[Australia_States], RANDBETWEEN(1, COUNTA(Table9[Australia_States]))),
IF(C474="India",
    INDEX(Table9[India_states], RANDBETWEEN(1, COUNTA(Table9[India_states]))),
IF(C474="New Zealand",
    INDEX(Table9[NewZealand_States], RANDBETWEEN(1, COUNTA(Table9[NewZealand_States]))),
""))))))</f>
        <v>Perth</v>
      </c>
      <c r="C474" s="20" t="s">
        <v>14</v>
      </c>
      <c r="D474" s="20" t="s">
        <v>46</v>
      </c>
      <c r="E474" s="21">
        <v>45101</v>
      </c>
      <c r="F474" s="22">
        <v>45101</v>
      </c>
      <c r="G474" s="23">
        <v>45101</v>
      </c>
      <c r="H474" s="24">
        <f t="shared" si="42"/>
        <v>15.087837837837839</v>
      </c>
      <c r="I474" s="24">
        <f t="shared" si="43"/>
        <v>1116.5</v>
      </c>
      <c r="J474" s="24">
        <f t="shared" si="44"/>
        <v>60.351351351351354</v>
      </c>
      <c r="K474" s="25">
        <v>4466</v>
      </c>
      <c r="L474" s="26">
        <v>74</v>
      </c>
      <c r="M474" s="24">
        <f t="shared" si="45"/>
        <v>45.263513513513516</v>
      </c>
      <c r="N474" s="24">
        <f t="shared" si="46"/>
        <v>3349.5</v>
      </c>
      <c r="O474" s="27" t="str">
        <f t="shared" si="47"/>
        <v>Average</v>
      </c>
      <c r="W474" s="50"/>
      <c r="X474" s="50"/>
      <c r="Y474" s="50"/>
      <c r="Z474" s="50"/>
      <c r="AA474" s="50"/>
      <c r="AB474" s="50"/>
    </row>
    <row r="475" spans="1:28" x14ac:dyDescent="0.25">
      <c r="A475" s="19" t="s">
        <v>40</v>
      </c>
      <c r="B475" s="19" t="str">
        <f ca="1">IF(C475="USA",
    INDEX(Table9[USA_States], RANDBETWEEN(1, COUNTA(Table9[USA_States]))),
IF(C475="Canada",
    INDEX(Table9[Canada_States], RANDBETWEEN(1, COUNTA(Table9[Canada_States]))),
IF(C475="UK",
    INDEX(Table9[Uk_States], RANDBETWEEN(1, COUNTA(Table9[Uk_States]))),
IF(C475="Australia",
    INDEX(Table9[Australia_States], RANDBETWEEN(1, COUNTA(Table9[Australia_States]))),
IF(C475="India",
    INDEX(Table9[India_states], RANDBETWEEN(1, COUNTA(Table9[India_states]))),
IF(C475="New Zealand",
    INDEX(Table9[NewZealand_States], RANDBETWEEN(1, COUNTA(Table9[NewZealand_States]))),
""))))))</f>
        <v>Delhi</v>
      </c>
      <c r="C475" s="20" t="s">
        <v>9</v>
      </c>
      <c r="D475" s="20" t="s">
        <v>36</v>
      </c>
      <c r="E475" s="28">
        <v>45048</v>
      </c>
      <c r="F475" s="29">
        <v>45048</v>
      </c>
      <c r="G475" s="30">
        <v>45048</v>
      </c>
      <c r="H475" s="31">
        <f t="shared" si="42"/>
        <v>7.9807692307692308</v>
      </c>
      <c r="I475" s="31">
        <f t="shared" si="43"/>
        <v>726.25</v>
      </c>
      <c r="J475" s="31">
        <f t="shared" si="44"/>
        <v>31.923076923076923</v>
      </c>
      <c r="K475" s="25">
        <v>2905</v>
      </c>
      <c r="L475" s="26">
        <v>91</v>
      </c>
      <c r="M475" s="24">
        <f t="shared" si="45"/>
        <v>23.942307692307693</v>
      </c>
      <c r="N475" s="24">
        <f t="shared" si="46"/>
        <v>2178.75</v>
      </c>
      <c r="O475" s="27" t="str">
        <f t="shared" si="47"/>
        <v>Average</v>
      </c>
      <c r="W475" s="50"/>
      <c r="X475" s="50"/>
      <c r="Y475" s="50"/>
      <c r="Z475" s="50"/>
      <c r="AA475" s="50"/>
      <c r="AB475" s="50"/>
    </row>
    <row r="476" spans="1:28" x14ac:dyDescent="0.25">
      <c r="A476" s="19" t="s">
        <v>45</v>
      </c>
      <c r="B476" s="19" t="str">
        <f ca="1">IF(C476="USA",
    INDEX(Table9[USA_States], RANDBETWEEN(1, COUNTA(Table9[USA_States]))),
IF(C476="Canada",
    INDEX(Table9[Canada_States], RANDBETWEEN(1, COUNTA(Table9[Canada_States]))),
IF(C476="UK",
    INDEX(Table9[Uk_States], RANDBETWEEN(1, COUNTA(Table9[Uk_States]))),
IF(C476="Australia",
    INDEX(Table9[Australia_States], RANDBETWEEN(1, COUNTA(Table9[Australia_States]))),
IF(C476="India",
    INDEX(Table9[India_states], RANDBETWEEN(1, COUNTA(Table9[India_states]))),
IF(C476="New Zealand",
    INDEX(Table9[NewZealand_States], RANDBETWEEN(1, COUNTA(Table9[NewZealand_States]))),
""))))))</f>
        <v>Bay of Plenty</v>
      </c>
      <c r="C476" s="20" t="s">
        <v>20</v>
      </c>
      <c r="D476" s="20" t="s">
        <v>46</v>
      </c>
      <c r="E476" s="28">
        <v>44635</v>
      </c>
      <c r="F476" s="29">
        <v>44635</v>
      </c>
      <c r="G476" s="30">
        <v>44635</v>
      </c>
      <c r="H476" s="31">
        <f t="shared" si="42"/>
        <v>15.96875</v>
      </c>
      <c r="I476" s="31">
        <f t="shared" si="43"/>
        <v>2299.5</v>
      </c>
      <c r="J476" s="31">
        <f t="shared" si="44"/>
        <v>63.875</v>
      </c>
      <c r="K476" s="25">
        <v>9198</v>
      </c>
      <c r="L476" s="26">
        <v>144</v>
      </c>
      <c r="M476" s="24">
        <f t="shared" si="45"/>
        <v>47.90625</v>
      </c>
      <c r="N476" s="24">
        <f t="shared" si="46"/>
        <v>6898.5</v>
      </c>
      <c r="O476" s="27" t="str">
        <f t="shared" si="47"/>
        <v>Good</v>
      </c>
      <c r="W476" s="50"/>
      <c r="X476" s="50"/>
      <c r="Y476" s="50"/>
      <c r="Z476" s="50"/>
      <c r="AA476" s="50"/>
      <c r="AB476" s="50"/>
    </row>
    <row r="477" spans="1:28" x14ac:dyDescent="0.25">
      <c r="A477" s="19" t="s">
        <v>8</v>
      </c>
      <c r="B477" s="19" t="str">
        <f ca="1">IF(C477="USA",
    INDEX(Table9[USA_States], RANDBETWEEN(1, COUNTA(Table9[USA_States]))),
IF(C477="Canada",
    INDEX(Table9[Canada_States], RANDBETWEEN(1, COUNTA(Table9[Canada_States]))),
IF(C477="UK",
    INDEX(Table9[Uk_States], RANDBETWEEN(1, COUNTA(Table9[Uk_States]))),
IF(C477="Australia",
    INDEX(Table9[Australia_States], RANDBETWEEN(1, COUNTA(Table9[Australia_States]))),
IF(C477="India",
    INDEX(Table9[India_states], RANDBETWEEN(1, COUNTA(Table9[India_states]))),
IF(C477="New Zealand",
    INDEX(Table9[NewZealand_States], RANDBETWEEN(1, COUNTA(Table9[NewZealand_States]))),
""))))))</f>
        <v>Liverpool</v>
      </c>
      <c r="C477" s="20" t="s">
        <v>6</v>
      </c>
      <c r="D477" s="20" t="s">
        <v>10</v>
      </c>
      <c r="E477" s="21">
        <v>44753</v>
      </c>
      <c r="F477" s="22">
        <v>44753</v>
      </c>
      <c r="G477" s="23">
        <v>44753</v>
      </c>
      <c r="H477" s="24">
        <f t="shared" si="42"/>
        <v>6.6735074626865671</v>
      </c>
      <c r="I477" s="24">
        <f t="shared" si="43"/>
        <v>894.25</v>
      </c>
      <c r="J477" s="24">
        <f t="shared" si="44"/>
        <v>26.694029850746269</v>
      </c>
      <c r="K477" s="25">
        <v>3577</v>
      </c>
      <c r="L477" s="26">
        <v>134</v>
      </c>
      <c r="M477" s="24">
        <f t="shared" si="45"/>
        <v>20.020522388059703</v>
      </c>
      <c r="N477" s="24">
        <f t="shared" si="46"/>
        <v>2682.75</v>
      </c>
      <c r="O477" s="27" t="str">
        <f t="shared" si="47"/>
        <v>Average</v>
      </c>
      <c r="W477" s="50"/>
      <c r="X477" s="50"/>
      <c r="Y477" s="50"/>
      <c r="Z477" s="50"/>
      <c r="AA477" s="50"/>
      <c r="AB477" s="50"/>
    </row>
    <row r="478" spans="1:28" x14ac:dyDescent="0.25">
      <c r="A478" s="19" t="s">
        <v>22</v>
      </c>
      <c r="B478" s="19" t="str">
        <f ca="1">IF(C478="USA",
    INDEX(Table9[USA_States], RANDBETWEEN(1, COUNTA(Table9[USA_States]))),
IF(C478="Canada",
    INDEX(Table9[Canada_States], RANDBETWEEN(1, COUNTA(Table9[Canada_States]))),
IF(C478="UK",
    INDEX(Table9[Uk_States], RANDBETWEEN(1, COUNTA(Table9[Uk_States]))),
IF(C478="Australia",
    INDEX(Table9[Australia_States], RANDBETWEEN(1, COUNTA(Table9[Australia_States]))),
IF(C478="India",
    INDEX(Table9[India_states], RANDBETWEEN(1, COUNTA(Table9[India_states]))),
IF(C478="New Zealand",
    INDEX(Table9[NewZealand_States], RANDBETWEEN(1, COUNTA(Table9[NewZealand_States]))),
""))))))</f>
        <v>Maryland</v>
      </c>
      <c r="C478" s="20" t="s">
        <v>25</v>
      </c>
      <c r="D478" s="20" t="s">
        <v>7</v>
      </c>
      <c r="E478" s="21">
        <v>44706</v>
      </c>
      <c r="F478" s="22">
        <v>44706</v>
      </c>
      <c r="G478" s="23">
        <v>44706</v>
      </c>
      <c r="H478" s="24">
        <f t="shared" si="42"/>
        <v>17.628333333333334</v>
      </c>
      <c r="I478" s="24">
        <f t="shared" si="43"/>
        <v>2644.25</v>
      </c>
      <c r="J478" s="24">
        <f t="shared" si="44"/>
        <v>70.513333333333335</v>
      </c>
      <c r="K478" s="25">
        <v>10577</v>
      </c>
      <c r="L478" s="26">
        <v>150</v>
      </c>
      <c r="M478" s="24">
        <f t="shared" si="45"/>
        <v>52.885000000000005</v>
      </c>
      <c r="N478" s="24">
        <f t="shared" si="46"/>
        <v>7932.75</v>
      </c>
      <c r="O478" s="27" t="str">
        <f t="shared" si="47"/>
        <v>Good</v>
      </c>
      <c r="W478" s="50"/>
      <c r="X478" s="50"/>
      <c r="Y478" s="50"/>
      <c r="Z478" s="50"/>
      <c r="AA478" s="50"/>
      <c r="AB478" s="50"/>
    </row>
    <row r="479" spans="1:28" x14ac:dyDescent="0.25">
      <c r="A479" s="19" t="s">
        <v>24</v>
      </c>
      <c r="B479" s="19" t="str">
        <f ca="1">IF(C479="USA",
    INDEX(Table9[USA_States], RANDBETWEEN(1, COUNTA(Table9[USA_States]))),
IF(C479="Canada",
    INDEX(Table9[Canada_States], RANDBETWEEN(1, COUNTA(Table9[Canada_States]))),
IF(C479="UK",
    INDEX(Table9[Uk_States], RANDBETWEEN(1, COUNTA(Table9[Uk_States]))),
IF(C479="Australia",
    INDEX(Table9[Australia_States], RANDBETWEEN(1, COUNTA(Table9[Australia_States]))),
IF(C479="India",
    INDEX(Table9[India_states], RANDBETWEEN(1, COUNTA(Table9[India_states]))),
IF(C479="New Zealand",
    INDEX(Table9[NewZealand_States], RANDBETWEEN(1, COUNTA(Table9[NewZealand_States]))),
""))))))</f>
        <v>Tamil Nadu</v>
      </c>
      <c r="C479" s="20" t="s">
        <v>9</v>
      </c>
      <c r="D479" s="20" t="s">
        <v>31</v>
      </c>
      <c r="E479" s="21">
        <v>44589</v>
      </c>
      <c r="F479" s="22">
        <v>44589</v>
      </c>
      <c r="G479" s="23">
        <v>44589</v>
      </c>
      <c r="H479" s="24">
        <f t="shared" si="42"/>
        <v>3.9066901408450705</v>
      </c>
      <c r="I479" s="24">
        <f t="shared" si="43"/>
        <v>554.75</v>
      </c>
      <c r="J479" s="24">
        <f t="shared" si="44"/>
        <v>15.626760563380282</v>
      </c>
      <c r="K479" s="25">
        <v>2219</v>
      </c>
      <c r="L479" s="26">
        <v>142</v>
      </c>
      <c r="M479" s="24">
        <f t="shared" si="45"/>
        <v>11.720070422535212</v>
      </c>
      <c r="N479" s="24">
        <f t="shared" si="46"/>
        <v>1664.25</v>
      </c>
      <c r="O479" s="27" t="str">
        <f t="shared" si="47"/>
        <v>Average</v>
      </c>
      <c r="W479" s="50"/>
      <c r="X479" s="50"/>
      <c r="Y479" s="50"/>
      <c r="Z479" s="50"/>
      <c r="AA479" s="50"/>
      <c r="AB479" s="50"/>
    </row>
    <row r="480" spans="1:28" x14ac:dyDescent="0.25">
      <c r="A480" s="19" t="s">
        <v>22</v>
      </c>
      <c r="B480" s="19" t="str">
        <f ca="1">IF(C480="USA",
    INDEX(Table9[USA_States], RANDBETWEEN(1, COUNTA(Table9[USA_States]))),
IF(C480="Canada",
    INDEX(Table9[Canada_States], RANDBETWEEN(1, COUNTA(Table9[Canada_States]))),
IF(C480="UK",
    INDEX(Table9[Uk_States], RANDBETWEEN(1, COUNTA(Table9[Uk_States]))),
IF(C480="Australia",
    INDEX(Table9[Australia_States], RANDBETWEEN(1, COUNTA(Table9[Australia_States]))),
IF(C480="India",
    INDEX(Table9[India_states], RANDBETWEEN(1, COUNTA(Table9[India_states]))),
IF(C480="New Zealand",
    INDEX(Table9[NewZealand_States], RANDBETWEEN(1, COUNTA(Table9[NewZealand_States]))),
""))))))</f>
        <v>New Jersey</v>
      </c>
      <c r="C480" s="20" t="s">
        <v>25</v>
      </c>
      <c r="D480" s="20" t="s">
        <v>26</v>
      </c>
      <c r="E480" s="21">
        <v>44589</v>
      </c>
      <c r="F480" s="22">
        <v>44589</v>
      </c>
      <c r="G480" s="23">
        <v>44589</v>
      </c>
      <c r="H480" s="24">
        <f t="shared" si="42"/>
        <v>10.238095238095237</v>
      </c>
      <c r="I480" s="24">
        <f t="shared" si="43"/>
        <v>1504.9999999999998</v>
      </c>
      <c r="J480" s="24">
        <f t="shared" si="44"/>
        <v>40.952380952380949</v>
      </c>
      <c r="K480" s="25">
        <v>6020</v>
      </c>
      <c r="L480" s="26">
        <v>147</v>
      </c>
      <c r="M480" s="24">
        <f t="shared" si="45"/>
        <v>30.714285714285712</v>
      </c>
      <c r="N480" s="24">
        <f t="shared" si="46"/>
        <v>4515</v>
      </c>
      <c r="O480" s="27" t="str">
        <f t="shared" si="47"/>
        <v>Average</v>
      </c>
      <c r="W480" s="50"/>
      <c r="X480" s="50"/>
      <c r="Y480" s="50"/>
      <c r="Z480" s="50"/>
      <c r="AA480" s="50"/>
      <c r="AB480" s="50"/>
    </row>
    <row r="481" spans="1:28" x14ac:dyDescent="0.25">
      <c r="A481" s="19" t="s">
        <v>27</v>
      </c>
      <c r="B481" s="19" t="str">
        <f ca="1">IF(C481="USA",
    INDEX(Table9[USA_States], RANDBETWEEN(1, COUNTA(Table9[USA_States]))),
IF(C481="Canada",
    INDEX(Table9[Canada_States], RANDBETWEEN(1, COUNTA(Table9[Canada_States]))),
IF(C481="UK",
    INDEX(Table9[Uk_States], RANDBETWEEN(1, COUNTA(Table9[Uk_States]))),
IF(C481="Australia",
    INDEX(Table9[Australia_States], RANDBETWEEN(1, COUNTA(Table9[Australia_States]))),
IF(C481="India",
    INDEX(Table9[India_states], RANDBETWEEN(1, COUNTA(Table9[India_states]))),
IF(C481="New Zealand",
    INDEX(Table9[NewZealand_States], RANDBETWEEN(1, COUNTA(Table9[NewZealand_States]))),
""))))))</f>
        <v>Leeds</v>
      </c>
      <c r="C481" s="20" t="s">
        <v>6</v>
      </c>
      <c r="D481" s="20" t="s">
        <v>7</v>
      </c>
      <c r="E481" s="28">
        <v>44741</v>
      </c>
      <c r="F481" s="29">
        <v>44741</v>
      </c>
      <c r="G481" s="30">
        <v>44741</v>
      </c>
      <c r="H481" s="31">
        <f t="shared" si="42"/>
        <v>798</v>
      </c>
      <c r="I481" s="31">
        <f t="shared" si="43"/>
        <v>1596</v>
      </c>
      <c r="J481" s="31">
        <f t="shared" si="44"/>
        <v>3192</v>
      </c>
      <c r="K481" s="25">
        <v>6384</v>
      </c>
      <c r="L481" s="26">
        <v>2</v>
      </c>
      <c r="M481" s="24">
        <f t="shared" si="45"/>
        <v>2394</v>
      </c>
      <c r="N481" s="24">
        <f t="shared" si="46"/>
        <v>4788</v>
      </c>
      <c r="O481" s="27" t="str">
        <f t="shared" si="47"/>
        <v>Average</v>
      </c>
      <c r="W481" s="50"/>
      <c r="X481" s="50"/>
      <c r="Y481" s="50"/>
      <c r="Z481" s="50"/>
      <c r="AA481" s="50"/>
      <c r="AB481" s="50"/>
    </row>
    <row r="482" spans="1:28" x14ac:dyDescent="0.25">
      <c r="A482" s="19" t="s">
        <v>33</v>
      </c>
      <c r="B482" s="19" t="str">
        <f ca="1">IF(C482="USA",
    INDEX(Table9[USA_States], RANDBETWEEN(1, COUNTA(Table9[USA_States]))),
IF(C482="Canada",
    INDEX(Table9[Canada_States], RANDBETWEEN(1, COUNTA(Table9[Canada_States]))),
IF(C482="UK",
    INDEX(Table9[Uk_States], RANDBETWEEN(1, COUNTA(Table9[Uk_States]))),
IF(C482="Australia",
    INDEX(Table9[Australia_States], RANDBETWEEN(1, COUNTA(Table9[Australia_States]))),
IF(C482="India",
    INDEX(Table9[India_states], RANDBETWEEN(1, COUNTA(Table9[India_states]))),
IF(C482="New Zealand",
    INDEX(Table9[NewZealand_States], RANDBETWEEN(1, COUNTA(Table9[NewZealand_States]))),
""))))))</f>
        <v>Assam</v>
      </c>
      <c r="C482" s="20" t="s">
        <v>9</v>
      </c>
      <c r="D482" s="20" t="s">
        <v>51</v>
      </c>
      <c r="E482" s="21">
        <v>44616</v>
      </c>
      <c r="F482" s="22">
        <v>44616</v>
      </c>
      <c r="G482" s="23">
        <v>44616</v>
      </c>
      <c r="H482" s="24">
        <f t="shared" si="42"/>
        <v>3.4262452107279695</v>
      </c>
      <c r="I482" s="24">
        <f t="shared" si="43"/>
        <v>894.25</v>
      </c>
      <c r="J482" s="24">
        <f t="shared" si="44"/>
        <v>13.704980842911878</v>
      </c>
      <c r="K482" s="25">
        <v>3577</v>
      </c>
      <c r="L482" s="26">
        <v>261</v>
      </c>
      <c r="M482" s="24">
        <f t="shared" si="45"/>
        <v>10.278735632183908</v>
      </c>
      <c r="N482" s="24">
        <f t="shared" si="46"/>
        <v>2682.75</v>
      </c>
      <c r="O482" s="27" t="str">
        <f t="shared" si="47"/>
        <v>Average</v>
      </c>
      <c r="W482" s="50"/>
      <c r="X482" s="50"/>
      <c r="Y482" s="50"/>
      <c r="Z482" s="50"/>
      <c r="AA482" s="50"/>
      <c r="AB482" s="50"/>
    </row>
    <row r="483" spans="1:28" x14ac:dyDescent="0.25">
      <c r="A483" s="19" t="s">
        <v>40</v>
      </c>
      <c r="B483" s="19" t="str">
        <f ca="1">IF(C483="USA",
    INDEX(Table9[USA_States], RANDBETWEEN(1, COUNTA(Table9[USA_States]))),
IF(C483="Canada",
    INDEX(Table9[Canada_States], RANDBETWEEN(1, COUNTA(Table9[Canada_States]))),
IF(C483="UK",
    INDEX(Table9[Uk_States], RANDBETWEEN(1, COUNTA(Table9[Uk_States]))),
IF(C483="Australia",
    INDEX(Table9[Australia_States], RANDBETWEEN(1, COUNTA(Table9[Australia_States]))),
IF(C483="India",
    INDEX(Table9[India_states], RANDBETWEEN(1, COUNTA(Table9[India_states]))),
IF(C483="New Zealand",
    INDEX(Table9[NewZealand_States], RANDBETWEEN(1, COUNTA(Table9[NewZealand_States]))),
""))))))</f>
        <v>Delaware</v>
      </c>
      <c r="C483" s="20" t="s">
        <v>25</v>
      </c>
      <c r="D483" s="20" t="s">
        <v>36</v>
      </c>
      <c r="E483" s="21">
        <v>44362</v>
      </c>
      <c r="F483" s="22">
        <v>44362</v>
      </c>
      <c r="G483" s="23">
        <v>44362</v>
      </c>
      <c r="H483" s="24">
        <f t="shared" si="42"/>
        <v>66.771551724137936</v>
      </c>
      <c r="I483" s="24">
        <f t="shared" si="43"/>
        <v>3872.7500000000005</v>
      </c>
      <c r="J483" s="24">
        <f t="shared" si="44"/>
        <v>267.08620689655174</v>
      </c>
      <c r="K483" s="25">
        <v>15491</v>
      </c>
      <c r="L483" s="26">
        <v>58</v>
      </c>
      <c r="M483" s="24">
        <f t="shared" si="45"/>
        <v>200.31465517241381</v>
      </c>
      <c r="N483" s="24">
        <f t="shared" si="46"/>
        <v>11618.25</v>
      </c>
      <c r="O483" s="27" t="str">
        <f t="shared" si="47"/>
        <v>Very Good</v>
      </c>
      <c r="W483" s="50"/>
      <c r="X483" s="50"/>
      <c r="Y483" s="50"/>
      <c r="Z483" s="50"/>
      <c r="AA483" s="50"/>
      <c r="AB483" s="50"/>
    </row>
    <row r="484" spans="1:28" x14ac:dyDescent="0.25">
      <c r="A484" s="19" t="s">
        <v>11</v>
      </c>
      <c r="B484" s="19" t="str">
        <f ca="1">IF(C484="USA",
    INDEX(Table9[USA_States], RANDBETWEEN(1, COUNTA(Table9[USA_States]))),
IF(C484="Canada",
    INDEX(Table9[Canada_States], RANDBETWEEN(1, COUNTA(Table9[Canada_States]))),
IF(C484="UK",
    INDEX(Table9[Uk_States], RANDBETWEEN(1, COUNTA(Table9[Uk_States]))),
IF(C484="Australia",
    INDEX(Table9[Australia_States], RANDBETWEEN(1, COUNTA(Table9[Australia_States]))),
IF(C484="India",
    INDEX(Table9[India_states], RANDBETWEEN(1, COUNTA(Table9[India_states]))),
IF(C484="New Zealand",
    INDEX(Table9[NewZealand_States], RANDBETWEEN(1, COUNTA(Table9[NewZealand_States]))),
""))))))</f>
        <v>England</v>
      </c>
      <c r="C484" s="20" t="s">
        <v>6</v>
      </c>
      <c r="D484" s="20" t="s">
        <v>55</v>
      </c>
      <c r="E484" s="21">
        <v>44332</v>
      </c>
      <c r="F484" s="22">
        <v>44332</v>
      </c>
      <c r="G484" s="23">
        <v>44332</v>
      </c>
      <c r="H484" s="24">
        <f t="shared" si="42"/>
        <v>5.5152811735941318</v>
      </c>
      <c r="I484" s="24">
        <f t="shared" si="43"/>
        <v>2255.75</v>
      </c>
      <c r="J484" s="24">
        <f t="shared" si="44"/>
        <v>22.061124694376527</v>
      </c>
      <c r="K484" s="25">
        <v>9023</v>
      </c>
      <c r="L484" s="26">
        <v>409</v>
      </c>
      <c r="M484" s="24">
        <f t="shared" si="45"/>
        <v>16.545843520782395</v>
      </c>
      <c r="N484" s="24">
        <f t="shared" si="46"/>
        <v>6767.25</v>
      </c>
      <c r="O484" s="27" t="str">
        <f t="shared" si="47"/>
        <v>Good</v>
      </c>
      <c r="W484" s="50"/>
      <c r="X484" s="50"/>
      <c r="Y484" s="50"/>
      <c r="Z484" s="50"/>
      <c r="AA484" s="50"/>
      <c r="AB484" s="50"/>
    </row>
    <row r="485" spans="1:28" x14ac:dyDescent="0.25">
      <c r="A485" s="19" t="s">
        <v>37</v>
      </c>
      <c r="B485" s="19" t="str">
        <f ca="1">IF(C485="USA",
    INDEX(Table9[USA_States], RANDBETWEEN(1, COUNTA(Table9[USA_States]))),
IF(C485="Canada",
    INDEX(Table9[Canada_States], RANDBETWEEN(1, COUNTA(Table9[Canada_States]))),
IF(C485="UK",
    INDEX(Table9[Uk_States], RANDBETWEEN(1, COUNTA(Table9[Uk_States]))),
IF(C485="Australia",
    INDEX(Table9[Australia_States], RANDBETWEEN(1, COUNTA(Table9[Australia_States]))),
IF(C485="India",
    INDEX(Table9[India_states], RANDBETWEEN(1, COUNTA(Table9[India_states]))),
IF(C485="New Zealand",
    INDEX(Table9[NewZealand_States], RANDBETWEEN(1, COUNTA(Table9[NewZealand_States]))),
""))))))</f>
        <v>Yukon</v>
      </c>
      <c r="C485" s="20" t="s">
        <v>28</v>
      </c>
      <c r="D485" s="20" t="s">
        <v>15</v>
      </c>
      <c r="E485" s="28">
        <v>44409</v>
      </c>
      <c r="F485" s="29">
        <v>44409</v>
      </c>
      <c r="G485" s="30">
        <v>44409</v>
      </c>
      <c r="H485" s="31">
        <f t="shared" si="42"/>
        <v>55.416666666666664</v>
      </c>
      <c r="I485" s="31">
        <f t="shared" si="43"/>
        <v>665</v>
      </c>
      <c r="J485" s="31">
        <f t="shared" si="44"/>
        <v>221.66666666666666</v>
      </c>
      <c r="K485" s="25">
        <v>2660</v>
      </c>
      <c r="L485" s="26">
        <v>12</v>
      </c>
      <c r="M485" s="24">
        <f t="shared" si="45"/>
        <v>166.25</v>
      </c>
      <c r="N485" s="24">
        <f t="shared" si="46"/>
        <v>1995</v>
      </c>
      <c r="O485" s="27" t="str">
        <f t="shared" si="47"/>
        <v>Average</v>
      </c>
      <c r="W485" s="50"/>
      <c r="X485" s="50"/>
      <c r="Y485" s="50"/>
      <c r="Z485" s="50"/>
      <c r="AA485" s="50"/>
      <c r="AB485" s="50"/>
    </row>
    <row r="486" spans="1:28" x14ac:dyDescent="0.25">
      <c r="A486" s="19" t="s">
        <v>49</v>
      </c>
      <c r="B486" s="19" t="str">
        <f ca="1">IF(C486="USA",
    INDEX(Table9[USA_States], RANDBETWEEN(1, COUNTA(Table9[USA_States]))),
IF(C486="Canada",
    INDEX(Table9[Canada_States], RANDBETWEEN(1, COUNTA(Table9[Canada_States]))),
IF(C486="UK",
    INDEX(Table9[Uk_States], RANDBETWEEN(1, COUNTA(Table9[Uk_States]))),
IF(C486="Australia",
    INDEX(Table9[Australia_States], RANDBETWEEN(1, COUNTA(Table9[Australia_States]))),
IF(C486="India",
    INDEX(Table9[India_states], RANDBETWEEN(1, COUNTA(Table9[India_states]))),
IF(C486="New Zealand",
    INDEX(Table9[NewZealand_States], RANDBETWEEN(1, COUNTA(Table9[NewZealand_States]))),
""))))))</f>
        <v>Wellington</v>
      </c>
      <c r="C486" s="20" t="s">
        <v>20</v>
      </c>
      <c r="D486" s="20" t="s">
        <v>38</v>
      </c>
      <c r="E486" s="28">
        <v>44221</v>
      </c>
      <c r="F486" s="29">
        <v>44221</v>
      </c>
      <c r="G486" s="30">
        <v>44221</v>
      </c>
      <c r="H486" s="31">
        <f t="shared" si="42"/>
        <v>120.45833333333333</v>
      </c>
      <c r="I486" s="31">
        <f t="shared" si="43"/>
        <v>2891</v>
      </c>
      <c r="J486" s="31">
        <f t="shared" si="44"/>
        <v>481.83333333333331</v>
      </c>
      <c r="K486" s="25">
        <v>11564</v>
      </c>
      <c r="L486" s="26">
        <v>24</v>
      </c>
      <c r="M486" s="24">
        <f t="shared" si="45"/>
        <v>361.375</v>
      </c>
      <c r="N486" s="24">
        <f t="shared" si="46"/>
        <v>8673</v>
      </c>
      <c r="O486" s="27" t="str">
        <f t="shared" si="47"/>
        <v>Good</v>
      </c>
      <c r="W486" s="50"/>
      <c r="X486" s="50"/>
      <c r="Y486" s="50"/>
      <c r="Z486" s="50"/>
      <c r="AA486" s="50"/>
      <c r="AB486" s="50"/>
    </row>
    <row r="487" spans="1:28" x14ac:dyDescent="0.25">
      <c r="A487" s="19" t="s">
        <v>30</v>
      </c>
      <c r="B487" s="19" t="str">
        <f ca="1">IF(C487="USA",
    INDEX(Table9[USA_States], RANDBETWEEN(1, COUNTA(Table9[USA_States]))),
IF(C487="Canada",
    INDEX(Table9[Canada_States], RANDBETWEEN(1, COUNTA(Table9[Canada_States]))),
IF(C487="UK",
    INDEX(Table9[Uk_States], RANDBETWEEN(1, COUNTA(Table9[Uk_States]))),
IF(C487="Australia",
    INDEX(Table9[Australia_States], RANDBETWEEN(1, COUNTA(Table9[Australia_States]))),
IF(C487="India",
    INDEX(Table9[India_states], RANDBETWEEN(1, COUNTA(Table9[India_states]))),
IF(C487="New Zealand",
    INDEX(Table9[NewZealand_States], RANDBETWEEN(1, COUNTA(Table9[NewZealand_States]))),
""))))))</f>
        <v>Indiana</v>
      </c>
      <c r="C487" s="20" t="s">
        <v>25</v>
      </c>
      <c r="D487" s="20" t="s">
        <v>31</v>
      </c>
      <c r="E487" s="21">
        <v>44376</v>
      </c>
      <c r="F487" s="22">
        <v>44376</v>
      </c>
      <c r="G487" s="23">
        <v>44376</v>
      </c>
      <c r="H487" s="24">
        <f t="shared" si="42"/>
        <v>1.2556053811659194</v>
      </c>
      <c r="I487" s="24">
        <f t="shared" si="43"/>
        <v>280</v>
      </c>
      <c r="J487" s="24">
        <f t="shared" si="44"/>
        <v>5.0224215246636774</v>
      </c>
      <c r="K487" s="25">
        <v>1120</v>
      </c>
      <c r="L487" s="26">
        <v>223</v>
      </c>
      <c r="M487" s="24">
        <f t="shared" si="45"/>
        <v>3.7668161434977581</v>
      </c>
      <c r="N487" s="24">
        <f t="shared" si="46"/>
        <v>840</v>
      </c>
      <c r="O487" s="27" t="str">
        <f t="shared" si="47"/>
        <v>Average</v>
      </c>
      <c r="W487" s="50"/>
      <c r="X487" s="50"/>
      <c r="Y487" s="50"/>
      <c r="Z487" s="50"/>
      <c r="AA487" s="50"/>
      <c r="AB487" s="50"/>
    </row>
    <row r="488" spans="1:28" x14ac:dyDescent="0.25">
      <c r="A488" s="19" t="s">
        <v>47</v>
      </c>
      <c r="B488" s="19" t="str">
        <f ca="1">IF(C488="USA",
    INDEX(Table9[USA_States], RANDBETWEEN(1, COUNTA(Table9[USA_States]))),
IF(C488="Canada",
    INDEX(Table9[Canada_States], RANDBETWEEN(1, COUNTA(Table9[Canada_States]))),
IF(C488="UK",
    INDEX(Table9[Uk_States], RANDBETWEEN(1, COUNTA(Table9[Uk_States]))),
IF(C488="Australia",
    INDEX(Table9[Australia_States], RANDBETWEEN(1, COUNTA(Table9[Australia_States]))),
IF(C488="India",
    INDEX(Table9[India_states], RANDBETWEEN(1, COUNTA(Table9[India_states]))),
IF(C488="New Zealand",
    INDEX(Table9[NewZealand_States], RANDBETWEEN(1, COUNTA(Table9[NewZealand_States]))),
""))))))</f>
        <v>South Carolina</v>
      </c>
      <c r="C488" s="20" t="s">
        <v>25</v>
      </c>
      <c r="D488" s="20" t="s">
        <v>38</v>
      </c>
      <c r="E488" s="21">
        <v>44339</v>
      </c>
      <c r="F488" s="22">
        <v>44339</v>
      </c>
      <c r="G488" s="23">
        <v>44339</v>
      </c>
      <c r="H488" s="24">
        <f t="shared" si="42"/>
        <v>118.3</v>
      </c>
      <c r="I488" s="24">
        <f t="shared" si="43"/>
        <v>591.5</v>
      </c>
      <c r="J488" s="24">
        <f t="shared" si="44"/>
        <v>473.2</v>
      </c>
      <c r="K488" s="25">
        <v>2366</v>
      </c>
      <c r="L488" s="26">
        <v>5</v>
      </c>
      <c r="M488" s="24">
        <f t="shared" si="45"/>
        <v>354.9</v>
      </c>
      <c r="N488" s="24">
        <f t="shared" si="46"/>
        <v>1774.5</v>
      </c>
      <c r="O488" s="27" t="str">
        <f t="shared" si="47"/>
        <v>Average</v>
      </c>
      <c r="W488" s="50"/>
      <c r="X488" s="50"/>
      <c r="Y488" s="50"/>
      <c r="Z488" s="50"/>
      <c r="AA488" s="50"/>
      <c r="AB488" s="50"/>
    </row>
    <row r="489" spans="1:28" x14ac:dyDescent="0.25">
      <c r="A489" s="19" t="s">
        <v>8</v>
      </c>
      <c r="B489" s="19" t="str">
        <f ca="1">IF(C489="USA",
    INDEX(Table9[USA_States], RANDBETWEEN(1, COUNTA(Table9[USA_States]))),
IF(C489="Canada",
    INDEX(Table9[Canada_States], RANDBETWEEN(1, COUNTA(Table9[Canada_States]))),
IF(C489="UK",
    INDEX(Table9[Uk_States], RANDBETWEEN(1, COUNTA(Table9[Uk_States]))),
IF(C489="Australia",
    INDEX(Table9[Australia_States], RANDBETWEEN(1, COUNTA(Table9[Australia_States]))),
IF(C489="India",
    INDEX(Table9[India_states], RANDBETWEEN(1, COUNTA(Table9[India_states]))),
IF(C489="New Zealand",
    INDEX(Table9[NewZealand_States], RANDBETWEEN(1, COUNTA(Table9[NewZealand_States]))),
""))))))</f>
        <v>Kerala</v>
      </c>
      <c r="C489" s="20" t="s">
        <v>9</v>
      </c>
      <c r="D489" s="20" t="s">
        <v>21</v>
      </c>
      <c r="E489" s="28">
        <v>44329</v>
      </c>
      <c r="F489" s="29">
        <v>44329</v>
      </c>
      <c r="G489" s="30">
        <v>44329</v>
      </c>
      <c r="H489" s="31">
        <f t="shared" si="42"/>
        <v>9.8895348837209305</v>
      </c>
      <c r="I489" s="31">
        <f t="shared" si="43"/>
        <v>1275.75</v>
      </c>
      <c r="J489" s="31">
        <f t="shared" si="44"/>
        <v>39.558139534883722</v>
      </c>
      <c r="K489" s="25">
        <v>5103</v>
      </c>
      <c r="L489" s="26">
        <v>129</v>
      </c>
      <c r="M489" s="24">
        <f t="shared" si="45"/>
        <v>29.668604651162791</v>
      </c>
      <c r="N489" s="24">
        <f t="shared" si="46"/>
        <v>3827.25</v>
      </c>
      <c r="O489" s="27" t="str">
        <f t="shared" si="47"/>
        <v>Average</v>
      </c>
      <c r="W489" s="50"/>
      <c r="X489" s="50"/>
      <c r="Y489" s="50"/>
      <c r="Z489" s="50"/>
      <c r="AA489" s="50"/>
      <c r="AB489" s="50"/>
    </row>
    <row r="490" spans="1:28" x14ac:dyDescent="0.25">
      <c r="A490" s="19" t="s">
        <v>8</v>
      </c>
      <c r="B490" s="19" t="str">
        <f ca="1">IF(C490="USA",
    INDEX(Table9[USA_States], RANDBETWEEN(1, COUNTA(Table9[USA_States]))),
IF(C490="Canada",
    INDEX(Table9[Canada_States], RANDBETWEEN(1, COUNTA(Table9[Canada_States]))),
IF(C490="UK",
    INDEX(Table9[Uk_States], RANDBETWEEN(1, COUNTA(Table9[Uk_States]))),
IF(C490="Australia",
    INDEX(Table9[Australia_States], RANDBETWEEN(1, COUNTA(Table9[Australia_States]))),
IF(C490="India",
    INDEX(Table9[India_states], RANDBETWEEN(1, COUNTA(Table9[India_states]))),
IF(C490="New Zealand",
    INDEX(Table9[NewZealand_States], RANDBETWEEN(1, COUNTA(Table9[NewZealand_States]))),
""))))))</f>
        <v>Missouri</v>
      </c>
      <c r="C490" s="20" t="s">
        <v>25</v>
      </c>
      <c r="D490" s="20" t="s">
        <v>44</v>
      </c>
      <c r="E490" s="21">
        <v>44347</v>
      </c>
      <c r="F490" s="22">
        <v>44347</v>
      </c>
      <c r="G490" s="23">
        <v>44347</v>
      </c>
      <c r="H490" s="24">
        <f t="shared" si="42"/>
        <v>5.6789215686274508</v>
      </c>
      <c r="I490" s="24">
        <f t="shared" si="43"/>
        <v>579.25</v>
      </c>
      <c r="J490" s="24">
        <f t="shared" si="44"/>
        <v>22.715686274509803</v>
      </c>
      <c r="K490" s="25">
        <v>2317</v>
      </c>
      <c r="L490" s="26">
        <v>102</v>
      </c>
      <c r="M490" s="24">
        <f t="shared" si="45"/>
        <v>17.036764705882351</v>
      </c>
      <c r="N490" s="24">
        <f t="shared" si="46"/>
        <v>1737.75</v>
      </c>
      <c r="O490" s="27" t="str">
        <f t="shared" si="47"/>
        <v>Average</v>
      </c>
      <c r="W490" s="50"/>
      <c r="X490" s="50"/>
      <c r="Y490" s="50"/>
      <c r="Z490" s="50"/>
      <c r="AA490" s="50"/>
      <c r="AB490" s="50"/>
    </row>
    <row r="491" spans="1:28" x14ac:dyDescent="0.25">
      <c r="A491" s="19" t="s">
        <v>11</v>
      </c>
      <c r="B491" s="19" t="str">
        <f ca="1">IF(C491="USA",
    INDEX(Table9[USA_States], RANDBETWEEN(1, COUNTA(Table9[USA_States]))),
IF(C491="Canada",
    INDEX(Table9[Canada_States], RANDBETWEEN(1, COUNTA(Table9[Canada_States]))),
IF(C491="UK",
    INDEX(Table9[Uk_States], RANDBETWEEN(1, COUNTA(Table9[Uk_States]))),
IF(C491="Australia",
    INDEX(Table9[Australia_States], RANDBETWEEN(1, COUNTA(Table9[Australia_States]))),
IF(C491="India",
    INDEX(Table9[India_states], RANDBETWEEN(1, COUNTA(Table9[India_states]))),
IF(C491="New Zealand",
    INDEX(Table9[NewZealand_States], RANDBETWEEN(1, COUNTA(Table9[NewZealand_States]))),
""))))))</f>
        <v>Florida</v>
      </c>
      <c r="C491" s="20" t="s">
        <v>25</v>
      </c>
      <c r="D491" s="20" t="s">
        <v>19</v>
      </c>
      <c r="E491" s="28">
        <v>44210</v>
      </c>
      <c r="F491" s="29">
        <v>44210</v>
      </c>
      <c r="G491" s="30">
        <v>44210</v>
      </c>
      <c r="H491" s="31">
        <f t="shared" si="42"/>
        <v>2.0352422907488985</v>
      </c>
      <c r="I491" s="31">
        <f t="shared" si="43"/>
        <v>461.99999999999994</v>
      </c>
      <c r="J491" s="31">
        <f t="shared" si="44"/>
        <v>8.140969162995594</v>
      </c>
      <c r="K491" s="25">
        <v>1848</v>
      </c>
      <c r="L491" s="26">
        <v>227</v>
      </c>
      <c r="M491" s="24">
        <f t="shared" si="45"/>
        <v>6.1057268722466951</v>
      </c>
      <c r="N491" s="24">
        <f t="shared" si="46"/>
        <v>1386</v>
      </c>
      <c r="O491" s="27" t="str">
        <f t="shared" si="47"/>
        <v>Average</v>
      </c>
      <c r="W491" s="50"/>
      <c r="X491" s="50"/>
      <c r="Y491" s="50"/>
      <c r="Z491" s="50"/>
      <c r="AA491" s="50"/>
      <c r="AB491" s="50"/>
    </row>
    <row r="492" spans="1:28" x14ac:dyDescent="0.25">
      <c r="A492" s="19" t="s">
        <v>24</v>
      </c>
      <c r="B492" s="19" t="str">
        <f ca="1">IF(C492="USA",
    INDEX(Table9[USA_States], RANDBETWEEN(1, COUNTA(Table9[USA_States]))),
IF(C492="Canada",
    INDEX(Table9[Canada_States], RANDBETWEEN(1, COUNTA(Table9[Canada_States]))),
IF(C492="UK",
    INDEX(Table9[Uk_States], RANDBETWEEN(1, COUNTA(Table9[Uk_States]))),
IF(C492="Australia",
    INDEX(Table9[Australia_States], RANDBETWEEN(1, COUNTA(Table9[Australia_States]))),
IF(C492="India",
    INDEX(Table9[India_states], RANDBETWEEN(1, COUNTA(Table9[India_states]))),
IF(C492="New Zealand",
    INDEX(Table9[NewZealand_States], RANDBETWEEN(1, COUNTA(Table9[NewZealand_States]))),
""))))))</f>
        <v>Hawke's Bay</v>
      </c>
      <c r="C492" s="20" t="s">
        <v>20</v>
      </c>
      <c r="D492" s="20" t="s">
        <v>7</v>
      </c>
      <c r="E492" s="21">
        <v>44248</v>
      </c>
      <c r="F492" s="22">
        <v>44248</v>
      </c>
      <c r="G492" s="23">
        <v>44248</v>
      </c>
      <c r="H492" s="24">
        <f t="shared" si="42"/>
        <v>11.103448275862069</v>
      </c>
      <c r="I492" s="24">
        <f t="shared" si="43"/>
        <v>1610</v>
      </c>
      <c r="J492" s="24">
        <f t="shared" si="44"/>
        <v>44.413793103448278</v>
      </c>
      <c r="K492" s="25">
        <v>6440</v>
      </c>
      <c r="L492" s="26">
        <v>145</v>
      </c>
      <c r="M492" s="24">
        <f t="shared" si="45"/>
        <v>33.310344827586206</v>
      </c>
      <c r="N492" s="24">
        <f t="shared" si="46"/>
        <v>4830</v>
      </c>
      <c r="O492" s="27" t="str">
        <f t="shared" si="47"/>
        <v>Average</v>
      </c>
      <c r="W492" s="50"/>
      <c r="X492" s="50"/>
      <c r="Y492" s="50"/>
      <c r="Z492" s="50"/>
      <c r="AA492" s="50"/>
      <c r="AB492" s="50"/>
    </row>
    <row r="493" spans="1:28" x14ac:dyDescent="0.25">
      <c r="A493" s="19" t="s">
        <v>42</v>
      </c>
      <c r="B493" s="19" t="str">
        <f ca="1">IF(C493="USA",
    INDEX(Table9[USA_States], RANDBETWEEN(1, COUNTA(Table9[USA_States]))),
IF(C493="Canada",
    INDEX(Table9[Canada_States], RANDBETWEEN(1, COUNTA(Table9[Canada_States]))),
IF(C493="UK",
    INDEX(Table9[Uk_States], RANDBETWEEN(1, COUNTA(Table9[Uk_States]))),
IF(C493="Australia",
    INDEX(Table9[Australia_States], RANDBETWEEN(1, COUNTA(Table9[Australia_States]))),
IF(C493="India",
    INDEX(Table9[India_states], RANDBETWEEN(1, COUNTA(Table9[India_states]))),
IF(C493="New Zealand",
    INDEX(Table9[NewZealand_States], RANDBETWEEN(1, COUNTA(Table9[NewZealand_States]))),
""))))))</f>
        <v>Ontario</v>
      </c>
      <c r="C493" s="20" t="s">
        <v>28</v>
      </c>
      <c r="D493" s="20" t="s">
        <v>10</v>
      </c>
      <c r="E493" s="28">
        <v>44409</v>
      </c>
      <c r="F493" s="29">
        <v>44409</v>
      </c>
      <c r="G493" s="30">
        <v>44409</v>
      </c>
      <c r="H493" s="31">
        <f t="shared" si="42"/>
        <v>30.236111111111111</v>
      </c>
      <c r="I493" s="31">
        <f t="shared" si="43"/>
        <v>2721.25</v>
      </c>
      <c r="J493" s="31">
        <f t="shared" si="44"/>
        <v>120.94444444444444</v>
      </c>
      <c r="K493" s="25">
        <v>10885</v>
      </c>
      <c r="L493" s="26">
        <v>90</v>
      </c>
      <c r="M493" s="24">
        <f t="shared" si="45"/>
        <v>90.708333333333329</v>
      </c>
      <c r="N493" s="24">
        <f t="shared" si="46"/>
        <v>8163.75</v>
      </c>
      <c r="O493" s="27" t="str">
        <f t="shared" si="47"/>
        <v>Good</v>
      </c>
      <c r="W493" s="50"/>
      <c r="X493" s="50"/>
      <c r="Y493" s="50"/>
      <c r="Z493" s="50"/>
      <c r="AA493" s="50"/>
      <c r="AB493" s="50"/>
    </row>
    <row r="494" spans="1:28" x14ac:dyDescent="0.25">
      <c r="A494" s="19" t="s">
        <v>42</v>
      </c>
      <c r="B494" s="19" t="str">
        <f ca="1">IF(C494="USA",
    INDEX(Table9[USA_States], RANDBETWEEN(1, COUNTA(Table9[USA_States]))),
IF(C494="Canada",
    INDEX(Table9[Canada_States], RANDBETWEEN(1, COUNTA(Table9[Canada_States]))),
IF(C494="UK",
    INDEX(Table9[Uk_States], RANDBETWEEN(1, COUNTA(Table9[Uk_States]))),
IF(C494="Australia",
    INDEX(Table9[Australia_States], RANDBETWEEN(1, COUNTA(Table9[Australia_States]))),
IF(C494="India",
    INDEX(Table9[India_states], RANDBETWEEN(1, COUNTA(Table9[India_states]))),
IF(C494="New Zealand",
    INDEX(Table9[NewZealand_States], RANDBETWEEN(1, COUNTA(Table9[NewZealand_States]))),
""))))))</f>
        <v>Kerala</v>
      </c>
      <c r="C494" s="20" t="s">
        <v>9</v>
      </c>
      <c r="D494" s="20" t="s">
        <v>10</v>
      </c>
      <c r="E494" s="28">
        <v>44377</v>
      </c>
      <c r="F494" s="29">
        <v>44377</v>
      </c>
      <c r="G494" s="30">
        <v>44377</v>
      </c>
      <c r="H494" s="31">
        <f t="shared" si="42"/>
        <v>51.30681818181818</v>
      </c>
      <c r="I494" s="31">
        <f t="shared" si="43"/>
        <v>1128.75</v>
      </c>
      <c r="J494" s="31">
        <f t="shared" si="44"/>
        <v>205.22727272727272</v>
      </c>
      <c r="K494" s="25">
        <v>4515</v>
      </c>
      <c r="L494" s="26">
        <v>22</v>
      </c>
      <c r="M494" s="24">
        <f t="shared" si="45"/>
        <v>153.92045454545453</v>
      </c>
      <c r="N494" s="24">
        <f t="shared" si="46"/>
        <v>3386.25</v>
      </c>
      <c r="O494" s="27" t="str">
        <f t="shared" si="47"/>
        <v>Average</v>
      </c>
      <c r="W494" s="50"/>
      <c r="X494" s="50"/>
      <c r="Y494" s="50"/>
      <c r="Z494" s="50"/>
      <c r="AA494" s="50"/>
      <c r="AB494" s="50"/>
    </row>
    <row r="495" spans="1:28" x14ac:dyDescent="0.25">
      <c r="A495" s="19" t="s">
        <v>16</v>
      </c>
      <c r="B495" s="19" t="str">
        <f ca="1">IF(C495="USA",
    INDEX(Table9[USA_States], RANDBETWEEN(1, COUNTA(Table9[USA_States]))),
IF(C495="Canada",
    INDEX(Table9[Canada_States], RANDBETWEEN(1, COUNTA(Table9[Canada_States]))),
IF(C495="UK",
    INDEX(Table9[Uk_States], RANDBETWEEN(1, COUNTA(Table9[Uk_States]))),
IF(C495="Australia",
    INDEX(Table9[Australia_States], RANDBETWEEN(1, COUNTA(Table9[Australia_States]))),
IF(C495="India",
    INDEX(Table9[India_states], RANDBETWEEN(1, COUNTA(Table9[India_states]))),
IF(C495="New Zealand",
    INDEX(Table9[NewZealand_States], RANDBETWEEN(1, COUNTA(Table9[NewZealand_States]))),
""))))))</f>
        <v>British Columbia</v>
      </c>
      <c r="C495" s="20" t="s">
        <v>28</v>
      </c>
      <c r="D495" s="20" t="s">
        <v>50</v>
      </c>
      <c r="E495" s="21">
        <v>44363</v>
      </c>
      <c r="F495" s="22">
        <v>44363</v>
      </c>
      <c r="G495" s="23">
        <v>44363</v>
      </c>
      <c r="H495" s="24">
        <f t="shared" si="42"/>
        <v>2.1033653846153846</v>
      </c>
      <c r="I495" s="24">
        <f t="shared" si="43"/>
        <v>437.5</v>
      </c>
      <c r="J495" s="24">
        <f t="shared" si="44"/>
        <v>8.4134615384615383</v>
      </c>
      <c r="K495" s="25">
        <v>1750</v>
      </c>
      <c r="L495" s="26">
        <v>208</v>
      </c>
      <c r="M495" s="24">
        <f t="shared" si="45"/>
        <v>6.3100961538461533</v>
      </c>
      <c r="N495" s="24">
        <f t="shared" si="46"/>
        <v>1312.5</v>
      </c>
      <c r="O495" s="27" t="str">
        <f t="shared" si="47"/>
        <v>Average</v>
      </c>
      <c r="W495" s="50"/>
      <c r="X495" s="50"/>
      <c r="Y495" s="50"/>
      <c r="Z495" s="50"/>
      <c r="AA495" s="50"/>
      <c r="AB495" s="50"/>
    </row>
    <row r="496" spans="1:28" x14ac:dyDescent="0.25">
      <c r="A496" s="19" t="s">
        <v>11</v>
      </c>
      <c r="B496" s="19" t="str">
        <f ca="1">IF(C496="USA",
    INDEX(Table9[USA_States], RANDBETWEEN(1, COUNTA(Table9[USA_States]))),
IF(C496="Canada",
    INDEX(Table9[Canada_States], RANDBETWEEN(1, COUNTA(Table9[Canada_States]))),
IF(C496="UK",
    INDEX(Table9[Uk_States], RANDBETWEEN(1, COUNTA(Table9[Uk_States]))),
IF(C496="Australia",
    INDEX(Table9[Australia_States], RANDBETWEEN(1, COUNTA(Table9[Australia_States]))),
IF(C496="India",
    INDEX(Table9[India_states], RANDBETWEEN(1, COUNTA(Table9[India_states]))),
IF(C496="New Zealand",
    INDEX(Table9[NewZealand_States], RANDBETWEEN(1, COUNTA(Table9[NewZealand_States]))),
""))))))</f>
        <v>England</v>
      </c>
      <c r="C496" s="20" t="s">
        <v>6</v>
      </c>
      <c r="D496" s="20" t="s">
        <v>31</v>
      </c>
      <c r="E496" s="28">
        <v>44377</v>
      </c>
      <c r="F496" s="29">
        <v>44377</v>
      </c>
      <c r="G496" s="30">
        <v>44377</v>
      </c>
      <c r="H496" s="31">
        <f t="shared" si="42"/>
        <v>34.416666666666664</v>
      </c>
      <c r="I496" s="31">
        <f t="shared" si="43"/>
        <v>1445.5</v>
      </c>
      <c r="J496" s="31">
        <f t="shared" si="44"/>
        <v>137.66666666666666</v>
      </c>
      <c r="K496" s="25">
        <v>5782</v>
      </c>
      <c r="L496" s="26">
        <v>42</v>
      </c>
      <c r="M496" s="24">
        <f t="shared" si="45"/>
        <v>103.25</v>
      </c>
      <c r="N496" s="24">
        <f t="shared" si="46"/>
        <v>4336.5</v>
      </c>
      <c r="O496" s="27" t="str">
        <f t="shared" si="47"/>
        <v>Average</v>
      </c>
      <c r="W496" s="50"/>
      <c r="X496" s="50"/>
      <c r="Y496" s="50"/>
      <c r="Z496" s="50"/>
      <c r="AA496" s="50"/>
      <c r="AB496" s="50"/>
    </row>
    <row r="497" spans="1:28" x14ac:dyDescent="0.25">
      <c r="A497" s="19" t="s">
        <v>48</v>
      </c>
      <c r="B497" s="19" t="str">
        <f ca="1">IF(C497="USA",
    INDEX(Table9[USA_States], RANDBETWEEN(1, COUNTA(Table9[USA_States]))),
IF(C497="Canada",
    INDEX(Table9[Canada_States], RANDBETWEEN(1, COUNTA(Table9[Canada_States]))),
IF(C497="UK",
    INDEX(Table9[Uk_States], RANDBETWEEN(1, COUNTA(Table9[Uk_States]))),
IF(C497="Australia",
    INDEX(Table9[Australia_States], RANDBETWEEN(1, COUNTA(Table9[Australia_States]))),
IF(C497="India",
    INDEX(Table9[India_states], RANDBETWEEN(1, COUNTA(Table9[India_states]))),
IF(C497="New Zealand",
    INDEX(Table9[NewZealand_States], RANDBETWEEN(1, COUNTA(Table9[NewZealand_States]))),
""))))))</f>
        <v>Madhya Pradesh</v>
      </c>
      <c r="C497" s="20" t="s">
        <v>9</v>
      </c>
      <c r="D497" s="20" t="s">
        <v>7</v>
      </c>
      <c r="E497" s="21">
        <v>44405</v>
      </c>
      <c r="F497" s="22">
        <v>44405</v>
      </c>
      <c r="G497" s="23">
        <v>44405</v>
      </c>
      <c r="H497" s="24">
        <f t="shared" si="42"/>
        <v>5.979166666666667</v>
      </c>
      <c r="I497" s="24">
        <f t="shared" si="43"/>
        <v>717.5</v>
      </c>
      <c r="J497" s="24">
        <f t="shared" si="44"/>
        <v>23.916666666666668</v>
      </c>
      <c r="K497" s="25">
        <v>2870</v>
      </c>
      <c r="L497" s="26">
        <v>120</v>
      </c>
      <c r="M497" s="24">
        <f t="shared" si="45"/>
        <v>17.9375</v>
      </c>
      <c r="N497" s="24">
        <f t="shared" si="46"/>
        <v>2152.5</v>
      </c>
      <c r="O497" s="27" t="str">
        <f t="shared" si="47"/>
        <v>Average</v>
      </c>
      <c r="W497" s="50"/>
      <c r="X497" s="50"/>
      <c r="Y497" s="50"/>
      <c r="Z497" s="50"/>
      <c r="AA497" s="50"/>
      <c r="AB497" s="50"/>
    </row>
    <row r="498" spans="1:28" x14ac:dyDescent="0.25">
      <c r="A498" s="19" t="s">
        <v>24</v>
      </c>
      <c r="B498" s="19" t="str">
        <f ca="1">IF(C498="USA",
    INDEX(Table9[USA_States], RANDBETWEEN(1, COUNTA(Table9[USA_States]))),
IF(C498="Canada",
    INDEX(Table9[Canada_States], RANDBETWEEN(1, COUNTA(Table9[Canada_States]))),
IF(C498="UK",
    INDEX(Table9[Uk_States], RANDBETWEEN(1, COUNTA(Table9[Uk_States]))),
IF(C498="Australia",
    INDEX(Table9[Australia_States], RANDBETWEEN(1, COUNTA(Table9[Australia_States]))),
IF(C498="India",
    INDEX(Table9[India_states], RANDBETWEEN(1, COUNTA(Table9[India_states]))),
IF(C498="New Zealand",
    INDEX(Table9[NewZealand_States], RANDBETWEEN(1, COUNTA(Table9[NewZealand_States]))),
""))))))</f>
        <v>Nevada</v>
      </c>
      <c r="C498" s="20" t="s">
        <v>25</v>
      </c>
      <c r="D498" s="20" t="s">
        <v>10</v>
      </c>
      <c r="E498" s="28">
        <v>44433</v>
      </c>
      <c r="F498" s="29">
        <v>44433</v>
      </c>
      <c r="G498" s="30">
        <v>44433</v>
      </c>
      <c r="H498" s="31">
        <f t="shared" si="42"/>
        <v>67.877659574468083</v>
      </c>
      <c r="I498" s="31">
        <f t="shared" si="43"/>
        <v>3190.25</v>
      </c>
      <c r="J498" s="31">
        <f t="shared" si="44"/>
        <v>271.51063829787233</v>
      </c>
      <c r="K498" s="25">
        <v>12761</v>
      </c>
      <c r="L498" s="26">
        <v>47</v>
      </c>
      <c r="M498" s="24">
        <f t="shared" si="45"/>
        <v>203.63297872340425</v>
      </c>
      <c r="N498" s="24">
        <f t="shared" si="46"/>
        <v>9570.75</v>
      </c>
      <c r="O498" s="27" t="str">
        <f t="shared" si="47"/>
        <v>Very Good</v>
      </c>
      <c r="W498" s="50"/>
      <c r="X498" s="50"/>
      <c r="Y498" s="50"/>
      <c r="Z498" s="50"/>
      <c r="AA498" s="50"/>
      <c r="AB498" s="50"/>
    </row>
    <row r="499" spans="1:28" x14ac:dyDescent="0.25">
      <c r="A499" s="19" t="s">
        <v>13</v>
      </c>
      <c r="B499" s="19" t="str">
        <f ca="1">IF(C499="USA",
    INDEX(Table9[USA_States], RANDBETWEEN(1, COUNTA(Table9[USA_States]))),
IF(C499="Canada",
    INDEX(Table9[Canada_States], RANDBETWEEN(1, COUNTA(Table9[Canada_States]))),
IF(C499="UK",
    INDEX(Table9[Uk_States], RANDBETWEEN(1, COUNTA(Table9[Uk_States]))),
IF(C499="Australia",
    INDEX(Table9[Australia_States], RANDBETWEEN(1, COUNTA(Table9[Australia_States]))),
IF(C499="India",
    INDEX(Table9[India_states], RANDBETWEEN(1, COUNTA(Table9[India_states]))),
IF(C499="New Zealand",
    INDEX(Table9[NewZealand_States], RANDBETWEEN(1, COUNTA(Table9[NewZealand_States]))),
""))))))</f>
        <v>Sydney</v>
      </c>
      <c r="C499" s="20" t="s">
        <v>14</v>
      </c>
      <c r="D499" s="20" t="s">
        <v>57</v>
      </c>
      <c r="E499" s="28">
        <v>44259</v>
      </c>
      <c r="F499" s="29">
        <v>44259</v>
      </c>
      <c r="G499" s="30">
        <v>44259</v>
      </c>
      <c r="H499" s="31">
        <f t="shared" si="42"/>
        <v>3.3997395833333335</v>
      </c>
      <c r="I499" s="31">
        <f t="shared" si="43"/>
        <v>1305.5</v>
      </c>
      <c r="J499" s="31">
        <f t="shared" si="44"/>
        <v>13.598958333333334</v>
      </c>
      <c r="K499" s="25">
        <v>5222</v>
      </c>
      <c r="L499" s="26">
        <v>384</v>
      </c>
      <c r="M499" s="24">
        <f t="shared" si="45"/>
        <v>10.19921875</v>
      </c>
      <c r="N499" s="24">
        <f t="shared" si="46"/>
        <v>3916.5</v>
      </c>
      <c r="O499" s="27" t="str">
        <f t="shared" si="47"/>
        <v>Average</v>
      </c>
      <c r="W499" s="50"/>
      <c r="X499" s="50"/>
      <c r="Y499" s="50"/>
      <c r="Z499" s="50"/>
      <c r="AA499" s="50"/>
      <c r="AB499" s="50"/>
    </row>
    <row r="500" spans="1:28" x14ac:dyDescent="0.25">
      <c r="A500" s="19" t="s">
        <v>32</v>
      </c>
      <c r="B500" s="19" t="str">
        <f ca="1">IF(C500="USA",
    INDEX(Table9[USA_States], RANDBETWEEN(1, COUNTA(Table9[USA_States]))),
IF(C500="Canada",
    INDEX(Table9[Canada_States], RANDBETWEEN(1, COUNTA(Table9[Canada_States]))),
IF(C500="UK",
    INDEX(Table9[Uk_States], RANDBETWEEN(1, COUNTA(Table9[Uk_States]))),
IF(C500="Australia",
    INDEX(Table9[Australia_States], RANDBETWEEN(1, COUNTA(Table9[Australia_States]))),
IF(C500="India",
    INDEX(Table9[India_states], RANDBETWEEN(1, COUNTA(Table9[India_states]))),
IF(C500="New Zealand",
    INDEX(Table9[NewZealand_States], RANDBETWEEN(1, COUNTA(Table9[NewZealand_States]))),
""))))))</f>
        <v>Bay of Plenty</v>
      </c>
      <c r="C500" s="20" t="s">
        <v>20</v>
      </c>
      <c r="D500" s="20" t="s">
        <v>41</v>
      </c>
      <c r="E500" s="21">
        <v>44433</v>
      </c>
      <c r="F500" s="22">
        <v>44433</v>
      </c>
      <c r="G500" s="23">
        <v>44433</v>
      </c>
      <c r="H500" s="24">
        <f t="shared" si="42"/>
        <v>558.6875</v>
      </c>
      <c r="I500" s="24">
        <f t="shared" si="43"/>
        <v>2234.75</v>
      </c>
      <c r="J500" s="24">
        <f t="shared" si="44"/>
        <v>2234.75</v>
      </c>
      <c r="K500" s="25">
        <v>8939</v>
      </c>
      <c r="L500" s="26">
        <v>4</v>
      </c>
      <c r="M500" s="24">
        <f t="shared" si="45"/>
        <v>1676.0625</v>
      </c>
      <c r="N500" s="24">
        <f t="shared" si="46"/>
        <v>6704.25</v>
      </c>
      <c r="O500" s="27" t="str">
        <f t="shared" si="47"/>
        <v>Good</v>
      </c>
      <c r="W500" s="50"/>
      <c r="X500" s="50"/>
      <c r="Y500" s="50"/>
      <c r="Z500" s="50"/>
      <c r="AA500" s="50"/>
      <c r="AB500" s="50"/>
    </row>
    <row r="501" spans="1:28" x14ac:dyDescent="0.25">
      <c r="A501" s="19" t="s">
        <v>54</v>
      </c>
      <c r="B501" s="19" t="str">
        <f ca="1">IF(C501="USA",
    INDEX(Table9[USA_States], RANDBETWEEN(1, COUNTA(Table9[USA_States]))),
IF(C501="Canada",
    INDEX(Table9[Canada_States], RANDBETWEEN(1, COUNTA(Table9[Canada_States]))),
IF(C501="UK",
    INDEX(Table9[Uk_States], RANDBETWEEN(1, COUNTA(Table9[Uk_States]))),
IF(C501="Australia",
    INDEX(Table9[Australia_States], RANDBETWEEN(1, COUNTA(Table9[Australia_States]))),
IF(C501="India",
    INDEX(Table9[India_states], RANDBETWEEN(1, COUNTA(Table9[India_states]))),
IF(C501="New Zealand",
    INDEX(Table9[NewZealand_States], RANDBETWEEN(1, COUNTA(Table9[NewZealand_States]))),
""))))))</f>
        <v>England</v>
      </c>
      <c r="C501" s="20" t="s">
        <v>6</v>
      </c>
      <c r="D501" s="20" t="s">
        <v>12</v>
      </c>
      <c r="E501" s="28">
        <v>44301</v>
      </c>
      <c r="F501" s="29">
        <v>44301</v>
      </c>
      <c r="G501" s="30">
        <v>44301</v>
      </c>
      <c r="H501" s="31">
        <f t="shared" si="42"/>
        <v>2.0730769230769233</v>
      </c>
      <c r="I501" s="31">
        <f t="shared" si="43"/>
        <v>539</v>
      </c>
      <c r="J501" s="31">
        <f t="shared" si="44"/>
        <v>8.292307692307693</v>
      </c>
      <c r="K501" s="25">
        <v>2156</v>
      </c>
      <c r="L501" s="26">
        <v>260</v>
      </c>
      <c r="M501" s="24">
        <f t="shared" si="45"/>
        <v>6.2192307692307693</v>
      </c>
      <c r="N501" s="24">
        <f t="shared" si="46"/>
        <v>1617</v>
      </c>
      <c r="O501" s="27" t="str">
        <f t="shared" si="47"/>
        <v>Average</v>
      </c>
      <c r="W501" s="50"/>
      <c r="X501" s="50"/>
      <c r="Y501" s="50"/>
      <c r="Z501" s="50"/>
      <c r="AA501" s="50"/>
      <c r="AB501" s="50"/>
    </row>
    <row r="502" spans="1:28" x14ac:dyDescent="0.25">
      <c r="A502" s="32" t="s">
        <v>22</v>
      </c>
      <c r="B502" s="32" t="str">
        <f ca="1">IF(C502="USA",
    INDEX(Table9[USA_States], RANDBETWEEN(1, COUNTA(Table9[USA_States]))),
IF(C502="Canada",
    INDEX(Table9[Canada_States], RANDBETWEEN(1, COUNTA(Table9[Canada_States]))),
IF(C502="UK",
    INDEX(Table9[Uk_States], RANDBETWEEN(1, COUNTA(Table9[Uk_States]))),
IF(C502="Australia",
    INDEX(Table9[Australia_States], RANDBETWEEN(1, COUNTA(Table9[Australia_States]))),
IF(C502="India",
    INDEX(Table9[India_states], RANDBETWEEN(1, COUNTA(Table9[India_states]))),
IF(C502="New Zealand",
    INDEX(Table9[NewZealand_States], RANDBETWEEN(1, COUNTA(Table9[NewZealand_States]))),
""))))))</f>
        <v>Southland</v>
      </c>
      <c r="C502" s="33" t="s">
        <v>20</v>
      </c>
      <c r="D502" s="33" t="s">
        <v>44</v>
      </c>
      <c r="E502" s="34">
        <v>44361</v>
      </c>
      <c r="F502" s="35">
        <v>44361</v>
      </c>
      <c r="G502" s="36">
        <v>44361</v>
      </c>
      <c r="H502" s="37">
        <f t="shared" si="42"/>
        <v>89.166666666666671</v>
      </c>
      <c r="I502" s="37">
        <f t="shared" si="43"/>
        <v>3745</v>
      </c>
      <c r="J502" s="37">
        <f t="shared" si="44"/>
        <v>356.66666666666669</v>
      </c>
      <c r="K502" s="38">
        <v>14980</v>
      </c>
      <c r="L502" s="39">
        <v>42</v>
      </c>
      <c r="M502" s="37">
        <f t="shared" si="45"/>
        <v>267.5</v>
      </c>
      <c r="N502" s="37">
        <f t="shared" si="46"/>
        <v>11235</v>
      </c>
      <c r="O502" s="40" t="str">
        <f t="shared" si="47"/>
        <v>Very Good</v>
      </c>
      <c r="W502" s="50"/>
      <c r="X502" s="50"/>
      <c r="Y502" s="50"/>
      <c r="Z502" s="50"/>
      <c r="AA502" s="50"/>
      <c r="AB502" s="50"/>
    </row>
  </sheetData>
  <pageMargins left="0.7" right="0.7" top="0.75" bottom="0.75" header="0.3" footer="0.3"/>
  <pageSetup orientation="portrait" r:id="rId1"/>
  <drawing r:id="rId2"/>
  <tableParts count="9">
    <tablePart r:id="rId3"/>
    <tablePart r:id="rId4"/>
    <tablePart r:id="rId5"/>
    <tablePart r:id="rId6"/>
    <tablePart r:id="rId7"/>
    <tablePart r:id="rId8"/>
    <tablePart r:id="rId9"/>
    <tablePart r:id="rId10"/>
    <tablePart r:id="rId11"/>
  </tableParts>
  <extLst>
    <ext xmlns:x15="http://schemas.microsoft.com/office/spreadsheetml/2010/11/main" uri="{3A4CF648-6AED-40f4-86FF-DC5316D8AED3}">
      <x14:slicerList xmlns:x14="http://schemas.microsoft.com/office/spreadsheetml/2009/9/main">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8A37-74CE-43AF-B38B-502C3DCF29CB}">
  <sheetPr codeName="Sheet7"/>
  <dimension ref="A1:J63"/>
  <sheetViews>
    <sheetView topLeftCell="A28" workbookViewId="0">
      <selection activeCell="H62" sqref="H62"/>
    </sheetView>
  </sheetViews>
  <sheetFormatPr defaultRowHeight="15" x14ac:dyDescent="0.25"/>
  <cols>
    <col min="1" max="1" width="13.140625" bestFit="1" customWidth="1"/>
    <col min="2" max="2" width="17.28515625" bestFit="1" customWidth="1"/>
    <col min="3" max="3" width="17.7109375" bestFit="1" customWidth="1"/>
    <col min="4" max="4" width="26.5703125" bestFit="1" customWidth="1"/>
    <col min="5" max="5" width="7.140625" bestFit="1" customWidth="1"/>
    <col min="6" max="6" width="17.7109375" bestFit="1" customWidth="1"/>
    <col min="7" max="7" width="15.7109375" bestFit="1" customWidth="1"/>
    <col min="8" max="8" width="19.28515625" bestFit="1" customWidth="1"/>
    <col min="9" max="9" width="14" bestFit="1" customWidth="1"/>
    <col min="10" max="10" width="11.28515625" bestFit="1" customWidth="1"/>
    <col min="11" max="11" width="9.140625" bestFit="1" customWidth="1"/>
    <col min="12" max="12" width="15.85546875" bestFit="1" customWidth="1"/>
    <col min="13" max="13" width="17.42578125" bestFit="1" customWidth="1"/>
    <col min="14" max="14" width="20.42578125" bestFit="1" customWidth="1"/>
    <col min="15" max="15" width="19.7109375" bestFit="1" customWidth="1"/>
    <col min="16" max="16" width="14" bestFit="1" customWidth="1"/>
    <col min="17" max="17" width="13.28515625" bestFit="1" customWidth="1"/>
    <col min="18" max="18" width="11.140625" bestFit="1" customWidth="1"/>
    <col min="19" max="19" width="19.42578125" bestFit="1" customWidth="1"/>
    <col min="20" max="20" width="18.85546875" bestFit="1" customWidth="1"/>
    <col min="21" max="21" width="13.28515625" bestFit="1" customWidth="1"/>
    <col min="22" max="22" width="21.85546875" bestFit="1" customWidth="1"/>
    <col min="23" max="23" width="14" bestFit="1" customWidth="1"/>
    <col min="24" max="24" width="11.28515625" bestFit="1" customWidth="1"/>
  </cols>
  <sheetData>
    <row r="1" spans="1:10" x14ac:dyDescent="0.25">
      <c r="A1" s="51" t="s">
        <v>82</v>
      </c>
      <c r="B1" s="52"/>
    </row>
    <row r="2" spans="1:10" x14ac:dyDescent="0.25">
      <c r="A2" s="12" t="s">
        <v>71</v>
      </c>
      <c r="B2" s="13" t="s">
        <v>81</v>
      </c>
    </row>
    <row r="3" spans="1:10" x14ac:dyDescent="0.25">
      <c r="A3" s="14" t="s">
        <v>73</v>
      </c>
      <c r="B3" s="11">
        <v>416235</v>
      </c>
    </row>
    <row r="4" spans="1:10" x14ac:dyDescent="0.25">
      <c r="A4" s="14" t="s">
        <v>74</v>
      </c>
      <c r="B4" s="11">
        <v>281253</v>
      </c>
    </row>
    <row r="5" spans="1:10" x14ac:dyDescent="0.25">
      <c r="A5" s="14" t="s">
        <v>75</v>
      </c>
      <c r="B5" s="11">
        <v>341958</v>
      </c>
    </row>
    <row r="6" spans="1:10" x14ac:dyDescent="0.25">
      <c r="A6" s="14" t="s">
        <v>76</v>
      </c>
      <c r="B6" s="11">
        <v>311764</v>
      </c>
    </row>
    <row r="7" spans="1:10" x14ac:dyDescent="0.25">
      <c r="A7" s="14" t="s">
        <v>77</v>
      </c>
      <c r="B7" s="11">
        <v>346682</v>
      </c>
    </row>
    <row r="8" spans="1:10" x14ac:dyDescent="0.25">
      <c r="A8" s="14" t="s">
        <v>78</v>
      </c>
      <c r="B8" s="11">
        <v>408882</v>
      </c>
    </row>
    <row r="9" spans="1:10" x14ac:dyDescent="0.25">
      <c r="A9" s="14" t="s">
        <v>79</v>
      </c>
      <c r="B9" s="11">
        <v>428727</v>
      </c>
    </row>
    <row r="10" spans="1:10" x14ac:dyDescent="0.25">
      <c r="A10" s="14" t="s">
        <v>80</v>
      </c>
      <c r="B10" s="11">
        <v>301945</v>
      </c>
    </row>
    <row r="11" spans="1:10" x14ac:dyDescent="0.25">
      <c r="A11" s="14" t="s">
        <v>72</v>
      </c>
      <c r="B11" s="11">
        <v>2837446</v>
      </c>
    </row>
    <row r="13" spans="1:10" ht="15.75" x14ac:dyDescent="0.25">
      <c r="I13" s="59" t="s">
        <v>230</v>
      </c>
      <c r="J13" s="58"/>
    </row>
    <row r="14" spans="1:10" x14ac:dyDescent="0.25">
      <c r="A14" s="53" t="s">
        <v>84</v>
      </c>
      <c r="B14" s="53"/>
    </row>
    <row r="15" spans="1:10" x14ac:dyDescent="0.25">
      <c r="A15" s="8" t="s">
        <v>71</v>
      </c>
      <c r="B15" s="9" t="s">
        <v>83</v>
      </c>
    </row>
    <row r="16" spans="1:10" x14ac:dyDescent="0.25">
      <c r="A16" s="10" t="s">
        <v>21</v>
      </c>
      <c r="B16" s="11">
        <v>4549</v>
      </c>
    </row>
    <row r="17" spans="1:2" x14ac:dyDescent="0.25">
      <c r="A17" s="10" t="s">
        <v>57</v>
      </c>
      <c r="B17" s="11">
        <v>2996</v>
      </c>
    </row>
    <row r="18" spans="1:2" x14ac:dyDescent="0.25">
      <c r="A18" s="10" t="s">
        <v>10</v>
      </c>
      <c r="B18" s="11">
        <v>3549</v>
      </c>
    </row>
    <row r="19" spans="1:2" x14ac:dyDescent="0.25">
      <c r="A19" s="10" t="s">
        <v>17</v>
      </c>
      <c r="B19" s="11">
        <v>3681</v>
      </c>
    </row>
    <row r="20" spans="1:2" x14ac:dyDescent="0.25">
      <c r="A20" s="10" t="s">
        <v>19</v>
      </c>
      <c r="B20" s="11">
        <v>3185</v>
      </c>
    </row>
    <row r="21" spans="1:2" x14ac:dyDescent="0.25">
      <c r="A21" s="10" t="s">
        <v>46</v>
      </c>
      <c r="B21" s="11">
        <v>3283</v>
      </c>
    </row>
    <row r="22" spans="1:2" x14ac:dyDescent="0.25">
      <c r="A22" s="10" t="s">
        <v>55</v>
      </c>
      <c r="B22" s="11">
        <v>3164</v>
      </c>
    </row>
    <row r="23" spans="1:2" x14ac:dyDescent="0.25">
      <c r="A23" s="10" t="s">
        <v>56</v>
      </c>
      <c r="B23" s="11">
        <v>3311</v>
      </c>
    </row>
    <row r="24" spans="1:2" x14ac:dyDescent="0.25">
      <c r="A24" s="10" t="s">
        <v>51</v>
      </c>
      <c r="B24" s="11">
        <v>1925</v>
      </c>
    </row>
    <row r="25" spans="1:2" x14ac:dyDescent="0.25">
      <c r="A25" s="10" t="s">
        <v>31</v>
      </c>
      <c r="B25" s="11">
        <v>3289</v>
      </c>
    </row>
    <row r="26" spans="1:2" x14ac:dyDescent="0.25">
      <c r="A26" s="10" t="s">
        <v>29</v>
      </c>
      <c r="B26" s="11">
        <v>4269</v>
      </c>
    </row>
    <row r="27" spans="1:2" x14ac:dyDescent="0.25">
      <c r="A27" s="10" t="s">
        <v>41</v>
      </c>
      <c r="B27" s="11">
        <v>3833</v>
      </c>
    </row>
    <row r="28" spans="1:2" x14ac:dyDescent="0.25">
      <c r="A28" s="10" t="s">
        <v>44</v>
      </c>
      <c r="B28" s="11">
        <v>3548</v>
      </c>
    </row>
    <row r="29" spans="1:2" x14ac:dyDescent="0.25">
      <c r="A29" s="10" t="s">
        <v>36</v>
      </c>
      <c r="B29" s="11">
        <v>3449</v>
      </c>
    </row>
    <row r="30" spans="1:2" x14ac:dyDescent="0.25">
      <c r="A30" s="10" t="s">
        <v>7</v>
      </c>
      <c r="B30" s="11">
        <v>3982</v>
      </c>
    </row>
    <row r="31" spans="1:2" x14ac:dyDescent="0.25">
      <c r="A31" s="10" t="s">
        <v>26</v>
      </c>
      <c r="B31" s="11">
        <v>3050</v>
      </c>
    </row>
    <row r="32" spans="1:2" x14ac:dyDescent="0.25">
      <c r="A32" s="10" t="s">
        <v>34</v>
      </c>
      <c r="B32" s="11">
        <v>3454</v>
      </c>
    </row>
    <row r="33" spans="1:2" x14ac:dyDescent="0.25">
      <c r="A33" s="10" t="s">
        <v>12</v>
      </c>
      <c r="B33" s="11">
        <v>3766</v>
      </c>
    </row>
    <row r="34" spans="1:2" x14ac:dyDescent="0.25">
      <c r="A34" s="10" t="s">
        <v>50</v>
      </c>
      <c r="B34" s="11">
        <v>2892</v>
      </c>
    </row>
    <row r="35" spans="1:2" x14ac:dyDescent="0.25">
      <c r="A35" s="10" t="s">
        <v>15</v>
      </c>
      <c r="B35" s="11">
        <v>3784</v>
      </c>
    </row>
    <row r="36" spans="1:2" x14ac:dyDescent="0.25">
      <c r="A36" s="10" t="s">
        <v>38</v>
      </c>
      <c r="B36" s="11">
        <v>4559</v>
      </c>
    </row>
    <row r="37" spans="1:2" x14ac:dyDescent="0.25">
      <c r="A37" s="10" t="s">
        <v>43</v>
      </c>
      <c r="B37" s="11">
        <v>4027</v>
      </c>
    </row>
    <row r="38" spans="1:2" x14ac:dyDescent="0.25">
      <c r="A38" s="10" t="s">
        <v>72</v>
      </c>
      <c r="B38" s="11">
        <v>77545</v>
      </c>
    </row>
    <row r="41" spans="1:2" x14ac:dyDescent="0.25">
      <c r="A41" s="53" t="s">
        <v>86</v>
      </c>
      <c r="B41" s="53"/>
    </row>
    <row r="42" spans="1:2" x14ac:dyDescent="0.25">
      <c r="A42" s="8" t="s">
        <v>71</v>
      </c>
      <c r="B42" s="9" t="s">
        <v>85</v>
      </c>
    </row>
    <row r="43" spans="1:2" x14ac:dyDescent="0.25">
      <c r="A43" s="10" t="s">
        <v>7</v>
      </c>
      <c r="B43" s="49">
        <v>3315.6753885847293</v>
      </c>
    </row>
    <row r="44" spans="1:2" x14ac:dyDescent="0.25">
      <c r="A44" s="10" t="s">
        <v>26</v>
      </c>
      <c r="B44" s="49">
        <v>3214.2519028011725</v>
      </c>
    </row>
    <row r="45" spans="1:2" x14ac:dyDescent="0.25">
      <c r="A45" s="10" t="s">
        <v>41</v>
      </c>
      <c r="B45" s="49">
        <v>3189.870245815483</v>
      </c>
    </row>
    <row r="46" spans="1:2" x14ac:dyDescent="0.25">
      <c r="A46" s="10" t="s">
        <v>29</v>
      </c>
      <c r="B46" s="49">
        <v>3125.179753233841</v>
      </c>
    </row>
    <row r="47" spans="1:2" x14ac:dyDescent="0.25">
      <c r="A47" s="10" t="s">
        <v>38</v>
      </c>
      <c r="B47" s="49">
        <v>2980.9660812899619</v>
      </c>
    </row>
    <row r="48" spans="1:2" x14ac:dyDescent="0.25">
      <c r="A48" s="10" t="s">
        <v>17</v>
      </c>
      <c r="B48" s="49">
        <v>2827.4601612525425</v>
      </c>
    </row>
    <row r="49" spans="1:2" x14ac:dyDescent="0.25">
      <c r="A49" s="10" t="s">
        <v>34</v>
      </c>
      <c r="B49" s="49">
        <v>2605.0082400567931</v>
      </c>
    </row>
    <row r="50" spans="1:2" x14ac:dyDescent="0.25">
      <c r="A50" s="10" t="s">
        <v>21</v>
      </c>
      <c r="B50" s="49">
        <v>2516.5603406762252</v>
      </c>
    </row>
    <row r="51" spans="1:2" x14ac:dyDescent="0.25">
      <c r="A51" s="10" t="s">
        <v>43</v>
      </c>
      <c r="B51" s="49">
        <v>2397.9463987595805</v>
      </c>
    </row>
    <row r="52" spans="1:2" x14ac:dyDescent="0.25">
      <c r="A52" s="10" t="s">
        <v>36</v>
      </c>
      <c r="B52" s="49">
        <v>2199.5100512082172</v>
      </c>
    </row>
    <row r="53" spans="1:2" x14ac:dyDescent="0.25">
      <c r="A53" s="10" t="s">
        <v>72</v>
      </c>
      <c r="B53" s="49">
        <v>28372.428563678543</v>
      </c>
    </row>
    <row r="55" spans="1:2" x14ac:dyDescent="0.25">
      <c r="A55" s="55" t="s">
        <v>229</v>
      </c>
      <c r="B55" s="55"/>
    </row>
    <row r="56" spans="1:2" x14ac:dyDescent="0.25">
      <c r="A56" s="8" t="s">
        <v>71</v>
      </c>
      <c r="B56" s="56" t="s">
        <v>83</v>
      </c>
    </row>
    <row r="57" spans="1:2" x14ac:dyDescent="0.25">
      <c r="A57" s="10" t="s">
        <v>14</v>
      </c>
      <c r="B57" s="57">
        <v>0.21332129731123864</v>
      </c>
    </row>
    <row r="58" spans="1:2" x14ac:dyDescent="0.25">
      <c r="A58" s="10" t="s">
        <v>28</v>
      </c>
      <c r="B58" s="57">
        <v>0.15429750467470502</v>
      </c>
    </row>
    <row r="59" spans="1:2" x14ac:dyDescent="0.25">
      <c r="A59" s="10" t="s">
        <v>9</v>
      </c>
      <c r="B59" s="57">
        <v>0.16335031272164549</v>
      </c>
    </row>
    <row r="60" spans="1:2" x14ac:dyDescent="0.25">
      <c r="A60" s="10" t="s">
        <v>20</v>
      </c>
      <c r="B60" s="57">
        <v>0.14458701399187568</v>
      </c>
    </row>
    <row r="61" spans="1:2" x14ac:dyDescent="0.25">
      <c r="A61" s="10" t="s">
        <v>6</v>
      </c>
      <c r="B61" s="57">
        <v>0.16184151138048875</v>
      </c>
    </row>
    <row r="62" spans="1:2" x14ac:dyDescent="0.25">
      <c r="A62" s="10" t="s">
        <v>25</v>
      </c>
      <c r="B62" s="57">
        <v>0.16260235992004643</v>
      </c>
    </row>
    <row r="63" spans="1:2" x14ac:dyDescent="0.25">
      <c r="A63" s="10" t="s">
        <v>72</v>
      </c>
      <c r="B63" s="57">
        <v>1</v>
      </c>
    </row>
  </sheetData>
  <mergeCells count="5">
    <mergeCell ref="A1:B1"/>
    <mergeCell ref="A14:B14"/>
    <mergeCell ref="A41:B41"/>
    <mergeCell ref="A55:B55"/>
    <mergeCell ref="I13:J13"/>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e 4 2 8 e d b - 2 a d 0 - 4 9 b d - b 0 7 9 - 0 1 4 e 4 3 c c 8 e 8 2 " > < T r a n s i t i o n > M o v e T o < / T r a n s i t i o n > < E f f e c t > S t a t i o n < / E f f e c t > < T h e m e > B i n g R o a d < / T h e m e > < T h e m e W i t h L a b e l > f a l s e < / T h e m e W i t h L a b e l > < F l a t M o d e E n a b l e d > f a l s e < / F l a t M o d e E n a b l e d > < D u r a t i o n > 1 0 0 0 0 0 0 0 0 < / D u r a t i o n > < T r a n s i t i o n D u r a t i o n > 3 0 0 0 0 0 0 0 < / T r a n s i t i o n D u r a t i o n > < S p e e d > 0 . 5 < / S p e e d > < F r a m e > < C a m e r a > < L a t i t u d e > 4 0 . 2 7 8 4 2 0 7 7 8 4 7 2 9 4 9 < / L a t i t u d e > < L o n g i t u d e > 1 0 6 . 0 1 8 3 5 2 1 3 7 0 0 9 7 1 < / L o n g i t u d e > < R o t a t i o n > 0 < / R o t a t i o n > < P i v o t A n g l e > - 0 . 0 2 8 4 9 5 8 4 7 4 3 6 7 4 8 2 6 7 < / P i v o t A n g l e > < D i s t a n c e > 1 . 5 < / D i s t a n c e > < / C a m e r a > < I m a g e > i V B O R w 0 K G g o A A A A N S U h E U g A A A N Q A A A B 1 C A Y A A A A 2 n s 9 T A A A A A X N S R 0 I A r s 4 c 6 Q A A A A R n Q U 1 B A A C x j w v 8 Y Q U A A A A J c E h Z c w A A B C E A A A Q h A V l M W R s A A E 9 O S U R B V H h e 3 b 3 3 c 1 z H l u d 5 C q 7 g v a e 3 o h P l K M q 7 J + m 9 7 q f 3 t n c 7 p q N 3 Z y M 6 Y m N / 2 N j Y / S P m n 5 m I j Z i Y n d n p 6 X 5 W 3 p O i J I p G 9 B Y E A R D e o w o F 7 P m c v F l 1 6 + I W U P B Q f 8 H k t V V 1 b 2 Z + 8 5 w 8 e f J k 4 l + + / G 5 R / g 2 h K l k h d S 2 n J L G Y k v 6 x R W m u z k j / e E I a 0 r e k r K x c j h 9 o k f K y E l n Q t 0 7 I o q Q X S q S s Z F F K E i K L i 0 u z Y m p y Q m p q 6 4 I j h x t P y q S 7 P i O 1 y U W Z m 0 / I 5 3 e S 8 s K e l D R V L d j 1 x + O l c n O w T N 4 8 O G f H s + m E L K Q n p b q 6 x o 6 L w Y x + p q o 8 v m g W F h a k p K Q k O F o e n 9 6 u l I 7 a j B z r S A d n N h 6 J h G Z e B D 8 8 q p D h 6 V L b 5 3 o 4 l Z a W y v 7 W h D z o + V k W 5 l 0 e / V t B c a X y C 8 E z B 3 d J W 8 d J G R i b l 8 n Z B a k o X Z C T n X O 2 3 b N n j 5 T V d 8 v s f J k 8 m S w x A l G 4 F a V L y T Q 2 O h r s i Z F p f j 5 t l d j j a N u 8 k Y l z 5 S U Z / R 6 R + q S 7 n s o k p G + i N E s m w / z 0 q s g E C p E J F E s m 8 N a h 2 Q 0 j E + + 7 G M o H w L l M J r P k f G X Z Y j Z P 2 Z L s 8 7 r l / n u D i 1 L T f F L q 2 o 7 Y P f 9 W o B L q Q u G S + w X h 7 I n D W n I J O f e g U p 7 v e C K z C 0 m Z m Z q Q X W 2 1 W o g q J T J K I l m Q + f S 8 V F e W G p l A j k g U O A W / o C 1 o W X A u H z M z 0 1 J V V S 0 z 0 9 N S W V U l c 3 O z U l l Z J d O p h F R X u O / 5 6 G a l S b y G q k V 5 p j t l 3 5 d I L C U A E h I i r x Z x E n O r s K B E K F H p M j 8 / n 8 2 D 8 v L y 4 K p I O p 2 S i o q k T E 9 N 6 r V q + e h W t Z 3 3 e R 3 e 0 i g g q c r K S q W q Y k Y m B q 7 Z t V 8 6 S l T v 0 T f 8 Z a d n j u y X 5 t o K u T u Y k D c P a I W r S k p q o k 8 6 G p N G m B K t u c m S t C S V J z V V Z U v I R I v J F 7 l C j i c T g E y g s q r S v g M y A U + m h 6 O l s q t h X t 4 8 N C e T c + 4 3 4 s g E I N P 4 7 O o U B F r 4 k h K n R m 0 1 L B + V A K C s r E z q 6 u u z Z P L 5 W F 5 e Y f v V N b W W l 7 7 B 8 N f Z + u Q l W 1 o b u N l U l V Q 1 H c w r 0 1 9 q s n f + J a c T + 7 u l s 7 F K p c e M H G i Y k P 7 + f p m d n Z P 2 t j Y p q 6 i w i m + F t 1 h q B T k 1 O a m f y h V y O p W y l n c l D A 8 9 C f b 0 d w O S Z P Q r e r W / N D x d I h + q Z K p W N e 2 p d l U 3 l U y v 7 M + p f J M T E 8 F e D v e G y 2 Q + X 0 t a F k g m K m l V t S P 1 V s M 3 Q n H w 1 y 4 9 r r C t z 9 t f H Z m 1 L f B E C u 9 7 U q W U V O n F R q l p P R l b x r + k t L o m c o f h 6 U N 7 Z U 9 r g 6 k g f X 3 9 M j I 6 I g M D T 1 S t S 2 l B z e s 2 L S M T F G p C y r V x N a m i a s r I 8 J D 7 A s W C q m T l S r w 4 0 C / w l a C 2 r s G 2 Y Z R q D i a 1 r 8 B 3 U 3 l a a h x D 6 F / 5 1 n l m Z k o / m 1 P R L v e V S 0 Z v 2 9 2 Q k e b q 4 h l V k a w M 9 r Y P E G A 5 V J a m Z X T G V S n y r X e s V P Y 0 z t u x R 5 R U J E i 1 k E n L X D o p y Q a V V L 9 g 6 N u H + f X L S Y e 6 O 6 Q h m T A y j Y + P S 2 d n h 3 R 2 d M j h w 4 e s A q N + Q K A 7 o 3 W 6 F R n o 6 7 P C o 5 V v a G y S 6 e k p S a X m J F m g o l J 5 E n q v b 3 3 L V N 2 h P x R F i 5 K i L q n 3 B s d R V F b m S 5 S T n W n t r Y n c f F J Y t Y x D 8 B j b A k 8 k 8 q 4 Q 6 B M e a V + U 7 x 5 W Z C X v 7 c E y e T C y V E W N I 1 U q n V F i p W V e G l X 9 e 0 q v u n L + p a V f Z B + q q r J c m q s S 2 g G u U B 0 8 L d W q B l H o k K t U C 5 0 t x 3 R 6 j z e P 6 I d E 2 j r a b U t n G m B 1 o w M d h 9 T c 3 J L K Q / 8 h l d J W d G 7 W 1 K 9 i M T v j f s + D V y j T r z 6 u x C o W W B m X U 7 k 2 G y t J J o A x 5 t P b S W m t y c i F h y 5 f Z w P h 5 A k U R h y p 5 p W J l F 1 6 o U Y S p a o 1 h M r 8 l 5 I K N z k 7 F H V V S T n Q m L R O 8 e 3 b d 6 y i U R g Q i 8 5 y m X a U I R K k o H + U r K w K C s / d R x 8 E d Z B 9 y D U 1 N W n 3 Y Z m i 4 q B + V C T j i Z b U 8 0 g 0 3 z k v B q u 5 t x A Y P 1 v O W L L Z G F N V u h i k M w k Z n C q V i c A g Q 8 N R G t Q w V w b 5 8 O f Y k o y 4 i 0 o o J V V J 7 Q k l V X w 5 7 G T 8 4 o w S R 9 r r t N J r a 6 Y E a m p q s I K 4 f / + B m V / Z n 5 u d N V J A E P p G b M 3 w o I X l y U c F Z T 9 Z m Z S a m l q 7 D 8 s U 1 y D j S p g N p F w x 2 C i r X E Y r 2 X a h p b V t x d / f 1 5 x v 2 G F g + s 1 D s 9 q / z B G J / I 3 C n 2 N L S s + 7 P t X 8 f E Z K q o / F 1 o G d n L T 9 i D u 9 M 9 O r x / e a F a + r q 0 P V r 5 R K l x m z 7 n V 2 t p u 0 Y Z z I q 3 r J y k o r o N q 6 + q y F D H j V i W v h y s 7 3 e T I N P h m w b S E 0 t b T a d n p q y r b L I T x O s x 7 Q a m 8 1 G F f y W N D 8 G h 8 b 1 X y L V / + 6 6 / O f 7 0 p f u b X W W D 7 D 8 A Q K w 5 9 j y x g e W y N V R h v B 2 q f 1 S n 4 9 2 M n p F 9 O H O r a r Q 0 Z H R u X o 0 a O W 4 R C p r L z U i A I x q r R P x D h R q U o q g M R B O q H S j Y + P 2 T m P J / 1 9 e X 0 S + k X 0 x z x a 2 1 x / a y V U 1 y z v / R C u k O s F k n e r E e 5 H 0 j D U N z R q v u X O h V F T s S g n Q h 4 Z 3 t r 3 / O 6 U n N 2 b 7 1 6 0 H K n S K u h o F D k 2 F V z 5 W 1 J 7 M r Z O 7 M Q U n z s 7 D O 2 N D V K S m d L + S 3 k 2 s + u 1 D z U x P m l S x a t 1 g H L h O h 1 5 S I X x o a W t I 2 u M 4 H x j a 5 f t A + 4 N W / r W W 3 E h p w e e F x u F q u o q e 4 e J 8 f H g z O a D v I 4 D / V W P q / 3 l 8 s m t S r k z X C b X B u K l c X 3 l o r x 3 d F Y a A l 9 H 4 A k U B u f 8 e b b 8 P i n N g F + 5 0 w p 2 O n Y 8 o U p V + n R U i 3 R 0 d M i D + z 3 Z T B 8 e H p Z 9 + / Z a h x n p l F n I y K S q d j Q U q A t 0 4 q n Q 1 m / S a x g j + N x 4 K p n V 6 z G b h y U V W K 9 U 8 e Q c H O g 3 I 8 Z G A W s h 7 1 C j K i x P / + O j c v M Z 3 E y M j + V L d g + v x s 6 l 9 U n 0 H 2 b y O 4 O a 3 y 5 b s 8 A p O I x k 6 H E Z q y t N R D 4 Q w J d x O G V K I N T O b / 9 V z d 3 Z f 6 d 3 N 0 l 7 e 7 s M D g 7 J 8 R P H 5 M F w i b V a m M q R T J X a V 8 K 6 R y c W a Y W e P 6 v q 4 P R c R m 4 P V V j l Y z z J S y g / m I q k i j O b Q 0 b g W 0 f M u L M F p N Z y f a i a 2 t p g b 2 P g r X z 0 S 6 i m q F g N l f E S Z K O A M S I O l x 6 X y 1 9 v V M r n d 6 v M U 6 Q Q L v T k D 5 i f 7 s 4 1 V n i T Q E T I E o Y / 9 k S i D D i 1 u K j 3 V x z O 1 o u d + r e j K d + l q l m j q n v T S g Y v S X Y 3 z m u / a M r U D l S 6 l G 5 n p q e k R v s z + N a 1 a P 9 n S h q k V O b l S F t a X 1 E r n 9 7 n X X Z 8 g W H p i 4 M 3 T L i + W Y m R N c 6 w Y K T W 3 8 S b g k F i C I u 6 Z 1 s l Y P A z G w a G A T z 4 H V r 4 5 T z S N w p P V N K G w V h T f 5 G S E U v f 7 H y + l E L 1 i 2 I l U l n i W A m Y K d 9 j 1 3 Y q d q x R I l G W l J r M k F X c L 7 / 8 S h o a 6 v W C w / T 0 j E k m g 2 Y 2 K h + k m p w Y 1 z 7 G m D Q l Z 0 3 d 6 u 3 p y d P 3 I S X f N x 6 a n u E x o Z / l G l b B K D z J A I W b Z z X U L f 0 0 C I u 6 x 7 Z U S b i S w W I 1 Q O J 6 y y L g d 7 r q V / Y / X A 9 4 T 9 y y 2 t o 7 g j N r w x d 3 8 r U A p r c U A 3 7 f I 0 e q h K Q X V O s o 0 Q Y u U l 9 2 S t q x E q o z m Z G 6 + j r 5 6 e f b 0 n j k 3 W y m g j l t r b 1 q h o 8 b 5 y E V g 7 h 1 9 Q 0 m U V w B L O R J F + Y 5 Q a r 6 x k Y j I N 8 D 4 X C Y r V M i h a 1 a g L E X x r s A 3 z c 0 9 M Q + v 9 L 0 C T 6 H d X E j Q J 8 O / 8 M o I N l m g P c k P 9 i W x F j 0 M g v U n N X h / I O c 6 s f 8 M + + d H w a / F w c r x y A 5 J G R O d g f 7 O w + o 5 F G S b X t q T S b k x N E D M p q q k v 7 E c T n d x b y i H J m a m 5 u y U m M y Z B J n m g b A 2 A A 5 w n 0 A + l s N S i R P G i O g S r E 4 d Q 4 g 6 Z A 0 e F 4 A i N T S E t + n i I I x M N R M v m O 9 8 K p u F F G S h S s k k n q t o D G g / x d t X D z W Y r g c m y 2 x P p f H i 3 v i D T / h d w D + m K 3 t k x e a e I b 5 R E t s 3 d n u p L k W d 3 p 7 U 3 t j r Q y M z s m 1 J 9 X W D x q Z d o V 7 6 d J l G 4 A l X y E U m e z H j 9 g f G x 1 T y T W f N T Y k Q 0 Y H + l u j w 8 O 2 H + 6 P A N Q z b 3 b 3 Q N q t F 0 g y X y n W A 6 R p G M O D u a k k H r y 3 B 8 8 + O z u z 5 J 2 K w Z O B v m B v K Z h I G Q a e 9 q v B V 3 d d e U C I y g L 9 v 2 h + + W O 2 b t / V k d Q C R p 9 c n d k p a c f 1 o V 5 + 5 r Q M j U 3 L h R 7 n g 1 d V v i D f P S i T P 1 2 a l 6 e O H p E q b f 1 9 Z a f P 8 9 3 3 F + X 7 7 3 8 w 9 6 O b t + 7 I x Y u X 7 Z o h r 3 V f l E r t 3 w w M D J j k C Q M p g D T h + 8 D g k / 6 8 g V 7 A N Q w O q 3 E B o p U v J G E K A X 8 4 0 q 2 b t 8 y 4 g f H E S 0 m P m r o 6 I w s W S D A 8 N J h n Z E H q Y q C Z D 9 T i 1 a B r 1 5 5 s P k Q R p Q D x N F a D 6 b S L v w E R 9 z a u / t m y Z N M 8 Z X d q Q V W / o N 7 s l B Q v 1 7 c J N T X 1 8 t O 1 H u m Z P 2 i Z x 7 S I l N a Z 9 r q M v H k 4 b R M G b w y 4 N o B C H x o a U r W t Q p 5 / / j n Z v 3 + f v P T S i 9 l x J P o + v j I 7 i Z S Q T z / 9 3 M z P D x 4 8 k H v 3 7 s n P P 1 + T b 8 + d l 6 + + + l o e P e 6 X b 7 4 5 p 2 R 6 I q 1 t S z v i / J 4 3 O K A + F o P V S I g 7 Q 2 U W 2 O X e s J s m 8 q T i p P U P R 0 e H l S D 5 5 M Y o g f 8 h F k j Q H D J Y e I y O D M v C f D r P K F M M 3 J R 9 l 2 9 R p N f Q f 4 o C E n 5 2 O 2 k z m w s h S 5 w A / p g t C f M 0 p M q o q M s s x k + / 2 S 4 k / n T u Y r T h 2 T Y 0 d 5 y W s o U 5 e T j s x x 8 W L c h I a e D f R U H T 2 W d / f H x C u r p y H g 8 e / / z P / y K / / / 0 H N s i L 6 s e 4 V I W 2 2 D d U e u G u 9 M Y b r w d 3 L k U m s y C 3 b 9 8 y 9 y Y P v q c 2 x g j h B o + X N x + j n k Y l X R x s x r C + W 2 / f s N T X J q W + v s 4 q 3 m p V q j D 8 8 4 2 O D E l j U 0 t w t j j Q A M V 5 3 P t + E L Q K P x l e 5 a u Z f Q w O N G f k r j Y e y y F K b I 7 9 K f J s A T V 3 M S P 1 F Y / d y R 2 A H T O w W 9 f Q J l 2 1 K R m b z p G J N D s z Y Z U a U z X S B x M 1 F b + 1 d W m r z O e O H X t K P v n k U x k e V i J p Z c b 4 c P P 2 X Z V i z y 9 L J n D n z p 0 l 3 1 t W Y N q E 6 8 M t m E X M A 3 W Q 6 e 4 4 1 + I v W A y Z m D 3 M F A / U w 1 1 d L f q Z c l O N m F a / X p B / k M k N T s 9 Y / h S D 8 X G c Y B d j j S o Q I U r z t R g q 4 i Y e R q G P s A S c s / M w S x P 7 s x k M F D v j b 8 e o f H O J L m m r T s n Z f T m D Q Y W 2 0 F Q C L G b 0 E V B 9 O J 6 c n M q q O 2 F Q K Z m x + / b b b 2 W N F p z r 7 u 7 S b X 5 r F 4 c 9 e 3 b L D z 9 c N I 9 2 P m v Q Q r v 5 p F R + 6 l 1 q D c R R 1 M z v g S c F 6 i C z h X G u x T R f D H C t 8 q A F L i 2 v l P G Z E v O E e D R W u N J R 2 f G u n 5 g Y 0 / 1 x e 1 7 U X E j u r Z y + h Z 9 W 0 p N 3 n A M Q D C k U J h j S l P f g H C o v n w 1 f n 0 q p x C x d l B 5 9 J j z C m d r + + g F X V h B q z y r 7 R O Q u o c a W R / 7 1 b J k o 3 L s p o f T / 2 f T K 5 N w q J P 5 8 / q e V 3 m r T U V J R J 6 8 e 0 U J c T J u q 8 t G N C u 1 Q L 8 r + m j 7 Z 3 V p l 5 m 3 c f 2 j x q S z X r 9 + Q 0 6 d P B 5 + O B + b 1 L 7 7 4 0 i R W S 0 t L b i B 4 B f C 5 C 9 / / I P V 1 9 d p / G Z G h w S H 5 7 e 9 + K + U x B P b g m a J u T P g Y M t U e + A y O o z T 9 M S y Q Y W B m H p o q k Y M t x R t A w o A I n j w e 9 K m 0 R k p j 8 + r U v y j w / r 4 7 X G Y D y 5 A e I E 0 z i w l p r s r I x 7 e K 7 9 P g U 4 k B Z i X 4 h g H k 9 r W x 1 b q S 0 X 4 i v p p 1 y V H 9 v t V b N T c a O 0 J C V d X u k 9 K E q h J B C w S Z w P T I o + z A q o 9 M h M P r U 0 8 R c 2 B 5 Q M J 3 3 / 2 V d H Z 2 F k 0 m A G l f e P 4 5 O X n y u L z + + m u y d 9 9 e m 1 Y P a P 1 5 R i o V j q l D g V o 2 F Y l q h A R A q n I / w F X H T 2 c I A 6 t h l E z c C 5 m W c + + B h D x D I c R 5 z D c 2 N R u Z c J O K A 1 L m 5 / 5 y G d T f B t 7 3 M Q p m 4 B 5 u 1 f c L D c 7 i H / l z X 5 l d W w 3 m 1 2 D k y E o p / / N K M H b H Z + v c 8 T Z D s 4 C X 2 r 5 U 0 7 x f 9 j W 6 y K y k m b B R S o 9 p k K g g J V p a n 9 w s l y / v V c n n 9 x v k / E P n + L o S V j I c R E E L C B l 9 S w h 5 C Q I D U P E 4 P z j Q a + p p e q z H T N Z x z 4 G p e 0 o 1 o o n Z R e m s y 2 T D N H t Q M b x / Y R g d e i + S K V x h o 6 h S E h a a K g H 4 X q R m H A q F T E M j 5 h d b g 8 h N q K 8 D 2 g 8 E C y o B g D f T x 4 F Y h M Q l f D f G V 6 8 Q P D d W Q l j V A x z b G S s j 7 b n o l n P T K U j l z m 1 X 2 n Z P i c x i n V V O i / a l 8 H O I c I J l j 3 4 C h f v F / U b J i K p d p U 7 a j G m L z + c 3 G 1 V V l W Y d D K O j s 9 u I 2 t n V b S Z r U r i / g S c 7 q K 0 s k d 4 R 5 y 0 d x U q m 9 + W s Z t / c q 1 g x B F m c 2 x A g o m s h H G j O E Q Z J 3 d 7 R a a Z / P 7 M 5 r t / q Q d D O 6 0 r y 2 4 P l R Z O q 0 O B u s T A z g F U C p F R C p u d K r U 5 s Z 3 K 1 c p t S a X m V z M w F h o c K p 0 7 h Q b 2 Q n r a A k R O q S t U 3 N B m x o l n / U s h 4 s V r Y w O l g 4 c o R x d j Y y q 4 8 k 6 G J f + F p P n t b C f s c H A S Y G B t b 0 R 8 Q r 4 R C 1 r O F q f 6 s J I k D F t H o Y L A H D c G t G 9 f l 4 s W f 5 O u v v 5 V H j 3 p t P M / n f R Q + Z m E 0 e l M U 9 Z U u l B r W O 7 a n u 1 c e / 4 r O l 1 o O U S m V 6 0 v l t u T X w u L 2 K l 2 r 1 H o 3 F q V 1 h 8 w E b i I 8 l G G v 7 p + x Y y x 2 q C 5 f 3 n O e 2 4 f b 0 v L 2 4 V l L d c k C t a 0 I l G l n + F C R H X 4 K b m 5 u 5 c 5 u W H 1 L h v z s K k r y f w c / O / P Y 6 H 9 c U O e h f x T n Q A q u P y m T l u a m v O A n H g w r 4 I J U i K y o b B 9 / / I n U N T T K 6 d N P y y u v v C T t b a 1 S m a y U P / 7 x T 3 l S N o p C U 9 / D I F A L l X p o q l T a a z O 2 q M J m w e o L l R i E W q z B 8 c I S e C u w r Y T C k e B E O 3 O H H K E 8 q b D 0 T U 5 O a u v 5 W C o q a 1 W i 2 G n t h x D E w w 0 k r g f W m O T K Y E U w 1 k R E W v 9 8 U V A R y y v K Z W R 4 M G 9 c i j G m c P g v L J V M D 8 E 1 q L 2 j y x 4 C 8 z f f G / b X o 3 P / 3 G 7 t o 0 U s Y P S b e k Y 0 3 x b j p Q + m 8 e X C j X 3 7 z T k 5 f v y 4 t L Q 0 Z 9 8 F C V R T W y O / + c 2 v z W M k D k g 8 H H 5 X w u F W J 5 V + e O S e 7 / b Q y l r A a g w Z 0 f y 3 Q y t I T c E 2 s G d t G / R 1 g g f a 4 p S s 6 d Y W c 0 F + 6 i 3 L y y i r X D O z c u H C D 9 b i h i O s R m e o X r t 2 X Q Y H t R J P z 1 r L S L B F x k s 2 G s M j I / L w 4 U P r S 0 E e n p H k O + n O R J 3 Q v l 6 5 e W p j y s V D o y l k o u 5 5 e D / W 2 o j P H V K Q A e j w l H O E R d h T Y m K u R I Y G + 6 U m W b K s O k W f s x B e e f V l u X / / v v W J e O b 8 C r p o L l w M b k c R t U Q u B 9 z F A O W w n C X S o 5 h 7 C o O e k + a 8 / u d L n V e a m E Z N d f V s q 1 O J P c w 2 p I W y Z k m N P 5 K y z J i M j r q R e Q / 8 8 0 6 f P m X W t p s 9 8 V F a f / r p k h w 5 c t j u u f r z d b O u E K B / O e v Y W v H B B 3 8 r p 0 6 d N B / A 7 5 X o X 3 3 1 j T 1 v u J P O M e T A I j k 7 N 2 c R g v C j Y / w H 6 b N 7 z 7 7 g z n x Q g Z H G o L 6 h w V R C p F y 4 5 Z 6 Y T c j A 0 L i 8 f K x Z X t 6 3 V P 1 E L U 4 H V j 2 / Q k g c e M a K 0 A A v M 3 + R o h A Z k t G / S q W W T v n H 1 J 5 P v s L A k w J 8 c z 8 p u 9 f g A L s 6 a K F n w b 4 7 n p h x / d b t S K s Q u B s H 4 o T P p R a l p L p D X t g z L 7 2 9 z h f r + 5 5 y + f i T T 6 2 S N T c 3 y 8 m T J 6 S 6 b q n H A Y O v J 0 4 c t w p Q k q y X x Q X X Y m / W l H A k C M Q 9 d u y Y n H n x B f O o i F Y 6 7 s E y h j G A M S i A a s f 4 D 9 I n D k h X r i H 5 / v y n v 5 j H P M d I O Y j F C h 3 n 7 p X K h Y d l c r C r N l Y 9 Q k o y q F w e G V i O A 8 T d u y 8 3 h Z w G A C k K k Q 2 L u G 4 d N W O F t 1 Q C 3 i c 6 5 a U Q 2 r T v B O B f z Q r l g c f F a r G E 2 N R i T 6 x g U y T 3 N w X b Q q j n D u 9 T l U b F 9 f y U 1 F R X q d h f s D g R T 3 f O y r 6 9 e 7 Q w g 3 E P y f U V G i b P y + M + N y 6 C p 4 S X D k i k F i X f V u U i / R p c m b 7 9 9 r w d R z v y E I E + I J b B v / 7 1 I / n s s 8 9 l Y s I 5 9 I Y B E e 7 d v S d 7 9 X 3 b 2 t q k 6 s j v d N t q q i 4 E g 1 j t 1 b P y z O 4 F e f s I n v P B B x V I M H 4 D L G f K j g K r a Y M n T w z 8 I 7 7 + + q s m 9 Y e H R 7 R c p u 3 Z 6 U P h O Y I Z 3 Y d m D r 8 T A W t 4 p p H Q A D Z L p x J D 4 k g B 4 8 S 6 + 8 K h P M k R y / n 3 9 Q 4 W H q f b T O g r 5 R 5 k q 1 J 9 T b l m / r w c r e u 1 Q t m z e 7 d 8 8 e X X c v / e P Y s d Q Q W k U t F C A + 4 Z r T m j F f C + P H n y x C x U Y V i 8 i b z c 3 T z Q V 2 N c D I / w 7 7 7 7 X j 7 6 6 G N 3 X o m F 5 K Q i M j + L k Z E z r 7 0 n q Y 5 3 9 O q i f P H F V 3 a f B 2 r X t P Y V f a V k F Q 8 i O T 3 1 1 B H z p E f 6 V l e W 2 X K m 4 Y o L b B q J X i 8 E T 7 Y o M P I g S Q u B G B I A y X r k 0 E E j 6 4 j 2 H 3 / 8 8 a J N 7 m x s b D I j B u r s 5 c t X s u 8 O 8 E 5 H i k 2 N D Q Z n e G v V J g o M U U C m a A C X Y p H L D / 1 8 f t Z k M T / P B V f f t j K V / t P / 8 X / 9 B 9 3 b M l S U l 0 l N V Y N M P L 4 q T x 3 e a 5 l D H 6 C 9 v U 0 y p b X S 1 a 5 9 K z 2 e L t 8 t 9 0 d c Q Z R q B 6 l a G 5 y S q Q e q f t R o g S e l 9 9 E j L W C n D u I s y / n N B u M m O O z S X 0 N K N T e 7 i l W t / R a 2 Q 0 P D 8 v T T p 2 x u F i 0 6 A 5 c H W x d M X S Q G x O X L V 8 2 4 Q U X F + 5 v K S m x B 0 F b r K j O G i 4 s X L 5 p 6 d v / + Q 6 v I f S q Z f 7 5 6 T d X H B v 0 s f Z 3 c K o x h Q O p v v z 2 n e b o g P / z w o z w M g t R U V V X J j R s 3 p a m p y V T p Q m C 5 V B 8 S g C 3 P T U D R r q 5 O a w A B 5 2 g w d u 3 a Z d Z C r + q C x c W M Z M q a s m 5 T 1 R U L 8 l D L M C 4 O B X l T j B 9 f I f j 3 9 + 5 g b q t J W 7 x F c f u N t Q X Y t o l I f P j 9 l S 3 9 1 d M H 9 0 j / W I l U z N y 3 g m I G L S r P E + 1 P J C r b b N G y D 7 + 5 I Q t N T g p R e R l 3 u v m k X H q v / N X 8 0 a b m K 7 V F n 9 f W / K i 1 9 I N D Q / L T x U v y w g v P L a v S R I E 5 / r u H S R v f a l t m o N S D E F p 4 W N O X Y e U P g m 3 i f H v u 3 H f y 7 r t I o n z g q 8 Z v + L 6 d V w 9 R v a j o O O 0 W k h h c 5 3 4 q s E d v b 6 + p u 3 j T R z + H d Y / Z y h h z k H R I K d R K V N P D K m 1 Q q + n 7 L Q f U O T + Q G w X P g v q K d O 5 o b 5 e j R 4 / I 1 a s / S 3 d X h z 5 j p a S 1 z 1 V f 3 2 C O s t 9 H 4 v E x C O 1 9 B D 0 q l H O p e E G 6 K h D G D d c o C G / O s h n N N 9 3 H 0 l p b u S B t z V t L q i 0 n 1 D v P P m U j 9 Q + 0 p R 4 f m 5 B X X 3 1 Z K 0 C V 3 N X + B C 0 7 + M t 1 W s l c A b A 6 I M S i J a K F 3 7 t 3 r x k F S F 5 K c e 3 K l a u m L v G d y 4 E X 7 h s v l b t D Z X J m L + M 9 b s b s w e a M V O G x o d d Z n T A M a w V V p B N 2 + K X u I Z U g E x a A k w F P y N X a 2 h J L Z s z C q x l r W Q k Q 5 4 s v v j a p A 0 E g T s / D H j l y 9 L A R 1 E s L A H F H R k a t n 7 Y S s E Y S M W o 5 V Z I 8 C B O 5 p + e R 1 N Z W m y r o g c P w D y F C N a k q e 6 o z L V / f S 8 a 6 U / F t 6 6 m A y x E q s T g v + 3 d F C n K T o Y S 6 u m W E o j D O H j s o g 4 8 f W E 5 i T K C Q A F P S 9 + 3 z h M q 1 y u 2 q C p 3 s S i 2 p 4 B A L T 3 K v o n g Q w + + 1 1 1 4 N j g q D a Q b v q O Q L A 5 0 e f f 9 4 e z q P B M w V + s t f P l T J 8 K a 1 / l Q k V F Q v P Z A E n 3 3 + h b X c x 4 8 f y 5 q l N x t I M f I U E s R J u k u X r s j R I 4 d M / S S f I V + c E Y N K m a D F s u p d P M b G x u z d I b L H 5 c d L Q 0 T z 1 T S K N F x T q R J T A R n 8 R X I T D H M 9 Q L V z R F p K q E X d P 7 i n c A O x G d i a k g / Q U l 8 j k x g c t P / g / e N s L o 1 m B C 2 u h 5 V t A G I P R M k E M F z Q t 4 g C Y 4 Y n 6 X I 4 s 2 e p G Z g J b 7 S m n k w M T h J x i f 7 I 3 / z N r 6 1 f 8 5 c / / 9 U M I 2 F V j E r 6 q 3 f e t t m + W M a 2 C j Q m / H Y c m c g D + p k P l f w 0 P p 9 9 9 o V 8 / d W 3 2 n D d D + 7 I g f J Y L Z k A 2 e z V W I 8 n U 0 s r M I Y c J D V r E T d W L a h a n 7 E y X i + Z V g K 1 I L W y S + G G Y k s H d g / v 6 l A i u R g P y U A 1 Y V o D H X r U J 0 B F o A A A m e 4 X g o 6 C c S h W e w 8 D Y i K 1 4 i p Y F M X 4 A t J p v n I L d e q I S Q E W L H j / 1 + + Z R 0 E c s P x B t p 0 A 8 u D l V 1 6 S u r p a U 4 u f e e a 0 v P H m a 3 b 8 + e d f 5 j U 6 v N t A X 2 9 w V B y w a K b S K V X 5 8 r 0 o C n k + T I X I Q 2 x 0 X 8 a b A b 7 a k v 7 X P + i G H L Y q b a m E q t K e a G t j t V V 6 W l Y j j + q / U T N 4 Y 5 X L 7 a b F H i M b n f 8 4 0 E c I g 0 J m 0 D g K W t F i p B Z g H V 0 s Z f T H L p 7 / V K b 7 r 0 p z U 6 6 P s B x Z k b K o g z s F 9 O l o B O r q 6 o x I q G g s u r B r d 3 d W Q w A Y F S o q K p d I m 0 I g n 7 / / / k e V g E r C U H 4 U i o P B u r v z I Y s e y 4 Z u G F Y o 1 t m 5 4 t 5 p o 6 A 5 w I t u f u L v 3 l A i a 9 4 m G A m I m x q B O r a 3 K S O 7 m k v M v W i C g c y Y w o 7 2 V T j u 3 t U d H D l g u G C 8 h B B i V B i c X H F 1 K g R i T 9 C R x 3 p 3 9 s U z 8 q y 2 7 M W C i l a M A W C r w f v Q B 0 R N 3 r t 3 t 7 S 3 t b m x u x C Q 7 u S f b 3 j C n h J R 3 L x 5 S 6 X 0 s / L s s 8 9 Y n E S P Q g O 1 + C H i P f / h D R a 2 r s x T 6 d c H D E X 8 e e i e P w h 2 3 e s s r Y + b l b Z M Q t V V V 0 m v 1 m M K z E k m 9 + a M x c T h a F t a 2 l u b r a / S 0 d 6 W 5 8 X t w c o b Y Q x N l 8 s l l W g Q B g n z o R L p P / / n / 2 J j Q 2 f O v C A f f / y p S c R b t 2 7 b H C A 6 9 Y D B R x / E n k 4 2 h g X U I C S O V 0 W L A Q a R A w f 2 B 0 c 7 A x h U n K n 9 T d m 9 e 5 e + U 7 W p a V 7 S + k h N L U o y Q K P j j B f l N h 4 Y F 0 O d x u a y 5 m 8 U q H J x w P h w r b / c K j i G C d J G I K d 0 6 I 7 7 Z 8 n 9 5 7 b s + p A K W 4 E t m 2 D Y W F d l U 9 0 9 v I Q q p r + D z x n R i K J o 0 D 5 L W J X b 1 V w q T 5 8 6 q X 2 E r 2 S X S q o D + / f L + + + / Z 5 3 3 2 t o a m / + D C v T c c 8 / K 4 8 d 9 F t i S y p a Z m 7 I g 9 h 4 1 N W u b U 0 P 7 h L U S Z 1 K I u Z 2 A F K i v S J O D B w / Y g H E c G F f C U u Z B Q 0 I C + A g S Q 5 2 4 H g N 9 z t 9 y b G x E v 3 t e R o d 1 q 4 2 T z z W M N 4 W M D M T T Y C x q I 4 c P X L l r y m 7 8 k + R g Z / S + 8 U k t i 1 B d 3 M y U + P j H n 5 c + y S b g j a e P m g W O d Z t o B V n z i U I O j z + F y R E F n X 3 M s 2 E 1 j 7 4 V E s y r k V R i C p t + z O 1 b d 2 R O K 1 R T U 6 N U 6 j 0 4 t U b x 8 S 3 c Z W Y l M 3 J b K l M P 5 a 2 3 3 p Q f f / h R D h 4 6 a F 4 F q w X P j 0 9 b X 9 + A q q k T M q X v + N L Z M 9 b a b z b 4 b R + g k k b q / L n v h G V E a V h W f B f y X T 9 D Q 0 D c w 0 L A M 5 1 I T n z / Q P + A 3 B x r k r L K W v M w x 1 y + U k V i T a v l Z i K v D k o h / S L e O 3 8 c i u 2 8 q a y Y z h c y a S E A 0 F O H i p + C s h 5 s G a F e P P 6 U l C 8 4 B 0 r X e q Z M c t y 6 d U s O H T p k 9 4 Q J R a a H d W 0 G b J l b T n g v D 4 i J l 8 L L L 5 + 1 / T / 8 4 U 9 G O t T D t P 5 G V 0 e 7 H N Y + G J L o u e e e W e J 2 w 2 8 s L C R s B i 8 e 7 w 8 f P J A D 2 p q v R s 1 b D j j 8 f v 3 1 O X n z z d c C i R x 6 o Q 0 G 6 i Y S Z W h o 0 L w d T p 0 8 Y d J 4 o 0 E Z / f f / / q + S 0 W 3 D s b + T T M i B e S W c 3 Z u y + V L f P a y w U G n r h Y 1 B a b l D q I V 5 T Q u u Q b V E 4 z q f M n L J Q l p O H F 2 6 7 t d m Q N 8 q J K 8 2 M Y 1 N u d b E k 4 Y O P J m x e 3 e 8 O 8 y k d m T D q K 6 u l I s / X g q O H J B W e / f u M m l H q 4 m 0 Q p 2 r S F Z I N R a 3 R 4 / l m 2 / P y Z E j h / L G u Q C / z Z P N z U 5 K v 7 a 2 B L f s e d Q b G 5 F 2 r U B y v v z K W f n q y 6 / N a 3 u z g G R m U u a L K o V / / e v 3 5 Z 2 3 3 1 o z m Z g Y S W M X b t z C w L L K e 1 X W 7 5 L 5 x d V Z 6 2 j A 0 P D P F F j O Z v X Q L + M x N a H y 2 W 5 w b D v 8 0 + 2 C n c z V x c 1 M G 6 j V F g a V / c G I C / X k Q S W + f v 1 6 V l + P g q A f Y b j I s f m j / D i Y Y v L F A A F w / 2 F y I i G X 9 2 g H n B x 9 7 d W X z V W J i v D 1 N 9 / K v / 7 r H 8 1 o Q W y F T z 7 5 R B 4 + 7 F H V M 2 n j W v / T / / g / 5 K m U G 4 F a r X z P v / C c D Q p v F s h D 3 L c w t P D 8 6 3 k H y g j 3 J f I 2 C r 4 f / z 0 W Z S j r f k X L d X W / c 6 X P 9 5 v z t Y + 1 w 5 g T J D a h f Y X f 4 3 T u 7 O Z i S 4 w S t B 1 R R 0 j U o e H F L h l P x z t j R o H 5 G + u S B / 2 n a 9 d u W K e b 1 p j C Z r w F I H 0 Y a 8 E I 8 d F H n 8 h / / S / / z T w E X j r 7 o q l f e I U T x P K d d 9 6 2 7 2 S 8 B u l G j P H N A H 3 F S z 9 d z m t Q N h J I a N 5 / t R U 8 D G v J N d 9 8 t F u s g T 0 P 7 t k + C z Q Q 7 v n O 3 b u a X 8 c k W b k 2 z / 6 w 0 W K 9 / S i e 1 4 g S b N 1 / b P n n / m w v u M c u R O r l Z q T S / + 3 / / L / / Q 8 z 5 D U 1 t 9 b W S X q y V r j r V a b X Q A J a 0 u 5 P O V I u / 3 n K V j W v M y X n 8 + L F 1 9 K m c f A 8 D w k w j I L Y E e j O S C E m A m t f f 1 2 / e 6 I c P H z a i Y c 6 m z 0 Y / g x U Q 4 3 z a N g t m O d P f u 3 z p i r n 5 I A G Q 2 i T e g / d b q 1 R B d f 5 S V c p f v f N W t k F Z D i w 6 5 1 c / 5 H d 5 B q b A Q 3 r 2 w 6 D T z 7 1 8 / 6 A 2 Q s B F 4 q 0 w Z + K 1 w I e X X u v n D f r c V l + Y r m H 7 2 o 9 i q 3 n J n C 6 2 2 b S Y s W 1 1 Z a l U J r c g b t 8 n F 6 8 X r s k b h H 0 d L T K e q p c j z d P Z C k T F + u x u v Q 3 g E o P P M q g A z p 0 7 b 6 4 z j B s R 0 g v L X b g C c v 7 8 d x e k 7 3 G f j b U w h e G j j z 6 V 3 / 7 2 b + w 6 q 3 E w n Z 5 p I t u F k a F B q a 6 t M 0 m L R L l 3 7 4 E 2 D q z z m 5 J y J R y V + e S p E 9 L d n T 8 w H Q b G H C T 7 Q k b z U P 9 o P J D S S O K o C 1 A c w t M z s A g y X X 9 y c l z q 6 w s v b M B 6 W d e u 3 5 T X X k P F o 8 q o d j B V I t 8 / K k 6 z i O K d w 3 M W H Z i Y E 2 u G 1 p U c g V j W R r f a o J q 1 L 7 D 0 4 i S L l Y / j h U x K u t u r p L 1 t 8 0 O M b Q m h j u 6 m g 5 y U x q Q z R H g p h V f 5 M 9 0 p m 1 y 3 H K F + v H h R n n 3 m m e C o M G i t U d 0 Y f 7 l + 4 4 a N S f G 9 / N 7 X X 3 9 j a t 5 W Y 3 B w Q B o b V C J q 5 Q U Y E L x 0 5 N m o p G w 5 T + A Z D A L M N c I i S Q V h M q E n z p B K l 6 7 O D v O F r G + o N 0 n H f Y W k G 1 M y i G n B i o y 1 t f V Z y U T / y F Y 4 D D 1 L H B j m Q G V G T W Z R b w + i S 6 1 F Z S N c A Y F 0 A N G s / A T S 1 c L q C u W K Z N J G J s 5 s 7 q x 8 L D 7 h i N V Q W y o H 9 x e 3 I s p 6 k P j k p 8 0 n 1 O H u d l X r y q 0 A o 4 R 6 e d + c j U 8 U I h S R e W j R m 7 R i F A v 8 1 Q Y H n 2 i / g p g I U 1 Z B U R d f e W X 5 e V I b C d 6 R 2 A v h U G L A j x U V A t c f 9 T 6 W m 7 d u S W p W G 5 u 2 V r N a 8 g 6 r m Z W M N E P V p I J F Y / V x D S J 7 I p L z 9 4 f L p L k 6 I / W V r h x 4 f t y V m F v m V U k c X 3 E d W m v / B 0 M T p n P w Q M l E z I m 1 I E s o I 5 I j l C O W I x L 7 8 w G R W M W R b X W l y F N H N 8 6 C W w h r 7 8 W u A p V J V x H C p P G 7 u P Q v B w L 1 h y e w r Q S k F N I I n z 2 m L a C l / P G P f 1 6 X 5 W u 1 Y A C U 0 M x R M g H I t J y f H N f p 7 7 3 / 3 r v y m 7 9 9 X 4 6 f P G 5 D A a s h E / C r Z 3 g y E Y R z W J / L E 4 3 8 8 C t x X B 8 o s 3 l g P 4 b U u J G x a d l 1 8 H h e v w x P h 7 W Q y S m K I s / s y r 3 3 a t f n j Q K V 1 9 U n l 9 x x 7 o g D r v v j d D r f a r x Z K H F u q 5 v 7 x 6 S y K A J 1 f M W V 7 H p 6 e r O 6 e 3 F Y N K d N I r m + / / 6 7 1 n f 6 4 I O / M c f Q Q l J w I 4 E U t t B c y y y 4 R g y 8 k a E h 2 6 d F j Q P v X F 6 m q l 0 R h o Y 4 Q E y m y n i w k m G z P l d 4 m R q 8 I m 4 O l E r P q C O d j x f / 1 b 2 k f N f X K I / m D 2 S X A f V 4 7 Y C q 7 d r 6 r w Y M n L + w O 2 U L t n n 4 K L N r g y O L 7 R l x b C c v u X P s u n v T a Z X K W / C 3 J c 0 2 n d B o Z f Y B O l Z a + r K Y u O J h Q B z 6 F 0 e P H D Z j B Z 3 8 P X v 2 m M N r I U f c j Y R 3 u F 0 O S I c m P 8 t 1 V Y 3 F y q D / Q F 7 T v 6 o L Y p w P m 0 k 9 Y c 8 W j s H O z N r 7 o 7 m x I Y K r Q C D c g 5 B s c W O E f Y / u S U d 6 q V / l c i D i L 1 P h w / A k X g u s L g V E g T R + 3 / 6 C L R d s G 9 w T 9 l f c T G z J O F Q 6 v b Q V H p / V Q i t Z X D G U V G d n u 2 X S S n i s / Q 5 U m i d P B r U i 1 V p r / O O P P 1 l f A H R 0 t M s n n 3 x e 1 H e t B X w v n t n 4 B h Y L V M O N B N K x J B Q R y Y c F a 1 B p y T g S x o j F x Y Q M a f 8 S E F M j D L + A X B j M s P W T B v n + / f v 2 y j O n T 8 k b h + a K G p x l I u e + p v x B y H M P K u R e E W v s x s H K T 5 M R h 8 Q f 5 y J b 2 w + 2 2 e O g P m 5 m 2 h I J N R Y z Q b A k s W A F s l w o K R x i 8 a h Y S e W j X / D t + X N y 8 e I l 6 7 w j A f C M o E V m C g L A m k V U V L 6 T i k H y Z F s P s M o B n h E r G o s B P B n o y 6 6 8 G E b / Y z c r 1 v 8 u q i H P S v 8 m D L 6 T g J l h 0 O + i f x g F 3 8 W i b 7 M z s 0 s s d n 6 g F 0 l T V 1 8 v r G Z f V l Y i d 2 d 2 m S R i i r 8 H 9 Y 1 V M 6 K 4 + s P n c r 0 3 L X + 5 k p F P f 8 y p 3 6 h v z + 1 a W X t A 2 n l D B 4 C c x J R Y e x 9 K y R H s 5 Z O I T X A c p N w 1 T a F P b S Y 0 x 3 m x z U 2 V D T n r i n t J V U M G e r J k u q + t F R G F o i C Q 5 I s v n g m O 4 g E x / v j H P 6 l a t z e 7 W D W 4 c f O W v P f e r 8 w 8 7 M F k x Z s 3 b 6 u k + k z + + I c / 2 3 w p x o X W g + i c L H 6 / r b 3 T B n J 9 f 4 V K z 3 u 3 d 3 Z Z 1 C J I 5 P s 3 V N D q 6 l o j D G Z u G g f U t b D X B l a r q K U O e G K y 4 F t p Z G 4 E v x d V 2 f g t P h O e P b s S u o + 9 J b 3 T t Z I o r 5 F E w 1 E Z n M z 9 T l S N C w M T O R a 9 N w / N m i Y C 6 J s R H C d M 5 N X C c S Q g C Q e h / V x y 7 + + T H g V b V x 8 3 M y U + u 3 S T X 9 p U V N f v l 6 f b Z 7 N S g Z c b H p + R C 4 9 z H f f a i o x 2 i v N b P K a i M 2 C J Y c G D z + L I C p B A V E A G b I l G F J Z k n 3 7 y q b y l B I v C Z a y + u t 4 7 Q i B / b d m X G 0 x d C U z X q F 7 B A l f o H l Q w P D c g W B i e K P 4 8 z 0 z i m f 0 7 c s y 7 I 5 X C 7 + T B d 4 T v D w P p V 1 1 b b w 7 I q F + s N f X i n p S t 8 M 6 8 s L 6 J M r 2 2 9 H N 4 t J z u z i 8 j Y h W G t Q z 2 W M k f V Q + L I G p l d 3 1 G e C N C i a 0 H L h / c s E v W V E 4 K 9 j M L W r + 0 j r m B 3 W A c K k i y m J a X X z w Q f N P m I b 8 k N w m M B X j 4 A q 6 t d C s k e I x N L P X G x v G 1 t b V Z L l y 4 k F V 3 i I u A c 2 t f X 7 + 1 w L d U 4 m B S D l c c M t 4 P Y k b h K x m F c u f O X W k g O K P 2 Z e j P D D 4 Z y F b O M F D B q L x x o J P P G k / L o R D h k J 6 Q Z s 7 6 N r n f H R 5 6 s o R k H L N O k y c b 9 3 s J x P K i U e J w P 2 N a Y b A 8 E J 9 D L U X d 9 v 6 V r + 5 P 2 R R 1 t 0 A a 6 p g 7 H 8 W T q R I l T 3 A Q o K M u X 0 r t b U p n y U Q M w 7 6 J E q n S 7 x 6 f y X + + V c P y J y R 1 g m R / d k 6 f w 1 + z 2 / 3 5 X N o K J D 6 7 v P k S q r F + j x x q c t 7 L v B i V g g q q v S j 5 / E 6 l n G q f k G 9 v Z e S D 5 / J b M C b p l Z Y w O J m R a z 9 f V z W q 1 I j l B 2 h 9 R k U r H z h / / j t V A 3 d J p 6 p Z U R B + 7 O r V a 7 J v n z 5 X M B f L g z 4 X Z m 1 n F Y J 4 G S O 2 B 7 + H e o b 3 O 5 U Y Q 0 Q h 8 q 4 G k D K p B E P d A 4 9 7 e 1 R F 7 J Y x l a K s f u E X P I M U q H 8 8 X 1 g N J I + i K h 7 q r J + p i 3 Z A P k X z i r W K G 4 I F t T + 8 S f w + 2 y 2 I E x 1 p 6 W 7 I 6 O c S k t a + 0 O X H F d k A l i z O f a B l 3 k j 0 Y K T c I v 7 + 1 F s h K S U o x q f 1 j D 3 5 s l 5 E G n k J F Z J S z B 4 2 D w l N 3 l O C c i I 2 H 3 l G 0 M t X X s 4 v 6 8 3 A l k i o i p K M h R E O g 8 o 4 N z N l w S a v / 3 R e y q t q r Q M b B m Z f F g h j c P H F s 2 f M 4 H D y 5 P H g q v u O O D I B x q I u X b p q m R 8 G h c I K F 6 d O n V h C J o A K h h r F a o A 4 0 4 b J B P h N y O R j L U Q r 8 V p B 1 F Z + z 6 O r e 7 c 2 J i X u G Q J S o K q x G D X v H C b T 2 M j I k u f g P a P T 3 u P y y p M J N 6 C V y A T a l T T g Q k 9 S L o X I B I 4 p 2 Z j u j t c F 5 T q g x B q b T d h k w v U N 5 A Y P p o 2 I J x Y P 6 / f t L 3 Q t n I h d w h Z j z F Z g S w Z 2 a 8 p m L O h 8 W C 2 h c K / f u G k V n n 4 S U u H b B 0 k L m O K B q t X V l e v f c B / x s 4 v B q H b 6 k W b R U G N k L q 5 M x T i T F g J O p r 6 S F 4 o F v h a Q P 0 y V i M e i r Z 2 L s Q K r H h L H o y Z m 8 J d c R I 2 l n 4 n 7 F t / t L Z 5 R 9 I y W 5 q 0 U u R w g D H 0 h V D p v T g f 8 3 p P J U k s L i w l b F R 7 C p d Z F J A c t s o A g f r u U P P p f 5 J y / R x 9 S t y w 4 s R V / W 0 J b P I O Z c x S V F o T o u n D h e z l x 4 p g d U 0 D f 3 H V q H 0 T A + B C V b M X i 6 t X r F s A / H G + c y k X A e x Y p 8 F G X 1 g K 8 E A r 1 q d a L q L m d / g 6 r I m o W 2 m 9 C D K x 6 d i I A q s 8 S 6 H 0 s O + O l L K o j 0 j c O t 1 a x l h L u S X F W u q f a 0 9 J V n 5 F n A l P 6 W r 3 R 8 + H I Y e + q y c i B t L L 9 3 N Y n j s P n c h J t Q c u s u A Z j v d i a q E e l q C i l Z k j A E O A l F V K K s R L 6 D Y d a X Y u L y 9 W A t n L M D O U 6 0 z F W C 9 R E T N Z R l Q d A J I L C r D W y k U d Y P d s o U P h x E q 9 E 8 w + i 5 T V I Q R 4 C 1 N N o Y 0 X j 4 d V A r I l x f o X A p F 3 + R 1 d E 7 p d z 8 C o d / / N o w Z p 5 a 4 Y j g u 1 A I a g V n M t P + l / + O c 2 H f A n m 9 u t q t T G x h 9 v c t D W K p Q I S 0 U l s b G w w V c 6 D 6 e f g Q P O 8 P R O 4 + K h M O v c c t M m D q I r F g k r F S u b M N c K P z x P X g 4 w 9 f P i g x b G I X l s N l l s Y e j 2 g E Y h G H e I 5 U Y d Z 7 c M b L A i b T O f b w 4 9 t A R x e y Y c w 4 Z F M N n 9 I E 9 f I f 3 4 L x 2 O k H f 5 5 u x q K Y w D r Y 4 W H v L y 3 R L 8 2 g k P B k j X 6 M + u G + 1 p 9 Z u g U P L v 9 + f 1 s 0 t Y g J I n 0 f z 0 M 9 i F X s F 9 Z u f E N Y B w 0 B 3 j 0 z U 0 P B 0 e t Y r C 6 B l G J C L 7 v B 1 S Z v w S 4 j u n W 7 9 + c 3 G 3 R c Z b T z G i F Z 4 L v o V 9 E B C U W M H v z z d d j j Q U Y G 2 7 d u p P n N L o W M D 2 8 U H 9 k r U j p e x Q y r / M u / C b W L C p O e 0 d X n r G E P p 0 3 i U P I q P G B Y 7 6 D 6 6 i P h K v G M u k b K w J R H u 9 Y 6 t k R B / p E Y Y n m y w e D E g Y O / Y m N g T V 4 L h l J + G I j R z h 5 I m k y y c T W H 2 O 6 5 5 w j V W 0 t l t j 8 e r k Z y R q Y z U 6 a H 3 m D f y + 9 d N Y C T L I 6 X 1 i l i 7 a S d I C Z z E Z h a R 7 l A U K y z O b H H 3 5 s T q 8 E w C c o P o O 0 h a Q P F e v 1 1 1 + x 9 Z V o 8 d c D 1 C w m 7 l F 4 x Y J x L i p / G A z 6 0 l 9 E g m B o w O c u D m Y E 0 f e y d 4 u 8 n 7 M Q u m n 1 h Y B k g k w Q D 8 M G 2 s J k x A D y b B G u R F G E j W f f 3 k / K + Q c b Z 6 Q x Z E m i x D B i e R L 5 r S a u Z 6 + F k y O V 3 i A 1 1 Z W x d X O j 0 5 Z F j v 3 u o R u 3 8 S D e w 6 F D B / P C e 7 H M S R x w W f n k d n 6 H m u A s Z 8 + e k Z d e O W u q y 2 u v v W z x 9 J a r V L O p e b n z a N K m c 7 N E 5 n r c j v i d 1 r Y O M x Q U G h A O g + u o V 9 G 7 k E o z q q Z B m O n p S f O 5 Y 0 w q + n 2 o a F H J 4 8 H 5 l X 7 f L Y R d b Y Y K A A E z g d O y 7 3 8 R 3 X W Z 7 I t F W F o R h G U 8 E v 5 t 7 Q j I Y g l S 6 N Z L I X 8 c 7 F v K q n f + n G 5 5 r + C 4 h D W R e L d N T h v 1 9 i t j I S 3 T 6 d z P 0 S + I T p q 7 8 D D e C g W i 6 7 Q S a w + v i R b t b K N K 4 v i 5 E i o r y u T Y g R b r X w z 0 D 8 q f / v Q X i 1 e x H o s d a m R r m y M y x C o E 3 2 / k t 6 O / 1 9 j U J P f u 3 D K 1 D i B x U C m R I g D D Q a G a z n f h Q Y H k 8 8 S I g v P R u I Q A 8 u J 5 H u 4 T s j A a r k j b B V Q m R w Z 9 h j A 5 S C G S Z Y O x + G u W g n M Q K 7 j G u + t R 8 O 2 b D 6 3 h A b U 2 O X X X z t r 4 B Q t y U f n C c d 8 w w 3 5 0 M 7 n i m q u M a 3 h g r S t U g Z Y D m Y y 6 + e p r L 8 l v f v O e S U l m 9 m 4 E I J a H k S C E W a 2 0 m L d 5 d / o z 9 P / 6 + 3 p N z c N F 6 M C h I y Y 1 P O g j 6 a M a G P X H Y l n o f V H h M O V b 5 Q k + 5 C s T Q I I x F j X Y n 7 9 A H e d r 6 + r M E 8 O D j y / O z 2 r F c I W R L C u + M r J s z X q R y U q Z g C D Z f U 1 5 1 / w 5 7 v G J c + F j l 1 R + 6 z f H 1 8 u N T l s m o c r K 5 q 2 R x R W F i W y X + q v s N T G 3 0 k d i M L B Q K + w x M p 2 7 j j P s + X M X g q P i g T M s M S e Q a P j S Y S Q Z G W H d p H w C r B d N z c 1 G F l L P / b t m a U M q e + m E p O r o 7 D Y J x 1 h T H L g H 4 r V 1 M G 7 m K k z f 4 / z 1 p 5 B O X r L x X R D W E 4 n f 5 j O A e 1 r 1 e 6 J g 5 Y 0 w k B C v H d Y G S 5 x R p 1 g P B + 4 a n l 6 f 1 0 i W J F k y u G P 9 L 0 e c Y G v n Q v d A N g v a E p y 3 / A p S b e 3 S 4 Z P N w p Y Y J U h D 4 1 P a g X W d a p Y 9 m Z V 6 W y / o i 7 t J u a g k A 9 y 3 H F h y 5 q 8 X e u X K 1 W u W Y Q 2 N D Z a Z q w E R V j s 6 2 8 0 g 4 j 9 7 + v R J + f 7 7 i 2 s e R I 4 D 4 2 t U c K T R 7 n 0 H r P + C R B g f X d 2 s Y W / + 9 t / V 2 b X L K g y R k I j h T n 5 G w e 9 w H j M 7 h E Q 6 Y Y x g G 0 V L a 5 v l 5 a M H 9 0 0 t x b v i e v / q i U F O a p 3 e A L g v 4 f 8 s W S A O f 9 n j Q J X z 1 2 w / t 8 2 7 p u n Q o a 4 l 9 X G z 0 p Y Z J a b n M / L G w T k r 6 H A l 0 P d e F b q 6 d k t z W 4 f 8 x / / 4 / 5 h D Z C b s / 1 I k n j l 9 W i t o a X b 5 T v z i 3 n j j N f n x 4 k / r M l T E I V r h S / R 3 1 w + 3 c F 1 N b a 1 J N y R R I U A q 1 E f U S d 4 z O n E R Q M D W j g 6 7 9 6 f h b m m u z X / m r Q A E M B r 5 j Z H B k c L F 4 H N E s v O e M M G W 6 8 5 E n j v n n W i 5 v 7 5 B V d q g H m 5 2 2 r I + F C k z P y f l w W Q z j 7 g W d j m M p c q l q 6 1 J / v E f / 5 0 S 4 2 m t J G v T W o 8 f P 2 7 j Y b 2 9 j 0 w N q 6 q q l D f f e M N W 8 M B q u F m o q 1 u 9 V I 0 C Y 4 X P N 7 b z K n 2 K A Z U L f 8 A o s C D 6 c a 2 3 D s + Z 1 z h T 3 1 n E u 1 g w g 3 d 1 J R k D i M S f P q f + Z 1 v L K 9 v 6 x P n c N S O N J T 0 X E M j I p F u 9 K A n d l l t o r V w 9 3 M y 0 Z X 0 o Q D z y N w 6 n V k 2 i M O h v / d y v 6 k 9 Z h T S 3 d K z 5 u 2 i V 3 3 v v X W F J U l S 9 C W 2 5 c U d C U r F E D n H 9 l m v 5 1 w p + d 7 W g 0 n g Q g R Z p g x U Q 6 9 z 4 + K h U B n 2 o l c D n / L w v b 3 X k u 7 2 j r w d 1 G A P R S v E + w i h V Q q 2 5 m T D S e K K 4 5 L 3 E I Y j 3 8 n B S K i B N g c T 7 2 G f Z L m Y k k e 3 U b A 2 2 l F D 1 T S 3 W Y t g r K h H i y L A S Q b i M n y M r 5 h G e a j 2 g T 3 L 0 6 F F r z b 7 5 + r x F S W V x M o I 7 M v W D Q I + P H j 3 K O u p C M P Y L m d n p r / y k f b M b N 2 / K y O i o x V z f i F U 3 k E h M F + n R f k 4 T j r E K r K Q Y G n w Y 5 T 6 V t H i q u 8 q 4 Y O N O P K 9 v F P z k R M b C 6 D d 5 N y a + N 0 r y z G J i 2 V g f c Z i O C R V X L D y J H C k i p F F y 6 I O H p I 8 j C 1 v e J 3 u / 7 t u x p U D d 0 9 T a W t z s h I 1 C 4 q t r d 9 d X K 1 e J E + 0 1 8 t W D B q m t S M v Q l A t D T A o j e h z F 6 w f m p L J 8 4 x / 7 3 L l z s n / f f q 1 0 L d b H w p 2 J I D E E y + / u 6 j Q j y O j o m F V S V k R k q R p c p 4 j q d O 2 6 k k f J 1 t 2 N W 1 B S 7 t 9 / Y J M j J 6 e m T O p B X g 8 + j 5 G h W E B U b 5 w I I z s n S 7 / L W / g A 0 o f 7 q V S Y 6 y u s D x X v y z Y 6 M m L j Y G E w N f 7 8 w 4 q 8 6 R m F w J j V / M J S T 5 Z i k S W J E c i T J E c O N 5 E w v K 9 J G z S 2 N G x + U q F N L K Q B I W K s 5 h c h m B f m U / K b 3 5 x Z c 7 d g L d h S C Q W Y n M f q d y M z u Q q 2 W r U N H z 8 P C n O j c O b M G Z M s f w j W k H K L V r d J Y 2 O 9 + Q x i C P j V r 9 4 2 C T Y x P i H / 6 T / 9 v 0 Y c V p m n R h H h l W A x r F B x 9 u y L c v D Q A S M P 7 k U D A w N W M Y i I B L n 8 o G 0 x 8 F I G M M e L w d i h w Q F T 1 U i Q J Z y H S B + O + R 3 6 T M u R t 6 y 8 L M / 6 h 0 D 4 9 n 5 x Z A J I M t O q 1 g D X m E Y l l C N W 3 H 6 W W B w H + 3 Y t f F 4 f 3 J 3 D 7 5 F Z z V t b x f X X y I 2 t T A p 9 e b B a I n m g 2 3 u X F 6 Z b + x X c 1 w t U H 1 y i 3 v / 1 r 2 y a P C G c W d x 6 b i 5 t a 9 X y v E g t 7 s M H c d e u L v P W g G C s N M / g a 0 l Q u 7 g X A v J 9 R F l i 3 d + L F 3 9 S d a t d + n t 7 9 H r h g q a 1 R W X D 9 w 7 Q C u N J M d D / 2 K Q f K p t f t 5 d K t h y Y 9 h G X z 5 w n d g W D u o y R U X F R G X s G p l b V F y K I 5 e o N r Y 5 A + p + r / M F x N h l R / L H f d 0 R x Z F J J 5 o 8 9 k f g M 0 s v O I c E W p M I c D X n 3 r U t b L q F 6 R m f 0 p V 1 m g r j C L o Z o B A A h J N X t Q V V 3 I p b D 9 Y I B X x Y W I w w Z 0 i m t 0 o S Y F i 0 t z a b + X b n 6 s / x / / / W / a a G 5 e B Z x 6 z K h j q B 6 s b Y u 9 Y 1 4 5 c R b x 4 L Y u W u P S Y + o N 4 X H 0 J M B I y f S g 7 4 P s S Z 2 7 d l n X u Y e L I y G Y S K s S s Y h U e A 6 f c H m l j b L a 5 8 g 1 5 2 J 4 h d l o O 1 Y 3 V q 5 n i S 5 f Q 4 8 W c K q X 0 7 6 u H 2 T T v 5 a s D U y c T 7 Y u n 2 3 H h T b U 0 9 v f g y J K B J f X b + 3 s b W x C D w Z b 5 H F o I V 2 e e o e w W 9 B e H 8 l 4 H + 2 V r V j J V D x k C y n T p 0 0 M r E W E 0 v I o I a Z c U I f M x n M 6 f I Y H x + z q L V I E w w H q H f P P / + c G T i I b E u 8 C w 8 s d d 7 T A b B i h 3 d g p Z J 7 A w g D s + E Y g 4 A K x P V C / S O A S T w c f h m Q t / w O S 9 2 E 8 f m d 5 D p j P y w D / c 1 w i Y Y J Z E Q I b X M E c Z L G J A / 9 J X 9 O 9 y 0 o i + Y r 7 + / 6 U I Q L I z g L 2 5 T 1 n 3 7 3 + 9 c C K 9 / W w X 5 u q x O 1 0 L V A L o v j J F L c u U L Y z D z j O d K p t E 0 V O X X 6 G e t b U b D 0 S y B M l E x c I w g M q y v S j 2 L x N 8 g I m F 4 C E c O N h Z / j 5 M F g L S T g P E A C k a J k A n 2 q O m p G B k f x w M c v C i p e l E y g M R T h N Q 6 r K J K l C H 3 W S 5 i 8 b V A f l m z 1 m p E q e 7 8 e 2 / 1 K K D 3 n r n H s z v n E L C r U b 3 5 2 K 5 O K i b j T m 5 u a a i Z X r A g 7 B Y x R 7 V d 1 D f U v V d a i h F i Q D z / 8 W D 7 V f l F f 3 2 M z E o S B R G P B N 4 L A + E Y h a 6 L W P p H f 9 8 B o Q K X w 4 D P c g w Q J n 4 9 D 9 + 6 9 e Z 4 d X p q F 4 V R L 5 x H i M R c z O Z J 4 e w P B j F t Q l 1 x Y 4 n X u 3 m a N C L 7 K E c M T J k w W f y 5 Q 5 b I k C c 4 F 9 9 r 9 R h r u p z H S c / r e 7 h p b l 5 5 5 9 o j + W n 6 9 2 4 q 0 5 X 0 o U F 6 a t o w g s 3 Q n O K u P s 8 Y m M P Q V G w 7 W 6 G U C I / 2 h 8 f k 6 O a j H k I u w Z g T e h 1 w U J q B C f 6 m S D C N F 1 L J G 3 4 l Y g H F z t u i H M W A L O X E P Y r X D 5 t Y 2 G S 9 i Z j G q z + B A v 8 2 h Y g o H l S 8 K l r L x w B g R 9 i 7 3 Y C E 1 / 1 E 8 z I n i C 6 n C 0 D q 8 J h h Z + K P M P V E 4 Z 8 m d M w J l r / n r w Z Z z / r x u 3 U y D H I n s 8 + F j 3 e 7 d t z Q e 4 1 Z g W w g F S h J k F J n h M j Y O x R J s j T w s C j z D f N o F i S Q C K u o l B Q d B 6 F u 9 9 N K L w Z 1 O A q X n M 2 Z Q C A O L 3 V / / + p E c P X r Y z P B R 8 B s M 2 K J C e m B w a A j 6 U n G A f M S P Y G C 3 t b 3 D 5 l D 5 K R y A P C U i L j O T e 3 s e 2 O x i k N D 3 Y F z L A 5 J g 2 A m D s M x g Z F 3 e 4 6 5 c r W y D b X 6 i 8 n v C h M 4 F p H H E C f a z R P L n P I m C 8 0 g o T Z x n W 7 l F E Y 7 i s G X O s d F U W + W k F C 0 K m b 9 T Q W V v 7 2 j T y j l q M b o v P y 6 X u 3 2 z c v 3 6 T Y u e h E o F u Y j D 3 j 8 w I C + + + P w S I w G D w w T o R D p B z G K A K T s 8 T R 8 S I A H N 5 U j 7 W K i F 0 f g R o 0 q g 3 p 6 H N k 6 F R G U Z V a a p s F h 2 a W m 5 O c a S 3 z z f k E p E 1 L w L D y v k 7 n C u A r I 8 q x 8 0 X 2 u p O H L Y T r A f S p D A k y Z 6 H B A r K 6 2 o H y R I Y 9 d d c u f C k k l f x J / T 9 N z z T y 2 p b 1 u V r N u 2 H X + 1 l a r H a y b 4 T L H i 0 8 y M o h g p t V o 3 m d W C N W 6 x I u E w e r p b V a a q M h t / m p i c l I c 9 j / T 5 F 2 z M a X h o O H a l e d 7 v 8 e N + e f D w o T x a x R Q R 1 n q i x c V q i K 8 h 5 I V o W O 3 i 8 g U 1 s X v 3 b j M 4 I O 3 8 P a y V x f w s P N P 9 J M Z G l X 6 s c 4 v Z + 6 W 9 u T 5 V X Z K y K H 4 e V C E 4 Q k A Q 3 X p p B S F s G z 6 m / H U b E M X O m U r n t n Y e o g T 3 G Z k y w X 4 g m d i n s T E p t Z i R z q 6 2 U E 3 b 2 r 9 t U / l A e V l C M 4 x W x W U Q W E s x M u N 3 M 8 C y L w Q e e T x Z p w / m s g r K j 6 V r p O n o u 3 L o 4 A F b F P v i x c u 2 o N u Z M y / E m r B Z 8 O y p Y 0 f N F W l k u P j 5 U H h q z G s l S S q J i l 1 n m A H j Y q T g j a G q r G Q i Y q 9 H / 4 Q L y b z W l T I g i n 0 B + 0 E j G S a P 3 2 a l k D 8 f 3 s 8 S y E k f P p 8 j V f 4 1 v V m J x K o u p I y 0 t h Q f d m 4 z s K 2 E 6 m i a z m V g k J l x W E l K P R 5 f j 6 4 f j y / u u M A w E 3 M J e Z J q k L u T 7 b Z I G Z M i e 8 b K Z K 6 k S a q 0 c 4 9 L E Z Y 9 T O K F 0 K L S o a u z U y V H o 9 y 5 c 8 f m Y V n F W w H c g 5 k + o 3 l T r K p I w x S X X w R Q 0 U v m V X J 7 q E w e j c X n m Q o F + a 4 n P 2 Z 5 s f D v Z P 8 H r 8 c m R x T I F Z A p k F J + r h P P 7 Y j C N k z A g E x s k U B 6 3 s i E e 4 Z K I x u P 4 p x d y 8 g b b y 2 / n t h m Y 9 v 6 U D 7 h 5 W A Z E m Q M m c m l 1 Y A p 9 R s J 6 k V Y j S x T N W m h Y q m E G B x f M I M F w T N R x 1 Y C z r S v v v q K n D t / I c 8 w g L o y p f 0 i 1 E g S K t 7 Q 0 J C t Z g + h v v j i S / n h + x 9 t + g t 5 V A g M I F O x w m C d J 8 i E / + N H t y r l M 2 0 k 7 k a W A o 2 C F T l W j 4 B B j k L u j / K 0 M n X E y C e T J 0 9 w D n I F 9 7 v 6 4 F O I R P Y Z y O T I M z / P f k 4 6 4 W l E l N 1 o H d v K l P j 2 5 g O f E 9 u G u 7 1 a w I l S 1 a p K L e A I s R f c E + b D t 4 B x e P c I A f G D g z W A r y Z u 9 7 h W w G L 7 Z I + v f S m d 1 a P y 7 q / e K U q C 8 P w u f N m M H D h 4 0 F Z 4 h 1 h / + O O f Z W Z q W g 4 d P m Q + h K i N t X U 1 c u T w E X N 3 w n p I u n T p i r z + + q s F n V 3 x L A / P j W K K y 7 W B 8 k 1 T i c O w s t H E 1 v 6 U B L Y f J l B o 3 0 h i B P E k U p J w b M 6 t E A U f Q U c c 6 x / p N m 8 x N Y i k x / P m F Y H B J i V / 9 3 d v S 7 I y f 5 x v q 6 G E e r j t h L r X W 6 K Z q 4 V e U m Y V k 8 4 4 y 7 Z E G b I c o W o q F u S V / a s P 1 A h Y e Y J o T N H l d F Y C h X q q Y 0 5 2 N R c v I f G U w C q I G x P j V U w H u X z 5 i v a / n j d H 3 G P H n j I D B + 8 a J i l q 5 W e f f S E v v 3 z W F k B g v I p A o C z L S Y V j n V 7 i B N I Y P B 4 v k Z v B A g D L Z N k G A Y L k E j / o 9 i G G k z q c i 5 N M X h r l y K U E g j z s G 4 n c O f a N Q E Y k 9 p m a 4 d Z / c v s q 7 R f S 8 g / / 8 9 8 G z 7 R 9 2 B G E 0 r y R + 3 1 a m V V K I Z 2 y k m o V p E L S s y Z R s W D t o v q q R f n q r l u a Z a 1 g d n V b 7 b y c 6 F j d 7 F 7 I 8 / V X 3 5 i v W V V 1 l b k p I Z 1 w t N 2 z e 7 d V p q j U w 6 r 4 0 0 9 X p G d E G 5 D O U 1 J V 3 y J 7 G v V 3 5 + d k X 3 u Z n L t f k b X O 4 e W w 2 d b P f A J p C s h l 5 w K S u G s 5 M m X P G 1 m 4 H m w h T n D O S B Q Q y Y 6 9 R P J k 0 q 2 p t 5 q c h E r J b z 9 4 U + r q 4 0 N Z b y X y S 2 y b g A a j X W b N V K c L W + Y G m W k F V A T o o 5 K W A 8 S Z 1 f 4 E 1 r v L f R V m e F g P m Q B j O b 1 j Z f a 9 x Q A V j 5 B l 9 J F a W l v k v f d / J a + 9 9 q o 0 1 N f L n j 2 7 5 Z u v z 8 n 1 6 9 e t 3 4 S H h g f P + X C y S d L t b 0 r L k b e k s q 5 F 8 0 b M 9 N 1 S X y 5 f R h x b N 4 d M j j B L k y M G J P F E y Z I p O O e I o 2 U a 3 O e u B 9 c 4 z i b K X 8 + h + n F M P d C U 3 d d t j l z a m O j 9 N K Y 7 g U w g 8 e 2 t 7 Z d Q H j f v K S M w + 6 o 6 Y 1 I q S L T i 4 f l D F F Q c n t + d k u Y C K 5 O z v M o n t z c v P h v z g v Y 1 Z 6 S 9 N t 8 o A F D z m A 9 F I J j L l y / b W J B 7 h U W b z e v 6 j A 5 4 Q K A S M t H x w b 2 H 8 t o b r 0 p V 4 H m B l T E O 9 f r b N e W L 8 n i D j T M 8 H 8 F X 8 m N L u L z 3 Z O J F / L 4 j V m g / k E q u Y Q y u Q Y w l R A o a z 2 C b k 0 5 B / 0 m J Q 2 O L E W K J V 7 k e / / 0 / v C 9 M k 9 k J 2 L a B 3 b g / l t + 3 A q A F s s x 1 y W e + R y E z + r X + w p m 6 I d G 7 l s F k q s Q G f u O A m R w r H p X j 2 W e f V R K 9 b l 7 o e D r c u H H b v B o 8 G J C l D 1 W Z r D S 1 h q i y I 9 p X Y v 3 b O O x q m F e V c 0 F O d q X l c L D G 1 k b g 3 a O z 8 o I 2 U D R S j k S O P G 7 j S R N O O c J k U 5 Z M n P f W 3 N x 1 O 7 b P h Y 6 t z I N 9 z S 9 H M o j E s Z N M b u v q C K t q J J m h v E P + d o T K 5 3 F o b 1 m Q g S 4 z f S t l y Q p H M 1 g L p x C m U e c K T I n f 7 P 4 E 6 u a 9 4 a W s Z e B 3 8 M m Q d H a 0 2 8 o g R K q l Q S A Y D C s 3 P u p 9 l G d C B 7 2 P H 8 s T V Q u f P / O 8 G S C u P C 7 X 9 w 4 u h n C s 3 Z G I t b W G p 0 v k V s Q n b 6 1 A 4 k 3 O J q y B 8 A 0 R v 6 + 0 c O Q I J V c u o Z Q 9 5 w i U J U 9 A m h x x S A F h I I t e Z 1 z J X c 8 v c + 4 1 Y 4 T d G 0 g t l V i L S q o P f v + 2 e 8 A d g h 1 F K N B Y V 6 K Z i o h 3 m e Z I p R m r W 1 8 g F G Q h K U W I s T h s R Q D 8 R 9 q X i v 5 K M l l h L k d h x 1 c P / P G m p 2 f M D O 7 n S T H u B O n o T / 1 w 4 U d b j d F m O M c A r 3 A L O a c I + + O t F 1 g 7 q w P r c 0 U 4 3 y C V P k u 2 H C x B L M o k S N k y y i V H H L a a g n t s y 7 W A T E Y U u 8 e R J r u 1 h D R y d c H 6 T 7 r P d v / + 7 i W G m + 3 G t g / s R l N n u 1 Y M y 2 A y j g w m I 9 k n k 4 P M D / b j M L B M P w J P 8 c 0 E 0 x 3 C P w E P i P 3 w 9 N M n Z W h o O D i b A y 0 t 9 1 + 7 d k 3 + + Z / / x Z Z B J S b g t Z + v y d U r P 8 t r r 7 9 i Q W A O J O / G T v M n h D W e G / S t G H P a K L A A G + o 3 u P I Y r c G R y P I e K a J b S 3 o u u w 3 u 8 c f Z 8 g r O c e y u c R 6 C Q R T 3 n Z W l r F 7 p j i t L A / J p 3 n C P k 0 Z c C 8 h E M j N 5 R l 5 9 8 4 X Y O r S d S U s h 5 u w 2 p 7 2 7 C B p C p p K B o U z V R C a 7 A n Q F Z c 1 m C B z F V S 4 G O L X M N x W o X h 6 o Y A j R b + 5 X q L T Z Y w u p R W O n p 1 U q E a 4 M V f B 3 v / t b a W t r t d U X X 3 n l Z c H 3 7 9 q 1 G / L i i 2 f k 5 v X r c q g m f 5 E A j 4 1 + p Y b K j K q R a c 3 r R X k 0 m l C p S 4 g w l 9 c u 3 3 O q n G v c 3 D X 2 b R u c D 5 d R m F T Z z 4 Y k 0 9 Q c i 8 0 5 6 9 3 k b G D F 0 3 t 9 u Z s R I i A T W 1 m c l 3 f e f V m f d m n d 2 e 5 k j f Z O S 7 X V p V K a I O N z J C L j s 4 l j X 3 h W W P n V 6 v q T p c a J P N V l k z A w W W J u P V g U + 1 R S I j m I c f e j S p K j T x 2 R H 3 6 8 m B f 4 s q 6 2 V n 7 z m 1 + b h z q W P 6 Z 3 + L l U b a 2 t Z l p H t X 3 j z T e k r + e e n K h / Y P m z 0 T A 1 L s j P s R m m w q N + L g R l E F R 8 T Z x z y f W T P G m y J G E b n P d l k 3 c t e y 4 o Q y 3 L q j L f a K L m K 5 n s m t 5 j 5 e x J x L 1 u n 3 M V q o T s 2 t 2 5 p N 7 s h L T j + l A e x 4 / U a k m 7 T A + 3 T r 5 j S q I A f L I C C 4 i F / 1 p Y G r E u 7 F a E Z 6 M P h e M p 5 v n e k P O p G 6 N i o i K V J F 9 V L d Q X 5 F 1 K t X + A F M M V 6 c S J 4 / L V F 1 / I k c p b U l m 2 1 D R f P M g Y T U Y i 3 / 9 B X X P 7 W N M u P C i V b + 6 W q e q X k T I l 1 c H m l N T o b 3 b U I r k 8 K f g c y Z W D I 0 l u 6 4 j l z 2 k y g v g U n N P 9 y V k k X o 5 M r v F 0 5 Z w x M 7 k j k a 8 D q u / J v / v 3 f + d e Z Q d i x / W h w u m Y k i p n o M h l d n b f k h a M F W w u U W G I 4 A P o r K N 2 b Z Q F b C 2 Y S p V Y t K P K J J M C i 4 1 D X i 4 v v X x W v j v / v Y W B x p T + w Q d / a w s c n G 4 d l N 1 F r t p O X j j i + G R c c q p i c G z b E M m G p h P S X Z + W W w O 4 h E G M B W l X M h F G W z N c y r S / 4 x s x s + Z Z v u t n 9 d i S H m f L J S g r f 8 5 9 L j h n 5 U e Z 5 s j k C O T K 2 Z E I Y g V k W k z L c 8 + f t H H J u P q y E 9 K O 7 E P 5 V K 7 9 C 8 b r j E R Z S c U 2 l 3 K F 4 w v L p V R 6 U f 5 y P S l 3 V G I w Z Y G K 8 + L e t f n 6 L Y f w o s 3 L o X 9 4 W o 6 f O F b Q s T U O u C E d O X L Q T O + A + V G s K / z g Q Y 8 c 6 0 j L w Z a 1 j z s Z A Y x s E M A R y a e E J t Q 9 8 j E 9 v y g 3 n 2 C S L 5 G H 2 q e q r Z i X l / f N q O T y e R 4 0 a t m t J i 0 X K w v 6 S f 5 8 c M 7 f b x K I 8 q M c d T 9 L J o 5 1 6 0 n k X I 0 Y x E 1 L X U 2 l n H r m m D 5 9 f H 3 Z C W n H q n w e x 4 8 2 6 m N S I J r B F E Z o 6 w o n R y w K y h P L V x T O a f W x h Q X w Z j i 0 g Y O f o K L I J V / q O 4 5 I T 0 + v D C 8 z w Z D x q J G R U X n 0 q N f 8 + v C u m A 7 i l 9 + 8 d U s e 3 H 9 g 8 6 m 8 l N v X t N p 3 M X F k e a P / W f 6 4 r c s v L + k x X / e N I 4 w g B P m p 9 + m 2 v C Q j o / o 4 3 9 4 v k / 1 N W t H 9 Z + y e 4 D v 4 j G 2 V J K j s H F M 2 e g 5 j Q t g 0 z m e M T A G J T F J B I s i k m o l r S F 2 q U p X z 7 / 7 h A / c a O x g 7 0 i g R T c + e a r H C C J O J r W / R f A H Z 1 p I r W C + 5 2 F f l R Q t 4 M c 8 S t x H g + Y p B z 3 h S X n j h e Y s 9 E R 3 I B U z P + P C j T 1 z g y + o q e 1 b G p g Y H B m 1 G M F y A D g R 8 w R o I 6 B e u F D U X z r g P O w K 5 f M k Z F S y v Q q T w e d c / n p C B i Y T s b p z T P t u 8 / k 5 G 5 l K L Z u I + p H 2 q a / 2 a o + T v E i k U K o v Q t V L B d c j d 4 6 + H J Z L f O j L p v m 6 d m 1 F a q k p T 8 o / / 9 A 9 L 6 s W O T N / d 6 V 2 + R H Y I J i Z T c v 3 W q D Y B I Y 9 0 2 7 o p 3 7 a v H X x 8 / j h n W z t 2 S f + T N w 6 m p F J V S B Y q + L 7 H B d R f D / j 0 a j L v S M u s X D 3 3 Z 3 n r r d f l m 0 f N W p F F 3 j 4 0 a 9 4 I V 6 5 c l a a m R j O h R w G x q J Q M B L P A N u s E H z 1 K 3 D m R j 2 8 l z a q Y Q / B E c C i 0 o 3 T S / x y p 3 D 6 H + h 9 H / j z H o X 0 k T k t 1 x r z p U 9 o O j U 2 L P J l K m L R A F Z z R d s G I q P c 6 U r r P 8 K x s P U F z + w H R 2 M + S L k e u L L G U R D S a b E s X U / L u 3 7 w l X d 0 d 9 j Y 7 H T v a K B F O d X U V U l N V a i 2 g y / h Q A Q S t m x V U t t B 8 C g p V 0 6 X e U t v H L G w S i / N U o j V i t Z 8 c T 5 X L K 6 + c t Q F c 7 / 3 w + d 1 K M 5 i w D M 7 t 2 3 f s + f B g x 4 v c V 2 x m A 2 O k s G P 9 T L n 2 w / y 1 5 i q 9 O d h 3 F V e 3 V r F z x 1 l p x J b z n L N 3 d 3 n j 8 w e V z t 3 j 0 6 I M a / f t r v a f U u k F b Y j 0 s y p 1 x l X t a 6 q a l 6 f a 5 u x + 8 j l M m D w p F R x n + 7 x I L S u r 3 D 1 G J h o N P d Y e r 1 2 H T M x x a m h q k q 5 d S q a Y O r E T 0 4 4 2 S k T T 8 W O t b m z E i L Q 0 W c F Y o Y V S U K g k K s d f r 1 f I h 9 f L t V X X g q X S + A o V V K D i w H 2 r p Z N K 2 d k S S S + W y 9 V b f f q c 9 O 2 c D + D 9 4 T I 5 3 9 8 u 9 / u m z F E W d 6 I 9 2 j 9 C i t o 9 + h 5 D w 8 O m L v 6 s Z G x q b r J n J Q 1 m 1 9 h y z 2 8 k C V K W R P 4 d Q 1 u 7 z + 8 H 5 7 t q 0 8 F + L s / S + o D 7 m 1 I q k R Z k V l U + + k V n 9 8 z I v k Z 9 z o T e Q z 7 m f c b t 2 / f o c z P O 5 M p E y 0 j P u 0 Y w 6 C v p e V P t T A J r n 1 h V v O b K l H T X z U h n L V F 2 S + X 3 f / 9 r z Y H 4 + r A T U + K 7 u 4 9 X X z O 2 G e c v P F L 5 g i r n V T / U v N A 2 q / Z 5 F T D Y B u q f U w H 1 m C / j m D 3 + c d 6 + 1 6 5 k t / m g U g W 7 C r s j e 1 v o f m 6 K f L 5 y c U I G f v 6 D l O 3 9 j V T X L l 1 Z b 2 Z i W F 4 5 u C C t T S 6 y 6 9 h M Q m r K 0 3 L h w v c y N z s n T 5 8 + Z c 6 y A P L g j f F 9 T z C I D Z k i W / 3 P b W y r O 8 G 1 7 L 5 P + l d R s i B z q t a 5 c z m j h U 9 I d U z k h 1 p S U l G q Z N F z k O e r u 2 5 h N 7 v P y J Q j q z J E S e M J m y N b t q G D U E Y w y J V S M s 1 L U 5 J g o d r f 0 o + / / f f / n o f / R S F x 4 R d I K P D N + Y d a D Q L i B F P n 8 8 i k a Q m x b K u V P O 9 Y v 4 w t Z M h u + e e 2 t p f d 6 g 4 V h 8 M A X I r P w P y 7 q F S T 9 z + X 0 6 e O y d 0 p 1 x + I + y x W o q f a 0 9 J e P S M D A 4 M 2 7 k T 4 M R Y l e O u t N + w Z H o y U W r T X D K o d H 7 J n 0 j 3 7 x 3 / u W z 0 Z / L 7 d Z 8 d u 6 x M + i O O z o f t D 1 1 T v k g N N a a l N Z u T G Q K m c 7 n L x F F G f 6 b t N 2 M B s i F B e I t o W 0 r h 9 y G O q X 5 h Q S C f d V p X O S X v l p L 0 b / c U x V S 1 / 9 7 / 8 r / b c v z Q k L t z 7 Z R K K 1 v K b 8 w 9 0 z x k m l k q o 4 B i S 2 D b Y t + T 2 9 b / s O a q 3 O 2 d 7 7 p r 9 U v i c O w 4 2 w b 5 W J H Y 9 g o P c u d z e v p o h l T 5 1 K l W S 9 n G u x N 0 H p i f H p a 0 6 L S 8 e Z h E 3 L G o L 8 v m d K t G u j N 7 q 7 r V f t n 9 u a 3 t c y 5 7 j / + A 4 u 6 / / B 4 l n b 9 Q + G E u z h s / n 0 o L F z L h k 0 0 c W p K Y i I 0 9 3 q v q n J L n 4 q E y m 4 R Z k M U J 5 S e T 2 k U 4 c m 2 o N e b i W l U x O x W t R 9 a 6 l K m X e + L h f z a i I v D u Y k H / 6 3 / 9 B + 4 z b N x C / d o j 8 / 2 0 H e O D e k Y H 7 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 G u i d = " 7 1 1 9 8 4 4 e - 6 5 8 4 - 4 c 8 3 - 9 9 6 b - 7 1 3 6 2 f e 6 9 8 a f "   R e v = " 7 "   R e v G u i d = " 2 f 5 b e 6 8 e - f e d 8 - 4 c 0 6 - a 0 6 2 - e 4 5 8 9 d f a 2 f d a " 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 M o d e l Q u e r y N a m e = " ' T a b l e 1 ' [ C o u n t r y ] " & g t ; & l t ; T a b l e   M o d e l N a m e = " T a b l e 1 "   N a m e I n S o u r c e = " T a b l e 1 "   V i s i b l e = " t r u e "   L a s t R e f r e s h = " 0 0 0 1 - 0 1 - 0 1 T 0 0 : 0 0 : 0 0 "   / & g t ; & l t ; / G e o C o l u m n & g t ; & l t ; / G e o C o l u m n s & g t ; & l t ; A d m i n D i s t r i c t 2   N a m e = " C o u n t r y "   V i s i b l e = " t r u e "   D a t a T y p e = " S t r i n g "   M o d e l Q u e r y N a m e = " ' T a b l e 1 ' [ C o u n t r y ] " & g t ; & l t ; T a b l e   M o d e l N a m e = " T a b l e 1 "   N a m e I n S o u r c e = " T a b l e 1 "   V i s i b l e = " t r u e "   L a s t R e f r e s h = " 0 0 0 1 - 0 1 - 0 1 T 0 0 : 0 0 : 0 0 "   / & g t ; & l t ; / A d m i n D i s t r i c t 2 & g t ; & l t ; / G e o E n t i t y & g t ; & l t ; M e a s u r e s   / & g t ; & l t ; M e a s u r e A F s   / & g t ; & l t ; C o l o r A F & g t ; N o n e & l t ; / C o l o r A F & g t ; & l t ; C h o s e n F i e l d s   / & g t ; & l t ; C h u n k B y & g t ; N o n e & l t ; / C h u n k B y & g t ; & l t ; C h o s e n G e o M a p p i n g s & g t ; & l t ; G e o M a p p i n g T y p e & g t ; N o n e & l t ; / G e o M a p p i n g T y p e & 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d = " h t t p : / / w w w . w 3 . o r g / 2 0 0 1 / X M L S c h e m a "   x m l n s : x s i = " h t t p : / / w w w . w 3 . o r g / 2 0 0 1 / X M L S c h e m a - i n s t a n c e "   x m l n s = " h t t p : / / m i c r o s o f t . d a t a . v i s u a l i z a t i o n . C l i e n t . E x c e l . L S t a t e / 1 . 0 " > < c g > H 4 s I A A A A A A A E A N V X X W / T M B T 9 K 1 E k e K v j 2 P k c S a Y y N F S t 8 L C q C P F m x V 5 r L X G m 2 F 0 H f 4 0 H f h J / g Z u m H U t L t V A 6 p j 1 F l q + v j + 8 5 9 9 j 5 + f 1 H c n p X F t a t q L W s V G q 7 C N u W U H n F p Z q l 9 s J c D S L 7 N E v e w n D M z L h S Z y y f C w s W K X 1 y p 3 l q z 4 2 5 O X G c 5 X K J l h R V 9 c w h G L v O 5 w / j C U S W z L 4 P l o 8 H D 6 T S h q l c 2 F k y 0 u 3 K + 1 W l z O t K V 1 c G c W Y Y u p V 6 w Q r 5 j R m A j m a i o t x p 8 M N K 6 z q 1 T / N q o U z 9 9 V L M m q N N L 2 D i E y s W w p r n q W 3 q R b P H e 1 F d C l 0 V i y a H 3 h p b h U l t n 6 L Y o x E l n m 0 V U K E B Q b 6 P / c D D P l Q K A s 4 e b g M p z 6 u 6 Z M Y I P u S 8 F l p n U y V h Z F 1 A C X l V J s 5 O Q L K O P J e i 4 A B C m x p i r T s t T 5 Q s 1 l g t 5 3 9 O 7 I B u M W W J s 4 X V 6 V Q Q 5 j t j O I y z q j l 8 R x t e G C + l e i e b j L k h 6 U h x + Z q V N 2 8 6 / F y x Q u 8 S 1 B T h 0 Y R n T D F + 1 I w f x f I V w V 8 E K 5 j 6 t 8 R d T a 6 Q s s 6 5 e + s y A B 2 G N I 6 C R o c r Y c Y B C n D k 4 s g n P Z X Z 7 v 9 C F L k B + 3 R K n O 5 y 2 5 s O i p F L C S Z B E L Z 0 h D E i 2 K c k j l s y h q 3 q w b T A a d w / + o Q x r G b X c 6 b 4 c 1 C S T S 8 S Z 1 P c 9 r v X g r K m a d n v 8 C O 4 Q r c z h g t A A O Z + Y H M M i I 9 C E m E P f L u l w 6 U e 8 m L s h p S C k f f y 7 X s M z 8 H G 3 t L v n c g e 4 N 3 Q e H R e H j o h P 8 y 4 B p 6 L f I x x R O M N N y F B E f U 8 1 w 3 6 O h f g s F o / f p Z e 2 U v C 3 o m s g / i I / G z d p h s R 7 F r Z 3 9 y o 3 W Z c N f t h Z B O C q E 9 8 T K I 1 1 2 C L N K B B i G n f 5 9 P a a l 7 E q + m p b X E 6 G R 7 G A 4 2 h 5 6 g f e n R 9 P Q 3 i G G E 3 A i 7 i v k S s 3 7 E T w 4 z Q L 8 Q T t z A / X d 9 N J 4 d 2 n D N q X s l b P 1 j Z L 8 l M W j K 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2 "   D e s c r i p t i o n = " S o m e   d e s c r i p t i o n   f o r   t h e   t o u r   g o e s   h e r e "   x m l n s = " h t t p : / / m i c r o s o f t . d a t a . v i s u a l i z a t i o n . e n g i n e . t o u r s / 1 . 0 " > < S c e n e s / > < / T o u r > 
</file>

<file path=customXml/item4.xml>��< ? x m l   v e r s i o n = " 1 . 0 "   e n c o d i n g = " u t f - 1 6 " ? > < V i s u a l i z a t i o n   x m l n s : x s d = " h t t p : / / w w w . w 3 . o r g / 2 0 0 1 / X M L S c h e m a "   x m l n s : x s i = " h t t p : / / w w w . w 3 . o r g / 2 0 0 1 / X M L S c h e m a - i n s t a n c e "   x m l n s = " h t t p : / / m i c r o s o f t . d a t a . v i s u a l i z a t i o n . C l i e n t . E x c e l / 1 . 0 " > < T o u r s > < T o u r   N a m e = " T o u r   1 "   I d = " { F F 1 7 0 6 9 7 - 9 A B 9 - 4 6 6 5 - 8 B 3 2 - B B 3 9 6 4 D 9 6 8 C 9 } "   T o u r I d = " 2 6 e 9 9 e 3 5 - c 0 c e - 4 5 f 2 - a d 3 1 - d 2 4 3 f a b d d 6 7 c "   X m l V e r = " 6 "   M i n X m l V e r = " 3 " > < D e s c r i p t i o n > S o m e   d e s c r i p t i o n   f o r   t h e   t o u r   g o e s   h e r e < / D e s c r i p t i o n > < I m a g e > i V B O R w 0 K G g o A A A A N S U h E U g A A A N Q A A A B 1 C A Y A A A A 2 n s 9 T A A A A A X N S R 0 I A r s 4 c 6 Q A A A A R n Q U 1 B A A C x j w v 8 Y Q U A A A A J c E h Z c w A A B C E A A A Q h A V l M W R s A A E 9 O S U R B V H h e 3 b 3 3 c 1 z H l u d 5 C q 7 g v a e 3 o h P l K M q 7 J + m 9 7 q f 3 t n c 7 p q N 3 Z y M 6 Y m N / 2 N j Y / S P m n 5 m I j Z i Y n d n p 6 X 5 W 3 p O i J I p G 9 B Y E A R D e o w o F 7 P m c v F l 1 6 + I W U P B Q f 8 H k t V V 1 b 2 Z + 8 5 w 8 e f J k 4 l + + / G 5 R / g 2 h K l k h d S 2 n J L G Y k v 6 x R W m u z k j / e E I a 0 r e k r K x c j h 9 o k f K y E l n Q t 0 7 I o q Q X S q S s Z F F K E i K L i 0 u z Y m p y Q m p q 6 4 I j h x t P y q S 7 P i O 1 y U W Z m 0 / I 5 3 e S 8 s K e l D R V L d j 1 x + O l c n O w T N 4 8 O G f H s + m E L K Q n p b q 6 x o 6 L w Y x + p q o 8 v m g W F h a k p K Q k O F o e n 9 6 u l I 7 a j B z r S A d n N h 6 J h G Z e B D 8 8 q p D h 6 V L b 5 3 o 4 l Z a W y v 7 W h D z o + V k W 5 l 0 e / V t B c a X y C 8 E z B 3 d J W 8 d J G R i b l 8 n Z B a k o X Z C T n X O 2 3 b N n j 5 T V d 8 v s f J k 8 m S w x A l G 4 F a V L y T Q 2 O h r s i Z F p f j 5 t l d j j a N u 8 k Y l z 5 S U Z / R 6 R + q S 7 n s o k p G + i N E s m w / z 0 q s g E C p E J F E s m 8 N a h 2 Q 0 j E + + 7 G M o H w L l M J r P k f G X Z Y j Z P 2 Z L s 8 7 r l / n u D i 1 L T f F L q 2 o 7 Y P f 9 W o B L q Q u G S + w X h 7 I n D W n I J O f e g U p 7 v e C K z C 0 m Z m Z q Q X W 2 1 W o g q J T J K I l m Q + f S 8 V F e W G p l A j k g U O A W / o C 1 o W X A u H z M z 0 1 J V V S 0 z 0 9 N S W V U l c 3 O z U l l Z J d O p h F R X u O / 5 6 G a l S b y G q k V 5 p j t l 3 5 d I L C U A E h I i r x Z x E n O r s K B E K F H p M j 8 / n 8 2 D 8 v L y 4 K p I O p 2 S i o q k T E 9 N 6 r V q + e h W t Z 3 3 e R 3 e 0 i g g q c r K S q W q Y k Y m B q 7 Z t V 8 6 S l T v 0 T f 8 Z a d n j u y X 5 t o K u T u Y k D c P a I W r S k p q o k 8 6 G p N G m B K t u c m S t C S V J z V V Z U v I R I v J F 7 l C j i c T g E y g s q r S v g M y A U + m h 6 O l s q t h X t 4 8 N C e T c + 4 3 4 s g E I N P 4 7 O o U B F r 4 k h K n R m 0 1 L B + V A K C s r E z q 6 u u z Z P L 5 W F 5 e Y f v V N b W W l 7 7 B 8 N f Z + u Q l W 1 o b u N l U l V Q 1 H c w r 0 1 9 q s n f + J a c T + 7 u l s 7 F K p c e M H G i Y k P 7 + f p m d n Z P 2 t j Y p q 6 i w i m + F t 1 h q B T k 1 O a m f y h V y O p W y l n c l D A 8 9 C f b 0 d w O S Z P Q r e r W / N D x d I h + q Z K p W N e 2 p d l U 3 l U y v 7 M + p f J M T E 8 F e D v e G y 2 Q + X 0 t a F k g m K m l V t S P 1 V s M 3 Q n H w 1 y 4 9 r r C t z 9 t f H Z m 1 L f B E C u 9 7 U q W U V O n F R q l p P R l b x r + k t L o m c o f h 6 U N 7 Z U 9 r g 6 k g f X 3 9 M j I 6 I g M D T 1 S t S 2 l B z e s 2 L S M T F G p C y r V x N a m i a s r I 8 J D 7 A s W C q m T l S r w 4 0 C / w l a C 2 r s G 2 Y Z R q D i a 1 r 8 B 3 U 3 l a a h x D 6 F / 5 1 n l m Z k o / m 1 P R L v e V S 0 Z v 2 9 2 Q k e b q 4 h l V k a w M 9 r Y P E G A 5 V J a m Z X T G V S n y r X e s V P Y 0 z t u x R 5 R U J E i 1 k E n L X D o p y Q a V V L 9 g 6 N u H + f X L S Y e 6 O 6 Q h m T A y j Y + P S 2 d n h 3 R 2 d M j h w 4 e s A q N + Q K A 7 o 3 W 6 F R n o 6 7 P C o 5 V v a G y S 6 e k p S a X m J F m g o l J 5 E n q v b 3 3 L V N 2 h P x R F i 5 K i L q n 3 B s d R V F b m S 5 S T n W n t r Y n c f F J Y t Y x D 8 B j b A k 8 k 8 q 4 Q 6 B M e a V + U 7 x 5 W Z C X v 7 c E y e T C y V E W N I 1 U q n V F i p W V e G l X 9 e 0 q v u n L + p a V f Z B + q q r J c m q s S 2 g G u U B 0 8 L d W q B l H o k K t U C 5 0 t x 3 R 6 j z e P 6 I d E 2 j r a b U t n G m B 1 o w M d h 9 T c 3 J L K Q / 8 h l d J W d G 7 W 1 K 9 i M T v j f s + D V y j T r z 6 u x C o W W B m X U 7 k 2 G y t J J o A x 5 t P b S W m t y c i F h y 5 f Z w P h 5 A k U R h y p 5 p W J l F 1 6 o U Y S p a o 1 h M r 8 l 5 I K N z k 7 F H V V S T n Q m L R O 8 e 3 b d 6 y i U R g Q i 8 5 y m X a U I R K k o H + U r K w K C s / d R x 8 E d Z B 9 y D U 1 N W n 3 Y Z m i 4 q B + V C T j i Z b U 8 0 g 0 3 z k v B q u 5 t x A Y P 1 v O W L L Z G F N V u h i k M w k Z n C q V i c A g Q 8 N R G t Q w V w b 5 8 O f Y k o y 4 i 0 o o J V V J 7 Q k l V X w 5 7 G T 8 4 o w S R 9 r r t N J r a 6 Y E a m p q s I K 4 f / + B m V / Z n 5 u d N V J A E P p G b M 3 w o I X l y U c F Z T 9 Z m Z S a m l q 7 D 8 s U 1 y D j S p g N p F w x 2 C i r X E Y r 2 X a h p b V t x d / f 1 5 x v 2 G F g + s 1 D s 9 q / z B G J / I 3 C n 2 N L S s + 7 P t X 8 f E Z K q o / F 1 o G d n L T 9 i D u 9 M 9 O r x / e a F a + r q 0 P V r 5 R K l x m z 7 n V 2 t p u 0 Y Z z I q 3 r J y k o r o N q 6 + q y F D H j V i W v h y s 7 3 e T I N P h m w b S E 0 t b T a d n p q y r b L I T x O s x 7 Q a m 8 1 G F f y W N D 8 G h 8 b 1 X y L V / + 6 6 / O f 7 0 p f u b X W W D 7 D 8 A Q K w 5 9 j y x g e W y N V R h v B 2 q f 1 S n 4 9 2 M n p F 9 O H O r a r Q 0 Z H R u X o 0 a O W 4 R C p r L z U i A I x q r R P x D h R q U o q g M R B O q H S j Y + P 2 T m P J / 1 9 e X 0 S + k X 0 x z x a 2 1 x / a y V U 1 y z v / R C u k O s F k n e r E e 5 H 0 j D U N z R q v u X O h V F T s S g n Q h 4 Z 3 t r 3 / O 6 U n N 2 b 7 1 6 0 H K n S K u h o F D k 2 F V z 5 W 1 J 7 M r Z O 7 M Q U n z s 7 D O 2 N D V K S m d L + S 3 k 2 s + u 1 D z U x P m l S x a t 1 g H L h O h 1 5 S I X x o a W t I 2 u M 4 H x j a 5 f t A + 4 N W / r W W 3 E h p w e e F x u F q u o q e 4 e J 8 f H g z O a D v I 4 D / V W P q / 3 l 8 s m t S r k z X C b X B u K l c X 3 l o r x 3 d F Y a A l 9 H 4 A k U B u f 8 e b b 8 P i n N g F + 5 0 w p 2 O n Y 8 o U p V + n R U i 3 R 0 d M i D + z 3 Z T B 8 e H p Z 9 + / Z a h x n p l F n I y K S q d j Q U q A t 0 4 q n Q 1 m / S a x g j + N x 4 K p n V 6 z G b h y U V W K 9 U 8 e Q c H O g 3 I 8 Z G A W s h 7 1 C j K i x P / + O j c v M Z 3 E y M j + V L d g + v x s 6 l 9 U n 0 H 2 b y O 4 O a 3 y 5 b s 8 A p O I x k 6 H E Z q y t N R D 4 Q w J d x O G V K I N T O b / 9 V z d 3 Z f 6 d 3 N 0 l 7 e 7 s M D g 7 J 8 R P H 5 M F w i b V a m M q R T J X a V 8 K 6 R y c W a Y W e P 6 v q 4 P R c R m 4 P V V j l Y z z J S y g / m I q k i j O b Q 0 b g W 0 f M u L M F p N Z y f a i a 2 t p g b 2 P g r X z 0 S 6 i m q F g N l f E S Z K O A M S I O l x 6 X y 1 9 v V M r n d 6 v M U 6 Q Q L v T k D 5 i f 7 s 4 1 V n i T Q E T I E o Y / 9 k S i D D i 1 u K j 3 V x z O 1 o u d + r e j K d + l q l m j q n v T S g Y v S X Y 3 z m u / a M r U D l S 6 l G 5 n p q e k R v s z + N a 1 a P 9 n S h q k V O b l S F t a X 1 E r n 9 7 n X X Z 8 g W H p i 4 M 3 T L i + W Y m R N c 6 w Y K T W 3 8 S b g k F i C I u 6 Z 1 s l Y P A z G w a G A T z 4 H V r 4 5 T z S N w p P V N K G w V h T f 5 G S E U v f 7 H y + l E L 1 i 2 I l U l n i W A m Y K d 9 j 1 3 Y q d q x R I l G W l J r M k F X c L 7 / 8 S h o a 6 v W C w / T 0 j E k m g 2 Y 2 K h + k m p w Y 1 z 7 G m D Q l Z 0 3 d 6 u 3 p y d P 3 I S X f N x 6 a n u E x o Z / l G l b B K D z J A I W b Z z X U L f 0 0 C I u 6 x 7 Z U S b i S w W I 1 Q O J 6 y y L g d 7 r q V / Y / X A 9 4 T 9 y y 2 t o 7 g j N r w x d 3 8 r U A p r c U A 3 7 f I 0 e q h K Q X V O s o 0 Q Y u U l 9 2 S t q x E q o z m Z G 6 + j r 5 6 e f b 0 n j k 3 W y m g j l t r b 1 q h o 8 b 5 y E V g 7 h 1 9 Q 0 m U V w B L O R J F + Y 5 Q a r 6 x k Y j I N 8 D 4 X C Y r V M i h a 1 a g L E X x r s A 3 z c 0 9 M Q + v 9 L 0 C T 6 H d X E j Q J 8 O / 8 M o I N l m g P c k P 9 i W x F j 0 M g v U n N X h / I O c 6 s f 8 M + + d H w a / F w c r x y A 5 J G R O d g f 7 O w + o 5 F G S b X t q T S b k x N E D M p q q k v 7 E c T n d x b y i H J m a m 5 u y U m M y Z B J n m g b A 2 A A 5 w n 0 A + l s N S i R P G i O g S r E 4 d Q 4 g 6 Z A 0 e F 4 A i N T S E t + n i I I x M N R M v m O 9 8 K p u F F G S h S s k k n q t o D G g / x d t X D z W Y r g c m y 2 x P p f H i 3 v i D T / h d w D + m K 3 t k x e a e I b 5 R E t s 3 d n u p L k W d 3 p 7 U 3 t j r Q y M z s m 1 J 9 X W D x q Z d o V 7 6 d J l G 4 A l X y E U m e z H j 9 g f G x 1 T y T W f N T Y k Q 0 Y H + l u j w 8 O 2 H + 6 P A N Q z b 3 b 3 Q N q t F 0 g y X y n W A 6 R p G M O D u a k k H r y 3 B 8 8 + O z u z 5 J 2 K w Z O B v m B v K Z h I G Q a e 9 q v B V 3 d d e U C I y g L 9 v 2 h + + W O 2 b t / V k d Q C R p 9 c n d k p a c f 1 o V 5 + 5 r Q M j U 3 L h R 7 n g 1 d V v i D f P S i T P 1 2 a l 6 e O H p E q b f 1 9 Z a f P 8 9 3 3 F + X 7 7 3 8 w 9 6 O b t + 7 I x Y u X 7 Z o h r 3 V f l E r t 3 w w M D J j k C Q M p g D T h + 8 D g k / 6 8 g V 7 A N Q w O q 3 E B o p U v J G E K A X 8 4 0 q 2 b t 8 y 4 g f H E S 0 m P m r o 6 I w s W S D A 8 N J h n Z E H q Y q C Z D 9 T i 1 a B r 1 5 5 s P k Q R p Q D x N F a D 6 b S L v w E R 9 z a u / t m y Z N M 8 Z X d q Q V W / o N 7 s l B Q v 1 7 c J N T X 1 8 t O 1 H u m Z P 2 i Z x 7 S I l N a Z 9 r q M v H k 4 b R M G b w y 4 N o B C H x o a U r W t Q p 5 / / j n Z v 3 + f v P T S i 9 l x J P o + v j I 7 i Z S Q T z / 9 3 M z P D x 4 8 k H v 3 7 s n P P 1 + T b 8 + d l 6 + + + l o e P e 6 X b 7 4 5 p 2 R 6 I q 1 t S z v i / J 4 3 O K A + F o P V S I g 7 Q 2 U W 2 O X e s J s m 8 q T i p P U P R 0 e H l S D 5 5 M Y o g f 8 h F k j Q H D J Y e I y O D M v C f D r P K F M M 3 J R 9 l 2 9 R p N f Q f 4 o C E n 5 2 O 2 k z m w s h S 5 w A / p g t C f M 0 p M q o q M s s x k + / 2 S 4 k / n T u Y r T h 2 T Y 0 d 5 y W s o U 5 e T j s x x 8 W L c h I a e D f R U H T 2 W d / f H x C u r p y H g 8 e / / z P / y K / / / 0 H N s i L 6 s e 4 V I W 2 2 D d U e u G u 9 M Y b r w d 3 L k U m s y C 3 b 9 8 y 9 y Y P v q c 2 x g j h B o + X N x + j n k Y l X R x s x r C + W 2 / f s N T X J q W + v s 4 q 3 m p V q j D 8 8 4 2 O D E l j U 0 t w t j j Q A M V 5 3 P t + E L Q K P x l e 5 a u Z f Q w O N G f k r j Y e y y F K b I 7 9 K f J s A T V 3 M S P 1 F Y / d y R 2 A H T O w W 9 f Q J l 2 1 K R m b z p G J N D s z Y Z U a U z X S B x M 1 F b + 1 d W m r z O e O H X t K P v n k U x k e V i J p Z c b 4 c P P 2 X Z V i z y 9 L J n D n z p 0 l 3 1 t W Y N q E 6 8 M t m E X M A 3 W Q 6 e 4 4 1 + I v W A y Z m D 3 M F A / U w 1 1 d L f q Z c l O N m F a / X p B / k M k N T s 9 Y / h S D 8 X G c Y B d j j S o Q I U r z t R g q 4 i Y e R q G P s A S c s / M w S x P 7 s x k M F D v j b 8 e o f H O J L m m r T s n Z f T m D Q Y W 2 0 F Q C L G b 0 E V B 9 O J 6 c n M q q O 2 F Q K Z m x + / b b b 2 W N F p z r 7 u 7 S b X 5 r F 4 c 9 e 3 b L D z 9 c N I 9 2 P m v Q Q r v 5 p F R + 6 l 1 q D c R R 1 M z v g S c F 6 i C z h X G u x T R f D H C t 8 q A F L i 2 v l P G Z E v O E e D R W u N J R 2 f G u n 5 g Y 0 / 1 x e 1 7 U X E j u r Z y + h Z 9 W 0 p N 3 n A M Q D C k U J h j S l P f g H C o v n w 1 f n 0 q p x C x d l B 5 9 J j z C m d r + + g F X V h B q z y r 7 R O Q u o c a W R / 7 1 b J k o 3 L s p o f T / 2 f T K 5 N w q J P 5 8 / q e V 3 m r T U V J R J 6 8 e 0 U J c T J u q 8 t G N C u 1 Q L 8 r + m j 7 Z 3 V p l 5 m 3 c f 2 j x q S z X r 9 + Q 0 6 d P B 5 + O B + b 1 L 7 7 4 0 i R W S 0 t L b i B 4 B f C 5 C 9 / / I P V 1 9 d p / G Z G h w S H 5 7 e 9 + K + U x B P b g m a J u T P g Y M t U e + A y O o z T 9 M S y Q Y W B m H p o q k Y M t x R t A w o A I n j w e 9 K m 0 R k p j 8 + r U v y j w / r 4 7 X G Y D y 5 A e I E 0 z i w l p r s r I x 7 e K 7 9 P g U 4 k B Z i X 4 h g H k 9 r W x 1 b q S 0 X 4 i v p p 1 y V H 9 v t V b N T c a O 0 J C V d X u k 9 K E q h J B C w S Z w P T I o + z A q o 9 M h M P r U 0 8 R c 2 B 5 Q M J 3 3 / 2 V d H Z 2 F k 0 m A G l f e P 4 5 O X n y u L z + + m u y d 9 9 e m 1 Y P a P 1 5 R i o V j q l D g V o 2 F Y l q h A R A q n I / w F X H T 2 c I A 6 t h l E z c C 5 m W c + + B h D x D I c R 5 z D c 2 N R u Z c J O K A 1 L m 5 / 5 y G d T f B t 7 3 M Q p m 4 B 5 u 1 f c L D c 7 i H / l z X 5 l d W w 3 m 1 2 D k y E o p / / N K M H b H Z + v c 8 T Z D s 4 C X 2 r 5 U 0 7 x f 9 j W 6 y K y k m b B R S o 9 p k K g g J V p a n 9 w s l y / v V c n n 9 x v k / E P n + L o S V j I c R E E L C B l 9 S w h 5 C Q I D U P E 4 P z j Q a + p p e q z H T N Z x z 4 G p e 0 o 1 o o n Z R e m s y 2 T D N H t Q M b x / Y R g d e i + S K V x h o 6 h S E h a a K g H 4 X q R m H A q F T E M j 5 h d b g 8 h N q K 8 D 2 g 8 E C y o B g D f T x 4 F Y h M Q l f D f G V 6 8 Q P D d W Q l j V A x z b G S s j 7 b n o l n P T K U j l z m 1 X 2 n Z P i c x i n V V O i / a l 8 H O I c I J l j 3 4 C h f v F / U b J i K p d p U 7 a j G m L z + c 3 G 1 V V l W Y d D K O j s 9 u I 2 t n V b S Z r U r i / g S c 7 q K 0 s k d 4 R 5 y 0 d x U q m 9 + W s Z t / c q 1 g x B F m c 2 x A g o m s h H G j O E Q Z J 3 d 7 R a a Z / P 7 M 5 r t / q Q d D O 6 0 r y 2 4 P l R Z O q 0 O B u s T A z g F U C p F R C p u d K r U 5 s Z 3 K 1 c p t S a X m V z M w F h o c K p 0 7 h Q b 2 Q n r a A k R O q S t U 3 N B m x o l n / U s h 4 s V r Y w O l g 4 c o R x d j Y y q 4 8 k 6 G J f + F p P n t b C f s c H A S Y G B t b 0 R 8 Q r 4 R C 1 r O F q f 6 s J I k D F t H o Y L A H D c G t G 9 f l 4 s W f 5 O u v v 5 V H j 3 p t P M / n f R Q + Z m E 0 e l M U 9 Z U u l B r W O 7 a n u 1 c e / 4 r O l 1 o O U S m V 6 0 v l t u T X w u L 2 K l 2 r 1 H o 3 F q V 1 h 8 w E b i I 8 l G G v 7 p + x Y y x 2 q C 5 f 3 n O e 2 4 f b 0 v L 2 4 V l L d c k C t a 0 I l G l n + F C R H X 4 K b m 5 u 5 c 5 u W H 1 L h v z s K k r y f w c / O / P Y 6 H 9 c U O e h f x T n Q A q u P y m T l u a m v O A n H g w r 4 I J U i K y o b B 9 / / I n U N T T K 6 d N P y y u v v C T t b a 1 S m a y U P / 7 x T 3 l S N o p C U 9 / D I F A L l X p o q l T a a z O 2 q M J m w e o L l R i E W q z B 8 c I S e C u w r Y T C k e B E O 3 O H H K E 8 q b D 0 T U 5 O a u v 5 W C o q a 1 W i 2 G n t h x D E w w 0 k r g f W m O T K Y E U w 1 k R E W v 9 8 U V A R y y v K Z W R 4 M G 9 c i j G m c P g v L J V M D 8 E 1 q L 2 j y x 4 C 8 z f f G / b X o 3 P / 3 G 7 t o 0 U s Y P S b e k Y 0 3 x b j p Q + m 8 e X C j X 3 7 z T k 5 f v y 4 t L Q 0 Z 9 8 F C V R T W y O / + c 2 v z W M k D k g 8 H H 5 X w u F W J 5 V + e O S e 7 / b Q y l r A a g w Z 0 f y 3 Q y t I T c E 2 s G d t G / R 1 g g f a 4 p S s 6 d Y W c 0 F + 6 i 3 L y y i r X D O z c u H C D 9 b i h i O s R m e o X r t 2 X Q Y H t R J P z 1 r L S L B F x k s 2 G s M j I / L w 4 U P r S 0 E e n p H k O + n O R J 3 Q v l 6 5 e W p j y s V D o y l k o u 5 5 e D / W 2 o j P H V K Q A e j w l H O E R d h T Y m K u R I Y G + 6 U m W b K s O k W f s x B e e f V l u X / / v v W J e O b 8 C r p o L l w M b k c R t U Q u B 9 z F A O W w n C X S o 5 h 7 C o O e k + a 8 / u d L n V e a m E Z N d f V s q 1 O J P c w 2 p I W y Z k m N P 5 K y z J i M j r q R e Q / 8 8 0 6 f P m X W t p s 9 8 V F a f / r p k h w 5 c t j u u f r z d b O u E K B / O e v Y W v H B B 3 8 r p 0 6 d N B / A 7 5 X o X 3 3 1 j T 1 v u J P O M e T A I j k 7 N 2 c R g v C j Y / w H 6 b N 7 z 7 7 g z n x Q g Z H G o L 6 h w V R C p F y 4 5 Z 6 Y T c j A 0 L i 8 f K x Z X t 6 3 V P 1 E L U 4 H V j 2 / Q k g c e M a K 0 A A v M 3 + R o h A Z k t G / S q W W T v n H 1 J 5 P v s L A k w J 8 c z 8 p u 9 f g A L s 6 a K F n w b 4 7 n p h x / d b t S K s Q u B s H 4 o T P p R a l p L p D X t g z L 7 2 9 z h f r + 5 5 y + f i T T 6 2 S N T c 3 y 8 m T J 6 S 6 b q n H A Y O v J 0 4 c t w p Q k q y X x Q X X Y m / W l H A k C M Q 9 d u y Y n H n x B f O o i F Y 6 7 s E y h j G A M S i A a s f 4 D 9 I n D k h X r i H 5 / v y n v 5 j H P M d I O Y j F C h 3 n 7 p X K h Y d l c r C r N l Y 9 Q k o y q F w e G V i O A 8 T d u y 8 3 h Z w G A C k K k Q 2 L u G 4 d N W O F t 1 Q C 3 i c 6 5 a U Q 2 r T v B O B f z Q r l g c f F a r G E 2 N R i T 6 x g U y T 3 N w X b Q q j n D u 9 T l U b F 9 f y U 1 F R X q d h f s D g R T 3 f O y r 6 9 e 7 Q w g 3 E P y f U V G i b P y + M + N y 6 C p 4 S X D k i k F i X f V u U i / R p c m b 7 9 9 r w d R z v y E I E + I J b B v / 7 1 I / n s s 8 9 l Y s I 5 9 I Y B E e 7 d v S d 7 9 X 3 b 2 t q k 6 s j v d N t q q i 4 E g 1 j t 1 b P y z O 4 F e f s I n v P B B x V I M H 4 D L G f K j g K r a Y M n T w z 8 I 7 7 + + q s m 9 Y e H R 7 R c p u 3 Z 6 U P h O Y I Z 3 Y d m D r 8 T A W t 4 p p H Q A D Z L p x J D 4 k g B 4 8 S 6 + 8 K h P M k R y / n 3 9 Q 4 W H q f b T O g r 5 R 5 k q 1 J 9 T b l m / r w c r e u 1 Q t m z e 7 d 8 8 e X X c v / e P Y s d Q Q W k U t F C A + 4 Z r T m j F f C + P H n y x C x U Y V i 8 i b z c 3 T z Q V 2 N c D I / w 7 7 7 7 X j 7 6 6 G N 3 X o m F 5 K Q i M j + L k Z E z r 7 0 n q Y 5 3 9 O q i f P H F V 3 a f B 2 r X t P Y V f a V k F Q 8 i O T 3 1 1 B H z p E f 6 V l e W 2 X K m 4 Y o L b B q J X i 8 E T 7 Y o M P I g S Q u B G B I A y X r k 0 E E j 6 4 j 2 H 3 / 8 8 a J N 7 m x s b D I j B u r s 5 c t X s u 8 O 8 E 5 H i k 2 N D Q Z n e G v V J g o M U U C m a A C X Y p H L D / 1 8 f t Z k M T / P B V f f t j K V / t P / 8 X / 9 B 9 3 b M l S U l 0 l N V Y N M P L 4 q T x 3 e a 5 l D H 6 C 9 v U 0 y p b X S 1 a 5 9 K z 2 e L t 8 t 9 0 d c Q Z R q B 6 l a G 5 y S q Q e q f t R o g S e l 9 9 E j L W C n D u I s y / n N B u M m O O z S X 0 N K N T e 7 i l W t / R a 2 Q 0 P D 8 v T T p 2 x u F i 0 6 A 5 c H W x d M X S Q G x O X L V 8 2 4 Q U X F + 5 v K S m x B 0 F b r K j O G i 4 s X L 5 p 6 d v / + Q 6 v I f S q Z f 7 5 6 T d X H B v 0 s f Z 3 c K o x h Q O p v v z 2 n e b o g P / z w o z w M g t R U V V X J j R s 3 p a m p y V T p Q m C 5 V B 8 S g C 3 P T U D R r q 5 O a w A B 5 2 g w d u 3 a Z d Z C r + q C x c W M Z M q a s m 5 T 1 R U L 8 l D L M C 4 O B X l T j B 9 f I f j 3 9 + 5 g b q t J W 7 x F c f u N t Q X Y t o l I f P j 9 l S 3 9 1 d M H 9 0 j / W I l U z N y 3 g m I G L S r P E + 1 P J C r b b N G y D 7 + 5 I Q t N T g p R e R l 3 u v m k X H q v / N X 8 0 a b m K 7 V F n 9 f W / K i 1 9 I N D Q / L T x U v y w g v P L a v S R I E 5 / r u H S R v f a l t m o N S D E F p 4 W N O X Y e U P g m 3 i f H v u 3 H f y 7 r t I o n z g q 8 Z v + L 6 d V w 9 R v a j o O O 0 W k h h c 5 3 4 q s E d v b 6 + p u 3 j T R z + H d Y / Z y h h z k H R I K d R K V N P D K m 1 Q q + n 7 L Q f U O T + Q G w X P g v q K d O 5 o b 5 e j R 4 / I 1 a s / S 3 d X h z 5 j p a S 1 z 1 V f 3 2 C O s t 9 H 4 v E x C O 1 9 B D 0 q l H O p e E G 6 K h D G D d c o C G / O s h n N N 9 3 H 0 l p b u S B t z V t L q i 0 n 1 D v P P m U j 9 Q + 0 p R 4 f m 5 B X X 3 1 Z K 0 C V 3 N X + B C 0 7 + M t 1 W s l c A b A 6 I M S i J a K F 3 7 t 3 r x k F S F 5 K c e 3 K l a u m L v G d y 4 E X 7 h s v l b t D Z X J m L + M 9 b s b s w e a M V O G x o d d Z n T A M a w V V p B N 2 + K X u I Z U g E x a A k w F P y N X a 2 h J L Z s z C q x l r W Q k Q 5 4 s v v j a p A 0 E g T s / D H j l y 9 L A R 1 E s L A H F H R k a t n 7 Y S s E Y S M W o 5 V Z I 8 C B O 5 p + e R 1 N Z W m y r o g c P w D y F C N a k q e 6 o z L V / f S 8 a 6 U / F t 6 6 m A y x E q s T g v + 3 d F C n K T o Y S 6 u m W E o j D O H j s o g 4 8 f W E 5 i T K C Q A F P S 9 + 3 z h M q 1 y u 2 q C p 3 s S i 2 p 4 B A L T 3 K v o n g Q w + + 1 1 1 4 N j g q D a Q b v q O Q L A 5 0 e f f 9 4 e z q P B M w V + s t f P l T J 8 K a 1 / l Q k V F Q v P Z A E n 3 3 + h b X c x 4 8 f y 5 q l N x t I M f I U E s R J u k u X r s j R I 4 d M / S S f I V + c E Y N K m a D F s u p d P M b G x u z d I b L H 5 c d L Q 0 T z 1 T S K N F x T q R J T A R n 8 R X I T D H M 9 Q L V z R F p K q E X d P 7 i n c A O x G d i a k g / Q U l 8 j k x g c t P / g / e N s L o 1 m B C 2 u h 5 V t A G I P R M k E M F z Q t 4 g C Y 4 Y n 6 X I 4 s 2 e p G Z g J b 7 S m n k w M T h J x i f 7 I 3 / z N r 6 1 f 8 5 c / / 9 U M I 2 F V j E r 6 q 3 f e t t m + W M a 2 C j Q m / H Y c m c g D + p k P l f w 0 P p 9 9 9 o V 8 / d W 3 2 n D d D + 7 I g f J Y L Z k A 2 e z V W I 8 n U 0 s r M I Y c J D V r E T d W L a h a n 7 E y X i + Z V g K 1 I L W y S + G G Y k s H d g / v 6 l A i u R g P y U A 1 Y V o D H X r U J 0 B F o A A A m e 4 X g o 6 C c S h W e w 8 D Y i K 1 4 i p Y F M X 4 A t J p v n I L d e q I S Q E W L H j / 1 + + Z R 0 E c s P x B t p 0 A 8 u D l V 1 6 S u r p a U 4 u f e e a 0 v P H m a 3 b 8 + e d f 5 j U 6 v N t A X 2 9 w V B y w a K b S K V X 5 8 r 0 o C n k + T I X I Q 2 x 0 X 8 a b A b 7 a k v 7 X P + i G H L Y q b a m E q t K e a G t j t V V 6 W l Y j j + q / U T N 4 Y 5 X L 7 a b F H i M b n f 8 4 0 E c I g 0 J m 0 D g K W t F i p B Z g H V 0 s Z f T H L p 7 / V K b 7 r 0 p z U 6 6 P s B x Z k b K o g z s F 9 O l o B O r q 6 o x I q G g s u r B r d 3 d W Q w A Y F S o q K p d I m 0 I g n 7 / / / k e V g E r C U H 4 U i o P B u r v z I Y s e y 4 Z u G F Y o 1 t m 5 4 t 5 p o 6 A 5 w I t u f u L v 3 l A i a 9 4 m G A m I m x q B O r a 3 K S O 7 m k v M v W i C g c y Y w o 7 2 V T j u 3 t U d H D l g u G C 8 h B B i V B i c X H F 1 K g R i T 9 C R x 3 p 3 9 s U z 8 q y 2 7 M W C i l a M A W C r w f v Q B 0 R N 3 r t 3 t 7 S 3 t b m x u x C Q 7 u S f b 3 j C n h J R 3 L x 5 S 6 X 0 s / L s s 8 9 Y n E S P Q g O 1 + C H i P f / h D R a 2 r s x T 6 d c H D E X 8 e e i e P w h 2 3 e s s r Y + b l b Z M Q t V V V 0 m v 1 m M K z E k m 9 + a M x c T h a F t a 2 l u b r a / S 0 d 6 W 5 8 X t w c o b Y Q x N l 8 s l l W g Q B g n z o R L p P / / n / 2 J j Q 2 f O v C A f f / y p S c R b t 2 7 b H C A 6 9 Y D B R x / E n k 4 2 h g X U I C S O V 0 W L A Q a R A w f 2 B 0 c 7 A x h U n K n 9 T d m 9 e 5 e + U 7 W p a V 7 S + k h N L U o y Q K P j j B f l N h 4 Y F 0 O d x u a y 5 m 8 U q H J x w P h w r b / c K j i G C d J G I K d 0 6 I 7 7 Z 8 n 9 5 7 b s + p A K W 4 E t m 2 D Y W F d l U 9 0 9 v I Q q p r + D z x n R i K J o 0 D 5 L W J X b 1 V w q T 5 8 6 q X 2 E r 2 S X S q o D + / f L + + + / Z 5 3 3 2 t o a m / + D C v T c c 8 / K 4 8 d 9 F t i S y p a Z m 7 I g 9 h 4 1 N W u b U 0 P 7 h L U S Z 1 K I u Z 2 A F K i v S J O D B w / Y g H E c G F f C U u Z B Q 0 I C + A g S Q 5 2 4 H g N 9 z t 9 y b G x E v 3 t e R o d 1 q 4 2 T z z W M N 4 W M D M T T Y C x q I 4 c P X L l r y m 7 8 k + R g Z / S + 8 U k t i 1 B d 3 M y U + P j H n 5 c + y S b g j a e P m g W O d Z t o B V n z i U I O j z + F y R E F n X 3 M s 2 E 1 j 7 4 V E s y r k V R i C p t + z O 1 b d 2 R O K 1 R T U 6 N U 6 j 0 4 t U b x 8 S 3 c Z W Y l M 3 J b K l M P 5 a 2 3 3 p Q f f / h R D h 4 6 a F 4 F q w X P j 0 9 b X 9 + A q q k T M q X v + N L Z M 9 b a b z b 4 b R + g k k b q / L n v h G V E a V h W f B f y X T 9 D Q 0 D c w 0 L A M 5 1 I T n z / Q P + A 3 B x r k r L K W v M w x 1 y + U k V i T a v l Z i K v D k o h / S L e O 3 8 c i u 2 8 q a y Y z h c y a S E A 0 F O H i p + C s h 5 s G a F e P P 6 U l C 8 4 B 0 r X e q Z M c t y 6 d U s O H T p k 9 4 Q J R a a H d W 0 G b J l b T n g v D 4 i J l 8 L L L 5 + 1 / T / 8 4 U 9 G O t T D t P 5 G V 0 e 7 H N Y + G J L o u e e e W e J 2 w 2 8 s L C R s B i 8 e 7 w 8 f P J A D 2 p q v R s 1 b D j j 8 f v 3 1 O X n z z d c C i R x 6 o Q 0 G 6 i Y S Z W h o 0 L w d T p 0 8 Y d J 4 o 0 E Z / f f / / q + S 0 W 3 D s b + T T M i B e S W c 3 Z u y + V L f P a y w U G n r h Y 1 B a b l D q I V 5 T Q u u Q b V E 4 z q f M n L J Q l p O H F 2 6 7 t d m Q N 8 q J K 8 2 M Y 1 N u d b E k 4 Y O P J m x e 3 e 8 O 8 y k d m T D q K 6 u l I s / X g q O H J B W e / f u M m l H q 4 m 0 Q p 2 r S F Z I N R a 3 R 4 / l m 2 / P y Z E j h / L G u Q C / z Z P N z U 5 K v 7 a 2 B L f s e d Q b G 5 F 2 r U B y v v z K W f n q y 6 / N a 3 u z g G R m U u a L K o V / / e v 3 5 Z 2 3 3 1 o z m Z g Y S W M X b t z C w L L K e 1 X W 7 5 L 5 x d V Z 6 2 j A 0 P D P F F j O Z v X Q L + M x N a H y 2 W 5 w b D v 8 0 + 2 C n c z V x c 1 M G 6 j V F g a V / c G I C / X k Q S W + f v 1 6 V l + P g q A f Y b j I s f m j / D i Y Y v L F A A F w / 2 F y I i G X 9 2 g H n B x 9 7 d W X z V W J i v D 1 N 9 / K v / 7 r H 8 1 o Q W y F T z 7 5 R B 4 + 7 F H V M 2 n j W v / T / / g / 5 K m U G 4 F a r X z P v / C c D Q p v F s h D 3 L c w t P D 8 6 3 k H y g j 3 J f I 2 C r 4 f / z 0 W Z S j r f k X L d X W / c 6 X P 9 5 v z t Y + 1 w 5 g T J D a h f Y X f 4 3 T u 7 O Z i S 4 w S t B 1 R R 0 j U o e H F L h l P x z t j R o H 5 G + u S B / 2 n a 9 d u W K e b 1 p j C Z r w F I H 0 Y a 8 E I 8 d F H n 8 h / / S / / z T w E X j r 7 o q l f e I U T x P K d d 9 6 2 7 2 S 8 B u l G j P H N A H 3 F S z 9 d z m t Q N h J I a N 5 / t R U 8 D G v J N d 9 8 t F u s g T 0 P 7 t k + C z Q Q 7 v n O 3 b u a X 8 c k W b k 2 z / 6 w 0 W K 9 / S i e 1 4 g S b N 1 / b P n n / m w v u M c u R O r l Z q T S / + 3 / / L / / Q 8 z 5 D U 1 t 9 b W S X q y V r j r V a b X Q A J a 0 u 5 P O V I u / 3 n K V j W v M y X n 8 + L F 1 9 K m c f A 8 D w k w j I L Y E e j O S C E m A m t f f 1 2 / e 6 I c P H z a i Y c 6 m z 0 Y / g x U Q 4 3 z a N g t m O d P f u 3 z p i r n 5 I A G Q 2 i T e g / d b q 1 R B d f 5 S V c p f v f N W t k F Z D i w 6 5 1 c / 5 H d 5 B q b A Q 3 r 2 w 6 D T z 7 1 8 / 6 A 2 Q s B F 4 q 0 w Z + K 1 w I e X X u v n D f r c V l + Y r m H 7 2 o 9 i q 3 n J n C 6 2 2 b S Y s W 1 1 Z a l U J r c g b t 8 n F 6 8 X r s k b h H 0 d L T K e q p c j z d P Z C k T F + u x u v Q 3 g E o P P M q g A z p 0 7 b 6 4 z j B s R 0 g v L X b g C c v 7 8 d x e k 7 3 G f j b U w h e G j j z 6 V 3 / 7 2 b + w 6 q 3 E w n Z 5 p I t u F k a F B q a 6 t M 0 m L R L l 3 7 4 E 2 D q z z m 5 J y J R y V + e S p E 9 L d n T 8 w H Q b G H C T 7 Q k b z U P 9 o P J D S S O K o C 1 A c w t M z s A g y X X 9 y c l z q 6 w s v b M B 6 W d e u 3 5 T X X k P F o 8 q o d j B V I t 8 / K k 6 z i O K d w 3 M W H Z i Y E 2 u G 1 p U c g V j W R r f a o J q 1 L 7 D 0 4 i S L l Y / j h U x K u t u r p L 1 t 8 0 O M b Q m h j u 6 m g 5 y U x q Q z R H g p h V f 5 M 9 0 p m 1 y 3 H K F + v H h R n n 3 m m e C o M G i t U d 0 Y f 7 l + 4 4 a N S f G 9 / N 7 X X 3 9 j a t 5 W Y 3 B w Q B o b V C J q 5 Q U Y E L x 0 5 N m o p G w 5 T + A Z D A L M N c I i S Q V h M q E n z p B K l 6 7 O D v O F r G + o N 0 n H f Y W k G 1 M y i G n B i o y 1 t f V Z y U T / y F Y 4 D D 1 L H B j m Q G V G T W Z R b w + i S 6 1 F Z S N c A Y F 0 A N G s / A T S 1 c L q C u W K Z N J G J s 5 s 7 q x 8 L D 7 h i N V Q W y o H 9 x e 3 I s p 6 k P j k p 8 0 n 1 O H u d l X r y q 0 A o 4 R 6 e d + c j U 8 U I h S R e W j R m 7 R i F A v 8 1 Q Y H n 2 i / g p g I U 1 Z B U R d f e W X 5 e V I b C d 6 R 2 A v h U G L A j x U V A t c f 9 T 6 W m 7 d u S W p W G 5 u 2 V r N a 8 g 6 r m Z W M N E P V p I J F Y / V x D S J 7 I p L z 9 4 f L p L k 6 I / W V r h x 4 f t y V m F v m V U k c X 3 E d W m v / B 0 M T p n P w Q M l E z I m 1 I E s o I 5 I j l C O W I x L 7 8 w G R W M W R b X W l y F N H N 8 6 C W w h r 7 8 W u A p V J V x H C p P G 7 u P Q v B w L 1 h y e w r Q S k F N I I n z 2 m L a C l / P G P f 1 6 X 5 W u 1 Y A C U 0 M x R M g H I t J y f H N f p 7 7 3 / 3 r v y m 7 9 9 X 4 6 f P G 5 D A a s h E / C r Z 3 g y E Y R z W J / L E 4 3 8 8 C t x X B 8 o s 3 l g P 4 b U u J G x a d l 1 8 H h e v w x P h 7 W Q y S m K I s / s y r 3 3 a t f n j Q K V 1 9 U n l 9 x x 7 o g D r v v j d D r f a r x Z K H F u q 5 v 7 x 6 S y K A J 1 f M W V 7 H p 6 e r O 6 e 3 F Y N K d N I r m + / / 6 7 1 n f 6 4 I O / M c f Q Q l J w I 4 E U t t B c y y y 4 R g y 8 k a E h 2 6 d F j Q P v X F 6 m q l 0 R h o Y 4 Q E y m y n i w k m G z P l d 4 m R q 8 I m 4 O l E r P q C O d j x f / 1 b 2 k f N f X K I / m D 2 S X A f V 4 7 Y C q 7 d r 6 r w Y M n L + w O 2 U L t n n 4 K L N r g y O L 7 R l x b C c v u X P s u n v T a Z X K W / C 3 J c 0 2 n d B o Z f Y B O l Z a + r K Y u O J h Q B z 6 F 0 e P H D Z j B Z 3 8 P X v 2 m M N r I U f c j Y R 3 u F 0 O S I c m P 8 t 1 V Y 3 F y q D / Q F 7 T v 6 o L Y p w P m 0 k 9 Y c 8 W j s H O z N r 7 o 7 m x I Y K r Q C D c g 5 B s c W O E f Y / u S U d 6 q V / l c i D i L 1 P h w / A k X g u s L g V E g T R + 3 / 6 C L R d s G 9 w T 9 l f c T G z J O F Q 6 v b Q V H p / V Q i t Z X D G U V G d n u 2 X S S n i s / Q 5 U m i d P B r U i 1 V p r / O O P P 1 l f A H R 0 t M s n n 3 x e 1 H e t B X w v n t n 4 B h Y L V M O N B N K x J B Q R y Y c F a 1 B p y T g S x o j F x Y Q M a f 8 S E F M j D L + A X B j M s P W T B v n + / f v 2 y j O n T 8 k b h + a K G p x l I u e + p v x B y H M P K u R e E W v s x s H K T 5 M R h 8 Q f 5 y J b 2 w + 2 2 e O g P m 5 m 2 h I J N R Y z Q b A k s W A F s l w o K R x i 8 a h Y S e W j X / D t + X N y 8 e I l 6 7 w j A f C M o E V m C g L A m k V U V L 6 T i k H y Z F s P s M o B n h E r G o s B P B n o y 6 6 8 G E b / Y z c r 1 v 8 u q i H P S v 8 m D L 6 T g J l h 0 O + i f x g F 3 8 W i b 7 M z s 0 s s d n 6 g F 0 l T V 1 8 v r G Z f V l Y i d 2 d 2 m S R i i r 8 H 9 Y 1 V M 6 K 4 + s P n c r 0 3 L X + 5 k p F P f 8 y p 3 6 h v z + 1 a W X t A 2 n l D B 4 C c x J R Y e x 9 K y R H s 5 Z O I T X A c p N w 1 T a F P b S Y 0 x 3 m x z U 2 V D T n r i n t J V U M G e r J k u q + t F R G F o i C Q 5 I s v n g m O 4 g E x / v j H P 6 l a t z e 7 W D W 4 c f O W v P f e r 8 w 8 7 M F k x Z s 3 b 6 u k + k z + + I c / 2 3 w p x o X W g + i c L H 6 / r b 3 T B n J 9 f 4 V K z 3 u 3 d 3 Z Z 1 C J I 5 P s 3 V N D q 6 l o j D G Z u G g f U t b D X B l a r q K U O e G K y 4 F t p Z G 4 E v x d V 2 f g t P h O e P b s S u o + 9 J b 3 T t Z I o r 5 F E w 1 E Z n M z 9 T l S N C w M T O R a 9 N w / N m i Y C 6 J s R H C d M 5 N X C c S Q g C Q e h / V x y 7 + + T H g V b V x 8 3 M y U + u 3 S T X 9 p U V N f v l 6 f b Z 7 N S g Z c b H p + R C 4 9 z H f f a i o x 2 i v N b P K a i M 2 C J Y c G D z + L I C p B A V E A G b I l G F J Z k n 3 7 y q b y l B I v C Z a y + u t 4 7 Q i B / b d m X G 0 x d C U z X q F 7 B A l f o H l Q w P D c g W B i e K P 4 8 z 0 z i m f 0 7 c s y 7 I 5 X C 7 + T B d 4 T v D w P p V 1 1 b b w 7 I q F + s N f X i n p S t 8 M 6 8 s L 6 J M r 2 2 9 H N 4 t J z u z i 8 j Y h W G t Q z 2 W M k f V Q + L I G p l d 3 1 G e C N C i a 0 H L h / c s E v W V E 4 K 9 j M L W r + 0 j r m B 3 W A c K k i y m J a X X z w Q f N P m I b 8 k N w m M B X j 4 A q 6 t d C s k e I x N L P X G x v G 1 t b V Z L l y 4 k F V 3 i I u A c 2 t f X 7 + 1 w L d U 4 m B S D l c c M t 4 P Y k b h K x m F c u f O X W k g O K P 2 Z e j P D D 4 Z y F b O M F D B q L x x o J P P G k / L o R D h k J 6 Q Z s 7 6 N r n f H R 5 6 s o R k H L N O k y c b 9 3 s J x P K i U e J w P 2 N a Y b A 8 E J 9 D L U X d 9 v 6 V r + 5 P 2 R R 1 t 0 A a 6 p g 7 H 8 W T q R I l T 3 A Q o K M u X 0 r t b U p n y U Q M w 7 6 J E q n S 7 x 6 f y X + + V c P y J y R 1 g m R / d k 6 f w 1 + z 2 / 3 5 X N o K J D 6 7 v P k S q r F + j x x q c t 7 L v B i V g g q q v S j 5 / E 6 l n G q f k G 9 v Z e S D 5 / J b M C b p l Z Y w O J m R a z 9 f V z W q 1 I j l B 2 h 9 R k U r H z h / / j t V A 3 d J p 6 p Z U R B + 7 O r V a 7 J v n z 5 X M B f L g z 4 X Z m 1 n F Y J 4 G S O 2 B 7 + H e o b 3 O 5 U Y Q 0 Q h 8 q 4 G k D K p B E P d A 4 9 7 e 1 R F 7 J Y x l a K s f u E X P I M U q H 8 8 X 1 g N J I + i K h 7 q r J + p i 3 Z A P k X z i r W K G 4 I F t T + 8 S f w + 2 y 2 I E x 1 p 6 W 7 I 6 O c S k t a + 0 O X H F d k A l i z O f a B l 3 k j 0 Y K T c I v 7 + 1 F s h K S U o x q f 1 j D 3 5 s l 5 E G n k J F Z J S z B 4 2 D w l N 3 l O C c i I 2 H 3 l G 0 M t X X s 4 v 6 8 3 A l k i o i p K M h R E O g 8 o 4 N z N l w S a v / 3 R e y q t q r Q M b B m Z f F g h j c P H F s 2 f M 4 H D y 5 P H g q v u O O D I B x q I u X b p q m R 8 G h c I K F 6 d O n V h C J o A K h h r F a o A 4 0 4 b J B P h N y O R j L U Q r 8 V p B 1 F Z + z 6 O r e 7 c 2 J i X u G Q J S o K q x G D X v H C b T 2 M j I k u f g P a P T 3 u P y y p M J N 6 C V y A T a l T T g Q k 9 S L o X I B I 4 p 2 Z j u j t c F 5 T q g x B q b T d h k w v U N 5 A Y P p o 2 I J x Y P 6 / f t L 3 Q t n I h d w h Z j z F Z g S w Z 2 a 8 p m L O h 8 W C 2 h c K / f u G k V n n 4 S U u H b B 0 k L m O K B q t X V l e v f c B / x s 4 v B q H b 6 k W b R U G N k L q 5 M x T i T F g J O p r 6 S F 4 o F v h a Q P 0 y V i M e i r Z 2 L s Q K r H h L H o y Z m 8 J d c R I 2 l n 4 n 7 F t / t L Z 5 R 9 I y W 5 q 0 U u R w g D H 0 h V D p v T g f 8 3 p P J U k s L i w l b F R 7 C p d Z F J A c t s o A g f r u U P P p f 5 J y / R x 9 S t y w 4 s R V / W 0 J b P I O Z c x S V F o T o u n D h e z l x 4 p g d U 0 D f 3 H V q H 0 T A + B C V b M X i 6 t X r F s A / H G + c y k X A e x Y p 8 F G X 1 g K 8 E A r 1 q d a L q L m d / g 6 r I m o W 2 m 9 C D K x 6 d i I A q s 8 S 6 H 0 s O + O l L K o j 0 j c O t 1 a x l h L u S X F W u q f a 0 9 J V n 5 F n A l P 6 W r 3 R 8 + H I Y e + q y c i B t L L 9 3 N Y n j s P n c h J t Q c u s u A Z j v d i a q E e l q C i l Z k j A E O A l F V K K s R L 6 D Y d a X Y u L y 9 W A t n L M D O U 6 0 z F W C 9 R E T N Z R l Q d A J I L C r D W y k U d Y P d s o U P h x E q 9 E 8 w + i 5 T V I Q R 4 C 1 N N o Y 0 X j 4 d V A r I l x f o X A p F 3 + R 1 d E 7 p d z 8 C o d / / N o w Z p 5 a 4 Y j g u 1 A I a g V n M t P + l / + O c 2 H f A n m 9 u t q t T G x h 9 v c t D W K p Q I S 0 U l s b G w w V c 6 D 6 e f g Q P O 8 P R O 4 + K h M O v c c t M m D q I r F g k r F S u b M N c K P z x P X g 4 w 9 f P i g x b G I X l s N l l s Y e j 2 g E Y h G H e I 5 U Y d Z 7 c M b L A i b T O f b w 4 9 t A R x e y Y c w 4 Z F M N n 9 I E 9 f I f 3 4 L x 2 O k H f 5 5 u x q K Y w D r Y 4 W H v L y 3 R L 8 2 g k P B k j X 6 M + u G + 1 p 9 Z u g U P L v 9 + f 1 s 0 t Y g J I n 0 f z 0 M 9 i F X s F 9 Z u f E N Y B w 0 B 3 j 0 z U 0 P B 0 e t Y r C 6 B l G J C L 7 v B 1 S Z v w S 4 j u n W 7 9 + c 3 G 3 R c Z b T z G i F Z 4 L v o V 9 E B C U W M H v z z d d j j Q U Y G 2 7 d u p P n N L o W M D 2 8 U H 9 k r U j p e x Q y r / M u / C b W L C p O e 0 d X n r G E P p 0 3 i U P I q P G B Y 7 6 D 6 6 i P h K v G M u k b K w J R H u 9 Y 6 t k R B / p E Y Y n m y w e D E g Y O / Y m N g T V 4 L h l J + G I j R z h 5 I m k y y c T W H 2 O 6 5 5 w j V W 0 t l t j 8 e r k Z y R q Y z U 6 a H 3 m D f y + 9 d N Y C T L I 6 X 1 i l i 7 a S d I C Z z E Z h a R 7 l A U K y z O b H H 3 5 s T q 8 E w C c o P o O 0 h a Q P F e v 1 1 1 + x 9 Z V o 8 d c D 1 C w m 7 l F 4 x Y J x L i p / G A z 6 0 l 9 E g m B o w O c u D m Y E 0 f e y d 4 u 8 n 7 M Q u m n 1 h Y B k g k w Q D 8 M G 2 s J k x A D y b B G u R F G E j W f f 3 k / K + Q c b Z 6 Q x Z E m i x D B i e R L 5 r S a u Z 6 + F k y O V 3 i A 1 1 Z W x d X O j 0 5 Z F j v 3 u o R u 3 8 S D e w 6 F D B / P C e 7 H M S R x w W f n k d n 6 H m u A s Z 8 + e k Z d e O W u q y 2 u v v W z x 9 J a r V L O p e b n z a N K m c 7 N E 5 n r c j v i d 1 r Y O M x Q U G h A O g + u o V 9 G 7 k E o z q q Z B m O n p S f O 5 Y 0 w q + n 2 o a F H J 4 8 H 5 l X 7 f L Y R d b Y Y K A A E z g d O y 7 3 8 R 3 X W Z 7 I t F W F o R h G U 8 E v 5 t 7 Q j I Y g l S 6 N Z L I X 8 c 7 F v K q n f + n G 5 5 r + C 4 h D W R e L d N T h v 1 9 i t j I S 3 T 6 d z P 0 S + I T p q 7 8 D D e C g W i 6 7 Q S a w + v i R b t b K N K 4 v i 5 E i o r y u T Y g R b r X w z 0 D 8 q f / v Q X i 1 e x H o s d a m R r m y M y x C o E 3 2 / k t 6 O / 1 9 j U J P f u 3 D K 1 D i B x U C m R I g D D Q a G a z n f h Q Y H k 8 8 S I g v P R u I Q A 8 u J 5 H u 4 T s j A a r k j b B V Q m R w Z 9 h j A 5 S C G S Z Y O x + G u W g n M Q K 7 j G u + t R 8 O 2 b D 6 3 h A b U 2 O X X X z t r 4 B Q t y U f n C c d 8 w w 3 5 0 M 7 n i m q u M a 3 h g r S t U g Z Y D m Y y 6 + e p r L 8 l v f v O e S U l m 9 m 4 E I J a H k S C E W a 2 0 m L d 5 d / o z 9 P / 6 + 3 p N z c N F 6 M C h I y Y 1 P O g j 6 a M a G P X H Y l n o f V H h M O V b 5 Q k + 5 C s T Q I I x F j X Y n 7 9 A H e d r 6 + r M E 8 O D j y / O z 2 r F c I W R L C u + M r J s z X q R y U q Z g C D Z f U 1 5 1 / w 5 7 v G J c + F j l 1 R + 6 z f H 1 8 u N T l s m o c r K 5 q 2 R x R W F i W y X + q v s N T G 3 0 k d i M L B Q K + w x M p 2 7 j j P s + X M X g q P i g T M s M S e Q a P j S Y S Q Z G W H d p H w C r B d N z c 1 G F l L P / b t m a U M q e + m E p O r o 7 D Y J x 1 h T H L g H 4 r V 1 M G 7 m K k z f 4 / z 1 p 5 B O X r L x X R D W E 4 n f 5 j O A e 1 r 1 e 6 J g 5 Y 0 w k B C v H d Y G S 5 x R p 1 g P B + 4 a n l 6 f 1 0 i W J F k y u G P 9 L 0 e c Y G v n Q v d A N g v a E p y 3 / A p S b e 3 S 4 Z P N w p Y Y J U h D 4 1 P a g X W d a p Y 9 m Z V 6 W y / o i 7 t J u a g k A 9 y 3 H F h y 5 q 8 X e u X K 1 W u W Y Q 2 N D Z a Z q w E R V j s 6 2 8 0 g 4 j 9 7 + v R J + f 7 7 i 2 s e R I 4 D 4 2 t U c K T R 7 n 0 H r P + C R B g f X d 2 s Y W / + 9 t / V 2 b X L K g y R k I j h T n 5 G w e 9 w H j M 7 h E Q 6 Y Y x g G 0 V L a 5 v l 5 a M H 9 0 0 t x b v i e v / q i U F O a p 3 e A L g v 4 f 8 s W S A O f 9 n j Q J X z 1 2 w / t 8 2 7 p u n Q o a 4 l 9 X G z 0 p Y Z J a b n M / L G w T k r 6 H A l 0 P d e F b q 6 d k t z W 4 f 8 x / / 4 / 5 h D Z C b s / 1 I k n j l 9 W i t o a X b 5 T v z i 3 n j j N f n x 4 k / r M l T E I V r h S / R 3 1 w + 3 c F 1 N b a 1 J N y R R I U A q 1 E f U S d 4 z O n E R Q M D W j g 6 7 9 6 f h b m m u z X / m r Q A E M B r 5 j Z H B k c L F 4 H N E s v O e M M G W 6 8 5 E n j v n n W i 5 v 7 5 B V d q g H m 5 2 2 r I + F C k z P y f l w W Q z j 7 g W d j m M p c q l q 6 1 J / v E f / 5 0 S 4 2 m t J G v T W o 8 f P 2 7 j Y b 2 9 j 0 w N q 6 q q l D f f e M N W 8 M B q u F m o q 1 u 9 V I 0 C Y 4 X P N 7 b z K n 2 K A Z U L f 8 A o s C D 6 c a 2 3 D s + Z 1 z h T 3 1 n E u 1 g w g 3 d 1 J R k D i M S f P q f + Z 1 v L K 9 v 6 x P n c N S O N J T 0 X E M j I p F u 9 K A n d l l t o r V w 9 3 M y 0 Z X 0 o Q D z y N w 6 n V k 2 i M O h v / d y v 6 k 9 Z h T S 3 d K z 5 u 2 i V 3 3 v v X W F J U l S 9 C W 2 5 c U d C U r F E D n H 9 l m v 5 1 w p + d 7 W g 0 n g Q g R Z p g x U Q 6 9 z 4 + K h U B n 2 o l c D n / L w v b 3 X k u 7 2 j r w d 1 G A P R S v E + w i h V Q q 2 5 m T D S e K K 4 5 L 3 E I Y j 3 8 n B S K i B N g c T 7 2 G f Z L m Y k k e 3 U b A 2 2 l F D 1 T S 3 W Y t g r K h H i y L A S Q b i M n y M r 5 h G e a j 2 g T 3 L 0 6 F F r z b 7 5 + r x F S W V x M o I 7 M v W D Q I + P H j 3 K O u p C M P Y L m d n p r / y k f b M b N 2 / K y O i o x V z f i F U 3 k E h M F + n R f k 4 T j r E K r K Q Y G n w Y 5 T 6 V t H i q u 8 q 4 Y O N O P K 9 v F P z k R M b C 6 D d 5 N y a + N 0 r y z G J i 2 V g f c Z i O C R V X L D y J H C k i p F F y 6 I O H p I 8 j C 1 v e J 3 u / 7 t u x p U D d 0 9 T a W t z s h I 1 C 4 q t r d 9 d X K 1 e J E + 0 1 8 t W D B q m t S M v Q l A t D T A o j e h z F 6 w f m p L J 8 4 x / 7 3 L l z s n / f f q 1 0 L d b H w p 2 J I D E E y + / u 6 j Q j y O j o m F V S V k R k q R p c p 4 j q d O 2 6 k k f J 1 t 2 N W 1 B S 7 t 9 / Y J M j J 6 e m T O p B X g 8 + j 5 G h W E B U b 5 w I I z s n S 7 / L W / g A 0 o f 7 q V S Y 6 y u s D x X v y z Y 6 M m L j Y G E w N f 7 8 w 4 q 8 6 R m F w J j V / M J S T 5 Z i k S W J E c i T J E c O N 5 E w v K 9 J G z S 2 N G x + U q F N L K Q B I W K s 5 h c h m B f m U / K b 3 5 x Z c 7 d g L d h S C Q W Y n M f q d y M z u Q q 2 W r U N H z 8 P C n O j c O b M G Z M s f w j W k H K L V r d J Y 2 O 9 + Q x i C P j V r 9 4 2 C T Y x P i H / 6 T / 9 v 0 Y c V p m n R h H h l W A x r F B x 9 u y L c v D Q A S M P 7 k U D A w N W M Y i I B L n 8 o G 0 x 8 F I G M M e L w d i h w Q F T 1 U i Q J Z y H S B + O + R 3 6 T M u R t 6 y 8 L M / 6 h 0 D 4 9 n 5 x Z A J I M t O q 1 g D X m E Y l l C N W 3 H 6 W W B w H + 3 Y t f F 4 f 3 J 3 D 7 5 F Z z V t b x f X X y I 2 t T A p 9 e b B a I n m g 2 3 u X F 6 Z b + x X c 1 w t U H 1 y i 3 v / 1 r 2 y a P C G c W d x 6 b i 5 t a 9 X y v E g t 7 s M H c d e u L v P W g G C s N M / g a 0 l Q u 7 g X A v J 9 R F l i 3 d + L F 3 9 S d a t d + n t 7 9 H r h g q a 1 R W X D 9 w 7 Q C u N J M d D / 2 K Q f K p t f t 5 d K t h y Y 9 h G X z 5 w n d g W D u o y R U X F R G X s G p l b V F y K I 5 e o N r Y 5 A + p + r / M F x N h l R / L H f d 0 R x Z F J J 5 o 8 9 k f g M 0 s v O I c E W p M I c D X n 3 r U t b L q F 6 R m f 0 p V 1 m g r j C L o Z o B A A h J N X t Q V V 3 I p b D 9 Y I B X x Y W I w w Z 0 i m t 0 o S Y F i 0 t z a b + X b n 6 s / x / / / W / a a G 5 e B Z x 6 z K h j q B 6 s b Y u 9 Y 1 4 5 c R b x 4 L Y u W u P S Y + o N 4 X H 0 J M B I y f S g 7 4 P s S Z 2 7 d l n X u Y e L I y G Y S K s S s Y h U e A 6 f c H m l j b L a 5 8 g 1 5 2 J 4 h d l o O 1 Y 3 V q 5 n i S 5 f Q 4 8 W c K q X 0 7 6 u H 2 T T v 5 a s D U y c T 7 Y u n 2 3 H h T b U 0 9 v f g y J K B J f X b + 3 s b W x C D w Z b 5 H F o I V 2 e e o e w W 9 B e H 8 l 4 H + 2 V r V j J V D x k C y n T p 0 0 M r E W E 0 v I o I a Z c U I f M x n M 6 f I Y H x + z q L V I E w w H q H f P P / + c G T i I b E u 8 C w 8 s d d 7 T A b B i h 3 d g p Z J 7 A w g D s + E Y g 4 A K x P V C / S O A S T w c f h m Q t / w O S 9 2 E 8 f m d 5 D p j P y w D / c 1 w i Y Y J Z E Q I b X M E c Z L G J A / 9 J X 9 O 9 y 0 o i + Y r 7 + / 6 U I Q L I z g L 2 5 T 1 n 3 7 3 + 9 c C K 9 / W w X 5 u q x O 1 0 L V A L o v j J F L c u U L Y z D z j O d K p t E 0 V O X X 6 G e t b U b D 0 S y B M l E x c I w g M q y v S j 2 L x N 8 g I m F 4 C E c O N h Z / j 5 M F g L S T g P E A C k a J k A n 2 q O m p G B k f x w M c v C i p e l E y g M R T h N Q 6 r K J K l C H 3 W S 5 i 8 b V A f l m z 1 m p E q e 7 8 e 2 / 1 K K D 3 n r n H s z v n E L C r U b 3 5 2 K 5 O K i b j T m 5 u a a i Z X r A g 7 B Y x R 7 V d 1 D f U v V d a i h F i Q D z / 8 W D 7 V f l F f 3 2 M z E o S B R G P B N 4 L A + E Y h a 6 L W P p H f 9 8 B o Q K X w 4 D P c g w Q J n 4 9 D 9 + 6 9 e Z 4 d X p q F 4 V R L 5 x H i M R c z O Z J 4 e w P B j F t Q l 1 x Y 4 n X u 3 m a N C L 7 K E c M T J k w W f y 5 Q 5 b I k C c 4 F 9 9 r 9 R h r u p z H S c / r e 7 h p b l 5 5 5 9 o j + W n 6 9 2 4 q 0 5 X 0 o U F 6 a t o w g s 3 Q n O K u P s 8 Y m M P Q V G w 7 W 6 G U C I / 2 h 8 f k 6 O a j H k I u w Z g T e h 1 w U J q B C f 6 m S D C N F 1 L J G 3 4 l Y g H F z t u i H M W A L O X E P Y r X D 5 t Y 2 G S 9 i Z j G q z + B A v 8 2 h Y g o H l S 8 K l r L x w B g R 9 i 7 3 Y C E 1 / 1 E 8 z I n i C 6 n C 0 D q 8 J h h Z + K P M P V E 4 Z 8 m d M w J l r / n r w Z Z z / r x u 3 U y D H I n s 8 + F j 3 e 7 d t z Q e 4 1 Z g W w g F S h J k F J n h M j Y O x R J s j T w s C j z D f N o F i S Q C K u o l B Q d B 6 F u 9 9 N K L w Z 1 O A q X n M 2 Z Q C A O L 3 V / / + p E c P X r Y z P B R 8 B s M 2 K J C e m B w a A j 6 U n G A f M S P Y G C 3 t b 3 D 5 l D 5 K R y A P C U i L j O T e 3 s e 2 O x i k N D 3 Y F z L A 5 J g 2 A m D s M x g Z F 3 e 4 6 5 c r W y D b X 6 i 8 n v C h M 4 F p H H E C f a z R P L n P I m C 8 0 g o T Z x n W 7 l F E Y 7 i s G X O s d F U W + W k F C 0 K m b 9 T Q W V v 7 2 j T y j l q M b o v P y 6 X u 3 2 z c v 3 6 T Y u e h E o F u Y j D 3 j 8 w I C + + + P w S I w G D w w T o R D p B z G K A K T s 8 T R 8 S I A H N 5 U j 7 W K i F 0 f g R o 0 q g 3 p 6 H N k 6 F R G U Z V a a p s F h 2 a W m 5 O c a S 3 z z f k E p E 1 L w L D y v k 7 n C u A r I 8 q x 8 0 X 2 u p O H L Y T r A f S p D A k y Z 6 H B A r K 6 2 o H y R I Y 9 d d c u f C k k l f x J / T 9 N z z T y 2 p b 1 u V r N u 2 H X + 1 l a r H a y b 4 T L H i 0 8 y M o h g p t V o 3 m d W C N W 6 x I u E w e r p b V a a q M h t / m p i c l I c 9 j / T 5 F 2 z M a X h o O H a l e d 7 v 8 e N + e f D w o T x a x R Q R 1 n q i x c V q i K 8 h 5 I V o W O 3 i 8 g U 1 s X v 3 b j M 4 I O 3 8 P a y V x f w s P N P 9 J M Z G l X 6 s c 4 v Z + 6 W 9 u T 5 V X Z K y K H 4 e V C E 4 Q k A Q 3 X p p B S F s G z 6 m / H U b E M X O m U r n t n Y e o g T 3 G Z k y w X 4 g m d i n s T E p t Z i R z q 6 2 U E 3 b 2 r 9 t U / l A e V l C M 4 x W x W U Q W E s x M u N 3 M 8 C y L w Q e e T x Z p w / m s g r K j 6 V r p O n o u 3 L o 4 A F b F P v i x c u 2 o N u Z M y / E m r B Z 8 O y p Y 0 f N F W l k u P j 5 U H h q z G s l S S q J i l 1 n m A H j Y q T g j a G q r G Q i Y q 9 H / 4 Q L y b z W l T I g i n 0 B + 0 E j G S a P 3 2 a l k D 8 f 3 s 8 S y E k f P p 8 j V f 4 1 v V m J x K o u p I y 0 t h Q f d m 4 z s K 2 E 6 m i a z m V g k J l x W E l K P R 5 f j 6 4 f j y / u u M A w E 3 M J e Z J q k L u T 7 b Z I G Z M i e 8 b K Z K 6 k S a q 0 c 4 9 L E Z Y 9 T O K F 0 K L S o a u z U y V H o 9 y 5 c 8 f m Y V n F W w H c g 5 k + o 3 l T r K p I w x S X X w R Q 0 U v m V X J 7 q E w e j c X n m Q o F + a 4 n P 2 Z 5 s f D v Z P 8 H r 8 c m R x T I F Z A p k F J + r h P P 7 Y j C N k z A g E x s k U B 6 3 s i E e 4 Z K I x u P 4 p x d y 8 g b b y 2 / n t h m Y 9 v 6 U D 7 h 5 W A Z E m Q M m c m l 1 Y A p 9 R s J 6 k V Y j S x T N W m h Y q m E G B x f M I M F w T N R x 1 Y C z r S v v v q K n D t / I c 8 w g L o y p f 0 i 1 E g S K t 7 Q 0 J C t Z g + h v v j i S / n h + x 9 t + g t 5 V A g M I F O x w m C d J 8 i E / + N H t y r l M 2 0 k 7 k a W A o 2 C F T l W j 4 B B j k L u j / K 0 M n X E y C e T J 0 9 w D n I F 9 7 v 6 4 F O I R P Y Z y O T I M z / P f k 4 6 4 W l E l N 1 o H d v K l P j 2 5 g O f E 9 u G u 7 1 a w I l S 1 a p K L e A I s R f c E + b D t 4 B x e P c I A f G D g z W A r y Z u 9 7 h W w G L 7 Z I + v f S m d 1 a P y 7 q / e K U q C 8 P w u f N m M H D h 4 0 F Z 4 h 1 h / + O O f Z W Z q W g 4 d P m Q + h K i N t X U 1 c u T w E X N 3 w n p I u n T p i r z + + q s F n V 3 x L A / P j W K K y 7 W B 8 k 1 T i c O w s t H E 1 v 6 U B L Y f J l B o 3 0 h i B P E k U p J w b M 6 t E A U f Q U c c 6 x / p N m 8 x N Y i k x / P m F Y H B J i V / 9 3 d v S 7 I y f 5 x v q 6 G E e r j t h L r X W 6 K Z q 4 V e U m Y V k 8 4 4 y 7 Z E G b I c o W o q F u S V / a s P 1 A h Y e Y J o T N H l d F Y C h X q q Y 0 5 2 N R c v I f G U w C q I G x P j V U w H u X z 5 i v a / n j d H 3 G P H n j I D B + 8 a J i l q 5 W e f f S E v v 3 z W F k B g v I p A o C z L S Y V j n V 7 i B N I Y P B 4 v k Z v B A g D L Z N k G A Y L k E j / o 9 i G G k z q c i 5 N M X h r l y K U E g j z s G 4 n c O f a N Q E Y k 9 p m a 4 d Z / c v s q 7 R f S 8 g / / 8 9 8 G z 7 R 9 2 B G E 0 r y R + 3 1 a m V V K I Z 2 y k m o V p E L S s y Z R s W D t o v q q R f n q r l u a Z a 1 g d n V b 7 b y c 6 F j d 7 F 7 I 8 / V X 3 5 i v W V V 1 l b k p I Z 1 w t N 2 z e 7 d V p q j U w 6 r 4 0 0 9 X p G d E G 5 D O U 1 J V 3 y J 7 G v V 3 5 + d k X 3 u Z n L t f k b X O 4 e W w 2 d b P f A J p C s h l 5 w K S u G s 5 M m X P G 1 m 4 H m w h T n D O S B Q Q y Y 6 9 R P J k 0 q 2 p t 5 q c h E r J b z 9 4 U + r q 4 0 N Z b y X y S 2 y b g A a j X W b N V K c L W + Y G m W k F V A T o o 5 K W A 8 S Z 1 f 4 E 1 r v L f R V m e F g P m Q B j O b 1 j Z f a 9 x Q A V j 5 B l 9 J F a W l v k v f d / J a + 9 9 q o 0 1 N f L n j 2 7 5 Z u v z 8 n 1 6 9 e t 3 4 S H h g f P + X C y S d L t b 0 r L k b e k s q 5 F 8 0 b M 9 N 1 S X y 5 f R h x b N 4 d M j j B L k y M G J P F E y Z I p O O e I o 2 U a 3 O e u B 9 c 4 z i b K X 8 + h + n F M P d C U 3 d d t j l z a m O j 9 N K Y 7 g U w g 8 e 2 t 7 Z d Q H j f v K S M w + 6 o 6 Y 1 I q S L T i 4 f l D F F Q c n t + d k u Y C K 5 O z v M o n t z c v P h v z g v Y 1 Z 6 S 9 N t 8 o A F D z m A 9 F I J j L l y / b W J B 7 h U W b z e v 6 j A 5 4 Q K A S M t H x w b 2 H 8 t o b r 0 p V 4 H m B l T E O 9 f r b N e W L 8 n i D j T M 8 H 8 F X 8 m N L u L z 3 Z O J F / L 4 j V m g / k E q u Y Q y u Q Y w l R A o a z 2 C b k 0 5 B / 0 m J Q 2 O L E W K J V 7 k e / / 0 / v C 9 M k 9 k J 2 L a B 3 b g / l t + 3 A q A F s s x 1 y W e + R y E z + r X + w p m 6 I d G 7 l s F k q s Q G f u O A m R w r H p X j 2 W e f V R K 9 b l 7 o e D r c u H H b v B o 8 G J C l D 1 W Z r D S 1 h q i y I 9 p X Y v 3 b O O x q m F e V c 0 F O d q X l c L D G 1 k b g 3 a O z 8 o I 2 U D R S j k S O P G 7 j S R N O O c J k U 5 Z M n P f W 3 N x 1 O 7 b P h Y 6 t z I N 9 z S 9 H M o j E s Z N M b u v q C K t q J J m h v E P + d o T K 5 3 F o b 1 m Q g S 4 z f S t l y Q p H M 1 g L p x C m U e c K T I n f 7 P 4 E 6 u a 9 4 a W s Z e B 3 8 M m Q d H a 0 2 8 o g R K q l Q S A Y D C s 3 P u p 9 l G d C B 7 2 P H 8 s T V Q u f P / O 8 G S C u P C 7 X 9 w 4 u h n C s 3 Z G I t b W G p 0 v k V s Q n b 6 1 A 4 k 3 O J q y B 8 A 0 R v 6 + 0 c O Q I J V c u o Z Q 9 5 w i U J U 9 A m h x x S A F h I I t e Z 1 z J X c 8 v c + 4 1 Y 4 T d G 0 g t l V i L S q o P f v + 2 e 8 A d g h 1 F K N B Y V 6 K Z i o h 3 m e Z I p R m r W 1 8 g F G Q h K U W I s T h s R Q D 8 R 9 q X i v 5 K M l l h L k d h x 1 c P / P G m p 2 f M D O 7 n S T H u B O n o T / 1 w 4 U d b j d F m O M c A r 3 A L O a c I + + O t F 1 g 7 q w P r c 0 U 4 3 y C V P k u 2 H C x B L M o k S N k y y i V H H L a a g n t s y 7 W A T E Y U u 8 e R J r u 1 h D R y d c H 6 T 7 r P d v / + 7 i W G m + 3 G t g / s R l N n u 1 Y M y 2 A y j g w m I 9 k n k 4 P M D / b j M L B M P w J P 8 c 0 E 0 x 3 C P w E P i P 3 w 9 N M n Z W h o O D i b A y 0 t 9 1 + 7 d k 3 + + Z / / x Z Z B J S b g t Z + v y d U r P 8 t r r 7 9 i Q W A O J O / G T v M n h D W e G / S t G H P a K L A A G + o 3 u P I Y r c G R y P I e K a J b S 3 o u u w 3 u 8 c f Z 8 g r O c e y u c R 6 C Q R T 3 n Z W l r F 7 p j i t L A / J p 3 n C P k 0 Z c C 8 h E M j N 5 R l 5 9 8 4 X Y O r S d S U s h 5 u w 2 p 7 2 7 C B p C p p K B o U z V R C a 7 A n Q F Z c 1 m C B z F V S 4 G O L X M N x W o X h 6 o Y A j R b + 5 X q L T Z Y w u p R W O n p 1 U q E a 4 M V f B 3 v / t b a W t r t d U X X 3 n l Z c H 3 7 9 q 1 G / L i i 2 f k 5 v X r c q g m f 5 E A j 4 1 + p Y b K j K q R a c 3 r R X k 0 m l C p S 4 g w l 9 c u 3 3 O q n G v c 3 D X 2 b R u c D 5 d R m F T Z z 4 Y k 0 9 Q c i 8 0 5 6 9 3 k b G D F 0 3 t 9 u Z s R I i A T W 1 m c l 3 f e f V m f d m n d 2 e 5 k j f Z O S 7 X V p V K a I O N z J C L j s 4 l j X 3 h W W P n V 6 v q T p c a J P N V l k z A w W W J u P V g U + 1 R S I j m I c f e j S p K j T x 2 R H 3 6 8 m B f 4 s q 6 2 V n 7 z m 1 + b h z q W P 6 Z 3 + L l U b a 2 t Z l p H t X 3 j z T e k r + e e n K h / Y P m z 0 T A 1 L s j P s R m m w q N + L g R l E F R 8 T Z x z y f W T P G m y J G E b n P d l k 3 c t e y 4 o Q y 3 L q j L f a K L m K 5 n s m t 5 j 5 e x J x L 1 u n 3 M V q o T s 2 t 2 5 p N 7 s h L T j + l A e x 4 / U a k m 7 T A + 3 T r 5 j S q I A f L I C C 4 i F / 1 p Y G r E u 7 F a E Z 6 M P h e M p 5 v n e k P O p G 6 N i o i K V J F 9 V L d Q X 5 F 1 K t X + A F M M V 6 c S J 4 / L V F 1 / I k c p b U l m 2 1 D R f P M g Y T U Y i 3 / 9 B X X P 7 W N M u P C i V b + 6 W q e q X k T I l 1 c H m l N T o b 3 b U I r k 8 K f g c y Z W D I 0 l u 6 4 j l z 2 k y g v g U n N P 9 y V k k X o 5 M r v F 0 5 Z w x M 7 k j k a 8 D q u / J v / v 3 f + d e Z Q d i x / W h w u m Y k i p n o M h l d n b f k h a M F W w u U W G I 4 A P o r K N 2 b Z Q F b C 2 Y S p V Y t K P K J J M C i 4 1 D X i 4 v v X x W v j v / v Y W B x p T + w Q d / a w s c n G 4 d l N 1 F r t p O X j j i + G R c c q p i c G z b E M m G p h P S X Z + W W w O 4 h E G M B W l X M h F G W z N c y r S / 4 x s x s + Z Z v u t n 9 d i S H m f L J S g r f 8 5 9 L j h n 5 U e Z 5 s j k C O T K 2 Z E I Y g V k W k z L c 8 + f t H H J u P q y E 9 K O 7 E P 5 V K 7 9 C 8 b r j E R Z S c U 2 l 3 K F 4 w v L p V R 6 U f 5 y P S l 3 V G I w Z Y G K 8 + L e t f n 6 L Y f w o s 3 L o X 9 4 W o 6 f O F b Q s T U O u C E d O X L Q T O + A + V G s K / z g Q Y 8 c 6 0 j L w Z a 1 j z s Z A Y x s E M A R y a e E J t Q 9 8 j E 9 v y g 3 n 2 C S L 5 G H 2 q e q r Z i X l / f N q O T y e R 4 0 a t m t J i 0 X K w v 6 S f 5 8 c M 7 f b x K I 8 q M c d T 9 L J o 5 1 6 0 n k X I 0 Y x E 1 L X U 2 l n H r m m D 5 9 f H 3 Z C W n H q n w e x 4 8 2 6 m N S I J r B F E Z o 6 w o n R y w K y h P L V x T O a f W x h Q X w Z j i 0 g Y O f o K L I J V / q O 4 5 I T 0 + v D C 8 z w Z D x q J G R U X n 0 q N f 8 + v C u m A 7 i l 9 + 8 d U s e 3 H 9 g 8 6 m 8 l N v X t N p 3 M X F k e a P / W f 6 4 r c s v L + k x X / e N I 4 w g B P m p 9 + m 2 v C Q j o / o 4 3 9 4 v k / 1 N W t H 9 Z + y e 4 D v 4 j G 2 V J K j s H F M 2 e g 5 j Q t g 0 z m e M T A G J T F J B I s i k m o l r S F 2 q U p X z 7 / 7 h A / c a O x g 7 0 i g R T c + e a r H C C J O J r W / R f A H Z 1 p I r W C + 5 2 F f l R Q t 4 M c 8 S t x H g + Y p B z 3 h S X n j h e Y s 9 E R 3 I B U z P + P C j T 1 z g y + o q e 1 b G p g Y H B m 1 G M F y A D g R 8 w R o I 6 B e u F D U X z r g P O w K 5 f M k Z F S y v Q q T w e d c / n p C B i Y T s b p z T P t u 8 / k 5 G 5 l K L Z u I + p H 2 q a / 2 a o + T v E i k U K o v Q t V L B d c j d 4 6 + H J Z L f O j L p v m 6 d m 1 F a q k p T 8 o / / 9 A 9 L 6 s W O T N / d 6 V 2 + R H Y I J i Z T c v 3 W q D Y B I Y 9 0 2 7 o p 3 7 a v H X x 8 / j h n W z t 2 S f + T N w 6 m p F J V S B Y q + L 7 H B d R f D / j 0 a j L v S M u s X D 3 3 Z 3 n r r d f l m 0 f N W p F F 3 j 4 0 a 9 4 I V 6 5 c l a a m R j O h R w G x q J Q M B L P A N u s E H z 1 K 3 D m R j 2 8 l z a q Y Q / B E c C i 0 o 3 T S / x y p 3 D 6 H + h 9 H / j z H o X 0 k T k t 1 x r z p U 9 o O j U 2 L P J l K m L R A F Z z R d s G I q P c 6 U r r P 8 K x s P U F z + w H R 2 M + S L k e u L L G U R D S a b E s X U / L u 3 7 w l X d 0 d 9 j Y 7 H T v a K B F O d X U V U l N V a i 2 g y / h Q A Q S t m x V U t t B 8 C g p V 0 6 X e U t v H L G w S i / N U o j V i t Z 8 c T 5 X L K 6 + c t Q F c 7 / 3 w + d 1 K M 5 i w D M 7 t 2 3 f s + f B g x 4 v c V 2 x m A 2 O k s G P 9 T L n 2 w / y 1 5 i q 9 O d h 3 F V e 3 V r F z x 1 l p x J b z n L N 3 d 3 n j 8 w e V z t 3 j 0 6 I M a / f t r v a f U u k F b Y j 0 s y p 1 x l X t a 6 q a l 6 f a 5 u x + 8 j l M m D w p F R x n + 7 x I L S u r 3 D 1 G J h o N P d Y e r 1 2 H T M x x a m h q k q 5 d S q a Y O r E T 0 4 4 2 S k T T 8 W O t b m z E i L Q 0 W c F Y o Y V S U K g k K s d f r 1 f I h 9 f L t V X X g q X S + A o V V K D i w H 2 r p Z N K 2 d k S S S + W y 9 V b f f q c 9 O 2 c D + D 9 4 T I 5 3 9 8 u 9 / u m z F E W d 6 I 9 2 j 9 C i t o 9 + h 5 D w 8 O m L v 6 s Z G x q b r J n J Q 1 m 1 9 h y z 2 8 k C V K W R P 4 d Q 1 u 7 z + 8 H 5 7 t q 0 8 F + L s / S + o D 7 m 1 I q k R Z k V l U + + k V n 9 8 z I v k Z 9 z o T e Q z 7 m f c b t 2 / f o c z P O 5 M p E y 0 j P u 0 Y w 6 C v p e V P t T A J r n 1 h V v O b K l H T X z U h n L V F 2 S + X 3 f / 9 r z Y H 4 + r A T U + K 7 u 4 9 X X z O 2 G e c v P F L 5 g i r n V T / U v N A 2 q / Z 5 F T D Y B u q f U w H 1 m C / j m D 3 + c d 6 + 1 6 5 k t / m g U g W 7 C r s j e 1 v o f m 6 K f L 5 y c U I G f v 6 D l O 3 9 j V T X L l 1 Z b 2 Z i W F 4 5 u C C t T S 6 y 6 9 h M Q m r K 0 3 L h w v c y N z s n T 5 8 + Z c 6 y A P L g j f F 9 T z C I D Z k i W / 3 P b W y r O 8 G 1 7 L 5 P + l d R s i B z q t a 5 c z m j h U 9 I d U z k h 1 p S U l G q Z N F z k O e r u 2 5 h N 7 v P y J Q j q z J E S e M J m y N b t q G D U E Y w y J V S M s 1 L U 5 J g o d r f 0 o + / / f f / n o f / R S F x 4 R d I K P D N + Y d a D Q L i B F P n 8 8 i k a Q m x b K u V P O 9 Y v 4 w t Z M h u + e e 2 t p f d 6 g 4 V h 8 M A X I r P w P y 7 q F S T 9 z + X 0 6 e O y d 0 p 1 x + I + y x W o q f a 0 9 J e P S M D A 4 M 2 7 k T 4 M R Y l e O u t N + w Z H o y U W r T X D K o d H 7 J n 0 j 3 7 x 3 / u W z 0 Z / L 7 d Z 8 d u 6 x M + i O O z o f t D 1 1 T v k g N N a a l N Z u T G Q K m c 7 n L x F F G f 6 b t N 2 M B s i F B e I t o W 0 r h 9 y G O q X 5 h Q S C f d V p X O S X v l p L 0 b / c U x V S 1 / 9 7 / 8 r / b c v z Q k L t z 7 Z R K K 1 v K b 8 w 9 0 z x k m l k q o 4 B i S 2 D b Y t + T 2 9 b / s O a q 3 O 2 d 7 7 p r 9 U v i c O w 4 2 w b 5 W J H Y 9 g o P c u d z e v p o h l T 5 1 K l W S 9 n G u x N 0 H p i f H p a 0 6 L S 8 e Z h E 3 L G o L 8 v m d K t G u j N 7 q 7 r V f t n 9 u a 3 t c y 5 7 j / + A 4 u 6 / / B 4 l n b 9 Q + G E u z h s / n 0 o L F z L h k 0 0 c W p K Y i I 0 9 3 q v q n J L n 4 q E y m 4 R Z k M U J 5 S e T 2 k U 4 c m 2 o N e b i W l U x O x W t R 9 a 6 l K m X e + L h f z a i I v D u Y k H / 6 3 / 9 B + 4 z b N x C / d o j 8 / 2 0 H e O D e k Y H 7 A A A A A E l F T k S u Q m C C < / I m a g e > < / T o u r > < T o u r   N a m e = " T o u r   2 "   I d = " { 1 0 8 9 D A F 9 - 3 4 7 6 - 4 1 1 3 - B 2 4 E - 3 0 6 9 F 0 F 1 8 F F A } "   T o u r I d = " d 4 d e 2 4 5 a - 9 e 4 3 - 4 8 d 6 - a d b f - c 8 a a 3 c e 3 5 0 7 1 "   X m l V e r = " 6 "   M i n X m l V e r = " 3 " > < D e s c r i p t i o n > S o m e   d e s c r i p t i o n   f o r   t h e   t o u r   g o e s   h e r e < / D e s c r i p t i o n > < / T o u r > < / T o u r s > < / V i s u a l i z a t i o n > 
</file>

<file path=customXml/itemProps1.xml><?xml version="1.0" encoding="utf-8"?>
<ds:datastoreItem xmlns:ds="http://schemas.openxmlformats.org/officeDocument/2006/customXml" ds:itemID="{FF170697-9AB9-4665-8B32-BB3964D968C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D5D463E-8DD4-4F2F-97DC-64F9C9A81DF8}">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1089DAF9-3476-4113-B24E-3069F0F18FFA}">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6D13F9D6-3308-4F80-B0EF-47DC605BABF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Shipments Dashboard</vt:lpstr>
      <vt:lpstr>Profit Dashboard</vt:lpstr>
      <vt:lpstr>Units Sold Dashboard</vt:lpstr>
      <vt:lpstr>Sales Dashboard</vt:lpstr>
      <vt:lpstr>Dashboard</vt:lpstr>
      <vt:lpstr>Chocolate Sales Data</vt:lpstr>
      <vt:lpstr>Overall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Amrin Apzal</dc:creator>
  <cp:lastModifiedBy>Amrin Apzal</cp:lastModifiedBy>
  <dcterms:created xsi:type="dcterms:W3CDTF">2025-10-12T18:06:49Z</dcterms:created>
  <dcterms:modified xsi:type="dcterms:W3CDTF">2025-10-24T14:42:38Z</dcterms:modified>
</cp:coreProperties>
</file>