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 L S\Dropbox\shoraka\"/>
    </mc:Choice>
  </mc:AlternateContent>
  <xr:revisionPtr revIDLastSave="0" documentId="13_ncr:1_{D5227C85-218F-4280-81A7-860199BE6734}" xr6:coauthVersionLast="47" xr6:coauthVersionMax="47" xr10:uidLastSave="{00000000-0000-0000-0000-000000000000}"/>
  <bookViews>
    <workbookView xWindow="2340" yWindow="0" windowWidth="33870" windowHeight="20895" tabRatio="603" activeTab="8" xr2:uid="{00000000-000D-0000-FFFF-FFFF00000000}"/>
  </bookViews>
  <sheets>
    <sheet name="4" sheetId="2" r:id="rId1"/>
    <sheet name="5" sheetId="4" r:id="rId2"/>
    <sheet name="6" sheetId="5" r:id="rId3"/>
    <sheet name="7" sheetId="7" r:id="rId4"/>
    <sheet name="8" sheetId="9" r:id="rId5"/>
    <sheet name="9" sheetId="12" r:id="rId6"/>
    <sheet name="10" sheetId="13" r:id="rId7"/>
    <sheet name="11" sheetId="14" r:id="rId8"/>
    <sheet name="12" sheetId="15" r:id="rId9"/>
    <sheet name="01" sheetId="16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'4'!#REF!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5" l="1"/>
  <c r="J92" i="15"/>
  <c r="J93" i="15"/>
  <c r="G12" i="16"/>
  <c r="F12" i="16"/>
  <c r="E12" i="16"/>
  <c r="D12" i="16"/>
  <c r="C12" i="16"/>
  <c r="B12" i="16"/>
  <c r="J2" i="16"/>
  <c r="J12" i="16" l="1"/>
  <c r="G94" i="15"/>
  <c r="F94" i="15"/>
  <c r="E94" i="15"/>
  <c r="D94" i="15"/>
  <c r="C94" i="15"/>
  <c r="B94" i="15"/>
  <c r="J5" i="14"/>
  <c r="G5" i="14"/>
  <c r="F5" i="14"/>
  <c r="E5" i="14"/>
  <c r="D5" i="14"/>
  <c r="C5" i="14"/>
  <c r="B5" i="14"/>
  <c r="J2" i="14"/>
  <c r="K15" i="7"/>
  <c r="J94" i="15" l="1"/>
  <c r="J4" i="2"/>
  <c r="J4" i="12"/>
  <c r="J5" i="12"/>
  <c r="J3" i="12"/>
  <c r="J2" i="13"/>
  <c r="F5" i="13"/>
  <c r="F2" i="12"/>
  <c r="F6" i="12" s="1"/>
  <c r="J2" i="9"/>
  <c r="J3" i="9"/>
  <c r="J4" i="9"/>
  <c r="J5" i="9"/>
  <c r="J6" i="9"/>
  <c r="J7" i="9"/>
  <c r="J8" i="9"/>
  <c r="J9" i="9"/>
  <c r="J10" i="9"/>
  <c r="J11" i="9"/>
  <c r="J18" i="9"/>
  <c r="J19" i="9"/>
  <c r="J20" i="9"/>
  <c r="J21" i="9"/>
  <c r="J22" i="9"/>
  <c r="J23" i="9"/>
  <c r="J24" i="9"/>
  <c r="J25" i="9"/>
  <c r="J26" i="9"/>
  <c r="J27" i="9"/>
  <c r="J12" i="9"/>
  <c r="J13" i="9"/>
  <c r="J14" i="9"/>
  <c r="J15" i="9"/>
  <c r="J16" i="9"/>
  <c r="J17" i="9"/>
  <c r="K23" i="7"/>
  <c r="K24" i="7"/>
  <c r="K25" i="7"/>
  <c r="K26" i="7"/>
  <c r="K27" i="7"/>
  <c r="K28" i="7"/>
  <c r="K29" i="7"/>
  <c r="K30" i="7"/>
  <c r="K17" i="7"/>
  <c r="K18" i="7"/>
  <c r="K19" i="7"/>
  <c r="K20" i="7"/>
  <c r="K21" i="7"/>
  <c r="K22" i="7"/>
  <c r="J31" i="5"/>
  <c r="J32" i="5"/>
  <c r="J33" i="5"/>
  <c r="J34" i="5"/>
  <c r="J35" i="5"/>
  <c r="J36" i="5"/>
  <c r="J37" i="5"/>
  <c r="J23" i="5"/>
  <c r="J24" i="5"/>
  <c r="J25" i="5"/>
  <c r="J26" i="5"/>
  <c r="J27" i="5"/>
  <c r="J28" i="5"/>
  <c r="J29" i="5"/>
  <c r="J30" i="5"/>
  <c r="J14" i="5"/>
  <c r="J15" i="5"/>
  <c r="J16" i="5"/>
  <c r="J17" i="5"/>
  <c r="J18" i="5"/>
  <c r="J19" i="5"/>
  <c r="J20" i="5"/>
  <c r="J21" i="5"/>
  <c r="J22" i="5"/>
  <c r="C13" i="2"/>
  <c r="D13" i="2"/>
  <c r="E13" i="2"/>
  <c r="F13" i="2"/>
  <c r="G13" i="2"/>
  <c r="H13" i="2"/>
  <c r="I13" i="2"/>
  <c r="B13" i="2"/>
  <c r="J9" i="4"/>
  <c r="J7" i="4"/>
  <c r="J6" i="4"/>
  <c r="J5" i="4"/>
  <c r="J4" i="4"/>
  <c r="J3" i="4"/>
  <c r="J2" i="4"/>
  <c r="H2" i="4"/>
  <c r="B32" i="2"/>
  <c r="C32" i="2"/>
  <c r="D32" i="2"/>
  <c r="E32" i="2"/>
  <c r="F32" i="2"/>
  <c r="G32" i="2"/>
  <c r="H32" i="2"/>
  <c r="I32" i="2"/>
  <c r="J16" i="4"/>
  <c r="J17" i="4"/>
  <c r="J5" i="2"/>
  <c r="J6" i="2"/>
  <c r="J7" i="2"/>
  <c r="J8" i="2"/>
  <c r="J9" i="2"/>
  <c r="J10" i="2"/>
  <c r="J11" i="2"/>
  <c r="J12" i="2"/>
  <c r="J2" i="5"/>
  <c r="J3" i="5"/>
  <c r="J4" i="5"/>
  <c r="J5" i="5"/>
  <c r="J6" i="5"/>
  <c r="J7" i="5"/>
  <c r="J8" i="5"/>
  <c r="J9" i="5"/>
  <c r="J10" i="5"/>
  <c r="J11" i="5"/>
  <c r="J12" i="5"/>
  <c r="J13" i="5"/>
  <c r="K16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J21" i="4"/>
  <c r="J20" i="4"/>
  <c r="J19" i="4"/>
  <c r="J18" i="4"/>
  <c r="J15" i="4"/>
  <c r="J14" i="4"/>
  <c r="J13" i="4"/>
  <c r="J12" i="4"/>
  <c r="J11" i="4"/>
  <c r="J10" i="4"/>
  <c r="J13" i="2" l="1"/>
  <c r="J32" i="2"/>
  <c r="I22" i="4"/>
  <c r="E22" i="4"/>
  <c r="E38" i="5" s="1"/>
  <c r="H15" i="4"/>
  <c r="H13" i="4"/>
  <c r="H12" i="4"/>
  <c r="C22" i="4" l="1"/>
  <c r="C38" i="5" s="1"/>
  <c r="H22" i="4"/>
  <c r="H38" i="5" s="1"/>
  <c r="D22" i="4" l="1"/>
  <c r="D38" i="5" s="1"/>
  <c r="G22" i="4"/>
  <c r="G38" i="5" s="1"/>
  <c r="F22" i="4"/>
  <c r="E31" i="7"/>
  <c r="E5" i="13" l="1"/>
  <c r="E28" i="9"/>
  <c r="E2" i="12"/>
  <c r="E6" i="12" s="1"/>
  <c r="F38" i="5"/>
  <c r="B22" i="4"/>
  <c r="B38" i="5" s="1"/>
  <c r="H31" i="7"/>
  <c r="H2" i="12" l="1"/>
  <c r="C31" i="7"/>
  <c r="D31" i="7"/>
  <c r="J22" i="4"/>
  <c r="G31" i="7"/>
  <c r="G5" i="13" l="1"/>
  <c r="G28" i="9"/>
  <c r="G2" i="12"/>
  <c r="G6" i="12" s="1"/>
  <c r="D2" i="12"/>
  <c r="D6" i="12" s="1"/>
  <c r="D5" i="13"/>
  <c r="D28" i="9"/>
  <c r="C2" i="12"/>
  <c r="C6" i="12" s="1"/>
  <c r="C28" i="9"/>
  <c r="C5" i="13"/>
  <c r="F28" i="9" l="1"/>
  <c r="B31" i="7"/>
  <c r="B2" i="12" l="1"/>
  <c r="B6" i="12" s="1"/>
  <c r="J6" i="12" s="1"/>
  <c r="B5" i="13"/>
  <c r="J5" i="13" s="1"/>
  <c r="B28" i="9"/>
  <c r="J28" i="9" s="1"/>
</calcChain>
</file>

<file path=xl/sharedStrings.xml><?xml version="1.0" encoding="utf-8"?>
<sst xmlns="http://schemas.openxmlformats.org/spreadsheetml/2006/main" count="275" uniqueCount="142">
  <si>
    <t>مجتبی</t>
  </si>
  <si>
    <t>محمد</t>
  </si>
  <si>
    <t>تاریخ</t>
  </si>
  <si>
    <t>توضیحات</t>
  </si>
  <si>
    <t>طاهر</t>
  </si>
  <si>
    <t>بساط یه جفت به نام محمد</t>
  </si>
  <si>
    <t>بساط یه کارت کشیدن</t>
  </si>
  <si>
    <t>تو بساط کارت کشیدن</t>
  </si>
  <si>
    <t>چهار تا شلوار شده 530</t>
  </si>
  <si>
    <t>سود</t>
  </si>
  <si>
    <t>سه کتونی به سلطانی ها</t>
  </si>
  <si>
    <t>تعمیر ماشین @@@</t>
  </si>
  <si>
    <t>شلوار برای داداشا</t>
  </si>
  <si>
    <t>شلوار به دایی مجتبی</t>
  </si>
  <si>
    <t>اشتباهی زیاد تر زدم</t>
  </si>
  <si>
    <t>سه جین کتونی</t>
  </si>
  <si>
    <t>چهار زنونه 1 مردونه</t>
  </si>
  <si>
    <t>پول وانت</t>
  </si>
  <si>
    <t>دزدگیر - 4600+450+60</t>
  </si>
  <si>
    <t>تی شرت 25.500</t>
  </si>
  <si>
    <t>خلافی+مالیات</t>
  </si>
  <si>
    <t>صبحونه</t>
  </si>
  <si>
    <t>کتونه به خاله مجتبی</t>
  </si>
  <si>
    <t>بنزین</t>
  </si>
  <si>
    <t>مایه</t>
  </si>
  <si>
    <t>تعداد</t>
  </si>
  <si>
    <t>صورت حساب از قبل</t>
  </si>
  <si>
    <t>باتری</t>
  </si>
  <si>
    <t xml:space="preserve"> </t>
  </si>
  <si>
    <t>تنخواه</t>
  </si>
  <si>
    <t>***</t>
  </si>
  <si>
    <t>برگشت قرض از تنخواه</t>
  </si>
  <si>
    <t>چسب رازی</t>
  </si>
  <si>
    <t>تجهیزات عکاسی</t>
  </si>
  <si>
    <t>چسب برق-سیم-و...</t>
  </si>
  <si>
    <t>کلید-قفل</t>
  </si>
  <si>
    <t>خرید لیبل</t>
  </si>
  <si>
    <t>بسته بندی شلوار</t>
  </si>
  <si>
    <t>شلوار دادم بابای مجتبی</t>
  </si>
  <si>
    <t>تجهیزات عکاسی/تخفیف</t>
  </si>
  <si>
    <t>سالومون با ورامین فروختن</t>
  </si>
  <si>
    <t xml:space="preserve">2 جفت نیو بالانس </t>
  </si>
  <si>
    <t>فروش شلوار از اقای سلطانی</t>
  </si>
  <si>
    <t>یه کتونی به خاله مادر</t>
  </si>
  <si>
    <t>سه تا مرغ خوردیم</t>
  </si>
  <si>
    <t>جارو و . زاپاس. قفل</t>
  </si>
  <si>
    <t>چسب</t>
  </si>
  <si>
    <t>واریزی بابت صورتحساب</t>
  </si>
  <si>
    <t>بلال قلیون</t>
  </si>
  <si>
    <t>گلدون ها</t>
  </si>
  <si>
    <t>مهره قفسه</t>
  </si>
  <si>
    <t>پیتزا</t>
  </si>
  <si>
    <t>پرداختی دیجی به تنخواه</t>
  </si>
  <si>
    <t>جریمه شده</t>
  </si>
  <si>
    <t>هزینه وام</t>
  </si>
  <si>
    <t xml:space="preserve">وام </t>
  </si>
  <si>
    <t>بابت جگر ها</t>
  </si>
  <si>
    <t>انتقال به صفحه بعد</t>
  </si>
  <si>
    <t>site 54+1490+288+4000+700</t>
  </si>
  <si>
    <t>375 li-40 maye dast</t>
  </si>
  <si>
    <t>پرداخت به تنخواه</t>
  </si>
  <si>
    <t xml:space="preserve"> شلوار مشکی دو عدد</t>
  </si>
  <si>
    <t>بابت افتتاح حساب و چک و کارت</t>
  </si>
  <si>
    <t>چک وصول کردم ریختم تنخواه</t>
  </si>
  <si>
    <t>واریز به تنخواه از صادراتم</t>
  </si>
  <si>
    <t>واریزی اقای سلطانی به تنخواه</t>
  </si>
  <si>
    <t>کتونی اقای سلطانی زده</t>
  </si>
  <si>
    <t>فروش کتون از اقای سلطانی</t>
  </si>
  <si>
    <t>فروش دلار به میثم -&gt; تنخواه</t>
  </si>
  <si>
    <t>واریز به تنخواه</t>
  </si>
  <si>
    <t>هفده به تنخواه اضاف شد از سمت مجتبی</t>
  </si>
  <si>
    <t>وصول چک کتونی</t>
  </si>
  <si>
    <t>به چرخی- حمل بار تا رمضان</t>
  </si>
  <si>
    <t>رهن انبار</t>
  </si>
  <si>
    <t>؟؟؟؟</t>
  </si>
  <si>
    <t>بابت محافظ-لامپ</t>
  </si>
  <si>
    <t>100+20 بابت افتاح حساب</t>
  </si>
  <si>
    <t>معاینه موتور محمد</t>
  </si>
  <si>
    <t>مجتبی به اسنپ داد</t>
  </si>
  <si>
    <t>بابت: 37.5 به موتور محمد پرداخت شد و قرار شد به مدت 8 ماه، محمد ماهی 6.500 برگردونه</t>
  </si>
  <si>
    <t xml:space="preserve"> سی و یک شلوار کهنه شور</t>
  </si>
  <si>
    <t>دو تا چسب پهن</t>
  </si>
  <si>
    <t>یه سایز 40 یک 39 من برداشتم</t>
  </si>
  <si>
    <t>شلوار لی مجتبی برداشت</t>
  </si>
  <si>
    <t>شلوار سرمه ای کمری محمد برداشت</t>
  </si>
  <si>
    <t>دفتر من برداشتم</t>
  </si>
  <si>
    <t>پول دفتر رو ریختم تنخواه</t>
  </si>
  <si>
    <t>حساب و کتاب میثم</t>
  </si>
  <si>
    <t>کفش محمد به دوتتش</t>
  </si>
  <si>
    <t>شلواری که محمد به مایه داد به دوستش</t>
  </si>
  <si>
    <t xml:space="preserve">خرید از احمدیان </t>
  </si>
  <si>
    <t>خرید مجدد از احمدیان</t>
  </si>
  <si>
    <t>حساب از رمضون</t>
  </si>
  <si>
    <t>قرض به مجتبی</t>
  </si>
  <si>
    <t>قروش کارتون نقد بع طاهر</t>
  </si>
  <si>
    <t>بیست تا بنزین زدیم</t>
  </si>
  <si>
    <t>پول کاپشن به مجتبی</t>
  </si>
  <si>
    <t>129+135کیف هایی که دادم به مجتبی</t>
  </si>
  <si>
    <t>خرید بسته بندی</t>
  </si>
  <si>
    <t>بلال- چای</t>
  </si>
  <si>
    <t>کاپشن به مجتبی قیمت مایه</t>
  </si>
  <si>
    <t>کلاه کاسکت محمد</t>
  </si>
  <si>
    <t>بسته بندی</t>
  </si>
  <si>
    <t>دو فقره چک</t>
  </si>
  <si>
    <t>الباقی پول از سینا</t>
  </si>
  <si>
    <t>وقت  پلاک</t>
  </si>
  <si>
    <t>فلافل+نوشابه+استخر</t>
  </si>
  <si>
    <t>حساب بیرون</t>
  </si>
  <si>
    <t>صورت حساب دیجی</t>
  </si>
  <si>
    <t>واریزی من به تنخواه بابت نقدینگی</t>
  </si>
  <si>
    <t>درستی</t>
  </si>
  <si>
    <t>امور تعویض پلاک</t>
  </si>
  <si>
    <t>نوبت کافی نت</t>
  </si>
  <si>
    <t>300 طلب از رمضان بوده</t>
  </si>
  <si>
    <t>کرایه چرخ و حمل بار</t>
  </si>
  <si>
    <t>که 300 باید اون بده</t>
  </si>
  <si>
    <t>کرایه ما و رمضان</t>
  </si>
  <si>
    <t>بابت صورتحساب دوره</t>
  </si>
  <si>
    <t>fff</t>
  </si>
  <si>
    <t>@@@</t>
  </si>
  <si>
    <t>750 بابت دفتر های مجتبی زدم بهش</t>
  </si>
  <si>
    <t>دو تا بادی بگ</t>
  </si>
  <si>
    <t>قسط بیمه</t>
  </si>
  <si>
    <t>تخمه گاز ذغال</t>
  </si>
  <si>
    <t>یه شلوار لی محمد</t>
  </si>
  <si>
    <t>دو اسکیچر زنانه محمد</t>
  </si>
  <si>
    <t>قسط وام</t>
  </si>
  <si>
    <t>مجتبی پول تیشرت برداشت</t>
  </si>
  <si>
    <t>پول تیشرت ها اومده بود حساب من</t>
  </si>
  <si>
    <t>مصرفی های وانت</t>
  </si>
  <si>
    <t>محمد به مامانش شلوار داده</t>
  </si>
  <si>
    <t>بابت لباس حمید</t>
  </si>
  <si>
    <t>شلوار ورزشی رو پس بردم 1 عدد</t>
  </si>
  <si>
    <t>کردی</t>
  </si>
  <si>
    <t>لباس برداشته</t>
  </si>
  <si>
    <t>پیکنیک</t>
  </si>
  <si>
    <t>چوب رختی</t>
  </si>
  <si>
    <t>صورتحساب</t>
  </si>
  <si>
    <t>خرید داییش</t>
  </si>
  <si>
    <t>دو اسکیچر آقای سلطانی</t>
  </si>
  <si>
    <t>اسنپ</t>
  </si>
  <si>
    <t>مام + کتونی نظری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</si>
</sst>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#,##0.000_);[Red]\(#,##0.000\)"/>
    <numFmt numFmtId="166" formatCode="0.000_);[Red]\(0.000\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65" fontId="4" fillId="9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2" fillId="10" borderId="2" xfId="0" quotePrefix="1" applyFont="1" applyFill="1" applyBorder="1" applyAlignment="1">
      <alignment horizontal="center" vertical="center"/>
    </xf>
    <xf numFmtId="165" fontId="3" fillId="6" borderId="5" xfId="0" applyNumberFormat="1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/>
    </xf>
    <xf numFmtId="165" fontId="3" fillId="6" borderId="6" xfId="0" applyNumberFormat="1" applyFont="1" applyFill="1" applyBorder="1" applyAlignment="1">
      <alignment horizontal="center" vertical="center"/>
    </xf>
    <xf numFmtId="165" fontId="3" fillId="6" borderId="7" xfId="0" applyNumberFormat="1" applyFont="1" applyFill="1" applyBorder="1" applyAlignment="1">
      <alignment horizontal="center" vertical="center"/>
    </xf>
    <xf numFmtId="165" fontId="3" fillId="6" borderId="8" xfId="0" applyNumberFormat="1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38" fontId="0" fillId="11" borderId="1" xfId="0" applyNumberForma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164" fontId="5" fillId="10" borderId="12" xfId="0" applyNumberFormat="1" applyFont="1" applyFill="1" applyBorder="1" applyAlignment="1">
      <alignment horizontal="center" vertical="center"/>
    </xf>
    <xf numFmtId="38" fontId="4" fillId="12" borderId="5" xfId="0" applyNumberFormat="1" applyFont="1" applyFill="1" applyBorder="1" applyAlignment="1">
      <alignment horizontal="center" vertical="center"/>
    </xf>
    <xf numFmtId="38" fontId="6" fillId="12" borderId="5" xfId="0" applyNumberFormat="1" applyFont="1" applyFill="1" applyBorder="1" applyAlignment="1">
      <alignment horizontal="center" vertical="center"/>
    </xf>
    <xf numFmtId="165" fontId="4" fillId="8" borderId="10" xfId="0" applyNumberFormat="1" applyFont="1" applyFill="1" applyBorder="1" applyAlignment="1">
      <alignment horizontal="center" vertical="center"/>
    </xf>
    <xf numFmtId="165" fontId="3" fillId="7" borderId="11" xfId="0" applyNumberFormat="1" applyFont="1" applyFill="1" applyBorder="1" applyAlignment="1">
      <alignment horizontal="center" vertical="center"/>
    </xf>
    <xf numFmtId="165" fontId="3" fillId="7" borderId="13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64" fontId="4" fillId="10" borderId="3" xfId="0" applyNumberFormat="1" applyFon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165" fontId="6" fillId="13" borderId="6" xfId="0" applyNumberFormat="1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5" fontId="6" fillId="14" borderId="6" xfId="0" applyNumberFormat="1" applyFont="1" applyFill="1" applyBorder="1" applyAlignment="1">
      <alignment horizontal="center" vertical="center"/>
    </xf>
    <xf numFmtId="38" fontId="6" fillId="14" borderId="6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38" fontId="4" fillId="8" borderId="5" xfId="0" applyNumberFormat="1" applyFont="1" applyFill="1" applyBorder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 vertical="center"/>
    </xf>
    <xf numFmtId="164" fontId="5" fillId="8" borderId="10" xfId="0" applyNumberFormat="1" applyFont="1" applyFill="1" applyBorder="1" applyAlignment="1">
      <alignment horizontal="center" vertical="center"/>
    </xf>
    <xf numFmtId="165" fontId="4" fillId="12" borderId="5" xfId="0" applyNumberFormat="1" applyFont="1" applyFill="1" applyBorder="1" applyAlignment="1">
      <alignment horizontal="center" vertical="center"/>
    </xf>
    <xf numFmtId="166" fontId="4" fillId="12" borderId="5" xfId="0" applyNumberFormat="1" applyFont="1" applyFill="1" applyBorder="1" applyAlignment="1">
      <alignment horizontal="center" vertical="center"/>
    </xf>
    <xf numFmtId="165" fontId="3" fillId="15" borderId="5" xfId="0" applyNumberFormat="1" applyFont="1" applyFill="1" applyBorder="1" applyAlignment="1">
      <alignment horizontal="center" vertical="center"/>
    </xf>
    <xf numFmtId="165" fontId="6" fillId="15" borderId="6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165" fontId="2" fillId="8" borderId="0" xfId="0" applyNumberFormat="1" applyFont="1" applyFill="1" applyAlignment="1">
      <alignment horizontal="center"/>
    </xf>
    <xf numFmtId="164" fontId="4" fillId="8" borderId="1" xfId="0" applyNumberFormat="1" applyFont="1" applyFill="1" applyBorder="1" applyAlignment="1">
      <alignment horizontal="center" vertical="center"/>
    </xf>
    <xf numFmtId="165" fontId="2" fillId="8" borderId="0" xfId="0" applyNumberFormat="1" applyFont="1" applyFill="1" applyAlignment="1">
      <alignment horizontal="center" vertical="center"/>
    </xf>
    <xf numFmtId="0" fontId="5" fillId="10" borderId="2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 vertical="center"/>
    </xf>
    <xf numFmtId="165" fontId="0" fillId="16" borderId="0" xfId="0" applyNumberFormat="1" applyFill="1"/>
    <xf numFmtId="164" fontId="4" fillId="10" borderId="10" xfId="0" applyNumberFormat="1" applyFont="1" applyFill="1" applyBorder="1" applyAlignment="1">
      <alignment horizontal="center" vertical="center"/>
    </xf>
    <xf numFmtId="38" fontId="4" fillId="12" borderId="6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165" fontId="3" fillId="13" borderId="5" xfId="0" applyNumberFormat="1" applyFont="1" applyFill="1" applyBorder="1" applyAlignment="1">
      <alignment horizontal="center" vertical="center"/>
    </xf>
    <xf numFmtId="165" fontId="3" fillId="13" borderId="6" xfId="0" applyNumberFormat="1" applyFont="1" applyFill="1" applyBorder="1" applyAlignment="1">
      <alignment horizontal="center" vertical="center"/>
    </xf>
    <xf numFmtId="165" fontId="2" fillId="16" borderId="0" xfId="0" applyNumberFormat="1" applyFont="1" applyFill="1" applyAlignment="1">
      <alignment vertical="center"/>
    </xf>
    <xf numFmtId="0" fontId="5" fillId="8" borderId="2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606060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%20L%20S\Dropbox\shoraka\Digikala.xlsx" TargetMode="External"/><Relationship Id="rId1" Type="http://schemas.openxmlformats.org/officeDocument/2006/relationships/externalLinkPath" Target="Digika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shoraka\&#1581;&#1587;&#1575;&#1576;%20&#1576;&#1740;&#1585;&#1608;&#1606;\&#1705;&#1578;&#1608;&#1606;&#174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%20L%20S\Dropbox\shoraka\others.xlsx" TargetMode="External"/><Relationship Id="rId1" Type="http://schemas.openxmlformats.org/officeDocument/2006/relationships/externalLinkPath" Target="oth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03"/>
    </sheetNames>
    <sheetDataSet>
      <sheetData sheetId="0">
        <row r="11">
          <cell r="B11"/>
          <cell r="C11"/>
          <cell r="D11"/>
          <cell r="E11"/>
          <cell r="F11"/>
          <cell r="G11"/>
          <cell r="H11"/>
          <cell r="I11"/>
        </row>
        <row r="12">
          <cell r="B12"/>
          <cell r="C12"/>
          <cell r="D12"/>
          <cell r="E12"/>
          <cell r="F12"/>
          <cell r="G12"/>
          <cell r="H12"/>
          <cell r="I12"/>
        </row>
        <row r="13">
          <cell r="B13">
            <v>-4354</v>
          </cell>
          <cell r="C13">
            <v>-4354</v>
          </cell>
          <cell r="D13">
            <v>-4354</v>
          </cell>
          <cell r="E13"/>
          <cell r="F13">
            <v>13064</v>
          </cell>
          <cell r="G13"/>
          <cell r="H13"/>
          <cell r="I13" t="str">
            <v>تقسیم سود</v>
          </cell>
        </row>
        <row r="14">
          <cell r="B14"/>
          <cell r="C14"/>
          <cell r="D14"/>
          <cell r="E14"/>
          <cell r="F14"/>
          <cell r="G14"/>
          <cell r="H14"/>
          <cell r="I14"/>
        </row>
        <row r="15">
          <cell r="B15">
            <v>-51996</v>
          </cell>
          <cell r="C15"/>
          <cell r="D15"/>
          <cell r="E15">
            <v>51996</v>
          </cell>
          <cell r="F15"/>
          <cell r="G15"/>
          <cell r="H15"/>
          <cell r="I15" t="str">
            <v>پرداختی</v>
          </cell>
        </row>
        <row r="16">
          <cell r="B16"/>
          <cell r="C16"/>
          <cell r="D16"/>
          <cell r="E16">
            <v>-51996</v>
          </cell>
          <cell r="F16">
            <v>9576</v>
          </cell>
          <cell r="G16">
            <v>42420</v>
          </cell>
          <cell r="H16"/>
          <cell r="I16" t="str">
            <v>مایه 303 کفش</v>
          </cell>
        </row>
        <row r="17">
          <cell r="B17">
            <v>3192</v>
          </cell>
          <cell r="C17">
            <v>3192</v>
          </cell>
          <cell r="D17">
            <v>3192</v>
          </cell>
          <cell r="E17"/>
          <cell r="F17">
            <v>-9576</v>
          </cell>
          <cell r="G17"/>
          <cell r="H17"/>
          <cell r="I17" t="str">
            <v>سود</v>
          </cell>
        </row>
        <row r="18">
          <cell r="B18"/>
          <cell r="C18"/>
          <cell r="D18"/>
          <cell r="E18"/>
          <cell r="F18"/>
          <cell r="G18"/>
          <cell r="H18"/>
          <cell r="I18"/>
        </row>
        <row r="19">
          <cell r="B19">
            <v>-25832</v>
          </cell>
          <cell r="C19"/>
          <cell r="D19"/>
          <cell r="E19">
            <v>25832</v>
          </cell>
          <cell r="F19"/>
          <cell r="G19"/>
          <cell r="H19"/>
          <cell r="I19" t="str">
            <v>پرداختی</v>
          </cell>
        </row>
        <row r="20">
          <cell r="B20"/>
          <cell r="C20"/>
          <cell r="D20"/>
          <cell r="E20">
            <v>-25832</v>
          </cell>
          <cell r="F20">
            <v>6232</v>
          </cell>
          <cell r="G20">
            <v>19600</v>
          </cell>
          <cell r="H20"/>
          <cell r="I20" t="str">
            <v>مایه 140 کفش</v>
          </cell>
        </row>
        <row r="21">
          <cell r="B21">
            <v>2077</v>
          </cell>
          <cell r="C21">
            <v>2077</v>
          </cell>
          <cell r="D21">
            <v>2077</v>
          </cell>
          <cell r="E21"/>
          <cell r="F21">
            <v>-6231</v>
          </cell>
          <cell r="G21"/>
          <cell r="H21"/>
          <cell r="I21" t="str">
            <v>سود</v>
          </cell>
        </row>
        <row r="22">
          <cell r="B22"/>
          <cell r="C22"/>
          <cell r="D22"/>
          <cell r="E22"/>
          <cell r="F22"/>
          <cell r="G22"/>
          <cell r="H22"/>
          <cell r="I22"/>
        </row>
        <row r="23">
          <cell r="B23"/>
          <cell r="C23"/>
          <cell r="D23">
            <v>-10894</v>
          </cell>
          <cell r="E23">
            <v>10894</v>
          </cell>
          <cell r="F23"/>
          <cell r="G23"/>
          <cell r="H23"/>
          <cell r="I23" t="str">
            <v>پرداختی</v>
          </cell>
        </row>
        <row r="24">
          <cell r="B24"/>
          <cell r="C24"/>
          <cell r="D24"/>
          <cell r="E24">
            <v>-10894</v>
          </cell>
          <cell r="F24">
            <v>2494</v>
          </cell>
          <cell r="G24">
            <v>8400</v>
          </cell>
          <cell r="H24"/>
          <cell r="I24" t="str">
            <v>مایه 60 کفش</v>
          </cell>
        </row>
        <row r="25">
          <cell r="B25">
            <v>831</v>
          </cell>
          <cell r="C25">
            <v>831</v>
          </cell>
          <cell r="D25">
            <v>831</v>
          </cell>
          <cell r="E25"/>
          <cell r="F25">
            <v>-2493</v>
          </cell>
          <cell r="G25"/>
          <cell r="H25"/>
          <cell r="I25" t="str">
            <v>سود</v>
          </cell>
        </row>
        <row r="26">
          <cell r="B26"/>
          <cell r="C26"/>
          <cell r="D26"/>
          <cell r="E26"/>
          <cell r="F26"/>
          <cell r="G26"/>
          <cell r="H26"/>
          <cell r="I26"/>
        </row>
        <row r="27">
          <cell r="B27"/>
          <cell r="C27">
            <v>-4965</v>
          </cell>
          <cell r="D27"/>
          <cell r="E27">
            <v>4965</v>
          </cell>
          <cell r="F27"/>
          <cell r="G27"/>
          <cell r="H27"/>
          <cell r="I27" t="str">
            <v>پرداختی</v>
          </cell>
        </row>
        <row r="28">
          <cell r="B28"/>
          <cell r="C28"/>
          <cell r="D28"/>
          <cell r="E28">
            <v>-4965</v>
          </cell>
          <cell r="F28">
            <v>1185</v>
          </cell>
          <cell r="G28">
            <v>3780</v>
          </cell>
          <cell r="H28"/>
          <cell r="I28" t="str">
            <v>مایه 27 کفش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4">
          <cell r="E44">
            <v>1680</v>
          </cell>
          <cell r="H44">
            <v>-1680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رمضون"/>
      <sheetName val="صباحی"/>
      <sheetName val="کتونی"/>
      <sheetName val="sina"/>
      <sheetName val="katooni.etc"/>
      <sheetName val="احمدیان"/>
      <sheetName val="غرفه ارم"/>
      <sheetName val="شلوار های طاهر"/>
      <sheetName val="هزیمه انباری"/>
      <sheetName val="هزیمه وانت"/>
      <sheetName val="قسط وا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5">
          <cell r="B45">
            <v>40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B795-1790-462C-9738-D8B601B37739}">
  <dimension ref="A1:K111"/>
  <sheetViews>
    <sheetView rightToLeft="1" zoomScale="140" zoomScaleNormal="140" workbookViewId="0">
      <selection activeCell="C6" sqref="C6"/>
    </sheetView>
  </sheetViews>
  <sheetFormatPr defaultRowHeight="20.25" thickTop="1" thickBottom="1" x14ac:dyDescent="0.3"/>
  <cols>
    <col min="1" max="1" width="12.28515625" style="3" customWidth="1"/>
    <col min="2" max="2" width="14.7109375" style="10" bestFit="1" customWidth="1"/>
    <col min="3" max="3" width="14.7109375" style="11" bestFit="1" customWidth="1"/>
    <col min="4" max="4" width="13.140625" style="12" bestFit="1" customWidth="1"/>
    <col min="5" max="5" width="11.7109375" style="12" bestFit="1" customWidth="1"/>
    <col min="6" max="6" width="12.28515625" style="13" bestFit="1" customWidth="1"/>
    <col min="7" max="7" width="14.7109375" style="13" bestFit="1" customWidth="1"/>
    <col min="8" max="8" width="7.28515625" style="21" bestFit="1" customWidth="1"/>
    <col min="9" max="9" width="25.140625" style="2" bestFit="1" customWidth="1"/>
    <col min="10" max="10" width="11.7109375" style="48" bestFit="1" customWidth="1"/>
    <col min="11" max="11" width="8.7109375" style="1"/>
  </cols>
  <sheetData>
    <row r="1" spans="1:11" ht="21.6" customHeight="1" thickTop="1" thickBot="1" x14ac:dyDescent="0.3">
      <c r="A1" s="50" t="s">
        <v>2</v>
      </c>
      <c r="B1" s="9" t="s">
        <v>4</v>
      </c>
      <c r="C1" s="9" t="s">
        <v>0</v>
      </c>
      <c r="D1" s="9" t="s">
        <v>1</v>
      </c>
      <c r="E1" s="31" t="s">
        <v>29</v>
      </c>
      <c r="F1" s="9" t="s">
        <v>9</v>
      </c>
      <c r="G1" s="9" t="s">
        <v>24</v>
      </c>
      <c r="H1" s="39" t="s">
        <v>25</v>
      </c>
      <c r="I1" s="4" t="s">
        <v>3</v>
      </c>
      <c r="J1" s="48" t="s">
        <v>110</v>
      </c>
    </row>
    <row r="2" spans="1:11" ht="21.6" customHeight="1" thickTop="1" thickBot="1" x14ac:dyDescent="0.3">
      <c r="A2" s="6">
        <v>45392</v>
      </c>
      <c r="B2" s="15">
        <v>200</v>
      </c>
      <c r="C2" s="15">
        <v>-200</v>
      </c>
      <c r="D2" s="15"/>
      <c r="E2" s="32"/>
      <c r="F2" s="16"/>
      <c r="H2" s="24"/>
      <c r="I2" s="14" t="s">
        <v>119</v>
      </c>
      <c r="J2" s="49">
        <v>0</v>
      </c>
      <c r="K2"/>
    </row>
    <row r="3" spans="1:11" ht="21.6" customHeight="1" thickTop="1" thickBot="1" x14ac:dyDescent="0.3">
      <c r="A3" s="6">
        <v>45398</v>
      </c>
      <c r="B3" s="15">
        <v>300</v>
      </c>
      <c r="C3" s="15">
        <v>-300</v>
      </c>
      <c r="D3" s="15"/>
      <c r="E3" s="32"/>
      <c r="F3" s="16"/>
      <c r="H3" s="25"/>
      <c r="I3" s="52" t="s">
        <v>119</v>
      </c>
      <c r="J3" s="49">
        <v>0</v>
      </c>
      <c r="K3"/>
    </row>
    <row r="4" spans="1:11" ht="28.15" customHeight="1" thickTop="1" thickBot="1" x14ac:dyDescent="0.3">
      <c r="A4" s="6">
        <v>45397</v>
      </c>
      <c r="B4" s="15">
        <v>1000</v>
      </c>
      <c r="C4" s="15">
        <v>-1000</v>
      </c>
      <c r="D4" s="15"/>
      <c r="E4" s="32"/>
      <c r="F4" s="16"/>
      <c r="G4" s="16"/>
      <c r="H4" s="25"/>
      <c r="I4" s="14" t="s">
        <v>11</v>
      </c>
      <c r="J4" s="49">
        <f t="shared" ref="J4:J12" si="0">SUM(B4:G4)</f>
        <v>0</v>
      </c>
    </row>
    <row r="5" spans="1:11" thickTop="1" thickBot="1" x14ac:dyDescent="0.3">
      <c r="A5" s="6">
        <v>45398</v>
      </c>
      <c r="B5" s="15"/>
      <c r="C5" s="15">
        <v>-280</v>
      </c>
      <c r="D5" s="15">
        <v>-140</v>
      </c>
      <c r="E5" s="32"/>
      <c r="F5" s="16"/>
      <c r="G5" s="16">
        <v>420</v>
      </c>
      <c r="H5" s="25">
        <v>-1</v>
      </c>
      <c r="I5" s="7" t="s">
        <v>10</v>
      </c>
      <c r="J5" s="49">
        <f t="shared" si="0"/>
        <v>0</v>
      </c>
    </row>
    <row r="6" spans="1:11" thickTop="1" thickBot="1" x14ac:dyDescent="0.3">
      <c r="A6" s="6">
        <v>45400</v>
      </c>
      <c r="B6" s="15">
        <v>400</v>
      </c>
      <c r="C6" s="15">
        <v>-300</v>
      </c>
      <c r="D6" s="15">
        <v>-100</v>
      </c>
      <c r="E6" s="32"/>
      <c r="F6" s="16"/>
      <c r="G6" s="16"/>
      <c r="H6" s="25"/>
      <c r="I6" s="7" t="s">
        <v>12</v>
      </c>
      <c r="J6" s="49">
        <f t="shared" si="0"/>
        <v>0</v>
      </c>
    </row>
    <row r="7" spans="1:11" thickTop="1" thickBot="1" x14ac:dyDescent="0.3">
      <c r="A7" s="6">
        <v>45400</v>
      </c>
      <c r="B7" s="15">
        <v>40</v>
      </c>
      <c r="C7" s="15">
        <v>-60</v>
      </c>
      <c r="D7" s="15"/>
      <c r="E7" s="32"/>
      <c r="F7" s="16">
        <v>20</v>
      </c>
      <c r="G7" s="16"/>
      <c r="H7" s="25"/>
      <c r="I7" s="7" t="s">
        <v>13</v>
      </c>
      <c r="J7" s="49">
        <f t="shared" si="0"/>
        <v>0</v>
      </c>
    </row>
    <row r="8" spans="1:11" thickTop="1" thickBot="1" x14ac:dyDescent="0.3">
      <c r="A8" s="6">
        <v>45400</v>
      </c>
      <c r="B8" s="15"/>
      <c r="C8" s="15"/>
      <c r="D8" s="15">
        <v>-200</v>
      </c>
      <c r="E8" s="32"/>
      <c r="F8" s="16">
        <v>60</v>
      </c>
      <c r="G8" s="16">
        <v>140</v>
      </c>
      <c r="H8" s="25"/>
      <c r="I8" s="7" t="s">
        <v>5</v>
      </c>
      <c r="J8" s="49">
        <f t="shared" si="0"/>
        <v>0</v>
      </c>
    </row>
    <row r="9" spans="1:11" thickTop="1" thickBot="1" x14ac:dyDescent="0.3">
      <c r="A9" s="6">
        <v>45400</v>
      </c>
      <c r="B9" s="15">
        <v>-200</v>
      </c>
      <c r="C9" s="15"/>
      <c r="E9" s="32"/>
      <c r="F9" s="16">
        <v>60</v>
      </c>
      <c r="G9" s="16">
        <v>140</v>
      </c>
      <c r="H9" s="25"/>
      <c r="I9" s="7" t="s">
        <v>6</v>
      </c>
      <c r="J9" s="49">
        <f t="shared" si="0"/>
        <v>0</v>
      </c>
    </row>
    <row r="10" spans="1:11" thickTop="1" thickBot="1" x14ac:dyDescent="0.3">
      <c r="A10" s="6">
        <v>45400</v>
      </c>
      <c r="B10" s="15">
        <v>-130</v>
      </c>
      <c r="C10" s="15"/>
      <c r="D10" s="15"/>
      <c r="E10" s="32"/>
      <c r="F10" s="16">
        <v>130</v>
      </c>
      <c r="G10" s="16"/>
      <c r="H10" s="25"/>
      <c r="I10" s="7" t="s">
        <v>8</v>
      </c>
      <c r="J10" s="49">
        <f t="shared" si="0"/>
        <v>0</v>
      </c>
    </row>
    <row r="11" spans="1:11" thickTop="1" thickBot="1" x14ac:dyDescent="0.3">
      <c r="A11" s="6">
        <v>45405</v>
      </c>
      <c r="B11" s="15">
        <v>-800</v>
      </c>
      <c r="C11" s="15"/>
      <c r="D11" s="15"/>
      <c r="E11" s="32"/>
      <c r="F11" s="16">
        <v>160</v>
      </c>
      <c r="G11" s="16">
        <v>640</v>
      </c>
      <c r="H11" s="25"/>
      <c r="I11" s="7" t="s">
        <v>7</v>
      </c>
      <c r="J11" s="49">
        <f t="shared" si="0"/>
        <v>0</v>
      </c>
    </row>
    <row r="12" spans="1:11" thickTop="1" thickBot="1" x14ac:dyDescent="0.3">
      <c r="A12" s="6">
        <v>45405</v>
      </c>
      <c r="B12" s="15">
        <v>-8500</v>
      </c>
      <c r="C12" s="15">
        <v>-8500</v>
      </c>
      <c r="D12" s="15">
        <v>-8500</v>
      </c>
      <c r="E12" s="32">
        <v>25500</v>
      </c>
      <c r="F12" s="16"/>
      <c r="G12" s="16"/>
      <c r="H12" s="25"/>
      <c r="I12" s="7" t="s">
        <v>19</v>
      </c>
      <c r="J12" s="49">
        <f t="shared" si="0"/>
        <v>0</v>
      </c>
    </row>
    <row r="13" spans="1:11" thickTop="1" thickBot="1" x14ac:dyDescent="0.3">
      <c r="A13" s="33" t="s">
        <v>118</v>
      </c>
      <c r="B13" s="34">
        <f t="shared" ref="B13:I13" si="1">SUM(B4:B12)</f>
        <v>-8190</v>
      </c>
      <c r="C13" s="34">
        <f t="shared" si="1"/>
        <v>-10140</v>
      </c>
      <c r="D13" s="34">
        <f t="shared" si="1"/>
        <v>-8940</v>
      </c>
      <c r="E13" s="34">
        <f t="shared" si="1"/>
        <v>25500</v>
      </c>
      <c r="F13" s="34">
        <f t="shared" si="1"/>
        <v>430</v>
      </c>
      <c r="G13" s="34">
        <f t="shared" si="1"/>
        <v>1340</v>
      </c>
      <c r="H13" s="34">
        <f t="shared" si="1"/>
        <v>-1</v>
      </c>
      <c r="I13" s="34">
        <f t="shared" si="1"/>
        <v>0</v>
      </c>
      <c r="J13" s="49">
        <f t="shared" ref="J13" si="2">SUM(B13:G13)</f>
        <v>0</v>
      </c>
      <c r="K13"/>
    </row>
    <row r="32" spans="1:11" thickTop="1" thickBot="1" x14ac:dyDescent="0.3">
      <c r="A32" s="33"/>
      <c r="B32" s="34">
        <f>SUM('[1]1403'!B11:B28)</f>
        <v>-76082</v>
      </c>
      <c r="C32" s="34">
        <f>SUM('[1]1403'!C11:C28)</f>
        <v>-3219</v>
      </c>
      <c r="D32" s="34">
        <f>SUM('[1]1403'!D11:D28)</f>
        <v>-9148</v>
      </c>
      <c r="E32" s="34">
        <f>SUM('[1]1403'!E11:E28)</f>
        <v>0</v>
      </c>
      <c r="F32" s="34">
        <f>SUM('[1]1403'!F11:F28)</f>
        <v>14251</v>
      </c>
      <c r="G32" s="34">
        <f>SUM('[1]1403'!G11:G28)</f>
        <v>74200</v>
      </c>
      <c r="H32" s="34">
        <f>SUM('[1]1403'!H11:H28)</f>
        <v>0</v>
      </c>
      <c r="I32" s="34">
        <f>SUM('[1]1403'!I11:I28)</f>
        <v>0</v>
      </c>
      <c r="J32" s="49">
        <f>SUM(B32:G32)</f>
        <v>2</v>
      </c>
      <c r="K32"/>
    </row>
    <row r="91" ht="18.75" x14ac:dyDescent="0.25"/>
    <row r="92" ht="18.75" x14ac:dyDescent="0.25"/>
    <row r="93" ht="18.75" x14ac:dyDescent="0.25"/>
    <row r="94" ht="18.75" x14ac:dyDescent="0.25"/>
    <row r="95" ht="18.75" x14ac:dyDescent="0.25"/>
    <row r="96" ht="18.75" x14ac:dyDescent="0.25"/>
    <row r="97" ht="18.75" x14ac:dyDescent="0.25"/>
    <row r="98" ht="18.75" x14ac:dyDescent="0.25"/>
    <row r="99" ht="18.75" x14ac:dyDescent="0.25"/>
    <row r="100" ht="18.75" x14ac:dyDescent="0.25"/>
    <row r="101" ht="18.75" x14ac:dyDescent="0.25"/>
    <row r="102" ht="18.75" x14ac:dyDescent="0.25"/>
    <row r="104" ht="18.75" x14ac:dyDescent="0.25"/>
    <row r="105" ht="18.75" x14ac:dyDescent="0.25"/>
    <row r="106" ht="18.75" x14ac:dyDescent="0.25"/>
    <row r="107" ht="18.75" x14ac:dyDescent="0.25"/>
    <row r="108" ht="18.75" x14ac:dyDescent="0.25"/>
    <row r="109" ht="18.75" x14ac:dyDescent="0.25"/>
    <row r="110" ht="18.75" x14ac:dyDescent="0.25"/>
    <row r="111" ht="18.75" x14ac:dyDescent="0.25"/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9588-811F-45B5-B3FD-C7AE1F846F13}">
  <dimension ref="A1:J12"/>
  <sheetViews>
    <sheetView rightToLeft="1" zoomScale="210" zoomScaleNormal="210" workbookViewId="0">
      <selection sqref="A1:I1"/>
    </sheetView>
  </sheetViews>
  <sheetFormatPr defaultRowHeight="15" x14ac:dyDescent="0.25"/>
  <cols>
    <col min="2" max="2" width="13.5703125" bestFit="1" customWidth="1"/>
    <col min="3" max="4" width="12.28515625" bestFit="1" customWidth="1"/>
    <col min="5" max="5" width="14.28515625" bestFit="1" customWidth="1"/>
    <col min="6" max="6" width="7.140625" bestFit="1" customWidth="1"/>
    <col min="7" max="7" width="12.28515625" bestFit="1" customWidth="1"/>
    <col min="8" max="8" width="13.5703125" bestFit="1" customWidth="1"/>
    <col min="9" max="9" width="33.42578125" bestFit="1" customWidth="1"/>
    <col min="10" max="10" width="12.28515625" bestFit="1" customWidth="1"/>
  </cols>
  <sheetData>
    <row r="1" spans="1:10" ht="20.25" thickTop="1" thickBot="1" x14ac:dyDescent="0.3">
      <c r="A1" s="5" t="s">
        <v>2</v>
      </c>
      <c r="B1" s="8" t="s">
        <v>4</v>
      </c>
      <c r="C1" s="8" t="s">
        <v>0</v>
      </c>
      <c r="D1" s="8" t="s">
        <v>1</v>
      </c>
      <c r="E1" s="31" t="s">
        <v>29</v>
      </c>
      <c r="F1" s="9" t="s">
        <v>9</v>
      </c>
      <c r="G1" s="26" t="s">
        <v>24</v>
      </c>
      <c r="H1" s="24" t="s">
        <v>25</v>
      </c>
      <c r="I1" s="22" t="s">
        <v>3</v>
      </c>
      <c r="J1" s="49" t="s">
        <v>110</v>
      </c>
    </row>
    <row r="2" spans="1:10" ht="20.25" thickTop="1" thickBot="1" x14ac:dyDescent="0.3">
      <c r="A2" s="30"/>
      <c r="B2" s="15"/>
      <c r="C2" s="15"/>
      <c r="D2" s="15"/>
      <c r="E2" s="32"/>
      <c r="F2" s="59"/>
      <c r="G2" s="59"/>
      <c r="H2" s="24"/>
      <c r="I2" s="29"/>
      <c r="J2" s="55">
        <f>SUM(B2:G2)</f>
        <v>0</v>
      </c>
    </row>
    <row r="3" spans="1:10" ht="20.25" thickTop="1" thickBot="1" x14ac:dyDescent="0.3">
      <c r="A3" s="56"/>
      <c r="B3" s="17">
        <v>-2970</v>
      </c>
      <c r="C3" s="17">
        <v>2970</v>
      </c>
      <c r="D3" s="17"/>
      <c r="E3" s="32"/>
      <c r="F3" s="60"/>
      <c r="G3" s="60"/>
      <c r="H3" s="57"/>
      <c r="I3" s="58" t="s">
        <v>128</v>
      </c>
      <c r="J3" s="55"/>
    </row>
    <row r="4" spans="1:10" ht="20.25" thickTop="1" thickBot="1" x14ac:dyDescent="0.3">
      <c r="A4" s="56">
        <v>45658</v>
      </c>
      <c r="B4" s="17"/>
      <c r="C4" s="17">
        <v>-2970</v>
      </c>
      <c r="D4" s="17"/>
      <c r="E4" s="32">
        <v>2970</v>
      </c>
      <c r="F4" s="60"/>
      <c r="G4" s="60"/>
      <c r="H4" s="57"/>
      <c r="I4" s="58" t="s">
        <v>127</v>
      </c>
      <c r="J4" s="55"/>
    </row>
    <row r="5" spans="1:10" ht="20.25" thickTop="1" thickBot="1" x14ac:dyDescent="0.3">
      <c r="A5" s="56">
        <v>45659</v>
      </c>
      <c r="B5" s="17">
        <v>14200</v>
      </c>
      <c r="C5" s="17"/>
      <c r="D5" s="17"/>
      <c r="E5" s="32">
        <v>-14200</v>
      </c>
      <c r="F5" s="60"/>
      <c r="G5" s="60"/>
      <c r="H5" s="57"/>
      <c r="I5" s="58" t="s">
        <v>126</v>
      </c>
      <c r="J5" s="55"/>
    </row>
    <row r="6" spans="1:10" ht="20.25" thickTop="1" thickBot="1" x14ac:dyDescent="0.3">
      <c r="A6" s="56">
        <v>45660</v>
      </c>
      <c r="B6" s="17"/>
      <c r="C6" s="17">
        <v>25</v>
      </c>
      <c r="D6" s="17">
        <v>25</v>
      </c>
      <c r="E6" s="32">
        <v>-600</v>
      </c>
      <c r="F6" s="60"/>
      <c r="G6" s="60">
        <v>550</v>
      </c>
      <c r="H6" s="57"/>
      <c r="I6" s="58" t="s">
        <v>124</v>
      </c>
      <c r="J6" s="55"/>
    </row>
    <row r="7" spans="1:10" ht="20.25" thickTop="1" thickBot="1" x14ac:dyDescent="0.3">
      <c r="A7" s="56">
        <v>45660</v>
      </c>
      <c r="B7" s="17"/>
      <c r="C7" s="17">
        <v>60</v>
      </c>
      <c r="D7" s="17">
        <v>60</v>
      </c>
      <c r="E7" s="32">
        <v>-400</v>
      </c>
      <c r="F7" s="60"/>
      <c r="G7" s="60">
        <v>280</v>
      </c>
      <c r="H7" s="57"/>
      <c r="I7" s="58" t="s">
        <v>125</v>
      </c>
      <c r="J7" s="55"/>
    </row>
    <row r="8" spans="1:10" ht="20.25" thickTop="1" thickBot="1" x14ac:dyDescent="0.3">
      <c r="A8" s="56">
        <v>45661</v>
      </c>
      <c r="B8" s="17">
        <v>400</v>
      </c>
      <c r="C8" s="17"/>
      <c r="D8" s="17"/>
      <c r="E8" s="32">
        <v>-400</v>
      </c>
      <c r="F8" s="60"/>
      <c r="G8" s="60"/>
      <c r="H8" s="57"/>
      <c r="I8" s="58" t="s">
        <v>123</v>
      </c>
      <c r="J8" s="55"/>
    </row>
    <row r="9" spans="1:10" ht="20.25" thickTop="1" thickBot="1" x14ac:dyDescent="0.3">
      <c r="A9" s="56">
        <v>45664</v>
      </c>
      <c r="B9" s="17">
        <v>679</v>
      </c>
      <c r="C9" s="17"/>
      <c r="D9" s="17"/>
      <c r="E9" s="32">
        <v>-679</v>
      </c>
      <c r="F9" s="60"/>
      <c r="G9" s="60"/>
      <c r="H9" s="57"/>
      <c r="I9" s="58" t="s">
        <v>122</v>
      </c>
      <c r="J9" s="55"/>
    </row>
    <row r="10" spans="1:10" ht="20.25" thickTop="1" thickBot="1" x14ac:dyDescent="0.3">
      <c r="A10" s="56"/>
      <c r="B10" s="17"/>
      <c r="C10" s="17"/>
      <c r="D10" s="17"/>
      <c r="E10" s="32"/>
      <c r="F10" s="60"/>
      <c r="G10" s="60"/>
      <c r="H10" s="57"/>
      <c r="I10" s="58"/>
      <c r="J10" s="55"/>
    </row>
    <row r="11" spans="1:10" ht="20.25" thickTop="1" thickBot="1" x14ac:dyDescent="0.3">
      <c r="A11" s="56"/>
      <c r="B11" s="17"/>
      <c r="C11" s="17"/>
      <c r="D11" s="17"/>
      <c r="E11" s="32"/>
      <c r="F11" s="60"/>
      <c r="G11" s="60"/>
      <c r="H11" s="57"/>
      <c r="I11" s="58"/>
      <c r="J11" s="55"/>
    </row>
    <row r="12" spans="1:10" ht="19.5" thickTop="1" x14ac:dyDescent="0.25">
      <c r="A12" s="41" t="s">
        <v>118</v>
      </c>
      <c r="B12" s="34">
        <f t="shared" ref="B12:G12" si="0">SUM(B2:B2)</f>
        <v>0</v>
      </c>
      <c r="C12" s="34">
        <f t="shared" si="0"/>
        <v>0</v>
      </c>
      <c r="D12" s="34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5"/>
      <c r="I12" s="36" t="s">
        <v>57</v>
      </c>
      <c r="J12" s="55">
        <f>SUM(B12:G12)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3F05-A3F1-4229-8EB9-F05EA3662576}">
  <dimension ref="A1:J22"/>
  <sheetViews>
    <sheetView rightToLeft="1" zoomScale="120" zoomScaleNormal="120" workbookViewId="0">
      <selection activeCell="A22" sqref="A22:XFD23"/>
    </sheetView>
  </sheetViews>
  <sheetFormatPr defaultRowHeight="15" x14ac:dyDescent="0.25"/>
  <cols>
    <col min="1" max="1" width="16.28515625" customWidth="1"/>
    <col min="2" max="2" width="13.5703125" bestFit="1" customWidth="1"/>
    <col min="3" max="6" width="12.28515625" bestFit="1" customWidth="1"/>
    <col min="7" max="7" width="13.7109375" bestFit="1" customWidth="1"/>
    <col min="8" max="8" width="10.28515625" bestFit="1" customWidth="1"/>
    <col min="9" max="9" width="34.85546875" bestFit="1" customWidth="1"/>
    <col min="10" max="10" width="11.7109375" style="53" bestFit="1" customWidth="1"/>
  </cols>
  <sheetData>
    <row r="1" spans="1:10" ht="20.25" thickTop="1" thickBot="1" x14ac:dyDescent="0.3">
      <c r="A1" s="5" t="s">
        <v>2</v>
      </c>
      <c r="B1" s="8" t="s">
        <v>4</v>
      </c>
      <c r="C1" s="8" t="s">
        <v>0</v>
      </c>
      <c r="D1" s="8" t="s">
        <v>1</v>
      </c>
      <c r="E1" s="31" t="s">
        <v>29</v>
      </c>
      <c r="F1" s="9" t="s">
        <v>9</v>
      </c>
      <c r="G1" s="26" t="s">
        <v>24</v>
      </c>
      <c r="H1" s="24" t="s">
        <v>25</v>
      </c>
      <c r="I1" s="22" t="s">
        <v>3</v>
      </c>
      <c r="J1" s="54" t="s">
        <v>110</v>
      </c>
    </row>
    <row r="2" spans="1:10" ht="20.25" thickTop="1" thickBot="1" x14ac:dyDescent="0.3">
      <c r="A2" s="6">
        <v>45418</v>
      </c>
      <c r="B2" s="15">
        <v>1000</v>
      </c>
      <c r="C2" s="15">
        <v>-1000</v>
      </c>
      <c r="D2" s="15"/>
      <c r="E2" s="32"/>
      <c r="F2" s="16"/>
      <c r="G2" s="27"/>
      <c r="H2" s="25">
        <f>SUM(B2:D2)</f>
        <v>0</v>
      </c>
      <c r="I2" s="46" t="s">
        <v>14</v>
      </c>
      <c r="J2" s="51">
        <f t="shared" ref="J2:J22" si="0">SUM(B2:G2)</f>
        <v>0</v>
      </c>
    </row>
    <row r="3" spans="1:10" ht="20.25" thickTop="1" thickBot="1" x14ac:dyDescent="0.3">
      <c r="A3" s="6">
        <v>45418</v>
      </c>
      <c r="B3" s="15">
        <v>5688</v>
      </c>
      <c r="C3" s="15"/>
      <c r="D3" s="15"/>
      <c r="E3" s="32"/>
      <c r="F3" s="16">
        <v>-648</v>
      </c>
      <c r="G3" s="27">
        <v>-5040</v>
      </c>
      <c r="H3" s="25">
        <v>36</v>
      </c>
      <c r="I3" s="46" t="s">
        <v>15</v>
      </c>
      <c r="J3" s="51">
        <f t="shared" si="0"/>
        <v>0</v>
      </c>
    </row>
    <row r="4" spans="1:10" ht="20.25" thickTop="1" thickBot="1" x14ac:dyDescent="0.3">
      <c r="A4" s="6">
        <v>45419</v>
      </c>
      <c r="B4" s="15">
        <v>20000</v>
      </c>
      <c r="C4" s="15"/>
      <c r="D4" s="15"/>
      <c r="E4" s="32">
        <v>-20000</v>
      </c>
      <c r="F4" s="16"/>
      <c r="G4" s="27"/>
      <c r="H4" s="25"/>
      <c r="I4" s="46" t="s">
        <v>109</v>
      </c>
      <c r="J4" s="51">
        <f t="shared" si="0"/>
        <v>0</v>
      </c>
    </row>
    <row r="5" spans="1:10" ht="20.25" thickTop="1" thickBot="1" x14ac:dyDescent="0.3">
      <c r="A5" s="6">
        <v>45422</v>
      </c>
      <c r="B5" s="18">
        <v>8700</v>
      </c>
      <c r="C5" s="19"/>
      <c r="D5" s="17"/>
      <c r="E5" s="32"/>
      <c r="F5" s="20">
        <v>-300</v>
      </c>
      <c r="G5" s="28">
        <v>-8400</v>
      </c>
      <c r="H5" s="25"/>
      <c r="I5" s="46" t="s">
        <v>16</v>
      </c>
      <c r="J5" s="51">
        <f t="shared" si="0"/>
        <v>0</v>
      </c>
    </row>
    <row r="6" spans="1:10" ht="20.25" thickTop="1" thickBot="1" x14ac:dyDescent="0.3">
      <c r="A6" s="6">
        <v>45424</v>
      </c>
      <c r="B6" s="15"/>
      <c r="C6" s="15"/>
      <c r="D6" s="15"/>
      <c r="E6" s="32">
        <v>603</v>
      </c>
      <c r="F6" s="16">
        <v>-603</v>
      </c>
      <c r="G6" s="16"/>
      <c r="H6" s="25"/>
      <c r="I6" s="46" t="s">
        <v>106</v>
      </c>
      <c r="J6" s="51">
        <f t="shared" si="0"/>
        <v>0</v>
      </c>
    </row>
    <row r="7" spans="1:10" ht="20.25" thickTop="1" thickBot="1" x14ac:dyDescent="0.3">
      <c r="A7" s="6">
        <v>45425</v>
      </c>
      <c r="B7" s="15">
        <v>2500</v>
      </c>
      <c r="C7" s="15"/>
      <c r="D7" s="15">
        <v>-2500</v>
      </c>
      <c r="E7" s="32"/>
      <c r="F7" s="16"/>
      <c r="G7" s="16"/>
      <c r="H7" s="25"/>
      <c r="I7" s="46" t="s">
        <v>17</v>
      </c>
      <c r="J7" s="51">
        <f t="shared" si="0"/>
        <v>0</v>
      </c>
    </row>
    <row r="8" spans="1:10" ht="20.25" thickTop="1" thickBot="1" x14ac:dyDescent="0.3">
      <c r="A8" s="6">
        <v>45791</v>
      </c>
      <c r="B8" s="15"/>
      <c r="C8" s="15"/>
      <c r="D8" s="15"/>
      <c r="E8" s="32"/>
      <c r="F8" s="16"/>
      <c r="G8" s="16"/>
      <c r="H8" s="25"/>
      <c r="I8" s="46" t="s">
        <v>120</v>
      </c>
      <c r="J8" s="51"/>
    </row>
    <row r="9" spans="1:10" ht="20.25" thickTop="1" thickBot="1" x14ac:dyDescent="0.3">
      <c r="A9" s="6">
        <v>45427</v>
      </c>
      <c r="B9" s="15">
        <v>2555</v>
      </c>
      <c r="C9" s="15"/>
      <c r="D9" s="15">
        <v>-2555</v>
      </c>
      <c r="E9" s="32"/>
      <c r="F9" s="16"/>
      <c r="G9" s="16"/>
      <c r="H9" s="25"/>
      <c r="I9" s="46" t="s">
        <v>18</v>
      </c>
      <c r="J9" s="51">
        <f t="shared" si="0"/>
        <v>0</v>
      </c>
    </row>
    <row r="10" spans="1:10" ht="20.25" thickTop="1" thickBot="1" x14ac:dyDescent="0.3">
      <c r="A10" s="6">
        <v>45430</v>
      </c>
      <c r="B10" s="15"/>
      <c r="C10" s="15">
        <v>-200</v>
      </c>
      <c r="D10" s="15"/>
      <c r="E10" s="32"/>
      <c r="F10" s="16">
        <v>60</v>
      </c>
      <c r="G10" s="16">
        <v>140</v>
      </c>
      <c r="H10" s="25">
        <v>-1</v>
      </c>
      <c r="I10" s="46" t="s">
        <v>22</v>
      </c>
      <c r="J10" s="51">
        <f t="shared" si="0"/>
        <v>0</v>
      </c>
    </row>
    <row r="11" spans="1:10" ht="20.25" thickTop="1" thickBot="1" x14ac:dyDescent="0.3">
      <c r="A11" s="6"/>
      <c r="B11" s="15">
        <v>184</v>
      </c>
      <c r="C11" s="15"/>
      <c r="D11" s="15"/>
      <c r="E11" s="32">
        <v>-184</v>
      </c>
      <c r="F11" s="16"/>
      <c r="G11" s="16"/>
      <c r="H11" s="25"/>
      <c r="I11" s="46"/>
      <c r="J11" s="51">
        <f t="shared" si="0"/>
        <v>0</v>
      </c>
    </row>
    <row r="12" spans="1:10" ht="20.25" thickTop="1" thickBot="1" x14ac:dyDescent="0.3">
      <c r="A12" s="6">
        <v>45431</v>
      </c>
      <c r="B12" s="15">
        <v>-61</v>
      </c>
      <c r="C12" s="15">
        <v>-61</v>
      </c>
      <c r="D12" s="15">
        <v>-61</v>
      </c>
      <c r="E12" s="32">
        <v>184</v>
      </c>
      <c r="F12" s="16"/>
      <c r="G12" s="16"/>
      <c r="H12" s="25">
        <f>SUM(B12:D12)</f>
        <v>-183</v>
      </c>
      <c r="I12" s="46" t="s">
        <v>21</v>
      </c>
      <c r="J12" s="51">
        <f t="shared" si="0"/>
        <v>1</v>
      </c>
    </row>
    <row r="13" spans="1:10" ht="20.25" thickTop="1" thickBot="1" x14ac:dyDescent="0.3">
      <c r="A13" s="6">
        <v>45431</v>
      </c>
      <c r="B13" s="15">
        <v>-1644</v>
      </c>
      <c r="C13" s="15"/>
      <c r="D13" s="15">
        <v>1644</v>
      </c>
      <c r="E13" s="32"/>
      <c r="F13" s="16"/>
      <c r="G13" s="16"/>
      <c r="H13" s="25">
        <f>SUM(B13:D13)</f>
        <v>0</v>
      </c>
      <c r="I13" s="46" t="s">
        <v>20</v>
      </c>
      <c r="J13" s="51">
        <f t="shared" si="0"/>
        <v>0</v>
      </c>
    </row>
    <row r="14" spans="1:10" ht="20.25" thickTop="1" thickBot="1" x14ac:dyDescent="0.3">
      <c r="A14" s="6">
        <v>45432</v>
      </c>
      <c r="B14" s="15"/>
      <c r="C14" s="15">
        <v>-833</v>
      </c>
      <c r="D14" s="15"/>
      <c r="E14" s="32">
        <v>833</v>
      </c>
      <c r="F14" s="16"/>
      <c r="G14" s="16"/>
      <c r="H14" s="25"/>
      <c r="I14" s="46" t="s">
        <v>108</v>
      </c>
      <c r="J14" s="51">
        <f t="shared" si="0"/>
        <v>0</v>
      </c>
    </row>
    <row r="15" spans="1:10" ht="20.25" thickTop="1" thickBot="1" x14ac:dyDescent="0.3">
      <c r="A15" s="6">
        <v>45434</v>
      </c>
      <c r="B15" s="15">
        <v>-55</v>
      </c>
      <c r="C15" s="15"/>
      <c r="D15" s="15">
        <v>55</v>
      </c>
      <c r="E15" s="32"/>
      <c r="F15" s="16"/>
      <c r="G15" s="16"/>
      <c r="H15" s="25">
        <f>SUM(B15:D15)</f>
        <v>0</v>
      </c>
      <c r="I15" s="46" t="s">
        <v>105</v>
      </c>
      <c r="J15" s="51">
        <f t="shared" si="0"/>
        <v>0</v>
      </c>
    </row>
    <row r="16" spans="1:10" ht="20.25" thickTop="1" thickBot="1" x14ac:dyDescent="0.3">
      <c r="A16" s="6">
        <v>45435</v>
      </c>
      <c r="B16" s="15">
        <v>-55</v>
      </c>
      <c r="C16" s="15"/>
      <c r="D16" s="15">
        <v>55</v>
      </c>
      <c r="E16" s="32"/>
      <c r="F16" s="16"/>
      <c r="G16" s="16"/>
      <c r="H16" s="25"/>
      <c r="I16" s="46" t="s">
        <v>112</v>
      </c>
      <c r="J16" s="51">
        <f t="shared" si="0"/>
        <v>0</v>
      </c>
    </row>
    <row r="17" spans="1:10" ht="20.25" thickTop="1" thickBot="1" x14ac:dyDescent="0.3">
      <c r="A17" s="6">
        <v>45435</v>
      </c>
      <c r="B17" s="15">
        <v>315</v>
      </c>
      <c r="C17" s="15"/>
      <c r="D17" s="15">
        <v>-315</v>
      </c>
      <c r="E17" s="32"/>
      <c r="F17" s="16"/>
      <c r="G17" s="16"/>
      <c r="H17" s="25"/>
      <c r="I17" s="46" t="s">
        <v>111</v>
      </c>
      <c r="J17" s="51">
        <f t="shared" si="0"/>
        <v>0</v>
      </c>
    </row>
    <row r="18" spans="1:10" ht="20.25" thickTop="1" thickBot="1" x14ac:dyDescent="0.3">
      <c r="A18" s="6">
        <v>45438</v>
      </c>
      <c r="B18" s="15"/>
      <c r="C18" s="15">
        <v>-205</v>
      </c>
      <c r="D18" s="15"/>
      <c r="E18" s="32"/>
      <c r="F18" s="16">
        <v>65</v>
      </c>
      <c r="G18" s="16">
        <v>140</v>
      </c>
      <c r="H18" s="25"/>
      <c r="I18" s="46"/>
      <c r="J18" s="51">
        <f t="shared" si="0"/>
        <v>0</v>
      </c>
    </row>
    <row r="19" spans="1:10" ht="20.25" thickTop="1" thickBot="1" x14ac:dyDescent="0.3">
      <c r="A19" s="6">
        <v>45438</v>
      </c>
      <c r="B19" s="15"/>
      <c r="C19" s="15"/>
      <c r="D19" s="15">
        <v>-280</v>
      </c>
      <c r="E19" s="32"/>
      <c r="F19" s="16">
        <v>140</v>
      </c>
      <c r="G19" s="16">
        <v>140</v>
      </c>
      <c r="H19" s="25"/>
      <c r="I19" s="46"/>
      <c r="J19" s="51">
        <f t="shared" si="0"/>
        <v>0</v>
      </c>
    </row>
    <row r="20" spans="1:10" ht="20.25" thickTop="1" thickBot="1" x14ac:dyDescent="0.3">
      <c r="A20" s="23">
        <v>45439</v>
      </c>
      <c r="B20" s="15">
        <v>106</v>
      </c>
      <c r="C20" s="15"/>
      <c r="D20" s="15"/>
      <c r="E20" s="32"/>
      <c r="F20" s="16">
        <v>-106</v>
      </c>
      <c r="G20" s="16"/>
      <c r="H20" s="25"/>
      <c r="I20" s="46" t="s">
        <v>23</v>
      </c>
      <c r="J20" s="51">
        <f t="shared" si="0"/>
        <v>0</v>
      </c>
    </row>
    <row r="21" spans="1:10" ht="20.25" thickTop="1" thickBot="1" x14ac:dyDescent="0.3">
      <c r="A21" s="23">
        <v>45439</v>
      </c>
      <c r="B21" s="15">
        <v>120</v>
      </c>
      <c r="C21" s="15"/>
      <c r="D21" s="15"/>
      <c r="E21" s="32">
        <v>-120</v>
      </c>
      <c r="F21" s="16"/>
      <c r="G21" s="16"/>
      <c r="H21" s="25"/>
      <c r="I21" s="46" t="s">
        <v>62</v>
      </c>
      <c r="J21" s="51">
        <f t="shared" si="0"/>
        <v>0</v>
      </c>
    </row>
    <row r="22" spans="1:10" ht="19.5" thickTop="1" x14ac:dyDescent="0.25">
      <c r="A22" s="33" t="s">
        <v>118</v>
      </c>
      <c r="B22" s="34">
        <f t="shared" ref="B22:I22" si="1">SUM(B2:B21)</f>
        <v>39353</v>
      </c>
      <c r="C22" s="34">
        <f t="shared" si="1"/>
        <v>-2299</v>
      </c>
      <c r="D22" s="34">
        <f t="shared" si="1"/>
        <v>-3957</v>
      </c>
      <c r="E22" s="34">
        <f t="shared" si="1"/>
        <v>-18684</v>
      </c>
      <c r="F22" s="34">
        <f t="shared" si="1"/>
        <v>-1392</v>
      </c>
      <c r="G22" s="34">
        <f t="shared" si="1"/>
        <v>-13020</v>
      </c>
      <c r="H22" s="34">
        <f t="shared" si="1"/>
        <v>-148</v>
      </c>
      <c r="I22" s="34">
        <f t="shared" si="1"/>
        <v>0</v>
      </c>
      <c r="J22" s="5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D5F2-0A67-422F-9D7F-2C178F2C682E}">
  <dimension ref="A1:J38"/>
  <sheetViews>
    <sheetView rightToLeft="1" topLeftCell="A25" zoomScale="140" zoomScaleNormal="140" workbookViewId="0">
      <selection activeCell="A2" sqref="A2:XFD2"/>
    </sheetView>
  </sheetViews>
  <sheetFormatPr defaultRowHeight="15" x14ac:dyDescent="0.25"/>
  <cols>
    <col min="1" max="1" width="10.28515625" bestFit="1" customWidth="1"/>
    <col min="2" max="2" width="12.28515625" bestFit="1" customWidth="1"/>
    <col min="3" max="3" width="11.7109375" bestFit="1" customWidth="1"/>
    <col min="4" max="4" width="12.28515625" bestFit="1" customWidth="1"/>
    <col min="5" max="5" width="13.5703125" bestFit="1" customWidth="1"/>
    <col min="6" max="6" width="12.28515625" bestFit="1" customWidth="1"/>
    <col min="7" max="7" width="12.42578125" bestFit="1" customWidth="1"/>
    <col min="8" max="8" width="10" bestFit="1" customWidth="1"/>
    <col min="9" max="9" width="27.85546875" bestFit="1" customWidth="1"/>
    <col min="10" max="10" width="11.7109375" style="48" bestFit="1" customWidth="1"/>
  </cols>
  <sheetData>
    <row r="1" spans="1:10" ht="20.25" thickTop="1" thickBot="1" x14ac:dyDescent="0.3">
      <c r="A1" s="5" t="s">
        <v>2</v>
      </c>
      <c r="B1" s="8" t="s">
        <v>4</v>
      </c>
      <c r="C1" s="8" t="s">
        <v>0</v>
      </c>
      <c r="D1" s="8" t="s">
        <v>1</v>
      </c>
      <c r="E1" s="31" t="s">
        <v>29</v>
      </c>
      <c r="F1" s="9" t="s">
        <v>9</v>
      </c>
      <c r="G1" s="26" t="s">
        <v>24</v>
      </c>
      <c r="H1" s="39" t="s">
        <v>25</v>
      </c>
      <c r="I1" s="22" t="s">
        <v>3</v>
      </c>
      <c r="J1" s="48" t="s">
        <v>110</v>
      </c>
    </row>
    <row r="2" spans="1:10" ht="20.25" thickTop="1" thickBot="1" x14ac:dyDescent="0.3">
      <c r="A2" s="30">
        <v>45444</v>
      </c>
      <c r="B2" s="15">
        <v>6200</v>
      </c>
      <c r="C2" s="15"/>
      <c r="D2" s="15"/>
      <c r="E2" s="32">
        <v>-6200</v>
      </c>
      <c r="F2" s="16" t="s">
        <v>28</v>
      </c>
      <c r="G2" s="16"/>
      <c r="H2" s="42"/>
      <c r="I2" s="29" t="s">
        <v>63</v>
      </c>
      <c r="J2" s="49">
        <f>SUM(B3:G3)</f>
        <v>0</v>
      </c>
    </row>
    <row r="3" spans="1:10" ht="20.25" thickTop="1" thickBot="1" x14ac:dyDescent="0.3">
      <c r="A3" s="30">
        <v>45444</v>
      </c>
      <c r="B3" s="15">
        <v>120</v>
      </c>
      <c r="C3" s="15"/>
      <c r="D3" s="15"/>
      <c r="E3" s="32">
        <v>-120</v>
      </c>
      <c r="F3" s="16"/>
      <c r="G3" s="16"/>
      <c r="H3" s="42"/>
      <c r="I3" s="29" t="s">
        <v>76</v>
      </c>
      <c r="J3" s="49">
        <f>SUM(B4:G4)</f>
        <v>0</v>
      </c>
    </row>
    <row r="4" spans="1:10" ht="20.25" thickTop="1" thickBot="1" x14ac:dyDescent="0.3">
      <c r="A4" s="30">
        <v>45449</v>
      </c>
      <c r="B4" s="15"/>
      <c r="C4" s="15"/>
      <c r="D4" s="15">
        <v>49470</v>
      </c>
      <c r="E4" s="32">
        <v>-49470</v>
      </c>
      <c r="F4" s="16" t="s">
        <v>28</v>
      </c>
      <c r="G4" s="16"/>
      <c r="H4" s="42"/>
      <c r="I4" s="29" t="s">
        <v>60</v>
      </c>
      <c r="J4" s="49">
        <f>SUM(B5:G5)</f>
        <v>0</v>
      </c>
    </row>
    <row r="5" spans="1:10" ht="20.25" thickTop="1" thickBot="1" x14ac:dyDescent="0.3">
      <c r="A5" s="30">
        <v>45449</v>
      </c>
      <c r="B5" s="15"/>
      <c r="C5" s="15">
        <v>55284</v>
      </c>
      <c r="D5" s="15"/>
      <c r="E5" s="32">
        <v>-55284</v>
      </c>
      <c r="F5" s="16" t="s">
        <v>28</v>
      </c>
      <c r="G5" s="16"/>
      <c r="H5" s="42"/>
      <c r="I5" s="29" t="s">
        <v>60</v>
      </c>
      <c r="J5" s="49">
        <f>SUM(B6:G6)</f>
        <v>0</v>
      </c>
    </row>
    <row r="6" spans="1:10" ht="20.25" thickTop="1" thickBot="1" x14ac:dyDescent="0.3">
      <c r="A6" s="30">
        <v>45449</v>
      </c>
      <c r="B6" s="15">
        <v>-1012</v>
      </c>
      <c r="C6" s="15"/>
      <c r="D6" s="15">
        <v>1012</v>
      </c>
      <c r="E6" s="32"/>
      <c r="F6" s="16" t="s">
        <v>28</v>
      </c>
      <c r="G6" s="16"/>
      <c r="H6" s="42"/>
      <c r="I6" s="29" t="s">
        <v>27</v>
      </c>
      <c r="J6" s="49">
        <f>SUM([2]Sheet1!B44:H44)</f>
        <v>0</v>
      </c>
    </row>
    <row r="7" spans="1:10" ht="20.25" thickTop="1" thickBot="1" x14ac:dyDescent="0.3">
      <c r="A7" s="30">
        <v>45451</v>
      </c>
      <c r="B7" s="15">
        <v>20000</v>
      </c>
      <c r="C7" s="15"/>
      <c r="D7" s="15">
        <v>-20000</v>
      </c>
      <c r="E7" s="32"/>
      <c r="F7" s="16"/>
      <c r="G7" s="16"/>
      <c r="H7" s="43"/>
      <c r="I7" s="29" t="s">
        <v>30</v>
      </c>
      <c r="J7" s="49">
        <f t="shared" ref="J7:J12" si="0">SUM(B8:G8)</f>
        <v>0</v>
      </c>
    </row>
    <row r="8" spans="1:10" ht="20.25" thickTop="1" thickBot="1" x14ac:dyDescent="0.3">
      <c r="A8" s="30">
        <v>45453</v>
      </c>
      <c r="B8" s="15">
        <v>1100</v>
      </c>
      <c r="C8" s="15"/>
      <c r="D8" s="15"/>
      <c r="E8" s="32">
        <v>-1415</v>
      </c>
      <c r="F8" s="16">
        <v>315</v>
      </c>
      <c r="G8" s="16"/>
      <c r="H8" s="42"/>
      <c r="I8" s="29" t="s">
        <v>42</v>
      </c>
      <c r="J8" s="49">
        <f t="shared" si="0"/>
        <v>0</v>
      </c>
    </row>
    <row r="9" spans="1:10" ht="20.25" thickTop="1" thickBot="1" x14ac:dyDescent="0.3">
      <c r="A9" s="30">
        <v>45453</v>
      </c>
      <c r="B9" s="15"/>
      <c r="C9" s="15"/>
      <c r="D9" s="15">
        <v>20000</v>
      </c>
      <c r="E9" s="32">
        <v>-20000</v>
      </c>
      <c r="F9" s="16"/>
      <c r="G9" s="16"/>
      <c r="H9" s="42"/>
      <c r="I9" s="29" t="s">
        <v>31</v>
      </c>
      <c r="J9" s="49">
        <f t="shared" si="0"/>
        <v>0</v>
      </c>
    </row>
    <row r="10" spans="1:10" ht="20.25" thickTop="1" thickBot="1" x14ac:dyDescent="0.3">
      <c r="A10" s="30">
        <v>45453</v>
      </c>
      <c r="B10" s="15"/>
      <c r="C10" s="15">
        <v>-520</v>
      </c>
      <c r="D10" s="15"/>
      <c r="E10" s="32"/>
      <c r="F10" s="16">
        <v>187</v>
      </c>
      <c r="G10" s="16">
        <v>333</v>
      </c>
      <c r="H10" s="42"/>
      <c r="I10" s="29" t="s">
        <v>40</v>
      </c>
      <c r="J10" s="49">
        <f t="shared" si="0"/>
        <v>0</v>
      </c>
    </row>
    <row r="11" spans="1:10" ht="20.25" thickTop="1" thickBot="1" x14ac:dyDescent="0.3">
      <c r="A11" s="30">
        <v>45454</v>
      </c>
      <c r="B11" s="15"/>
      <c r="C11" s="15"/>
      <c r="D11" s="15">
        <v>-200</v>
      </c>
      <c r="E11" s="32"/>
      <c r="F11" s="16">
        <v>60</v>
      </c>
      <c r="G11" s="16">
        <v>140</v>
      </c>
      <c r="H11" s="42"/>
      <c r="I11" s="29" t="s">
        <v>43</v>
      </c>
      <c r="J11" s="49">
        <f t="shared" si="0"/>
        <v>-1</v>
      </c>
    </row>
    <row r="12" spans="1:10" ht="20.25" thickTop="1" thickBot="1" x14ac:dyDescent="0.3">
      <c r="A12" s="30">
        <v>45457</v>
      </c>
      <c r="B12" s="15">
        <v>-92</v>
      </c>
      <c r="C12" s="15">
        <v>-92</v>
      </c>
      <c r="D12" s="15">
        <v>-92</v>
      </c>
      <c r="E12" s="32">
        <v>275</v>
      </c>
      <c r="F12" s="16"/>
      <c r="G12" s="16"/>
      <c r="H12" s="42"/>
      <c r="I12" s="29" t="s">
        <v>44</v>
      </c>
      <c r="J12" s="49">
        <f t="shared" si="0"/>
        <v>0</v>
      </c>
    </row>
    <row r="13" spans="1:10" ht="20.45" customHeight="1" thickTop="1" thickBot="1" x14ac:dyDescent="0.3">
      <c r="A13" s="30">
        <v>45458</v>
      </c>
      <c r="B13" s="15">
        <v>20000</v>
      </c>
      <c r="C13" s="15"/>
      <c r="D13" s="15"/>
      <c r="E13" s="32">
        <v>-20000</v>
      </c>
      <c r="F13" s="16"/>
      <c r="G13" s="16"/>
      <c r="H13" s="42"/>
      <c r="I13" s="29" t="s">
        <v>64</v>
      </c>
      <c r="J13" s="49" t="e">
        <f>SUM(#REF!)</f>
        <v>#REF!</v>
      </c>
    </row>
    <row r="14" spans="1:10" ht="20.25" thickTop="1" thickBot="1" x14ac:dyDescent="0.3">
      <c r="A14" s="30">
        <v>45459</v>
      </c>
      <c r="B14" s="15">
        <v>15</v>
      </c>
      <c r="C14" s="15"/>
      <c r="D14" s="15"/>
      <c r="E14" s="32"/>
      <c r="F14" s="16"/>
      <c r="G14" s="16"/>
      <c r="H14" s="24"/>
      <c r="I14" s="29" t="s">
        <v>32</v>
      </c>
      <c r="J14" s="49">
        <f t="shared" ref="J14:J37" si="1">SUM(A14:G14)</f>
        <v>45474</v>
      </c>
    </row>
    <row r="15" spans="1:10" ht="20.25" thickTop="1" thickBot="1" x14ac:dyDescent="0.3">
      <c r="A15" s="30">
        <v>45459</v>
      </c>
      <c r="B15" s="15">
        <v>844</v>
      </c>
      <c r="C15" s="15"/>
      <c r="D15" s="15"/>
      <c r="E15" s="32">
        <v>-844</v>
      </c>
      <c r="F15" s="16"/>
      <c r="G15" s="16"/>
      <c r="H15" s="24"/>
      <c r="I15" s="29" t="s">
        <v>45</v>
      </c>
      <c r="J15" s="49">
        <f t="shared" si="1"/>
        <v>45459</v>
      </c>
    </row>
    <row r="16" spans="1:10" ht="20.25" thickTop="1" thickBot="1" x14ac:dyDescent="0.3">
      <c r="A16" s="30">
        <v>45460</v>
      </c>
      <c r="B16" s="15">
        <v>17200</v>
      </c>
      <c r="C16" s="15"/>
      <c r="D16" s="15"/>
      <c r="E16" s="32"/>
      <c r="F16" s="16"/>
      <c r="G16" s="16"/>
      <c r="H16" s="24"/>
      <c r="I16" s="29" t="s">
        <v>39</v>
      </c>
      <c r="J16" s="49">
        <f t="shared" si="1"/>
        <v>62660</v>
      </c>
    </row>
    <row r="17" spans="1:10" ht="15.6" customHeight="1" thickTop="1" thickBot="1" x14ac:dyDescent="0.3">
      <c r="A17" s="30">
        <v>45461</v>
      </c>
      <c r="B17" s="15"/>
      <c r="C17" s="15"/>
      <c r="D17" s="15"/>
      <c r="E17" s="32">
        <v>50000</v>
      </c>
      <c r="F17" s="16">
        <v>-50000</v>
      </c>
      <c r="G17" s="16"/>
      <c r="H17" s="24"/>
      <c r="I17" s="29" t="s">
        <v>73</v>
      </c>
      <c r="J17" s="49">
        <f t="shared" si="1"/>
        <v>45461</v>
      </c>
    </row>
    <row r="18" spans="1:10" ht="20.25" thickTop="1" thickBot="1" x14ac:dyDescent="0.3">
      <c r="A18" s="30">
        <v>45462</v>
      </c>
      <c r="B18" s="15">
        <v>15</v>
      </c>
      <c r="C18" s="15"/>
      <c r="D18" s="15"/>
      <c r="E18" s="32">
        <v>-15</v>
      </c>
      <c r="F18" s="16"/>
      <c r="G18" s="16"/>
      <c r="H18" s="24"/>
      <c r="I18" s="29" t="s">
        <v>46</v>
      </c>
      <c r="J18" s="49">
        <f t="shared" si="1"/>
        <v>45462</v>
      </c>
    </row>
    <row r="19" spans="1:10" ht="55.9" customHeight="1" thickTop="1" thickBot="1" x14ac:dyDescent="0.3">
      <c r="A19" s="30">
        <v>45463</v>
      </c>
      <c r="B19" s="15">
        <v>5832</v>
      </c>
      <c r="C19" s="15"/>
      <c r="D19" s="15"/>
      <c r="E19" s="32">
        <v>-5832</v>
      </c>
      <c r="F19" s="16"/>
      <c r="G19" s="16"/>
      <c r="H19" s="24"/>
      <c r="I19" s="38" t="s">
        <v>58</v>
      </c>
      <c r="J19" s="49">
        <f t="shared" si="1"/>
        <v>45463</v>
      </c>
    </row>
    <row r="20" spans="1:10" ht="20.25" thickTop="1" thickBot="1" x14ac:dyDescent="0.3">
      <c r="A20" s="30">
        <v>45463</v>
      </c>
      <c r="B20" s="15"/>
      <c r="C20" s="15">
        <v>24870</v>
      </c>
      <c r="D20" s="15"/>
      <c r="E20" s="32">
        <v>-24870</v>
      </c>
      <c r="F20" s="16"/>
      <c r="G20" s="16"/>
      <c r="H20" s="24"/>
      <c r="I20" s="29" t="s">
        <v>47</v>
      </c>
      <c r="J20" s="49">
        <f t="shared" si="1"/>
        <v>45463</v>
      </c>
    </row>
    <row r="21" spans="1:10" ht="20.25" thickTop="1" thickBot="1" x14ac:dyDescent="0.3">
      <c r="A21" s="30">
        <v>45463</v>
      </c>
      <c r="B21" s="15"/>
      <c r="C21" s="15"/>
      <c r="D21" s="15">
        <v>19556</v>
      </c>
      <c r="E21" s="32">
        <v>-19556</v>
      </c>
      <c r="F21" s="16"/>
      <c r="G21" s="16"/>
      <c r="H21" s="24"/>
      <c r="I21" s="29" t="s">
        <v>47</v>
      </c>
      <c r="J21" s="49">
        <f t="shared" si="1"/>
        <v>45463</v>
      </c>
    </row>
    <row r="22" spans="1:10" ht="20.25" thickTop="1" thickBot="1" x14ac:dyDescent="0.3">
      <c r="A22" s="30">
        <v>45463</v>
      </c>
      <c r="B22" s="15"/>
      <c r="C22" s="15">
        <v>-315</v>
      </c>
      <c r="D22" s="15">
        <v>-315</v>
      </c>
      <c r="E22" s="32"/>
      <c r="F22" s="16"/>
      <c r="G22" s="16">
        <v>630</v>
      </c>
      <c r="H22" s="24"/>
      <c r="I22" s="29" t="s">
        <v>41</v>
      </c>
      <c r="J22" s="49">
        <f t="shared" si="1"/>
        <v>45463</v>
      </c>
    </row>
    <row r="23" spans="1:10" ht="20.25" thickTop="1" thickBot="1" x14ac:dyDescent="0.3">
      <c r="A23" s="30">
        <v>45464</v>
      </c>
      <c r="B23" s="15"/>
      <c r="C23" s="15"/>
      <c r="D23" s="15"/>
      <c r="E23" s="32">
        <v>-200000</v>
      </c>
      <c r="F23" s="16"/>
      <c r="G23" s="16">
        <v>200000</v>
      </c>
      <c r="H23" s="24"/>
      <c r="I23" s="29" t="s">
        <v>103</v>
      </c>
      <c r="J23" s="49">
        <f t="shared" si="1"/>
        <v>45464</v>
      </c>
    </row>
    <row r="24" spans="1:10" ht="20.25" thickTop="1" thickBot="1" x14ac:dyDescent="0.3">
      <c r="A24" s="30">
        <v>45464</v>
      </c>
      <c r="B24" s="15"/>
      <c r="C24" s="15"/>
      <c r="D24" s="15"/>
      <c r="E24" s="32">
        <v>240</v>
      </c>
      <c r="F24" s="16">
        <v>-240</v>
      </c>
      <c r="G24" s="16"/>
      <c r="H24" s="24"/>
      <c r="I24" s="29" t="s">
        <v>48</v>
      </c>
      <c r="J24" s="49">
        <f t="shared" si="1"/>
        <v>45464</v>
      </c>
    </row>
    <row r="25" spans="1:10" ht="20.25" thickTop="1" thickBot="1" x14ac:dyDescent="0.3">
      <c r="A25" s="30">
        <v>45465</v>
      </c>
      <c r="B25" s="15"/>
      <c r="C25" s="15"/>
      <c r="D25" s="15"/>
      <c r="E25" s="32">
        <v>210</v>
      </c>
      <c r="F25" s="16">
        <v>-210</v>
      </c>
      <c r="G25" s="16"/>
      <c r="H25" s="24"/>
      <c r="I25" s="29" t="s">
        <v>50</v>
      </c>
      <c r="J25" s="49">
        <f t="shared" si="1"/>
        <v>45465</v>
      </c>
    </row>
    <row r="26" spans="1:10" ht="20.25" thickTop="1" thickBot="1" x14ac:dyDescent="0.3">
      <c r="A26" s="30">
        <v>45464</v>
      </c>
      <c r="B26" s="15"/>
      <c r="C26" s="15"/>
      <c r="D26" s="15">
        <v>370</v>
      </c>
      <c r="E26" s="32">
        <v>-370</v>
      </c>
      <c r="F26" s="16"/>
      <c r="G26" s="16"/>
      <c r="H26" s="24"/>
      <c r="I26" s="29" t="s">
        <v>49</v>
      </c>
      <c r="J26" s="49">
        <f t="shared" si="1"/>
        <v>45464</v>
      </c>
    </row>
    <row r="27" spans="1:10" ht="20.25" thickTop="1" thickBot="1" x14ac:dyDescent="0.3">
      <c r="A27" s="30">
        <v>45465</v>
      </c>
      <c r="B27" s="15"/>
      <c r="C27" s="15"/>
      <c r="D27" s="15"/>
      <c r="E27" s="32">
        <v>420</v>
      </c>
      <c r="F27" s="16">
        <v>-420</v>
      </c>
      <c r="G27" s="16"/>
      <c r="H27" s="24"/>
      <c r="I27" s="29" t="s">
        <v>51</v>
      </c>
      <c r="J27" s="49">
        <f t="shared" si="1"/>
        <v>45465</v>
      </c>
    </row>
    <row r="28" spans="1:10" ht="20.25" thickTop="1" thickBot="1" x14ac:dyDescent="0.3">
      <c r="A28" s="30">
        <v>45465</v>
      </c>
      <c r="B28" s="15">
        <v>170</v>
      </c>
      <c r="C28" s="15">
        <v>-85</v>
      </c>
      <c r="D28" s="15">
        <v>-85</v>
      </c>
      <c r="E28" s="32"/>
      <c r="F28" s="16"/>
      <c r="G28" s="16"/>
      <c r="H28" s="24"/>
      <c r="I28" s="29" t="s">
        <v>38</v>
      </c>
      <c r="J28" s="49">
        <f t="shared" si="1"/>
        <v>45465</v>
      </c>
    </row>
    <row r="29" spans="1:10" ht="20.25" thickTop="1" thickBot="1" x14ac:dyDescent="0.3">
      <c r="A29" s="30">
        <v>45468</v>
      </c>
      <c r="B29" s="15">
        <v>100</v>
      </c>
      <c r="C29" s="15"/>
      <c r="D29" s="15">
        <v>-100</v>
      </c>
      <c r="E29" s="32"/>
      <c r="F29" s="16"/>
      <c r="G29" s="16"/>
      <c r="H29" s="24"/>
      <c r="I29" s="29" t="s">
        <v>56</v>
      </c>
      <c r="J29" s="49">
        <f t="shared" si="1"/>
        <v>45468</v>
      </c>
    </row>
    <row r="30" spans="1:10" ht="20.25" thickTop="1" thickBot="1" x14ac:dyDescent="0.3">
      <c r="A30" s="30">
        <v>45470</v>
      </c>
      <c r="B30" s="15"/>
      <c r="C30" s="15">
        <v>-135</v>
      </c>
      <c r="D30" s="15">
        <v>-135</v>
      </c>
      <c r="E30" s="32">
        <v>270</v>
      </c>
      <c r="F30" s="16"/>
      <c r="G30" s="16"/>
      <c r="H30" s="24"/>
      <c r="I30" s="29" t="s">
        <v>61</v>
      </c>
      <c r="J30" s="49">
        <f t="shared" si="1"/>
        <v>45470</v>
      </c>
    </row>
    <row r="31" spans="1:10" ht="20.25" thickTop="1" thickBot="1" x14ac:dyDescent="0.3">
      <c r="A31" s="30">
        <v>45472</v>
      </c>
      <c r="B31" s="15"/>
      <c r="C31" s="15"/>
      <c r="D31" s="15">
        <v>-150</v>
      </c>
      <c r="E31" s="32"/>
      <c r="F31" s="16"/>
      <c r="G31" s="16"/>
      <c r="H31" s="24"/>
      <c r="I31" s="29" t="s">
        <v>53</v>
      </c>
      <c r="J31" s="49">
        <f t="shared" si="1"/>
        <v>45322</v>
      </c>
    </row>
    <row r="32" spans="1:10" ht="20.25" thickTop="1" thickBot="1" x14ac:dyDescent="0.3">
      <c r="A32" s="30">
        <v>45472</v>
      </c>
      <c r="B32" s="15">
        <v>60</v>
      </c>
      <c r="C32" s="15">
        <v>-30</v>
      </c>
      <c r="D32" s="15"/>
      <c r="E32" s="32">
        <v>-30</v>
      </c>
      <c r="F32" s="16"/>
      <c r="G32" s="16"/>
      <c r="H32" s="24"/>
      <c r="I32" s="29" t="s">
        <v>81</v>
      </c>
      <c r="J32" s="49">
        <f t="shared" si="1"/>
        <v>45472</v>
      </c>
    </row>
    <row r="33" spans="1:10" ht="20.25" thickTop="1" thickBot="1" x14ac:dyDescent="0.3">
      <c r="A33" s="30">
        <v>45472</v>
      </c>
      <c r="B33" s="15"/>
      <c r="C33" s="15">
        <v>365</v>
      </c>
      <c r="D33" s="15"/>
      <c r="E33" s="32">
        <v>-365</v>
      </c>
      <c r="F33" s="16"/>
      <c r="G33" s="16"/>
      <c r="H33" s="24"/>
      <c r="I33" s="29" t="s">
        <v>52</v>
      </c>
      <c r="J33" s="49">
        <f t="shared" si="1"/>
        <v>45472</v>
      </c>
    </row>
    <row r="34" spans="1:10" ht="20.25" thickTop="1" thickBot="1" x14ac:dyDescent="0.3">
      <c r="A34" s="30"/>
      <c r="B34" s="15">
        <v>510</v>
      </c>
      <c r="C34" s="15"/>
      <c r="D34" s="15"/>
      <c r="E34" s="32"/>
      <c r="F34" s="16"/>
      <c r="G34" s="16"/>
      <c r="H34" s="24"/>
      <c r="I34" s="29" t="s">
        <v>37</v>
      </c>
      <c r="J34" s="49">
        <f t="shared" si="1"/>
        <v>510</v>
      </c>
    </row>
    <row r="35" spans="1:10" ht="20.25" thickTop="1" thickBot="1" x14ac:dyDescent="0.3">
      <c r="A35" s="30"/>
      <c r="B35" s="15"/>
      <c r="C35" s="15"/>
      <c r="D35" s="15"/>
      <c r="E35" s="32"/>
      <c r="F35" s="16"/>
      <c r="G35" s="16"/>
      <c r="H35" s="24"/>
      <c r="I35" s="29" t="s">
        <v>35</v>
      </c>
      <c r="J35" s="49">
        <f t="shared" si="1"/>
        <v>0</v>
      </c>
    </row>
    <row r="36" spans="1:10" ht="20.25" thickTop="1" thickBot="1" x14ac:dyDescent="0.3">
      <c r="A36" s="30"/>
      <c r="B36" s="15"/>
      <c r="C36" s="15"/>
      <c r="D36" s="15"/>
      <c r="E36" s="32"/>
      <c r="F36" s="16"/>
      <c r="G36" s="16"/>
      <c r="H36" s="24"/>
      <c r="I36" s="29" t="s">
        <v>34</v>
      </c>
      <c r="J36" s="49">
        <f t="shared" si="1"/>
        <v>0</v>
      </c>
    </row>
    <row r="37" spans="1:10" ht="20.25" thickTop="1" thickBot="1" x14ac:dyDescent="0.3">
      <c r="A37" s="30">
        <v>45449</v>
      </c>
      <c r="B37" s="15">
        <v>17200</v>
      </c>
      <c r="C37" s="15"/>
      <c r="D37" s="15"/>
      <c r="E37" s="32">
        <v>-17200</v>
      </c>
      <c r="F37" s="16" t="s">
        <v>28</v>
      </c>
      <c r="G37" s="16"/>
      <c r="H37" s="24"/>
      <c r="I37" s="29" t="s">
        <v>33</v>
      </c>
      <c r="J37" s="49">
        <f t="shared" si="1"/>
        <v>45449</v>
      </c>
    </row>
    <row r="38" spans="1:10" ht="19.5" thickTop="1" x14ac:dyDescent="0.25">
      <c r="A38" s="33" t="s">
        <v>118</v>
      </c>
      <c r="B38" s="34">
        <f t="shared" ref="B38:H38" si="2">SUM(B2:B37)</f>
        <v>88262</v>
      </c>
      <c r="C38" s="34">
        <f t="shared" si="2"/>
        <v>79342</v>
      </c>
      <c r="D38" s="34">
        <f t="shared" si="2"/>
        <v>69331</v>
      </c>
      <c r="E38" s="34">
        <f t="shared" si="2"/>
        <v>-370156</v>
      </c>
      <c r="F38" s="34">
        <f t="shared" si="2"/>
        <v>-50308</v>
      </c>
      <c r="G38" s="34">
        <f t="shared" si="2"/>
        <v>201103</v>
      </c>
      <c r="H38" s="34">
        <f t="shared" si="2"/>
        <v>0</v>
      </c>
      <c r="I38" s="36" t="s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6E46-4205-44D0-AE3B-2EEF747C9FB1}">
  <dimension ref="A1:K31"/>
  <sheetViews>
    <sheetView rightToLeft="1" topLeftCell="A13" zoomScale="140" zoomScaleNormal="140" workbookViewId="0">
      <selection activeCell="A2" sqref="A2:XFD2"/>
    </sheetView>
  </sheetViews>
  <sheetFormatPr defaultRowHeight="15" x14ac:dyDescent="0.25"/>
  <cols>
    <col min="1" max="1" width="8" bestFit="1" customWidth="1"/>
    <col min="2" max="2" width="12.7109375" bestFit="1" customWidth="1"/>
    <col min="3" max="4" width="11.7109375" bestFit="1" customWidth="1"/>
    <col min="5" max="5" width="13.5703125" bestFit="1" customWidth="1"/>
    <col min="6" max="6" width="12.5703125" bestFit="1" customWidth="1"/>
    <col min="7" max="7" width="12.28515625" bestFit="1" customWidth="1"/>
    <col min="8" max="8" width="12.7109375" bestFit="1" customWidth="1"/>
    <col min="9" max="9" width="7.5703125" customWidth="1"/>
    <col min="10" max="10" width="28.140625" bestFit="1" customWidth="1"/>
    <col min="11" max="11" width="11.7109375" style="48" bestFit="1" customWidth="1"/>
  </cols>
  <sheetData>
    <row r="1" spans="1:11" ht="20.25" thickTop="1" thickBot="1" x14ac:dyDescent="0.3">
      <c r="A1" s="5" t="s">
        <v>2</v>
      </c>
      <c r="B1" s="8" t="s">
        <v>4</v>
      </c>
      <c r="C1" s="8" t="s">
        <v>0</v>
      </c>
      <c r="D1" s="8" t="s">
        <v>1</v>
      </c>
      <c r="E1" s="31" t="s">
        <v>29</v>
      </c>
      <c r="F1" s="47" t="s">
        <v>107</v>
      </c>
      <c r="G1" s="9" t="s">
        <v>9</v>
      </c>
      <c r="H1" s="26" t="s">
        <v>24</v>
      </c>
      <c r="I1" s="24" t="s">
        <v>25</v>
      </c>
      <c r="J1" s="22" t="s">
        <v>3</v>
      </c>
      <c r="K1" s="48" t="s">
        <v>110</v>
      </c>
    </row>
    <row r="2" spans="1:11" ht="20.25" thickTop="1" thickBot="1" x14ac:dyDescent="0.3">
      <c r="A2" s="30">
        <v>45476</v>
      </c>
      <c r="B2" s="15"/>
      <c r="C2" s="15"/>
      <c r="D2" s="15"/>
      <c r="E2" s="32">
        <v>40</v>
      </c>
      <c r="F2" s="32"/>
      <c r="G2" s="16"/>
      <c r="H2" s="16"/>
      <c r="I2" s="24"/>
      <c r="J2" s="29" t="s">
        <v>23</v>
      </c>
      <c r="K2" s="49">
        <f t="shared" ref="K2:K30" si="0">SUM(A2:H2)</f>
        <v>45516</v>
      </c>
    </row>
    <row r="3" spans="1:11" ht="20.25" thickTop="1" thickBot="1" x14ac:dyDescent="0.3">
      <c r="A3" s="30">
        <v>45476</v>
      </c>
      <c r="B3" s="15"/>
      <c r="C3" s="15"/>
      <c r="D3" s="15"/>
      <c r="E3" s="32">
        <v>8166</v>
      </c>
      <c r="F3" s="32"/>
      <c r="G3" s="16">
        <v>-8166</v>
      </c>
      <c r="H3" s="16"/>
      <c r="I3" s="24"/>
      <c r="J3" s="29" t="s">
        <v>54</v>
      </c>
      <c r="K3" s="49">
        <f t="shared" si="0"/>
        <v>45476</v>
      </c>
    </row>
    <row r="4" spans="1:11" ht="20.25" thickTop="1" thickBot="1" x14ac:dyDescent="0.3">
      <c r="A4" s="30">
        <v>45477</v>
      </c>
      <c r="B4" s="15"/>
      <c r="C4" s="15">
        <v>-375</v>
      </c>
      <c r="D4" s="15"/>
      <c r="E4" s="32">
        <v>375</v>
      </c>
      <c r="F4" s="32"/>
      <c r="G4" s="16"/>
      <c r="H4" s="16"/>
      <c r="I4" s="24"/>
      <c r="J4" s="29" t="s">
        <v>59</v>
      </c>
      <c r="K4" s="49">
        <f t="shared" si="0"/>
        <v>45477</v>
      </c>
    </row>
    <row r="5" spans="1:11" ht="20.25" thickTop="1" thickBot="1" x14ac:dyDescent="0.3">
      <c r="A5" s="30">
        <v>45478</v>
      </c>
      <c r="B5" s="15"/>
      <c r="C5" s="15"/>
      <c r="D5" s="15"/>
      <c r="E5" s="32">
        <v>-94744</v>
      </c>
      <c r="F5" s="32"/>
      <c r="G5" s="16">
        <v>94744</v>
      </c>
      <c r="H5" s="16"/>
      <c r="I5" s="24"/>
      <c r="J5" s="29" t="s">
        <v>55</v>
      </c>
      <c r="K5" s="49">
        <f t="shared" si="0"/>
        <v>45478</v>
      </c>
    </row>
    <row r="6" spans="1:11" ht="20.25" thickTop="1" thickBot="1" x14ac:dyDescent="0.3">
      <c r="A6" s="30">
        <v>45478</v>
      </c>
      <c r="B6" s="15"/>
      <c r="C6" s="15"/>
      <c r="D6" s="15"/>
      <c r="E6" s="32">
        <v>39100</v>
      </c>
      <c r="F6" s="32"/>
      <c r="G6" s="16">
        <v>600</v>
      </c>
      <c r="H6" s="16"/>
      <c r="I6" s="24"/>
      <c r="J6" s="29" t="s">
        <v>39</v>
      </c>
      <c r="K6" s="49">
        <f t="shared" si="0"/>
        <v>85178</v>
      </c>
    </row>
    <row r="7" spans="1:11" ht="20.25" thickTop="1" thickBot="1" x14ac:dyDescent="0.3">
      <c r="A7" s="30">
        <v>45478</v>
      </c>
      <c r="B7" s="15"/>
      <c r="C7" s="15"/>
      <c r="D7" s="15">
        <v>20119</v>
      </c>
      <c r="E7" s="32">
        <v>-20119</v>
      </c>
      <c r="F7" s="32"/>
      <c r="G7" s="16"/>
      <c r="H7" s="16"/>
      <c r="I7" s="24"/>
      <c r="J7" s="29" t="s">
        <v>52</v>
      </c>
      <c r="K7" s="49">
        <f t="shared" si="0"/>
        <v>45478</v>
      </c>
    </row>
    <row r="8" spans="1:11" ht="20.25" thickTop="1" thickBot="1" x14ac:dyDescent="0.3">
      <c r="A8" s="30">
        <v>45478</v>
      </c>
      <c r="B8" s="15">
        <v>280</v>
      </c>
      <c r="C8" s="15"/>
      <c r="D8" s="15"/>
      <c r="E8" s="32"/>
      <c r="F8" s="32"/>
      <c r="G8" s="16"/>
      <c r="H8" s="16"/>
      <c r="I8" s="24"/>
      <c r="J8" s="29" t="s">
        <v>82</v>
      </c>
      <c r="K8" s="49">
        <f t="shared" si="0"/>
        <v>45758</v>
      </c>
    </row>
    <row r="9" spans="1:11" ht="20.25" thickTop="1" thickBot="1" x14ac:dyDescent="0.3">
      <c r="A9" s="30">
        <v>45478</v>
      </c>
      <c r="B9" s="15">
        <v>260</v>
      </c>
      <c r="C9" s="15"/>
      <c r="D9" s="15"/>
      <c r="E9" s="32"/>
      <c r="F9" s="32"/>
      <c r="G9" s="16"/>
      <c r="H9" s="16"/>
      <c r="I9" s="24"/>
      <c r="J9" s="29" t="s">
        <v>36</v>
      </c>
      <c r="K9" s="49">
        <f t="shared" si="0"/>
        <v>45738</v>
      </c>
    </row>
    <row r="10" spans="1:11" ht="20.25" thickTop="1" thickBot="1" x14ac:dyDescent="0.3">
      <c r="A10" s="30">
        <v>45481</v>
      </c>
      <c r="B10" s="15"/>
      <c r="C10" s="15">
        <v>20475</v>
      </c>
      <c r="D10" s="15"/>
      <c r="E10" s="32">
        <v>-20475</v>
      </c>
      <c r="F10" s="32"/>
      <c r="G10" s="16"/>
      <c r="H10" s="16"/>
      <c r="I10" s="24"/>
      <c r="J10" s="29"/>
      <c r="K10" s="49">
        <f t="shared" si="0"/>
        <v>45481</v>
      </c>
    </row>
    <row r="11" spans="1:11" ht="20.25" thickTop="1" thickBot="1" x14ac:dyDescent="0.3">
      <c r="A11" s="30">
        <v>45481</v>
      </c>
      <c r="B11" s="15"/>
      <c r="C11" s="15"/>
      <c r="D11" s="15"/>
      <c r="E11" s="32">
        <v>-10000</v>
      </c>
      <c r="F11" s="32"/>
      <c r="G11" s="16">
        <v>10000</v>
      </c>
      <c r="H11" s="16"/>
      <c r="I11" s="24"/>
      <c r="J11" s="29" t="s">
        <v>65</v>
      </c>
      <c r="K11" s="49">
        <f t="shared" si="0"/>
        <v>45481</v>
      </c>
    </row>
    <row r="12" spans="1:11" ht="20.25" thickTop="1" thickBot="1" x14ac:dyDescent="0.3">
      <c r="A12" s="30">
        <v>45482</v>
      </c>
      <c r="B12" s="44" t="s">
        <v>74</v>
      </c>
      <c r="C12" s="44"/>
      <c r="D12" s="44"/>
      <c r="E12" s="45"/>
      <c r="F12" s="45"/>
      <c r="G12" s="44"/>
      <c r="H12" s="44"/>
      <c r="I12" s="24"/>
      <c r="J12" s="29" t="s">
        <v>75</v>
      </c>
      <c r="K12" s="49">
        <f t="shared" si="0"/>
        <v>45482</v>
      </c>
    </row>
    <row r="13" spans="1:11" ht="20.25" thickTop="1" thickBot="1" x14ac:dyDescent="0.3">
      <c r="A13" s="30">
        <v>45483</v>
      </c>
      <c r="B13" s="15">
        <v>210</v>
      </c>
      <c r="C13" s="15"/>
      <c r="D13" s="15"/>
      <c r="E13" s="32">
        <v>-210</v>
      </c>
      <c r="F13" s="32"/>
      <c r="G13" s="16"/>
      <c r="H13" s="16"/>
      <c r="I13" s="24"/>
      <c r="J13" s="29" t="s">
        <v>72</v>
      </c>
      <c r="K13" s="49">
        <f t="shared" si="0"/>
        <v>45483</v>
      </c>
    </row>
    <row r="14" spans="1:11" ht="20.25" thickTop="1" thickBot="1" x14ac:dyDescent="0.3">
      <c r="A14" s="30">
        <v>45483</v>
      </c>
      <c r="B14" s="15">
        <v>200</v>
      </c>
      <c r="C14" s="15"/>
      <c r="D14" s="15"/>
      <c r="E14" s="32">
        <v>-200</v>
      </c>
      <c r="F14" s="32"/>
      <c r="G14" s="16"/>
      <c r="H14" s="16"/>
      <c r="I14" s="24"/>
      <c r="J14" s="29" t="s">
        <v>72</v>
      </c>
      <c r="K14" s="49">
        <f t="shared" si="0"/>
        <v>45483</v>
      </c>
    </row>
    <row r="15" spans="1:11" ht="20.25" thickTop="1" thickBot="1" x14ac:dyDescent="0.3">
      <c r="A15" s="30">
        <v>45848</v>
      </c>
      <c r="B15" s="15">
        <v>270</v>
      </c>
      <c r="C15" s="15">
        <v>-135</v>
      </c>
      <c r="D15" s="15">
        <v>-135</v>
      </c>
      <c r="E15" s="32"/>
      <c r="F15" s="32"/>
      <c r="G15" s="16"/>
      <c r="H15" s="16"/>
      <c r="I15" s="24"/>
      <c r="J15" s="29" t="s">
        <v>121</v>
      </c>
      <c r="K15" s="49">
        <f t="shared" si="0"/>
        <v>45848</v>
      </c>
    </row>
    <row r="16" spans="1:11" ht="20.25" thickTop="1" thickBot="1" x14ac:dyDescent="0.3">
      <c r="A16" s="30">
        <v>45483</v>
      </c>
      <c r="B16" s="15">
        <v>1290</v>
      </c>
      <c r="C16" s="15">
        <v>-1290</v>
      </c>
      <c r="D16" s="15"/>
      <c r="E16" s="32"/>
      <c r="F16" s="32"/>
      <c r="G16" s="16"/>
      <c r="H16" s="16"/>
      <c r="I16" s="24"/>
      <c r="J16" s="29" t="s">
        <v>100</v>
      </c>
      <c r="K16" s="49">
        <f t="shared" si="0"/>
        <v>45483</v>
      </c>
    </row>
    <row r="17" spans="1:11" ht="20.25" thickTop="1" thickBot="1" x14ac:dyDescent="0.3">
      <c r="A17" s="30">
        <v>45494</v>
      </c>
      <c r="B17" s="15"/>
      <c r="C17" s="15">
        <v>5193</v>
      </c>
      <c r="D17" s="15"/>
      <c r="E17" s="32">
        <v>-5193</v>
      </c>
      <c r="F17" s="32"/>
      <c r="G17" s="16"/>
      <c r="H17" s="16"/>
      <c r="I17" s="24"/>
      <c r="J17" s="29" t="s">
        <v>47</v>
      </c>
      <c r="K17" s="49">
        <f t="shared" si="0"/>
        <v>45494</v>
      </c>
    </row>
    <row r="18" spans="1:11" ht="20.25" thickTop="1" thickBot="1" x14ac:dyDescent="0.3">
      <c r="A18" s="30">
        <v>45494</v>
      </c>
      <c r="B18" s="15"/>
      <c r="C18" s="15"/>
      <c r="D18" s="15">
        <v>22318</v>
      </c>
      <c r="E18" s="32">
        <v>-22318</v>
      </c>
      <c r="F18" s="32"/>
      <c r="G18" s="16"/>
      <c r="H18" s="16"/>
      <c r="I18" s="24"/>
      <c r="J18" s="29" t="s">
        <v>47</v>
      </c>
      <c r="K18" s="49">
        <f t="shared" si="0"/>
        <v>45494</v>
      </c>
    </row>
    <row r="19" spans="1:11" ht="20.25" thickTop="1" thickBot="1" x14ac:dyDescent="0.3">
      <c r="A19" s="30">
        <v>45499</v>
      </c>
      <c r="B19" s="15">
        <v>11500</v>
      </c>
      <c r="C19" s="15"/>
      <c r="D19" s="15"/>
      <c r="E19" s="32"/>
      <c r="F19" s="32"/>
      <c r="G19" s="16"/>
      <c r="H19" s="16"/>
      <c r="I19" s="24"/>
      <c r="J19" s="29" t="s">
        <v>71</v>
      </c>
      <c r="K19" s="49">
        <f t="shared" si="0"/>
        <v>56999</v>
      </c>
    </row>
    <row r="20" spans="1:11" ht="20.25" thickTop="1" thickBot="1" x14ac:dyDescent="0.3">
      <c r="A20" s="30">
        <v>45500</v>
      </c>
      <c r="B20" s="15"/>
      <c r="C20" s="15"/>
      <c r="D20" s="15"/>
      <c r="E20" s="32">
        <v>-250</v>
      </c>
      <c r="F20" s="32"/>
      <c r="G20" s="16">
        <v>250</v>
      </c>
      <c r="H20" s="16"/>
      <c r="I20" s="24"/>
      <c r="J20" s="29" t="s">
        <v>66</v>
      </c>
      <c r="K20" s="49">
        <f t="shared" si="0"/>
        <v>45500</v>
      </c>
    </row>
    <row r="21" spans="1:11" ht="20.25" thickTop="1" thickBot="1" x14ac:dyDescent="0.3">
      <c r="A21" s="30">
        <v>45501</v>
      </c>
      <c r="B21" s="15"/>
      <c r="C21" s="15"/>
      <c r="D21" s="15"/>
      <c r="E21" s="32">
        <v>-2000</v>
      </c>
      <c r="F21" s="32"/>
      <c r="G21" s="16">
        <v>2000</v>
      </c>
      <c r="H21" s="16"/>
      <c r="I21" s="24"/>
      <c r="J21" s="29" t="s">
        <v>67</v>
      </c>
      <c r="K21" s="49">
        <f t="shared" si="0"/>
        <v>45501</v>
      </c>
    </row>
    <row r="22" spans="1:11" ht="20.25" thickTop="1" thickBot="1" x14ac:dyDescent="0.3">
      <c r="A22" s="30">
        <v>45502</v>
      </c>
      <c r="B22" s="15">
        <v>10000</v>
      </c>
      <c r="C22" s="15"/>
      <c r="D22" s="15"/>
      <c r="E22" s="32">
        <v>-10000</v>
      </c>
      <c r="F22" s="32"/>
      <c r="G22" s="16"/>
      <c r="H22" s="16"/>
      <c r="I22" s="24"/>
      <c r="J22" s="29" t="s">
        <v>47</v>
      </c>
      <c r="K22" s="49">
        <f t="shared" si="0"/>
        <v>45502</v>
      </c>
    </row>
    <row r="23" spans="1:11" ht="20.25" thickTop="1" thickBot="1" x14ac:dyDescent="0.3">
      <c r="A23" s="30">
        <v>45502</v>
      </c>
      <c r="B23" s="15">
        <v>31250</v>
      </c>
      <c r="C23" s="15"/>
      <c r="D23" s="15"/>
      <c r="E23" s="32">
        <v>-31250</v>
      </c>
      <c r="F23" s="32"/>
      <c r="G23" s="16"/>
      <c r="H23" s="16"/>
      <c r="I23" s="24"/>
      <c r="J23" s="29" t="s">
        <v>68</v>
      </c>
      <c r="K23" s="49">
        <f t="shared" si="0"/>
        <v>45502</v>
      </c>
    </row>
    <row r="24" spans="1:11" ht="20.25" thickTop="1" thickBot="1" x14ac:dyDescent="0.3">
      <c r="A24" s="30"/>
      <c r="B24" s="15"/>
      <c r="C24" s="15"/>
      <c r="D24" s="15"/>
      <c r="E24" s="32"/>
      <c r="F24" s="32"/>
      <c r="G24" s="16"/>
      <c r="H24" s="16"/>
      <c r="I24" s="24"/>
      <c r="J24" s="29" t="s">
        <v>83</v>
      </c>
      <c r="K24" s="49">
        <f t="shared" si="0"/>
        <v>0</v>
      </c>
    </row>
    <row r="25" spans="1:11" ht="20.25" thickTop="1" thickBot="1" x14ac:dyDescent="0.3">
      <c r="A25" s="30"/>
      <c r="B25" s="15"/>
      <c r="C25" s="15"/>
      <c r="D25" s="15"/>
      <c r="E25" s="32"/>
      <c r="F25" s="32"/>
      <c r="G25" s="16"/>
      <c r="H25" s="16"/>
      <c r="I25" s="24"/>
      <c r="J25" s="29" t="s">
        <v>84</v>
      </c>
      <c r="K25" s="49">
        <f t="shared" si="0"/>
        <v>0</v>
      </c>
    </row>
    <row r="26" spans="1:11" ht="20.25" thickTop="1" thickBot="1" x14ac:dyDescent="0.3">
      <c r="A26" s="30"/>
      <c r="B26" s="15"/>
      <c r="C26" s="15"/>
      <c r="D26" s="15"/>
      <c r="E26" s="32"/>
      <c r="F26" s="32"/>
      <c r="G26" s="16"/>
      <c r="H26" s="16"/>
      <c r="I26" s="24"/>
      <c r="J26" s="29" t="s">
        <v>88</v>
      </c>
      <c r="K26" s="49">
        <f t="shared" si="0"/>
        <v>0</v>
      </c>
    </row>
    <row r="27" spans="1:11" ht="20.25" thickTop="1" thickBot="1" x14ac:dyDescent="0.3">
      <c r="A27" s="30"/>
      <c r="B27" s="15"/>
      <c r="C27" s="15"/>
      <c r="D27" s="15"/>
      <c r="E27" s="32"/>
      <c r="F27" s="32"/>
      <c r="G27" s="16"/>
      <c r="H27" s="16"/>
      <c r="I27" s="24"/>
      <c r="J27" s="29" t="s">
        <v>89</v>
      </c>
      <c r="K27" s="49">
        <f t="shared" si="0"/>
        <v>0</v>
      </c>
    </row>
    <row r="28" spans="1:11" ht="20.25" thickTop="1" thickBot="1" x14ac:dyDescent="0.3">
      <c r="A28" s="30"/>
      <c r="B28" s="15"/>
      <c r="C28" s="15"/>
      <c r="D28" s="15"/>
      <c r="E28" s="32"/>
      <c r="F28" s="32"/>
      <c r="G28" s="16"/>
      <c r="H28" s="16"/>
      <c r="I28" s="24"/>
      <c r="J28" s="29" t="s">
        <v>85</v>
      </c>
      <c r="K28" s="49">
        <f t="shared" si="0"/>
        <v>0</v>
      </c>
    </row>
    <row r="29" spans="1:11" ht="20.25" thickTop="1" thickBot="1" x14ac:dyDescent="0.3">
      <c r="A29" s="30"/>
      <c r="B29" s="15"/>
      <c r="C29" s="15"/>
      <c r="D29" s="15"/>
      <c r="E29" s="32"/>
      <c r="F29" s="32"/>
      <c r="G29" s="16"/>
      <c r="H29" s="16"/>
      <c r="I29" s="24"/>
      <c r="J29" s="29" t="s">
        <v>86</v>
      </c>
      <c r="K29" s="49">
        <f t="shared" si="0"/>
        <v>0</v>
      </c>
    </row>
    <row r="30" spans="1:11" ht="20.25" thickTop="1" thickBot="1" x14ac:dyDescent="0.3">
      <c r="A30" s="30"/>
      <c r="B30" s="15"/>
      <c r="C30" s="15"/>
      <c r="D30" s="15"/>
      <c r="E30" s="32"/>
      <c r="F30" s="32"/>
      <c r="G30" s="16"/>
      <c r="H30" s="16"/>
      <c r="I30" s="24"/>
      <c r="J30" s="29" t="s">
        <v>87</v>
      </c>
      <c r="K30" s="49">
        <f t="shared" si="0"/>
        <v>0</v>
      </c>
    </row>
    <row r="31" spans="1:11" ht="19.5" thickTop="1" x14ac:dyDescent="0.25">
      <c r="A31" s="33" t="s">
        <v>118</v>
      </c>
      <c r="B31" s="34">
        <f>SUM(B2:B30)</f>
        <v>55260</v>
      </c>
      <c r="C31" s="34">
        <f>SUM(C2:C30)</f>
        <v>23868</v>
      </c>
      <c r="D31" s="34">
        <f>SUM(D2:D30)</f>
        <v>42302</v>
      </c>
      <c r="E31" s="34">
        <f>SUM(E2:E30)</f>
        <v>-169078</v>
      </c>
      <c r="F31" s="34"/>
      <c r="G31" s="34">
        <f>SUM(G2:G30)</f>
        <v>99428</v>
      </c>
      <c r="H31" s="34">
        <f>SUM(H2:H30)</f>
        <v>0</v>
      </c>
      <c r="I31" s="35"/>
      <c r="J31" s="3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1020-8442-4DB3-9FB6-912EABB3AACF}">
  <dimension ref="A1:J28"/>
  <sheetViews>
    <sheetView rightToLeft="1" topLeftCell="A13" zoomScale="110" zoomScaleNormal="110" workbookViewId="0">
      <selection activeCell="A2" sqref="A2:XFD2"/>
    </sheetView>
  </sheetViews>
  <sheetFormatPr defaultRowHeight="15" x14ac:dyDescent="0.25"/>
  <cols>
    <col min="2" max="3" width="13.5703125" bestFit="1" customWidth="1"/>
    <col min="4" max="4" width="13" bestFit="1" customWidth="1"/>
    <col min="5" max="5" width="14.28515625" bestFit="1" customWidth="1"/>
    <col min="6" max="7" width="12.28515625" bestFit="1" customWidth="1"/>
    <col min="8" max="8" width="13.5703125" bestFit="1" customWidth="1"/>
    <col min="9" max="9" width="36.85546875" bestFit="1" customWidth="1"/>
    <col min="10" max="10" width="12.28515625" bestFit="1" customWidth="1"/>
  </cols>
  <sheetData>
    <row r="1" spans="1:10" ht="20.25" thickTop="1" thickBot="1" x14ac:dyDescent="0.3">
      <c r="A1" s="5" t="s">
        <v>2</v>
      </c>
      <c r="B1" s="8" t="s">
        <v>4</v>
      </c>
      <c r="C1" s="8" t="s">
        <v>0</v>
      </c>
      <c r="D1" s="8" t="s">
        <v>1</v>
      </c>
      <c r="E1" s="31" t="s">
        <v>29</v>
      </c>
      <c r="F1" s="9" t="s">
        <v>9</v>
      </c>
      <c r="G1" s="26" t="s">
        <v>24</v>
      </c>
      <c r="H1" s="24" t="s">
        <v>25</v>
      </c>
      <c r="I1" s="22" t="s">
        <v>3</v>
      </c>
      <c r="J1" s="49" t="s">
        <v>110</v>
      </c>
    </row>
    <row r="2" spans="1:10" ht="20.25" thickTop="1" thickBot="1" x14ac:dyDescent="0.3">
      <c r="A2" s="30">
        <v>45505</v>
      </c>
      <c r="B2" s="15">
        <v>10000</v>
      </c>
      <c r="C2" s="15"/>
      <c r="D2" s="15"/>
      <c r="E2" s="32">
        <v>-10000</v>
      </c>
      <c r="F2" s="16"/>
      <c r="G2" s="16"/>
      <c r="H2" s="24"/>
      <c r="I2" s="29" t="s">
        <v>69</v>
      </c>
      <c r="J2" s="49">
        <f t="shared" ref="J2:J11" si="0">SUM(A2:G2)</f>
        <v>45505</v>
      </c>
    </row>
    <row r="3" spans="1:10" ht="20.25" thickTop="1" thickBot="1" x14ac:dyDescent="0.3">
      <c r="A3" s="30">
        <v>45506</v>
      </c>
      <c r="B3" s="15">
        <v>18950</v>
      </c>
      <c r="C3" s="15"/>
      <c r="D3" s="15"/>
      <c r="E3" s="32">
        <v>-18950</v>
      </c>
      <c r="F3" s="16"/>
      <c r="G3" s="16"/>
      <c r="H3" s="24"/>
      <c r="I3" s="29" t="s">
        <v>69</v>
      </c>
      <c r="J3" s="49">
        <f t="shared" si="0"/>
        <v>45506</v>
      </c>
    </row>
    <row r="4" spans="1:10" ht="20.25" thickTop="1" thickBot="1" x14ac:dyDescent="0.3">
      <c r="A4" s="30">
        <v>45509</v>
      </c>
      <c r="B4" s="15"/>
      <c r="C4" s="15"/>
      <c r="D4" s="15"/>
      <c r="E4" s="32">
        <v>-17000</v>
      </c>
      <c r="F4" s="16">
        <v>17000</v>
      </c>
      <c r="G4" s="16"/>
      <c r="H4" s="24"/>
      <c r="I4" s="29" t="s">
        <v>70</v>
      </c>
      <c r="J4" s="49">
        <f t="shared" si="0"/>
        <v>45509</v>
      </c>
    </row>
    <row r="5" spans="1:10" ht="20.25" thickTop="1" thickBot="1" x14ac:dyDescent="0.3">
      <c r="A5" s="30">
        <v>45509</v>
      </c>
      <c r="B5" s="15">
        <v>1150</v>
      </c>
      <c r="C5" s="15"/>
      <c r="D5" s="15"/>
      <c r="E5" s="32">
        <v>-1150</v>
      </c>
      <c r="F5" s="16"/>
      <c r="G5" s="16"/>
      <c r="H5" s="24"/>
      <c r="I5" s="29" t="s">
        <v>69</v>
      </c>
      <c r="J5" s="49">
        <f t="shared" si="0"/>
        <v>45509</v>
      </c>
    </row>
    <row r="6" spans="1:10" ht="20.25" thickTop="1" thickBot="1" x14ac:dyDescent="0.3">
      <c r="A6" s="30">
        <v>45510</v>
      </c>
      <c r="B6" s="15"/>
      <c r="C6" s="15">
        <v>46560</v>
      </c>
      <c r="D6" s="15"/>
      <c r="E6" s="32">
        <v>-46560</v>
      </c>
      <c r="F6" s="16"/>
      <c r="G6" s="16"/>
      <c r="H6" s="24"/>
      <c r="I6" s="29" t="s">
        <v>47</v>
      </c>
      <c r="J6" s="49">
        <f t="shared" si="0"/>
        <v>45510</v>
      </c>
    </row>
    <row r="7" spans="1:10" ht="20.25" thickTop="1" thickBot="1" x14ac:dyDescent="0.3">
      <c r="A7" s="30">
        <v>45510</v>
      </c>
      <c r="B7" s="15"/>
      <c r="C7" s="15"/>
      <c r="D7" s="15">
        <v>18790</v>
      </c>
      <c r="E7" s="32">
        <v>-18790</v>
      </c>
      <c r="F7" s="16"/>
      <c r="G7" s="16"/>
      <c r="H7" s="24"/>
      <c r="I7" s="29" t="s">
        <v>47</v>
      </c>
      <c r="J7" s="49">
        <f t="shared" si="0"/>
        <v>45510</v>
      </c>
    </row>
    <row r="8" spans="1:10" ht="20.25" thickTop="1" thickBot="1" x14ac:dyDescent="0.3">
      <c r="A8" s="30">
        <v>45510</v>
      </c>
      <c r="B8" s="15">
        <v>-17758</v>
      </c>
      <c r="C8" s="15"/>
      <c r="D8" s="15"/>
      <c r="E8" s="32">
        <v>17758</v>
      </c>
      <c r="F8" s="16"/>
      <c r="G8" s="16"/>
      <c r="H8" s="24"/>
      <c r="I8" s="29"/>
      <c r="J8" s="49">
        <f t="shared" si="0"/>
        <v>45510</v>
      </c>
    </row>
    <row r="9" spans="1:10" ht="20.25" thickTop="1" thickBot="1" x14ac:dyDescent="0.3">
      <c r="A9" s="30">
        <v>45514</v>
      </c>
      <c r="B9" s="15">
        <v>3875</v>
      </c>
      <c r="C9" s="15"/>
      <c r="D9" s="15"/>
      <c r="E9" s="32">
        <v>-3875</v>
      </c>
      <c r="F9" s="16"/>
      <c r="G9" s="16"/>
      <c r="H9" s="24"/>
      <c r="I9" s="29" t="s">
        <v>80</v>
      </c>
      <c r="J9" s="49">
        <f t="shared" si="0"/>
        <v>45514</v>
      </c>
    </row>
    <row r="10" spans="1:10" ht="20.25" thickTop="1" thickBot="1" x14ac:dyDescent="0.3">
      <c r="A10" s="30"/>
      <c r="B10" s="15"/>
      <c r="C10" s="15"/>
      <c r="D10" s="15"/>
      <c r="E10" s="32"/>
      <c r="F10" s="16"/>
      <c r="G10" s="16"/>
      <c r="H10" s="24"/>
      <c r="I10" s="29" t="s">
        <v>96</v>
      </c>
      <c r="J10" s="49">
        <f t="shared" si="0"/>
        <v>0</v>
      </c>
    </row>
    <row r="11" spans="1:10" ht="20.25" thickTop="1" thickBot="1" x14ac:dyDescent="0.3">
      <c r="A11" s="30"/>
      <c r="B11" s="15">
        <v>264</v>
      </c>
      <c r="C11" s="15">
        <v>-264</v>
      </c>
      <c r="D11" s="15"/>
      <c r="E11" s="32"/>
      <c r="F11" s="16"/>
      <c r="G11" s="16"/>
      <c r="H11" s="24"/>
      <c r="I11" s="29" t="s">
        <v>97</v>
      </c>
      <c r="J11" s="49">
        <f t="shared" si="0"/>
        <v>0</v>
      </c>
    </row>
    <row r="12" spans="1:10" ht="20.25" thickTop="1" thickBot="1" x14ac:dyDescent="0.3">
      <c r="A12" s="30"/>
      <c r="B12" s="15"/>
      <c r="C12" s="15"/>
      <c r="D12" s="15"/>
      <c r="E12" s="32"/>
      <c r="F12" s="16"/>
      <c r="G12" s="16"/>
      <c r="H12" s="24"/>
      <c r="I12" s="29"/>
      <c r="J12" s="49">
        <f t="shared" ref="J12:J28" si="1">SUM(A12:G12)</f>
        <v>0</v>
      </c>
    </row>
    <row r="13" spans="1:10" ht="20.25" thickTop="1" thickBot="1" x14ac:dyDescent="0.3">
      <c r="A13" s="30"/>
      <c r="B13" s="15"/>
      <c r="C13" s="15"/>
      <c r="D13" s="15"/>
      <c r="E13" s="32"/>
      <c r="F13" s="16"/>
      <c r="G13" s="16"/>
      <c r="H13" s="24"/>
      <c r="I13" s="29"/>
      <c r="J13" s="49">
        <f t="shared" si="1"/>
        <v>0</v>
      </c>
    </row>
    <row r="14" spans="1:10" ht="20.25" thickTop="1" thickBot="1" x14ac:dyDescent="0.3">
      <c r="A14" s="30">
        <v>45519</v>
      </c>
      <c r="B14" s="15"/>
      <c r="C14" s="15">
        <v>250</v>
      </c>
      <c r="D14" s="15"/>
      <c r="E14" s="32">
        <v>-250</v>
      </c>
      <c r="F14" s="16"/>
      <c r="G14" s="16"/>
      <c r="H14" s="24"/>
      <c r="I14" s="29" t="s">
        <v>78</v>
      </c>
      <c r="J14" s="49">
        <f t="shared" si="1"/>
        <v>45519</v>
      </c>
    </row>
    <row r="15" spans="1:10" ht="20.25" thickTop="1" thickBot="1" x14ac:dyDescent="0.3">
      <c r="A15" s="30">
        <v>45521</v>
      </c>
      <c r="B15" s="15"/>
      <c r="C15" s="15"/>
      <c r="D15" s="15"/>
      <c r="E15" s="32">
        <v>-43661</v>
      </c>
      <c r="F15" s="16"/>
      <c r="G15" s="16"/>
      <c r="H15" s="24"/>
      <c r="I15" s="29" t="s">
        <v>104</v>
      </c>
      <c r="J15" s="49">
        <f t="shared" si="1"/>
        <v>1860</v>
      </c>
    </row>
    <row r="16" spans="1:10" ht="20.25" thickTop="1" thickBot="1" x14ac:dyDescent="0.3">
      <c r="A16" s="30">
        <v>45522</v>
      </c>
      <c r="B16" s="15">
        <v>200</v>
      </c>
      <c r="C16" s="15"/>
      <c r="D16" s="15">
        <v>200</v>
      </c>
      <c r="E16" s="32"/>
      <c r="F16" s="16"/>
      <c r="G16" s="16"/>
      <c r="H16" s="24"/>
      <c r="I16" s="29" t="s">
        <v>77</v>
      </c>
      <c r="J16" s="49">
        <f t="shared" si="1"/>
        <v>45922</v>
      </c>
    </row>
    <row r="17" spans="1:10" ht="101.45" customHeight="1" thickTop="1" thickBot="1" x14ac:dyDescent="0.3">
      <c r="A17" s="30">
        <v>45522</v>
      </c>
      <c r="B17" s="15">
        <v>14500</v>
      </c>
      <c r="C17" s="15"/>
      <c r="D17" s="15">
        <v>-52000</v>
      </c>
      <c r="E17" s="32">
        <v>37500</v>
      </c>
      <c r="F17" s="16"/>
      <c r="G17" s="16"/>
      <c r="H17" s="24"/>
      <c r="I17" s="38" t="s">
        <v>79</v>
      </c>
      <c r="J17" s="49">
        <f t="shared" si="1"/>
        <v>45522</v>
      </c>
    </row>
    <row r="18" spans="1:10" ht="20.25" thickTop="1" thickBot="1" x14ac:dyDescent="0.3">
      <c r="A18" s="30">
        <v>45522</v>
      </c>
      <c r="B18" s="15">
        <v>1000</v>
      </c>
      <c r="C18" s="15">
        <v>-1000</v>
      </c>
      <c r="D18" s="15"/>
      <c r="E18" s="32"/>
      <c r="F18" s="16"/>
      <c r="G18" s="16"/>
      <c r="H18" s="24"/>
      <c r="I18" s="29" t="s">
        <v>93</v>
      </c>
      <c r="J18" s="49">
        <f t="shared" si="1"/>
        <v>45522</v>
      </c>
    </row>
    <row r="19" spans="1:10" ht="20.25" thickTop="1" thickBot="1" x14ac:dyDescent="0.3">
      <c r="A19" s="30">
        <v>45522</v>
      </c>
      <c r="B19" s="15">
        <v>-220</v>
      </c>
      <c r="C19" s="15"/>
      <c r="D19" s="15"/>
      <c r="E19" s="32">
        <v>220</v>
      </c>
      <c r="F19" s="16"/>
      <c r="G19" s="16"/>
      <c r="H19" s="24"/>
      <c r="I19" s="29" t="s">
        <v>94</v>
      </c>
      <c r="J19" s="49">
        <f t="shared" si="1"/>
        <v>45522</v>
      </c>
    </row>
    <row r="20" spans="1:10" ht="20.25" thickTop="1" thickBot="1" x14ac:dyDescent="0.3">
      <c r="A20" s="30">
        <v>45522</v>
      </c>
      <c r="B20" s="15">
        <v>60</v>
      </c>
      <c r="C20" s="15"/>
      <c r="D20" s="15"/>
      <c r="E20" s="32">
        <v>60</v>
      </c>
      <c r="F20" s="16"/>
      <c r="G20" s="16"/>
      <c r="H20" s="24"/>
      <c r="I20" s="29" t="s">
        <v>95</v>
      </c>
      <c r="J20" s="49">
        <f t="shared" si="1"/>
        <v>45642</v>
      </c>
    </row>
    <row r="21" spans="1:10" ht="20.25" thickTop="1" thickBot="1" x14ac:dyDescent="0.3">
      <c r="A21" s="30"/>
      <c r="B21" s="15"/>
      <c r="C21" s="15"/>
      <c r="D21" s="15"/>
      <c r="E21" s="32"/>
      <c r="F21" s="16"/>
      <c r="G21" s="16"/>
      <c r="H21" s="24"/>
      <c r="I21" s="29" t="s">
        <v>92</v>
      </c>
      <c r="J21" s="49">
        <f t="shared" si="1"/>
        <v>0</v>
      </c>
    </row>
    <row r="22" spans="1:10" ht="20.25" thickTop="1" thickBot="1" x14ac:dyDescent="0.3">
      <c r="A22" s="30"/>
      <c r="B22" s="15"/>
      <c r="C22" s="15"/>
      <c r="D22" s="15"/>
      <c r="E22" s="32"/>
      <c r="F22" s="16"/>
      <c r="G22" s="16"/>
      <c r="H22" s="24"/>
      <c r="I22" s="29" t="s">
        <v>90</v>
      </c>
      <c r="J22" s="49">
        <f t="shared" si="1"/>
        <v>0</v>
      </c>
    </row>
    <row r="23" spans="1:10" ht="20.25" thickTop="1" thickBot="1" x14ac:dyDescent="0.3">
      <c r="A23" s="30"/>
      <c r="B23" s="15"/>
      <c r="C23" s="15"/>
      <c r="D23" s="15"/>
      <c r="E23" s="32"/>
      <c r="F23" s="16"/>
      <c r="G23" s="16"/>
      <c r="H23" s="24"/>
      <c r="I23" s="29" t="s">
        <v>91</v>
      </c>
      <c r="J23" s="49">
        <f t="shared" si="1"/>
        <v>0</v>
      </c>
    </row>
    <row r="24" spans="1:10" ht="20.25" thickTop="1" thickBot="1" x14ac:dyDescent="0.3">
      <c r="A24" s="30">
        <v>45524</v>
      </c>
      <c r="B24" s="15">
        <v>480</v>
      </c>
      <c r="C24" s="15"/>
      <c r="D24" s="15"/>
      <c r="E24" s="32">
        <v>-480</v>
      </c>
      <c r="F24" s="16"/>
      <c r="G24" s="16"/>
      <c r="H24" s="24"/>
      <c r="I24" s="29" t="s">
        <v>102</v>
      </c>
      <c r="J24" s="49">
        <f t="shared" si="1"/>
        <v>45524</v>
      </c>
    </row>
    <row r="25" spans="1:10" ht="20.25" thickTop="1" thickBot="1" x14ac:dyDescent="0.3">
      <c r="A25" s="30">
        <v>45525</v>
      </c>
      <c r="B25" s="15">
        <v>480</v>
      </c>
      <c r="C25" s="15"/>
      <c r="D25" s="15"/>
      <c r="E25" s="32"/>
      <c r="F25" s="16"/>
      <c r="G25" s="16"/>
      <c r="H25" s="24"/>
      <c r="I25" s="29" t="s">
        <v>98</v>
      </c>
      <c r="J25" s="49">
        <f t="shared" si="1"/>
        <v>46005</v>
      </c>
    </row>
    <row r="26" spans="1:10" ht="20.25" thickTop="1" thickBot="1" x14ac:dyDescent="0.3">
      <c r="A26" s="30">
        <v>45526</v>
      </c>
      <c r="B26" s="15">
        <v>195</v>
      </c>
      <c r="C26" s="15"/>
      <c r="D26" s="15"/>
      <c r="E26" s="32"/>
      <c r="F26" s="16"/>
      <c r="G26" s="16"/>
      <c r="H26" s="24"/>
      <c r="I26" s="29" t="s">
        <v>99</v>
      </c>
      <c r="J26" s="49">
        <f t="shared" si="1"/>
        <v>45721</v>
      </c>
    </row>
    <row r="27" spans="1:10" ht="20.25" thickTop="1" thickBot="1" x14ac:dyDescent="0.3">
      <c r="A27" s="30">
        <v>45534</v>
      </c>
      <c r="B27" s="15"/>
      <c r="C27" s="15"/>
      <c r="D27" s="15">
        <v>-3750</v>
      </c>
      <c r="E27" s="32">
        <v>3750</v>
      </c>
      <c r="F27" s="16"/>
      <c r="G27" s="16"/>
      <c r="H27" s="24"/>
      <c r="I27" s="29" t="s">
        <v>101</v>
      </c>
      <c r="J27" s="49">
        <f t="shared" si="1"/>
        <v>45534</v>
      </c>
    </row>
    <row r="28" spans="1:10" ht="19.5" thickTop="1" x14ac:dyDescent="0.25">
      <c r="A28" s="41" t="s">
        <v>118</v>
      </c>
      <c r="B28" s="34">
        <f t="shared" ref="B28:G28" si="2">SUM(B2:B27)</f>
        <v>33176</v>
      </c>
      <c r="C28" s="34">
        <f t="shared" si="2"/>
        <v>45546</v>
      </c>
      <c r="D28" s="34">
        <f t="shared" si="2"/>
        <v>-36760</v>
      </c>
      <c r="E28" s="34">
        <f t="shared" si="2"/>
        <v>-101428</v>
      </c>
      <c r="F28" s="34">
        <f t="shared" si="2"/>
        <v>17000</v>
      </c>
      <c r="G28" s="34">
        <f t="shared" si="2"/>
        <v>0</v>
      </c>
      <c r="H28" s="35"/>
      <c r="I28" s="36" t="s">
        <v>57</v>
      </c>
      <c r="J28" s="51">
        <f t="shared" si="1"/>
        <v>-42466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9F96-F1ED-452F-AE4F-2EAA47E776FD}">
  <dimension ref="A1:K6"/>
  <sheetViews>
    <sheetView rightToLeft="1" zoomScale="110" zoomScaleNormal="110" workbookViewId="0">
      <selection activeCell="A6" sqref="A6:XFD6"/>
    </sheetView>
  </sheetViews>
  <sheetFormatPr defaultRowHeight="15" x14ac:dyDescent="0.25"/>
  <cols>
    <col min="2" max="2" width="13.5703125" bestFit="1" customWidth="1"/>
    <col min="3" max="4" width="11.7109375" bestFit="1" customWidth="1"/>
    <col min="5" max="5" width="13.5703125" bestFit="1" customWidth="1"/>
    <col min="6" max="6" width="12.28515625" bestFit="1" customWidth="1"/>
    <col min="7" max="8" width="12.7109375" bestFit="1" customWidth="1"/>
    <col min="9" max="9" width="36.85546875" bestFit="1" customWidth="1"/>
    <col min="10" max="10" width="12.28515625" bestFit="1" customWidth="1"/>
  </cols>
  <sheetData>
    <row r="1" spans="1:11" ht="20.25" thickTop="1" thickBot="1" x14ac:dyDescent="0.3">
      <c r="A1" s="5" t="s">
        <v>2</v>
      </c>
      <c r="B1" s="8" t="s">
        <v>4</v>
      </c>
      <c r="C1" s="8" t="s">
        <v>0</v>
      </c>
      <c r="D1" s="8" t="s">
        <v>1</v>
      </c>
      <c r="E1" s="31" t="s">
        <v>29</v>
      </c>
      <c r="F1" s="9" t="s">
        <v>9</v>
      </c>
      <c r="G1" s="26" t="s">
        <v>24</v>
      </c>
      <c r="H1" s="24" t="s">
        <v>25</v>
      </c>
      <c r="I1" s="22" t="s">
        <v>3</v>
      </c>
      <c r="J1" s="49" t="s">
        <v>110</v>
      </c>
    </row>
    <row r="2" spans="1:11" ht="20.25" thickTop="1" thickBot="1" x14ac:dyDescent="0.3">
      <c r="A2" s="40"/>
      <c r="B2" s="34">
        <f>'7'!B31</f>
        <v>55260</v>
      </c>
      <c r="C2" s="34">
        <f>'7'!C31</f>
        <v>23868</v>
      </c>
      <c r="D2" s="34">
        <f>'7'!D31</f>
        <v>42302</v>
      </c>
      <c r="E2" s="34">
        <f>'7'!E31</f>
        <v>-169078</v>
      </c>
      <c r="F2" s="34">
        <f>'7'!F31</f>
        <v>0</v>
      </c>
      <c r="G2" s="34">
        <f>'7'!G31</f>
        <v>99428</v>
      </c>
      <c r="H2" s="34">
        <f>'7'!H31</f>
        <v>0</v>
      </c>
      <c r="I2" s="37" t="s">
        <v>26</v>
      </c>
      <c r="J2" s="49" t="s">
        <v>30</v>
      </c>
    </row>
    <row r="3" spans="1:11" ht="20.25" thickTop="1" thickBot="1" x14ac:dyDescent="0.3">
      <c r="A3" s="30">
        <v>45540</v>
      </c>
      <c r="B3" s="15"/>
      <c r="C3" s="15">
        <v>-884.1</v>
      </c>
      <c r="D3" s="15"/>
      <c r="E3" s="32">
        <v>884.1</v>
      </c>
      <c r="F3" s="16"/>
      <c r="G3" s="16"/>
      <c r="H3" s="24"/>
      <c r="I3" s="29" t="s">
        <v>117</v>
      </c>
      <c r="J3" s="49">
        <f t="shared" ref="J3:J6" si="0">SUM(A3:G3)</f>
        <v>45540</v>
      </c>
    </row>
    <row r="4" spans="1:11" ht="20.25" thickTop="1" thickBot="1" x14ac:dyDescent="0.3">
      <c r="A4" s="30">
        <v>45563</v>
      </c>
      <c r="B4" s="15">
        <v>600</v>
      </c>
      <c r="C4" s="15"/>
      <c r="D4" s="15"/>
      <c r="E4" s="32">
        <v>-600</v>
      </c>
      <c r="F4" s="16"/>
      <c r="G4" s="16"/>
      <c r="H4" s="24"/>
      <c r="I4" s="29" t="s">
        <v>116</v>
      </c>
      <c r="J4" s="49">
        <f t="shared" si="0"/>
        <v>45563</v>
      </c>
      <c r="K4" t="s">
        <v>115</v>
      </c>
    </row>
    <row r="5" spans="1:11" ht="20.25" thickTop="1" thickBot="1" x14ac:dyDescent="0.3">
      <c r="A5" s="30">
        <v>45564</v>
      </c>
      <c r="B5" s="15">
        <v>600</v>
      </c>
      <c r="C5" s="15"/>
      <c r="D5" s="15"/>
      <c r="E5" s="32"/>
      <c r="F5" s="16"/>
      <c r="G5" s="16"/>
      <c r="H5" s="24"/>
      <c r="I5" s="29" t="s">
        <v>114</v>
      </c>
      <c r="J5" s="49">
        <f t="shared" si="0"/>
        <v>46164</v>
      </c>
      <c r="K5" t="s">
        <v>113</v>
      </c>
    </row>
    <row r="6" spans="1:11" ht="19.5" thickTop="1" x14ac:dyDescent="0.25">
      <c r="A6" s="41" t="s">
        <v>118</v>
      </c>
      <c r="B6" s="34">
        <f t="shared" ref="B6:G6" si="1">SUM(B2:B5)</f>
        <v>56460</v>
      </c>
      <c r="C6" s="34">
        <f t="shared" si="1"/>
        <v>22983.9</v>
      </c>
      <c r="D6" s="34">
        <f t="shared" si="1"/>
        <v>42302</v>
      </c>
      <c r="E6" s="34">
        <f t="shared" si="1"/>
        <v>-168793.9</v>
      </c>
      <c r="F6" s="34">
        <f t="shared" si="1"/>
        <v>0</v>
      </c>
      <c r="G6" s="34">
        <f t="shared" si="1"/>
        <v>99428</v>
      </c>
      <c r="H6" s="35"/>
      <c r="I6" s="36" t="s">
        <v>57</v>
      </c>
      <c r="J6" s="49">
        <f t="shared" si="0"/>
        <v>52380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D7FA-0415-4E16-9857-AB15D4357489}">
  <dimension ref="A1:J5"/>
  <sheetViews>
    <sheetView rightToLeft="1" zoomScale="140" zoomScaleNormal="140" workbookViewId="0">
      <selection sqref="A1:J1048576"/>
    </sheetView>
  </sheetViews>
  <sheetFormatPr defaultRowHeight="15" x14ac:dyDescent="0.25"/>
  <cols>
    <col min="2" max="2" width="13.5703125" bestFit="1" customWidth="1"/>
    <col min="3" max="4" width="12.28515625" bestFit="1" customWidth="1"/>
    <col min="5" max="5" width="14.28515625" bestFit="1" customWidth="1"/>
    <col min="6" max="6" width="7.140625" bestFit="1" customWidth="1"/>
    <col min="7" max="7" width="12.28515625" bestFit="1" customWidth="1"/>
    <col min="8" max="8" width="13.5703125" bestFit="1" customWidth="1"/>
    <col min="9" max="9" width="21" bestFit="1" customWidth="1"/>
    <col min="10" max="10" width="12.28515625" bestFit="1" customWidth="1"/>
  </cols>
  <sheetData>
    <row r="1" spans="1:10" ht="20.25" thickTop="1" thickBot="1" x14ac:dyDescent="0.3">
      <c r="A1" s="5" t="s">
        <v>2</v>
      </c>
      <c r="B1" s="8" t="s">
        <v>4</v>
      </c>
      <c r="C1" s="8" t="s">
        <v>0</v>
      </c>
      <c r="D1" s="8" t="s">
        <v>1</v>
      </c>
      <c r="E1" s="31" t="s">
        <v>29</v>
      </c>
      <c r="F1" s="9" t="s">
        <v>9</v>
      </c>
      <c r="G1" s="26" t="s">
        <v>24</v>
      </c>
      <c r="H1" s="24" t="s">
        <v>25</v>
      </c>
      <c r="I1" s="22" t="s">
        <v>3</v>
      </c>
      <c r="J1" s="49" t="s">
        <v>110</v>
      </c>
    </row>
    <row r="2" spans="1:10" ht="20.25" thickTop="1" thickBot="1" x14ac:dyDescent="0.3">
      <c r="A2" s="30">
        <v>45567</v>
      </c>
      <c r="B2" s="15">
        <v>960</v>
      </c>
      <c r="C2" s="15"/>
      <c r="D2" s="15"/>
      <c r="E2" s="32"/>
      <c r="F2" s="59"/>
      <c r="G2" s="59"/>
      <c r="H2" s="24"/>
      <c r="I2" s="29" t="s">
        <v>98</v>
      </c>
      <c r="J2" s="55">
        <f>SUM(B2:G2)</f>
        <v>960</v>
      </c>
    </row>
    <row r="3" spans="1:10" ht="20.25" thickTop="1" thickBot="1" x14ac:dyDescent="0.3">
      <c r="A3" s="56"/>
      <c r="B3" s="17"/>
      <c r="C3" s="17"/>
      <c r="D3" s="17"/>
      <c r="E3" s="32"/>
      <c r="F3" s="60"/>
      <c r="G3" s="60"/>
      <c r="H3" s="57"/>
      <c r="I3" s="58"/>
      <c r="J3" s="55"/>
    </row>
    <row r="4" spans="1:10" ht="20.25" thickTop="1" thickBot="1" x14ac:dyDescent="0.3">
      <c r="A4" s="56"/>
      <c r="B4" s="17"/>
      <c r="C4" s="17"/>
      <c r="D4" s="17"/>
      <c r="E4" s="32"/>
      <c r="F4" s="60"/>
      <c r="G4" s="60"/>
      <c r="H4" s="57"/>
      <c r="I4" s="58"/>
      <c r="J4" s="55"/>
    </row>
    <row r="5" spans="1:10" ht="19.5" thickTop="1" x14ac:dyDescent="0.25">
      <c r="A5" s="41" t="s">
        <v>118</v>
      </c>
      <c r="B5" s="34">
        <f t="shared" ref="B5:G5" si="0">SUM(B2:B2)</f>
        <v>960</v>
      </c>
      <c r="C5" s="34">
        <f t="shared" si="0"/>
        <v>0</v>
      </c>
      <c r="D5" s="34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5"/>
      <c r="I5" s="36" t="s">
        <v>57</v>
      </c>
      <c r="J5" s="55">
        <f>SUM(B5:G5)</f>
        <v>960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3334-991F-4D77-A291-ED1E691DCE55}">
  <dimension ref="A1:J5"/>
  <sheetViews>
    <sheetView rightToLeft="1" workbookViewId="0">
      <selection activeCell="F4" sqref="F4"/>
    </sheetView>
  </sheetViews>
  <sheetFormatPr defaultRowHeight="15" x14ac:dyDescent="0.25"/>
  <cols>
    <col min="2" max="2" width="13.5703125" bestFit="1" customWidth="1"/>
    <col min="3" max="4" width="12.28515625" bestFit="1" customWidth="1"/>
    <col min="5" max="5" width="14.28515625" bestFit="1" customWidth="1"/>
    <col min="6" max="6" width="7.140625" bestFit="1" customWidth="1"/>
    <col min="7" max="7" width="12.28515625" bestFit="1" customWidth="1"/>
    <col min="8" max="8" width="13.5703125" bestFit="1" customWidth="1"/>
    <col min="9" max="9" width="21" bestFit="1" customWidth="1"/>
    <col min="10" max="10" width="12.28515625" bestFit="1" customWidth="1"/>
  </cols>
  <sheetData>
    <row r="1" spans="1:10" ht="20.25" thickTop="1" thickBot="1" x14ac:dyDescent="0.3">
      <c r="A1" s="5" t="s">
        <v>2</v>
      </c>
      <c r="B1" s="8" t="s">
        <v>4</v>
      </c>
      <c r="C1" s="8" t="s">
        <v>0</v>
      </c>
      <c r="D1" s="8" t="s">
        <v>1</v>
      </c>
      <c r="E1" s="31" t="s">
        <v>29</v>
      </c>
      <c r="F1" s="9" t="s">
        <v>9</v>
      </c>
      <c r="G1" s="26" t="s">
        <v>24</v>
      </c>
      <c r="H1" s="24" t="s">
        <v>25</v>
      </c>
      <c r="I1" s="22" t="s">
        <v>3</v>
      </c>
      <c r="J1" s="49" t="s">
        <v>110</v>
      </c>
    </row>
    <row r="2" spans="1:10" ht="20.25" thickTop="1" thickBot="1" x14ac:dyDescent="0.3">
      <c r="A2" s="30"/>
      <c r="B2" s="15"/>
      <c r="C2" s="15"/>
      <c r="D2" s="15"/>
      <c r="E2" s="32"/>
      <c r="F2" s="59"/>
      <c r="G2" s="59"/>
      <c r="H2" s="24"/>
      <c r="I2" s="29"/>
      <c r="J2" s="55">
        <f>SUM(B2:G2)</f>
        <v>0</v>
      </c>
    </row>
    <row r="3" spans="1:10" ht="20.25" thickTop="1" thickBot="1" x14ac:dyDescent="0.3">
      <c r="A3" s="56"/>
      <c r="B3" s="17"/>
      <c r="C3" s="17"/>
      <c r="D3" s="17"/>
      <c r="E3" s="32"/>
      <c r="F3" s="60"/>
      <c r="G3" s="60"/>
      <c r="H3" s="57"/>
      <c r="I3" s="58"/>
      <c r="J3" s="55"/>
    </row>
    <row r="4" spans="1:10" ht="20.25" thickTop="1" thickBot="1" x14ac:dyDescent="0.3">
      <c r="A4" s="56"/>
      <c r="B4" s="17"/>
      <c r="C4" s="17"/>
      <c r="D4" s="17"/>
      <c r="E4" s="32"/>
      <c r="F4" s="60"/>
      <c r="G4" s="60"/>
      <c r="H4" s="57"/>
      <c r="I4" s="58"/>
      <c r="J4" s="55"/>
    </row>
    <row r="5" spans="1:10" ht="19.5" thickTop="1" x14ac:dyDescent="0.25">
      <c r="A5" s="41" t="s">
        <v>118</v>
      </c>
      <c r="B5" s="34">
        <f t="shared" ref="B5:G5" si="0">SUM(B2:B2)</f>
        <v>0</v>
      </c>
      <c r="C5" s="34">
        <f t="shared" si="0"/>
        <v>0</v>
      </c>
      <c r="D5" s="34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5"/>
      <c r="I5" s="36" t="s">
        <v>57</v>
      </c>
      <c r="J5" s="55">
        <f>SUM(B5:G5)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DD8A-C898-4B34-A93B-1442480C7053}">
  <dimension ref="A1:J94"/>
  <sheetViews>
    <sheetView rightToLeft="1" tabSelected="1" zoomScale="210" zoomScaleNormal="210" workbookViewId="0">
      <selection sqref="A1:XFD3"/>
    </sheetView>
  </sheetViews>
  <sheetFormatPr defaultRowHeight="15" x14ac:dyDescent="0.25"/>
  <cols>
    <col min="2" max="2" width="13.5703125" bestFit="1" customWidth="1"/>
    <col min="3" max="4" width="12.28515625" bestFit="1" customWidth="1"/>
    <col min="5" max="5" width="14.28515625" bestFit="1" customWidth="1"/>
    <col min="6" max="6" width="10.85546875" bestFit="1" customWidth="1"/>
    <col min="7" max="7" width="12.28515625" bestFit="1" customWidth="1"/>
    <col min="8" max="8" width="13.5703125" bestFit="1" customWidth="1"/>
    <col min="9" max="9" width="30.5703125" bestFit="1" customWidth="1"/>
    <col min="10" max="10" width="12.28515625" bestFit="1" customWidth="1"/>
  </cols>
  <sheetData>
    <row r="1" spans="1:10" ht="20.25" thickTop="1" thickBot="1" x14ac:dyDescent="0.3">
      <c r="A1" s="5" t="s">
        <v>2</v>
      </c>
      <c r="B1" s="8" t="s">
        <v>4</v>
      </c>
      <c r="C1" s="8" t="s">
        <v>0</v>
      </c>
      <c r="D1" s="8" t="s">
        <v>1</v>
      </c>
      <c r="E1" s="31" t="s">
        <v>29</v>
      </c>
      <c r="F1" s="9" t="s">
        <v>9</v>
      </c>
      <c r="G1" s="26" t="s">
        <v>24</v>
      </c>
      <c r="H1" s="24" t="s">
        <v>25</v>
      </c>
      <c r="I1" s="22" t="s">
        <v>3</v>
      </c>
      <c r="J1" s="51" t="s">
        <v>110</v>
      </c>
    </row>
    <row r="2" spans="1:10" ht="20.25" thickTop="1" thickBot="1" x14ac:dyDescent="0.3">
      <c r="A2" s="30">
        <v>45993</v>
      </c>
      <c r="B2" s="15"/>
      <c r="C2" s="15"/>
      <c r="D2" s="15">
        <v>3600</v>
      </c>
      <c r="E2" s="32">
        <v>-3600</v>
      </c>
      <c r="F2" s="59"/>
      <c r="G2" s="59"/>
      <c r="H2" s="24"/>
      <c r="I2" s="29" t="s">
        <v>137</v>
      </c>
      <c r="J2" s="61"/>
    </row>
    <row r="3" spans="1:10" ht="20.25" thickTop="1" thickBot="1" x14ac:dyDescent="0.3">
      <c r="A3" s="30">
        <v>45993</v>
      </c>
      <c r="B3" s="15">
        <v>-14200</v>
      </c>
      <c r="C3" s="15"/>
      <c r="D3" s="15"/>
      <c r="E3" s="32">
        <v>14200</v>
      </c>
      <c r="F3" s="59"/>
      <c r="G3" s="59"/>
      <c r="H3" s="24"/>
      <c r="I3" s="29" t="s">
        <v>126</v>
      </c>
      <c r="J3" s="61"/>
    </row>
    <row r="4" spans="1:10" ht="20.25" thickTop="1" thickBot="1" x14ac:dyDescent="0.3">
      <c r="A4" s="30">
        <v>45994</v>
      </c>
      <c r="B4" s="15"/>
      <c r="C4" s="15"/>
      <c r="D4" s="15">
        <v>-1860</v>
      </c>
      <c r="E4" s="32"/>
      <c r="F4" s="59"/>
      <c r="G4" s="59">
        <v>1860</v>
      </c>
      <c r="H4" s="24"/>
      <c r="I4" s="29" t="s">
        <v>138</v>
      </c>
      <c r="J4" s="61"/>
    </row>
    <row r="5" spans="1:10" ht="20.25" thickTop="1" thickBot="1" x14ac:dyDescent="0.3">
      <c r="A5" s="30">
        <v>45994</v>
      </c>
      <c r="B5" s="15"/>
      <c r="C5" s="15"/>
      <c r="D5" s="15">
        <v>720</v>
      </c>
      <c r="E5" s="32">
        <v>720</v>
      </c>
      <c r="F5" s="59"/>
      <c r="G5" s="59"/>
      <c r="H5" s="24"/>
      <c r="I5" s="29" t="s">
        <v>138</v>
      </c>
      <c r="J5" s="61"/>
    </row>
    <row r="6" spans="1:10" ht="20.25" thickTop="1" thickBot="1" x14ac:dyDescent="0.3">
      <c r="A6" s="30">
        <v>45996</v>
      </c>
      <c r="B6" s="15"/>
      <c r="C6" s="15">
        <v>50</v>
      </c>
      <c r="D6" s="15">
        <v>50</v>
      </c>
      <c r="E6" s="32">
        <v>-400</v>
      </c>
      <c r="F6" s="59"/>
      <c r="G6" s="59">
        <v>300</v>
      </c>
      <c r="H6" s="24"/>
      <c r="I6" s="29" t="s">
        <v>139</v>
      </c>
      <c r="J6" s="61"/>
    </row>
    <row r="7" spans="1:10" ht="20.25" thickTop="1" thickBot="1" x14ac:dyDescent="0.3">
      <c r="A7" s="30">
        <v>45997</v>
      </c>
      <c r="B7" s="15"/>
      <c r="C7" s="15"/>
      <c r="D7" s="15"/>
      <c r="E7" s="32">
        <v>80</v>
      </c>
      <c r="F7" s="59">
        <v>-80</v>
      </c>
      <c r="G7" s="59"/>
      <c r="H7" s="24"/>
      <c r="I7" s="29" t="s">
        <v>136</v>
      </c>
      <c r="J7" s="61"/>
    </row>
    <row r="8" spans="1:10" ht="20.25" thickTop="1" thickBot="1" x14ac:dyDescent="0.3">
      <c r="A8" s="30">
        <v>45997</v>
      </c>
      <c r="B8" s="15"/>
      <c r="C8" s="15"/>
      <c r="D8" s="15">
        <v>100</v>
      </c>
      <c r="E8" s="32">
        <v>-100</v>
      </c>
      <c r="F8" s="59"/>
      <c r="G8" s="59"/>
      <c r="H8" s="24"/>
      <c r="I8" s="29" t="s">
        <v>140</v>
      </c>
      <c r="J8" s="61"/>
    </row>
    <row r="9" spans="1:10" ht="20.25" thickTop="1" thickBot="1" x14ac:dyDescent="0.3">
      <c r="A9" s="30">
        <v>45997</v>
      </c>
      <c r="B9" s="15"/>
      <c r="C9" s="15"/>
      <c r="D9" s="15">
        <v>5638</v>
      </c>
      <c r="E9" s="32">
        <v>-5638</v>
      </c>
      <c r="F9" s="59"/>
      <c r="G9" s="59"/>
      <c r="H9" s="24"/>
      <c r="I9" s="29" t="s">
        <v>137</v>
      </c>
      <c r="J9" s="61"/>
    </row>
    <row r="10" spans="1:10" ht="20.25" thickTop="1" thickBot="1" x14ac:dyDescent="0.3">
      <c r="A10" s="30">
        <v>45998</v>
      </c>
      <c r="B10" s="15"/>
      <c r="C10" s="15"/>
      <c r="D10" s="15"/>
      <c r="E10" s="32">
        <v>679</v>
      </c>
      <c r="F10" s="59">
        <v>-679</v>
      </c>
      <c r="G10" s="59"/>
      <c r="H10" s="24"/>
      <c r="I10" s="29" t="s">
        <v>122</v>
      </c>
      <c r="J10" s="61"/>
    </row>
    <row r="11" spans="1:10" ht="20.25" thickTop="1" thickBot="1" x14ac:dyDescent="0.3">
      <c r="A11" s="30">
        <v>45998</v>
      </c>
      <c r="B11" s="15"/>
      <c r="C11" s="15">
        <v>-930</v>
      </c>
      <c r="D11" s="15"/>
      <c r="E11" s="32"/>
      <c r="F11" s="59"/>
      <c r="G11" s="59">
        <v>930</v>
      </c>
      <c r="H11" s="24"/>
      <c r="I11" s="29" t="s">
        <v>141</v>
      </c>
      <c r="J11" s="61"/>
    </row>
    <row r="12" spans="1:10" ht="20.25" thickTop="1" thickBot="1" x14ac:dyDescent="0.3">
      <c r="A12" s="30">
        <v>46007</v>
      </c>
      <c r="B12" s="15">
        <v>340</v>
      </c>
      <c r="C12" s="15"/>
      <c r="D12" s="15"/>
      <c r="E12" s="32">
        <v>-340</v>
      </c>
      <c r="F12" s="59"/>
      <c r="G12" s="59"/>
      <c r="H12" s="24"/>
      <c r="I12" s="29" t="s">
        <v>135</v>
      </c>
      <c r="J12" s="61"/>
    </row>
    <row r="13" spans="1:10" ht="20.25" thickTop="1" thickBot="1" x14ac:dyDescent="0.3">
      <c r="A13" s="56">
        <v>46016</v>
      </c>
      <c r="B13" s="17"/>
      <c r="C13" s="17"/>
      <c r="D13" s="17">
        <v>-185</v>
      </c>
      <c r="E13" s="32"/>
      <c r="F13" s="60"/>
      <c r="G13" s="60">
        <v>185</v>
      </c>
      <c r="H13" s="57"/>
      <c r="I13" s="58" t="s">
        <v>130</v>
      </c>
      <c r="J13" s="61">
        <f>SUM(B13:G13)</f>
        <v>0</v>
      </c>
    </row>
    <row r="14" spans="1:10" ht="20.25" thickTop="1" thickBot="1" x14ac:dyDescent="0.3">
      <c r="A14" s="30">
        <v>46015</v>
      </c>
      <c r="B14" s="15">
        <v>-360</v>
      </c>
      <c r="C14" s="15"/>
      <c r="D14" s="15"/>
      <c r="E14" s="32">
        <v>360</v>
      </c>
      <c r="F14" s="59"/>
      <c r="G14" s="59"/>
      <c r="H14" s="24"/>
      <c r="I14" s="29" t="s">
        <v>131</v>
      </c>
      <c r="J14" s="61"/>
    </row>
    <row r="15" spans="1:10" ht="20.25" thickTop="1" thickBot="1" x14ac:dyDescent="0.3">
      <c r="A15" s="30">
        <v>46015</v>
      </c>
      <c r="B15" s="15">
        <v>-130</v>
      </c>
      <c r="C15" s="15"/>
      <c r="D15" s="15"/>
      <c r="E15" s="32">
        <v>130</v>
      </c>
      <c r="F15" s="59"/>
      <c r="G15" s="59"/>
      <c r="H15" s="24"/>
      <c r="I15" s="29" t="s">
        <v>132</v>
      </c>
      <c r="J15" s="61"/>
    </row>
    <row r="16" spans="1:10" ht="20.25" thickTop="1" thickBot="1" x14ac:dyDescent="0.3">
      <c r="A16" s="30">
        <v>46014</v>
      </c>
      <c r="B16" s="15"/>
      <c r="C16" s="15">
        <v>100</v>
      </c>
      <c r="D16" s="15">
        <v>-100</v>
      </c>
      <c r="E16" s="32"/>
      <c r="F16" s="59"/>
      <c r="G16" s="59"/>
      <c r="H16" s="24"/>
      <c r="I16" s="62" t="s">
        <v>119</v>
      </c>
      <c r="J16" s="61"/>
    </row>
    <row r="17" spans="1:10" ht="20.25" thickTop="1" thickBot="1" x14ac:dyDescent="0.3">
      <c r="A17" s="30">
        <v>46013</v>
      </c>
      <c r="B17" s="15"/>
      <c r="C17" s="15"/>
      <c r="D17" s="15">
        <v>-120</v>
      </c>
      <c r="E17" s="32">
        <v>120</v>
      </c>
      <c r="F17" s="59"/>
      <c r="G17" s="59"/>
      <c r="H17" s="24"/>
      <c r="I17" s="29" t="s">
        <v>133</v>
      </c>
      <c r="J17" s="61"/>
    </row>
    <row r="18" spans="1:10" ht="20.25" thickTop="1" thickBot="1" x14ac:dyDescent="0.3">
      <c r="A18" s="30">
        <v>46014</v>
      </c>
      <c r="B18" s="15"/>
      <c r="C18" s="15">
        <v>-120</v>
      </c>
      <c r="D18" s="15"/>
      <c r="E18" s="32">
        <v>120</v>
      </c>
      <c r="F18" s="59"/>
      <c r="G18" s="59"/>
      <c r="H18" s="24"/>
      <c r="I18" s="29" t="s">
        <v>133</v>
      </c>
      <c r="J18" s="61"/>
    </row>
    <row r="19" spans="1:10" ht="20.25" thickTop="1" thickBot="1" x14ac:dyDescent="0.3">
      <c r="A19" s="30">
        <v>46013</v>
      </c>
      <c r="B19" s="15"/>
      <c r="C19" s="15">
        <v>-360</v>
      </c>
      <c r="D19" s="15"/>
      <c r="E19" s="32">
        <v>360</v>
      </c>
      <c r="F19" s="59"/>
      <c r="G19" s="59"/>
      <c r="H19" s="24"/>
      <c r="I19" s="29" t="s">
        <v>134</v>
      </c>
      <c r="J19" s="61"/>
    </row>
    <row r="20" spans="1:10" ht="15.75" thickTop="1" x14ac:dyDescent="0.25"/>
    <row r="91" spans="1:10" ht="15.75" thickBot="1" x14ac:dyDescent="0.3"/>
    <row r="92" spans="1:10" ht="20.25" thickTop="1" thickBot="1" x14ac:dyDescent="0.3">
      <c r="A92" s="56">
        <v>46018</v>
      </c>
      <c r="B92" s="17">
        <v>1116</v>
      </c>
      <c r="C92" s="17"/>
      <c r="D92" s="17"/>
      <c r="E92" s="32">
        <v>-1116</v>
      </c>
      <c r="F92" s="60"/>
      <c r="G92" s="60"/>
      <c r="H92" s="57"/>
      <c r="I92" s="58" t="s">
        <v>102</v>
      </c>
      <c r="J92" s="61">
        <f>SUM(B92:G92)</f>
        <v>0</v>
      </c>
    </row>
    <row r="93" spans="1:10" ht="20.25" thickTop="1" thickBot="1" x14ac:dyDescent="0.3">
      <c r="A93" s="56">
        <v>46019</v>
      </c>
      <c r="B93" s="17"/>
      <c r="C93" s="17"/>
      <c r="D93" s="17"/>
      <c r="E93" s="32">
        <v>1500</v>
      </c>
      <c r="F93" s="60">
        <v>1500</v>
      </c>
      <c r="G93" s="60"/>
      <c r="H93" s="57"/>
      <c r="I93" s="58" t="s">
        <v>129</v>
      </c>
      <c r="J93" s="61">
        <f>SUM(B93:G93)</f>
        <v>3000</v>
      </c>
    </row>
    <row r="94" spans="1:10" ht="19.5" thickTop="1" x14ac:dyDescent="0.25">
      <c r="A94" s="41" t="s">
        <v>118</v>
      </c>
      <c r="B94" s="34">
        <f>SUM('[3]غرفه ارم'!B45:B45)</f>
        <v>40</v>
      </c>
      <c r="C94" s="34">
        <f>SUM('[3]غرفه ارم'!C45:C45)</f>
        <v>0</v>
      </c>
      <c r="D94" s="34">
        <f>SUM('[3]غرفه ارم'!D45:D45)</f>
        <v>0</v>
      </c>
      <c r="E94" s="34">
        <f>SUM('[3]غرفه ارم'!E45:E45)</f>
        <v>0</v>
      </c>
      <c r="F94" s="34">
        <f>SUM('[3]غرفه ارم'!F45:F45)</f>
        <v>0</v>
      </c>
      <c r="G94" s="34">
        <f>SUM('[3]غرفه ارم'!G45:G45)</f>
        <v>0</v>
      </c>
      <c r="H94" s="35"/>
      <c r="I94" s="36" t="s">
        <v>57</v>
      </c>
      <c r="J94" s="61">
        <f>SUM(B94:G94)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 L S</cp:lastModifiedBy>
  <dcterms:created xsi:type="dcterms:W3CDTF">2015-06-05T18:17:20Z</dcterms:created>
  <dcterms:modified xsi:type="dcterms:W3CDTF">2025-04-01T18:02:08Z</dcterms:modified>
</cp:coreProperties>
</file>