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Cullinan" sheetId="1" r:id="rId1"/>
  </sheets>
  <calcPr calcId="144525"/>
</workbook>
</file>

<file path=xl/calcChain.xml><?xml version="1.0" encoding="utf-8"?>
<calcChain xmlns="http://schemas.openxmlformats.org/spreadsheetml/2006/main">
  <c r="F3" i="1" l="1"/>
  <c r="A4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</calcChain>
</file>

<file path=xl/sharedStrings.xml><?xml version="1.0" encoding="utf-8"?>
<sst xmlns="http://schemas.openxmlformats.org/spreadsheetml/2006/main" count="93" uniqueCount="83">
  <si>
    <t>-3+1 R.O.M</t>
  </si>
  <si>
    <t>-5+3 POOR</t>
  </si>
  <si>
    <t>-5+3 BROWN</t>
  </si>
  <si>
    <t>-5+3 CLIVAGE</t>
  </si>
  <si>
    <t>-5+3 GEM</t>
  </si>
  <si>
    <t>-9+3 POOR FLATS</t>
  </si>
  <si>
    <t>-9+3 BROWN FLATS</t>
  </si>
  <si>
    <t>-9+3 GEM/CLIV FLATS</t>
  </si>
  <si>
    <t>-9+5 POOR</t>
  </si>
  <si>
    <t>-9+5 BROWN</t>
  </si>
  <si>
    <t>-9+5 CLIVAGE</t>
  </si>
  <si>
    <t>-9+5 GEM</t>
  </si>
  <si>
    <t>+11/+9 MELEE POOR FLATS</t>
  </si>
  <si>
    <t>+11/+9 MELEE BROWN FLATS</t>
  </si>
  <si>
    <t>+11/+9 MELEE CLIV FLATS</t>
  </si>
  <si>
    <t>+11/+9 MELEE GEM FLATS</t>
  </si>
  <si>
    <t>+11/+9 MELEE COMM/BRT</t>
  </si>
  <si>
    <t>+11/+9 MELEE POOR GREY</t>
  </si>
  <si>
    <t>+11/+9 MELEE POOR BROWN</t>
  </si>
  <si>
    <t>+11/+9 MELEE DARK BROWN</t>
  </si>
  <si>
    <t>+11/+9 MELEE BROWN BLK</t>
  </si>
  <si>
    <t>+11/+9 MELEE MID BROWN</t>
  </si>
  <si>
    <t>+11/+9 MELEE LIGHT BROWN</t>
  </si>
  <si>
    <t>+11/+9 MELEE POOR CLIV</t>
  </si>
  <si>
    <t>+11/+9 MELEE CLIVAGE</t>
  </si>
  <si>
    <t>+11/+9 MELEE GEM</t>
  </si>
  <si>
    <t>3-6GR POOR FLATS</t>
  </si>
  <si>
    <t>3-6GR BROWN FLATS</t>
  </si>
  <si>
    <t>3-6GR CLIVAGE FLATS</t>
  </si>
  <si>
    <t>3-6GR GEM FLATS</t>
  </si>
  <si>
    <t>3-6GR COMM/BRT</t>
  </si>
  <si>
    <t>3-6GR POOR GREY MIX</t>
  </si>
  <si>
    <t>3-6GR POOR BROWN</t>
  </si>
  <si>
    <t>3-6GR DARK BROWN</t>
  </si>
  <si>
    <t>3-6GR POOR CLIVAGE</t>
  </si>
  <si>
    <t>3-6GR BROWN BLK</t>
  </si>
  <si>
    <t>3-6GR BROWN MIX</t>
  </si>
  <si>
    <t>3-6GR LIGHT BROWN CLIV</t>
  </si>
  <si>
    <t>3-6GR CLIVAGE</t>
  </si>
  <si>
    <t>3-6GR MIXED BLK Z LOW</t>
  </si>
  <si>
    <t>3-6GR MIXED BLK Z</t>
  </si>
  <si>
    <t>3-6GR BROWN GEM</t>
  </si>
  <si>
    <t>3-6GR GEM</t>
  </si>
  <si>
    <t>2-2.5CT COMM/BRT</t>
  </si>
  <si>
    <t>2-2.5CT REJECTIONS</t>
  </si>
  <si>
    <t>2-2.5CT POOR BROWN</t>
  </si>
  <si>
    <t>2-2.5CT BROWN MIX</t>
  </si>
  <si>
    <t>2-2.5CT CLIVAGE</t>
  </si>
  <si>
    <t>2-2.5CT BROWN GEM</t>
  </si>
  <si>
    <t>2-2.5CT GEM</t>
  </si>
  <si>
    <t>3-4CT COMM/BRT</t>
  </si>
  <si>
    <t>3-4CT REJECTIONS</t>
  </si>
  <si>
    <t>3-4CT POOR BROWN</t>
  </si>
  <si>
    <t>3-4CT BROWN MIX</t>
  </si>
  <si>
    <t>3-4CT CLIVAGE</t>
  </si>
  <si>
    <t>3-4CT BROWN GEM</t>
  </si>
  <si>
    <t>3-4CT GEM</t>
  </si>
  <si>
    <t>5-10CT COMM/BRT</t>
  </si>
  <si>
    <t>5-10CT REJECTIONS</t>
  </si>
  <si>
    <t>5-10CT POOR BROWN</t>
  </si>
  <si>
    <t>5-10CT BROWN MIX</t>
  </si>
  <si>
    <t>5-10CT CLIVAGE</t>
  </si>
  <si>
    <t>5-10CT BROWN GEM</t>
  </si>
  <si>
    <t>5-10CT GEM</t>
  </si>
  <si>
    <t>+10.8CT COMM/BRT</t>
  </si>
  <si>
    <t>+10.8CT REJECTIONS</t>
  </si>
  <si>
    <t>+10.8CT POOR BROWN</t>
  </si>
  <si>
    <t>+10.8CT BROWN MIX</t>
  </si>
  <si>
    <t>+10.8CT CLIVAGE</t>
  </si>
  <si>
    <t>+10.8CT BROWN GEM</t>
  </si>
  <si>
    <t>+10.8CT SINGLE STONE</t>
  </si>
  <si>
    <t>+10.8CT SINGLE STONE BROWN</t>
  </si>
  <si>
    <t>BLUE STONES PARCEL</t>
  </si>
  <si>
    <t>SINGLE STONE</t>
  </si>
  <si>
    <t>SINGLE STONE (BLUE)</t>
  </si>
  <si>
    <t>+10.8CT SINGLE STONE (BROWN)</t>
  </si>
  <si>
    <t>$ PER CARAT SOLD</t>
  </si>
  <si>
    <t>ACTUAL SELLING PRICE</t>
  </si>
  <si>
    <t>WEIGHT</t>
  </si>
  <si>
    <t>AMT OF STONES</t>
  </si>
  <si>
    <t>DESCRIPTION</t>
  </si>
  <si>
    <t>LOT NOT</t>
  </si>
  <si>
    <t>CULLINAN DIAMOND MINE 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</si>
</sst>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"/>
    <numFmt numFmtId="165" formatCode="[$$-2409]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39">
    <xf numFmtId="0" fontId="0" fillId="0" borderId="0" xfId="0"/>
    <xf numFmtId="0" fontId="0" fillId="0" borderId="0" xfId="0" applyBorder="1"/>
    <xf numFmtId="4" fontId="0" fillId="0" borderId="0" xfId="0" applyNumberFormat="1" applyBorder="1"/>
    <xf numFmtId="0" fontId="2" fillId="0" borderId="0" xfId="0" applyFont="1"/>
    <xf numFmtId="0" fontId="2" fillId="0" borderId="0" xfId="0" applyFont="1" applyBorder="1"/>
    <xf numFmtId="4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164" fontId="0" fillId="0" borderId="0" xfId="0" applyNumberFormat="1" applyBorder="1"/>
    <xf numFmtId="164" fontId="3" fillId="0" borderId="0" xfId="0" applyNumberFormat="1" applyFont="1" applyBorder="1"/>
    <xf numFmtId="4" fontId="3" fillId="0" borderId="0" xfId="0" applyNumberFormat="1" applyFont="1" applyBorder="1"/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4" fontId="5" fillId="0" borderId="2" xfId="0" applyNumberFormat="1" applyFont="1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1" fillId="2" borderId="0" xfId="0" applyFont="1" applyFill="1"/>
    <xf numFmtId="4" fontId="5" fillId="2" borderId="2" xfId="0" applyNumberFormat="1" applyFont="1" applyFill="1" applyBorder="1" applyAlignment="1">
      <alignment horizontal="right"/>
    </xf>
    <xf numFmtId="3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2" borderId="0" xfId="0" applyFill="1"/>
    <xf numFmtId="4" fontId="5" fillId="2" borderId="4" xfId="0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6" fillId="2" borderId="0" xfId="0" applyFont="1" applyFill="1"/>
    <xf numFmtId="164" fontId="4" fillId="2" borderId="0" xfId="0" applyNumberFormat="1" applyFont="1" applyFill="1"/>
    <xf numFmtId="0" fontId="4" fillId="2" borderId="0" xfId="0" applyFont="1" applyFill="1"/>
    <xf numFmtId="0" fontId="4" fillId="0" borderId="0" xfId="0" applyFont="1"/>
    <xf numFmtId="0" fontId="5" fillId="2" borderId="1" xfId="0" quotePrefix="1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/>
    </xf>
    <xf numFmtId="0" fontId="0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7" fillId="0" borderId="6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7"/>
  <sheetViews>
    <sheetView tabSelected="1" workbookViewId="0">
      <selection activeCell="B90" sqref="B90"/>
    </sheetView>
  </sheetViews>
  <sheetFormatPr defaultRowHeight="15" x14ac:dyDescent="0.25"/>
  <cols>
    <col min="1" max="1" width="11.7109375" customWidth="1"/>
    <col min="2" max="2" width="36.85546875" customWidth="1"/>
    <col min="3" max="3" width="16.5703125" customWidth="1"/>
    <col min="4" max="4" width="16" customWidth="1"/>
    <col min="5" max="5" width="21.7109375" customWidth="1"/>
    <col min="6" max="6" width="18.140625" customWidth="1"/>
  </cols>
  <sheetData>
    <row r="1" spans="1:50" ht="33.75" x14ac:dyDescent="0.5">
      <c r="A1" s="38" t="s">
        <v>82</v>
      </c>
      <c r="B1" s="38"/>
      <c r="C1" s="38"/>
      <c r="D1" s="38"/>
      <c r="E1" s="38"/>
      <c r="F1" s="38"/>
    </row>
    <row r="2" spans="1:50" s="34" customFormat="1" x14ac:dyDescent="0.25">
      <c r="A2" s="37" t="s">
        <v>81</v>
      </c>
      <c r="B2" s="35" t="s">
        <v>80</v>
      </c>
      <c r="C2" s="35" t="s">
        <v>79</v>
      </c>
      <c r="D2" s="36" t="s">
        <v>78</v>
      </c>
      <c r="E2" s="35" t="s">
        <v>77</v>
      </c>
      <c r="F2" s="35" t="s">
        <v>76</v>
      </c>
    </row>
    <row r="3" spans="1:50" s="25" customFormat="1" x14ac:dyDescent="0.25">
      <c r="A3" s="22">
        <v>17514</v>
      </c>
      <c r="B3" s="32" t="s">
        <v>70</v>
      </c>
      <c r="C3" s="27">
        <v>1</v>
      </c>
      <c r="D3" s="23">
        <v>22.94</v>
      </c>
      <c r="E3" s="11"/>
      <c r="F3" s="10">
        <f>E3/D3</f>
        <v>0</v>
      </c>
    </row>
    <row r="4" spans="1:50" s="18" customFormat="1" x14ac:dyDescent="0.25">
      <c r="A4" s="15">
        <f>A3+1</f>
        <v>17515</v>
      </c>
      <c r="B4" s="33" t="s">
        <v>70</v>
      </c>
      <c r="C4" s="24">
        <v>1</v>
      </c>
      <c r="D4" s="23">
        <v>67.099999999999994</v>
      </c>
      <c r="E4" s="11">
        <v>346208.49</v>
      </c>
      <c r="F4" s="10">
        <f>E4/D4</f>
        <v>5159.5900149031304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s="18" customFormat="1" x14ac:dyDescent="0.25">
      <c r="A5" s="15">
        <f>A4+1</f>
        <v>17516</v>
      </c>
      <c r="B5" s="14" t="s">
        <v>70</v>
      </c>
      <c r="C5" s="24">
        <v>1</v>
      </c>
      <c r="D5" s="23">
        <v>20.34</v>
      </c>
      <c r="E5" s="11">
        <v>90222</v>
      </c>
      <c r="F5" s="10">
        <f>E5/D5</f>
        <v>4435.6932153392327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s="18" customFormat="1" x14ac:dyDescent="0.25">
      <c r="A6" s="15">
        <f>A5+1</f>
        <v>17517</v>
      </c>
      <c r="B6" s="14" t="s">
        <v>75</v>
      </c>
      <c r="C6" s="24">
        <v>1</v>
      </c>
      <c r="D6" s="23">
        <v>43.44</v>
      </c>
      <c r="E6" s="11"/>
      <c r="F6" s="10">
        <f>E6/D6</f>
        <v>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s="18" customFormat="1" x14ac:dyDescent="0.25">
      <c r="A7" s="15">
        <f>A6+1</f>
        <v>17518</v>
      </c>
      <c r="B7" s="33" t="s">
        <v>75</v>
      </c>
      <c r="C7" s="24">
        <v>1</v>
      </c>
      <c r="D7" s="23">
        <v>85.59</v>
      </c>
      <c r="E7" s="11">
        <v>338888</v>
      </c>
      <c r="F7" s="10">
        <f>E7/D7</f>
        <v>3959.434513377731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s="18" customFormat="1" x14ac:dyDescent="0.25">
      <c r="A8" s="22">
        <f>A7+1</f>
        <v>17519</v>
      </c>
      <c r="B8" s="32" t="s">
        <v>75</v>
      </c>
      <c r="C8" s="27">
        <v>1</v>
      </c>
      <c r="D8" s="23">
        <v>44.17</v>
      </c>
      <c r="E8" s="11"/>
      <c r="F8" s="10">
        <f>E8/D8</f>
        <v>0</v>
      </c>
    </row>
    <row r="9" spans="1:50" s="18" customFormat="1" x14ac:dyDescent="0.25">
      <c r="A9" s="15">
        <f>A8+1</f>
        <v>17520</v>
      </c>
      <c r="B9" s="33" t="s">
        <v>70</v>
      </c>
      <c r="C9" s="24">
        <v>1</v>
      </c>
      <c r="D9" s="23">
        <v>19.850000000000001</v>
      </c>
      <c r="E9" s="11">
        <v>83169</v>
      </c>
      <c r="F9" s="10">
        <f>E9/D9</f>
        <v>4189.8740554156166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s="18" customFormat="1" x14ac:dyDescent="0.25">
      <c r="A10" s="15">
        <f>A9+1</f>
        <v>17521</v>
      </c>
      <c r="B10" s="14" t="s">
        <v>70</v>
      </c>
      <c r="C10" s="24">
        <v>1</v>
      </c>
      <c r="D10" s="23">
        <v>19.12</v>
      </c>
      <c r="E10" s="11">
        <v>76500</v>
      </c>
      <c r="F10" s="10">
        <f>E10/D10</f>
        <v>4001.0460251046024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s="18" customFormat="1" x14ac:dyDescent="0.25">
      <c r="A11" s="15">
        <f>A10+1</f>
        <v>17522</v>
      </c>
      <c r="B11" s="14" t="s">
        <v>70</v>
      </c>
      <c r="C11" s="24">
        <v>1</v>
      </c>
      <c r="D11" s="23">
        <v>11.13</v>
      </c>
      <c r="E11" s="11">
        <v>21191</v>
      </c>
      <c r="F11" s="10">
        <f>E11/D11</f>
        <v>1903.9532794249774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s="18" customFormat="1" x14ac:dyDescent="0.25">
      <c r="A12" s="15">
        <f>A11+1</f>
        <v>17523</v>
      </c>
      <c r="B12" s="14" t="s">
        <v>74</v>
      </c>
      <c r="C12" s="24">
        <v>1</v>
      </c>
      <c r="D12" s="23">
        <v>4.4800000000000004</v>
      </c>
      <c r="E12" s="11"/>
      <c r="F12" s="10">
        <f>E12/D12</f>
        <v>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s="18" customFormat="1" x14ac:dyDescent="0.25">
      <c r="A13" s="22">
        <f>A12+1</f>
        <v>17524</v>
      </c>
      <c r="B13" s="32" t="s">
        <v>73</v>
      </c>
      <c r="C13" s="27">
        <v>1</v>
      </c>
      <c r="D13" s="23">
        <v>3.42</v>
      </c>
      <c r="E13" s="11"/>
      <c r="F13" s="10">
        <f>E13/D13</f>
        <v>0</v>
      </c>
    </row>
    <row r="14" spans="1:50" s="30" customFormat="1" x14ac:dyDescent="0.25">
      <c r="A14" s="15">
        <f>A13+1</f>
        <v>17525</v>
      </c>
      <c r="B14" s="14" t="s">
        <v>72</v>
      </c>
      <c r="C14" s="24">
        <v>4</v>
      </c>
      <c r="D14" s="23">
        <v>3.91</v>
      </c>
      <c r="E14" s="11">
        <v>80000</v>
      </c>
      <c r="F14" s="10">
        <f>E14/D14</f>
        <v>20460.358056265984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</row>
    <row r="15" spans="1:50" s="28" customFormat="1" x14ac:dyDescent="0.25">
      <c r="A15" s="22">
        <f>A14+1</f>
        <v>17526</v>
      </c>
      <c r="B15" s="14" t="s">
        <v>71</v>
      </c>
      <c r="C15" s="24">
        <v>1</v>
      </c>
      <c r="D15" s="23">
        <v>53.55</v>
      </c>
      <c r="E15" s="29">
        <v>97353</v>
      </c>
      <c r="F15" s="10">
        <f>E15/D15</f>
        <v>1817.9831932773111</v>
      </c>
    </row>
    <row r="16" spans="1:50" s="18" customFormat="1" x14ac:dyDescent="0.25">
      <c r="A16" s="15">
        <f>A15+1</f>
        <v>17527</v>
      </c>
      <c r="B16" s="14" t="s">
        <v>70</v>
      </c>
      <c r="C16" s="24">
        <v>1</v>
      </c>
      <c r="D16" s="23">
        <v>10.91</v>
      </c>
      <c r="E16" s="11">
        <v>109461</v>
      </c>
      <c r="F16" s="10">
        <f>E16/D16</f>
        <v>10033.088909257562</v>
      </c>
    </row>
    <row r="17" spans="1:6" s="28" customFormat="1" x14ac:dyDescent="0.25">
      <c r="A17" s="15">
        <f>A16+1</f>
        <v>17528</v>
      </c>
      <c r="B17" s="14" t="s">
        <v>70</v>
      </c>
      <c r="C17" s="24">
        <v>1</v>
      </c>
      <c r="D17" s="23">
        <v>10.91</v>
      </c>
      <c r="E17" s="11">
        <v>93001</v>
      </c>
      <c r="F17" s="10">
        <f>E17/D17</f>
        <v>8524.3813015582036</v>
      </c>
    </row>
    <row r="18" spans="1:6" s="28" customFormat="1" x14ac:dyDescent="0.25">
      <c r="A18" s="22">
        <f>A17+1</f>
        <v>17529</v>
      </c>
      <c r="B18" s="14" t="s">
        <v>69</v>
      </c>
      <c r="C18" s="24">
        <v>9</v>
      </c>
      <c r="D18" s="23">
        <v>141.46</v>
      </c>
      <c r="E18" s="11">
        <v>370000</v>
      </c>
      <c r="F18" s="10">
        <f>E18/D18</f>
        <v>2615.5803760780432</v>
      </c>
    </row>
    <row r="19" spans="1:6" s="25" customFormat="1" x14ac:dyDescent="0.25">
      <c r="A19" s="15">
        <f>A18+1</f>
        <v>17530</v>
      </c>
      <c r="B19" s="14" t="s">
        <v>68</v>
      </c>
      <c r="C19" s="24">
        <v>11</v>
      </c>
      <c r="D19" s="23">
        <v>190.2</v>
      </c>
      <c r="E19" s="11">
        <v>292484</v>
      </c>
      <c r="F19" s="10">
        <f>E19/D19</f>
        <v>1537.770767613039</v>
      </c>
    </row>
    <row r="20" spans="1:6" s="25" customFormat="1" x14ac:dyDescent="0.25">
      <c r="A20" s="15">
        <f>A19+1</f>
        <v>17531</v>
      </c>
      <c r="B20" s="14" t="s">
        <v>67</v>
      </c>
      <c r="C20" s="24">
        <v>6</v>
      </c>
      <c r="D20" s="23">
        <v>101.18</v>
      </c>
      <c r="E20" s="11">
        <v>78999</v>
      </c>
      <c r="F20" s="10">
        <f>E20/D20</f>
        <v>780.77683336627786</v>
      </c>
    </row>
    <row r="21" spans="1:6" ht="15.75" customHeight="1" x14ac:dyDescent="0.25">
      <c r="A21" s="15">
        <f>A20+1</f>
        <v>17532</v>
      </c>
      <c r="B21" s="14" t="s">
        <v>66</v>
      </c>
      <c r="C21" s="24">
        <v>4</v>
      </c>
      <c r="D21" s="23">
        <v>56.92</v>
      </c>
      <c r="E21" s="11">
        <v>8822.6</v>
      </c>
      <c r="F21" s="10">
        <f>E21/D21</f>
        <v>155</v>
      </c>
    </row>
    <row r="22" spans="1:6" s="16" customFormat="1" ht="15.75" customHeight="1" x14ac:dyDescent="0.25">
      <c r="A22" s="15">
        <f>A21+1</f>
        <v>17533</v>
      </c>
      <c r="B22" s="14" t="s">
        <v>65</v>
      </c>
      <c r="C22" s="24">
        <v>72</v>
      </c>
      <c r="D22" s="23">
        <v>1355.85</v>
      </c>
      <c r="E22" s="11">
        <v>244297</v>
      </c>
      <c r="F22" s="10">
        <f>E22/D22</f>
        <v>180.17996091013018</v>
      </c>
    </row>
    <row r="23" spans="1:6" ht="15.75" customHeight="1" x14ac:dyDescent="0.25">
      <c r="A23" s="15">
        <f>A22+1</f>
        <v>17534</v>
      </c>
      <c r="B23" s="14" t="s">
        <v>64</v>
      </c>
      <c r="C23" s="24">
        <v>47</v>
      </c>
      <c r="D23" s="23">
        <v>1080.79</v>
      </c>
      <c r="E23" s="11">
        <v>42848.38</v>
      </c>
      <c r="F23" s="10">
        <f>E23/D23</f>
        <v>39.645426030958838</v>
      </c>
    </row>
    <row r="24" spans="1:6" s="25" customFormat="1" ht="15.75" customHeight="1" x14ac:dyDescent="0.25">
      <c r="A24" s="22">
        <f>A23+1</f>
        <v>17535</v>
      </c>
      <c r="B24" s="21" t="s">
        <v>63</v>
      </c>
      <c r="C24" s="27">
        <v>29</v>
      </c>
      <c r="D24" s="26">
        <v>183.22</v>
      </c>
      <c r="E24" s="11">
        <v>515000</v>
      </c>
      <c r="F24" s="10">
        <f>E24/D24</f>
        <v>2810.8285121711606</v>
      </c>
    </row>
    <row r="25" spans="1:6" s="17" customFormat="1" ht="15.75" customHeight="1" x14ac:dyDescent="0.25">
      <c r="A25" s="15">
        <f>A24+1</f>
        <v>17536</v>
      </c>
      <c r="B25" s="14" t="s">
        <v>62</v>
      </c>
      <c r="C25" s="24">
        <v>22</v>
      </c>
      <c r="D25" s="23">
        <v>150.04</v>
      </c>
      <c r="E25" s="11"/>
      <c r="F25" s="10">
        <f>E25/D25</f>
        <v>0</v>
      </c>
    </row>
    <row r="26" spans="1:6" s="25" customFormat="1" ht="15.75" customHeight="1" x14ac:dyDescent="0.25">
      <c r="A26" s="22">
        <f>A25+1</f>
        <v>17537</v>
      </c>
      <c r="B26" s="14" t="s">
        <v>61</v>
      </c>
      <c r="C26" s="24">
        <v>113</v>
      </c>
      <c r="D26" s="23">
        <v>708.85</v>
      </c>
      <c r="E26" s="11">
        <v>573009</v>
      </c>
      <c r="F26" s="10">
        <f>E26/D26</f>
        <v>808.36425195739571</v>
      </c>
    </row>
    <row r="27" spans="1:6" ht="15.75" customHeight="1" x14ac:dyDescent="0.25">
      <c r="A27" s="15">
        <f>A26+1</f>
        <v>17538</v>
      </c>
      <c r="B27" s="14" t="s">
        <v>60</v>
      </c>
      <c r="C27" s="24">
        <v>13</v>
      </c>
      <c r="D27" s="23">
        <v>83.48</v>
      </c>
      <c r="E27" s="11">
        <v>32641</v>
      </c>
      <c r="F27" s="10">
        <f>E27/D27</f>
        <v>391.00383325347389</v>
      </c>
    </row>
    <row r="28" spans="1:6" ht="15.75" customHeight="1" x14ac:dyDescent="0.25">
      <c r="A28" s="15">
        <f>A27+1</f>
        <v>17539</v>
      </c>
      <c r="B28" s="14" t="s">
        <v>59</v>
      </c>
      <c r="C28" s="24">
        <v>31</v>
      </c>
      <c r="D28" s="23">
        <v>199.38</v>
      </c>
      <c r="E28" s="11">
        <v>12035</v>
      </c>
      <c r="F28" s="10">
        <f>E28/D28</f>
        <v>60.362122579997994</v>
      </c>
    </row>
    <row r="29" spans="1:6" ht="15.75" customHeight="1" x14ac:dyDescent="0.25">
      <c r="A29" s="15">
        <f>A28+1</f>
        <v>17540</v>
      </c>
      <c r="B29" s="14" t="s">
        <v>58</v>
      </c>
      <c r="C29" s="24">
        <v>216</v>
      </c>
      <c r="D29" s="23">
        <v>1414.37</v>
      </c>
      <c r="E29" s="11">
        <v>157292.09</v>
      </c>
      <c r="F29" s="10">
        <f>E29/D29</f>
        <v>111.21000162616572</v>
      </c>
    </row>
    <row r="30" spans="1:6" ht="15.75" customHeight="1" x14ac:dyDescent="0.25">
      <c r="A30" s="15">
        <f>A29+1</f>
        <v>17541</v>
      </c>
      <c r="B30" s="14" t="s">
        <v>57</v>
      </c>
      <c r="C30" s="24">
        <v>87</v>
      </c>
      <c r="D30" s="23">
        <v>613.89</v>
      </c>
      <c r="E30" s="11">
        <v>14561</v>
      </c>
      <c r="F30" s="10">
        <f>E30/D30</f>
        <v>23.71923308736093</v>
      </c>
    </row>
    <row r="31" spans="1:6" ht="15.75" customHeight="1" x14ac:dyDescent="0.25">
      <c r="A31" s="15">
        <f>A30+1</f>
        <v>17542</v>
      </c>
      <c r="B31" s="14" t="s">
        <v>56</v>
      </c>
      <c r="C31" s="24">
        <v>70</v>
      </c>
      <c r="D31" s="23">
        <v>246.04</v>
      </c>
      <c r="E31" s="11">
        <v>335555</v>
      </c>
      <c r="F31" s="10">
        <f>E31/D31</f>
        <v>1363.8229556169729</v>
      </c>
    </row>
    <row r="32" spans="1:6" ht="15.75" customHeight="1" x14ac:dyDescent="0.25">
      <c r="A32" s="15">
        <f>A31+1</f>
        <v>17543</v>
      </c>
      <c r="B32" s="14" t="s">
        <v>55</v>
      </c>
      <c r="C32" s="24">
        <v>27</v>
      </c>
      <c r="D32" s="23">
        <v>92.93</v>
      </c>
      <c r="E32" s="11">
        <v>61555</v>
      </c>
      <c r="F32" s="10">
        <f>E32/D32</f>
        <v>662.38028623695254</v>
      </c>
    </row>
    <row r="33" spans="1:6" s="25" customFormat="1" ht="15.75" customHeight="1" x14ac:dyDescent="0.25">
      <c r="A33" s="22">
        <f>A32+1</f>
        <v>17544</v>
      </c>
      <c r="B33" s="14" t="s">
        <v>54</v>
      </c>
      <c r="C33" s="24">
        <v>316</v>
      </c>
      <c r="D33" s="23">
        <v>1128.77</v>
      </c>
      <c r="E33" s="11">
        <v>584906.04</v>
      </c>
      <c r="F33" s="10">
        <f>E33/D33</f>
        <v>518.18000124028811</v>
      </c>
    </row>
    <row r="34" spans="1:6" s="17" customFormat="1" ht="15.75" customHeight="1" x14ac:dyDescent="0.25">
      <c r="A34" s="15">
        <f>A33+1</f>
        <v>17545</v>
      </c>
      <c r="B34" s="14" t="s">
        <v>53</v>
      </c>
      <c r="C34" s="24">
        <v>89</v>
      </c>
      <c r="D34" s="23">
        <v>311.97000000000003</v>
      </c>
      <c r="E34" s="11">
        <v>57777</v>
      </c>
      <c r="F34" s="10">
        <f>E34/D34</f>
        <v>185.20050004808152</v>
      </c>
    </row>
    <row r="35" spans="1:6" ht="15.75" customHeight="1" x14ac:dyDescent="0.25">
      <c r="A35" s="15">
        <f>A34+1</f>
        <v>17546</v>
      </c>
      <c r="B35" s="14" t="s">
        <v>52</v>
      </c>
      <c r="C35" s="24">
        <v>152</v>
      </c>
      <c r="D35" s="23">
        <v>541.67999999999995</v>
      </c>
      <c r="E35" s="11">
        <v>24435</v>
      </c>
      <c r="F35" s="10">
        <f>E35/D35</f>
        <v>45.109658839167039</v>
      </c>
    </row>
    <row r="36" spans="1:6" ht="15.75" customHeight="1" x14ac:dyDescent="0.25">
      <c r="A36" s="15">
        <f>A35+1</f>
        <v>17547</v>
      </c>
      <c r="B36" s="14" t="s">
        <v>51</v>
      </c>
      <c r="C36" s="24">
        <v>428</v>
      </c>
      <c r="D36" s="23">
        <v>1520.89</v>
      </c>
      <c r="E36" s="11">
        <v>142537.81</v>
      </c>
      <c r="F36" s="10">
        <f>E36/D36</f>
        <v>93.719999473992189</v>
      </c>
    </row>
    <row r="37" spans="1:6" ht="15.75" customHeight="1" x14ac:dyDescent="0.25">
      <c r="A37" s="15">
        <f>A36+1</f>
        <v>17548</v>
      </c>
      <c r="B37" s="14" t="s">
        <v>50</v>
      </c>
      <c r="C37" s="24">
        <v>196</v>
      </c>
      <c r="D37" s="23">
        <v>705.99</v>
      </c>
      <c r="E37" s="11">
        <v>13068</v>
      </c>
      <c r="F37" s="10">
        <f>E37/D37</f>
        <v>18.51017719797731</v>
      </c>
    </row>
    <row r="38" spans="1:6" s="25" customFormat="1" ht="15.75" customHeight="1" x14ac:dyDescent="0.25">
      <c r="A38" s="22">
        <f>A37+1</f>
        <v>17549</v>
      </c>
      <c r="B38" s="21" t="s">
        <v>49</v>
      </c>
      <c r="C38" s="27">
        <v>137</v>
      </c>
      <c r="D38" s="26">
        <v>303.61</v>
      </c>
      <c r="E38" s="11">
        <v>263801</v>
      </c>
      <c r="F38" s="10">
        <f>E38/D38</f>
        <v>868.88113039754944</v>
      </c>
    </row>
    <row r="39" spans="1:6" ht="15.75" customHeight="1" x14ac:dyDescent="0.25">
      <c r="A39" s="15">
        <f>A38+1</f>
        <v>17550</v>
      </c>
      <c r="B39" s="21" t="s">
        <v>48</v>
      </c>
      <c r="C39" s="24">
        <v>52</v>
      </c>
      <c r="D39" s="23">
        <v>114.13</v>
      </c>
      <c r="E39" s="11">
        <v>38555</v>
      </c>
      <c r="F39" s="10">
        <f>E39/D39</f>
        <v>337.81652501533341</v>
      </c>
    </row>
    <row r="40" spans="1:6" ht="15.75" customHeight="1" x14ac:dyDescent="0.25">
      <c r="A40" s="15">
        <f>A39+1</f>
        <v>17551</v>
      </c>
      <c r="B40" s="14" t="s">
        <v>47</v>
      </c>
      <c r="C40" s="24">
        <v>797</v>
      </c>
      <c r="D40" s="23">
        <v>1747.37</v>
      </c>
      <c r="E40" s="11">
        <v>603904</v>
      </c>
      <c r="F40" s="10">
        <f>E40/D40</f>
        <v>345.60739854753143</v>
      </c>
    </row>
    <row r="41" spans="1:6" ht="15.75" customHeight="1" x14ac:dyDescent="0.25">
      <c r="A41" s="15">
        <f>A40+1</f>
        <v>17552</v>
      </c>
      <c r="B41" s="14" t="s">
        <v>46</v>
      </c>
      <c r="C41" s="24">
        <v>205</v>
      </c>
      <c r="D41" s="23">
        <v>444.61</v>
      </c>
      <c r="E41" s="11">
        <v>57995</v>
      </c>
      <c r="F41" s="10">
        <f>E41/D41</f>
        <v>130.44016104001258</v>
      </c>
    </row>
    <row r="42" spans="1:6" ht="15.75" customHeight="1" x14ac:dyDescent="0.25">
      <c r="A42" s="15">
        <f>A41+1</f>
        <v>17553</v>
      </c>
      <c r="B42" s="14" t="s">
        <v>45</v>
      </c>
      <c r="C42" s="24">
        <v>240</v>
      </c>
      <c r="D42" s="23">
        <v>522.34</v>
      </c>
      <c r="E42" s="11">
        <v>22559</v>
      </c>
      <c r="F42" s="10">
        <f>E42/D42</f>
        <v>43.188344756289005</v>
      </c>
    </row>
    <row r="43" spans="1:6" ht="15.75" customHeight="1" x14ac:dyDescent="0.25">
      <c r="A43" s="15">
        <f>A42+1</f>
        <v>17554</v>
      </c>
      <c r="B43" s="14" t="s">
        <v>44</v>
      </c>
      <c r="C43" s="24">
        <v>761</v>
      </c>
      <c r="D43" s="23">
        <v>1675.74</v>
      </c>
      <c r="E43" s="11">
        <v>126808</v>
      </c>
      <c r="F43" s="10">
        <f>E43/D43</f>
        <v>75.672837074963894</v>
      </c>
    </row>
    <row r="44" spans="1:6" s="16" customFormat="1" ht="15.75" customHeight="1" x14ac:dyDescent="0.25">
      <c r="A44" s="15">
        <f>A43+1</f>
        <v>17555</v>
      </c>
      <c r="B44" s="14" t="s">
        <v>43</v>
      </c>
      <c r="C44" s="24">
        <v>293</v>
      </c>
      <c r="D44" s="23">
        <v>649.26</v>
      </c>
      <c r="E44" s="11">
        <v>9943</v>
      </c>
      <c r="F44" s="10">
        <f>E44/D44</f>
        <v>15.314357884360657</v>
      </c>
    </row>
    <row r="45" spans="1:6" s="17" customFormat="1" ht="15.75" customHeight="1" x14ac:dyDescent="0.25">
      <c r="A45" s="15">
        <f>A44+1</f>
        <v>17556</v>
      </c>
      <c r="B45" s="14" t="s">
        <v>42</v>
      </c>
      <c r="C45" s="24">
        <v>517</v>
      </c>
      <c r="D45" s="23">
        <v>539.41999999999996</v>
      </c>
      <c r="E45" s="11">
        <v>235748.12</v>
      </c>
      <c r="F45" s="10">
        <f>E45/D45</f>
        <v>437.04000593229767</v>
      </c>
    </row>
    <row r="46" spans="1:6" s="17" customFormat="1" ht="15.75" customHeight="1" x14ac:dyDescent="0.25">
      <c r="A46" s="15">
        <f>A45+1</f>
        <v>17557</v>
      </c>
      <c r="B46" s="14" t="s">
        <v>42</v>
      </c>
      <c r="C46" s="24">
        <v>517</v>
      </c>
      <c r="D46" s="23">
        <v>511.48</v>
      </c>
      <c r="E46" s="11">
        <v>216366.27</v>
      </c>
      <c r="F46" s="10">
        <f>E46/D46</f>
        <v>423.02000078204424</v>
      </c>
    </row>
    <row r="47" spans="1:6" ht="15.75" customHeight="1" x14ac:dyDescent="0.25">
      <c r="A47" s="15">
        <f>A46+1</f>
        <v>17558</v>
      </c>
      <c r="B47" s="14" t="s">
        <v>41</v>
      </c>
      <c r="C47" s="24">
        <v>146</v>
      </c>
      <c r="D47" s="23">
        <v>148.47</v>
      </c>
      <c r="E47" s="11">
        <v>22484</v>
      </c>
      <c r="F47" s="10">
        <f>E47/D47</f>
        <v>151.43800094295145</v>
      </c>
    </row>
    <row r="48" spans="1:6" ht="15.75" customHeight="1" x14ac:dyDescent="0.25">
      <c r="A48" s="15">
        <f>A47+1</f>
        <v>17559</v>
      </c>
      <c r="B48" s="14" t="s">
        <v>40</v>
      </c>
      <c r="C48" s="24">
        <v>500</v>
      </c>
      <c r="D48" s="23">
        <v>518.36</v>
      </c>
      <c r="E48" s="11">
        <v>148258</v>
      </c>
      <c r="F48" s="10">
        <f>E48/D48</f>
        <v>286.013581294853</v>
      </c>
    </row>
    <row r="49" spans="1:6" ht="15.75" customHeight="1" x14ac:dyDescent="0.25">
      <c r="A49" s="15">
        <f>A48+1</f>
        <v>17560</v>
      </c>
      <c r="B49" s="14" t="s">
        <v>39</v>
      </c>
      <c r="C49" s="24">
        <v>235</v>
      </c>
      <c r="D49" s="23">
        <v>250.97</v>
      </c>
      <c r="E49" s="11">
        <v>40266</v>
      </c>
      <c r="F49" s="10">
        <f>E49/D49</f>
        <v>160.44148703032235</v>
      </c>
    </row>
    <row r="50" spans="1:6" ht="15.75" customHeight="1" x14ac:dyDescent="0.25">
      <c r="A50" s="15">
        <f>A49+1</f>
        <v>17561</v>
      </c>
      <c r="B50" s="14" t="s">
        <v>38</v>
      </c>
      <c r="C50" s="24">
        <v>2830</v>
      </c>
      <c r="D50" s="23">
        <v>2875.39</v>
      </c>
      <c r="E50" s="11">
        <v>495913</v>
      </c>
      <c r="F50" s="10">
        <f>E50/D50</f>
        <v>172.46808259053554</v>
      </c>
    </row>
    <row r="51" spans="1:6" ht="15.75" customHeight="1" x14ac:dyDescent="0.25">
      <c r="A51" s="15">
        <f>A50+1</f>
        <v>17562</v>
      </c>
      <c r="B51" s="14" t="s">
        <v>37</v>
      </c>
      <c r="C51" s="24">
        <v>652</v>
      </c>
      <c r="D51" s="23">
        <v>652.29</v>
      </c>
      <c r="E51" s="11">
        <v>59645</v>
      </c>
      <c r="F51" s="10">
        <f>E51/D51</f>
        <v>91.43939045516565</v>
      </c>
    </row>
    <row r="52" spans="1:6" ht="15.75" customHeight="1" x14ac:dyDescent="0.25">
      <c r="A52" s="15">
        <f>A51+1</f>
        <v>17563</v>
      </c>
      <c r="B52" s="14" t="s">
        <v>36</v>
      </c>
      <c r="C52" s="24">
        <v>1077</v>
      </c>
      <c r="D52" s="23">
        <v>1052.3499999999999</v>
      </c>
      <c r="E52" s="11">
        <v>72275.39</v>
      </c>
      <c r="F52" s="10">
        <f>E52/D52</f>
        <v>68.679992397966458</v>
      </c>
    </row>
    <row r="53" spans="1:6" s="16" customFormat="1" ht="15.75" customHeight="1" x14ac:dyDescent="0.25">
      <c r="A53" s="15">
        <f>A52+1</f>
        <v>17564</v>
      </c>
      <c r="B53" s="14" t="s">
        <v>35</v>
      </c>
      <c r="C53" s="24">
        <v>212</v>
      </c>
      <c r="D53" s="23">
        <v>226.28</v>
      </c>
      <c r="E53" s="11"/>
      <c r="F53" s="10">
        <f>E53/D53</f>
        <v>0</v>
      </c>
    </row>
    <row r="54" spans="1:6" s="16" customFormat="1" ht="15.75" customHeight="1" x14ac:dyDescent="0.25">
      <c r="A54" s="15">
        <f>A53+1</f>
        <v>17565</v>
      </c>
      <c r="B54" s="14" t="s">
        <v>34</v>
      </c>
      <c r="C54" s="24">
        <v>5626</v>
      </c>
      <c r="D54" s="23">
        <v>5362.57</v>
      </c>
      <c r="E54" s="11">
        <v>325641</v>
      </c>
      <c r="F54" s="10">
        <f>E54/D54</f>
        <v>60.724801727529901</v>
      </c>
    </row>
    <row r="55" spans="1:6" s="18" customFormat="1" ht="15.75" customHeight="1" x14ac:dyDescent="0.25">
      <c r="A55" s="22">
        <f>A54+1</f>
        <v>17566</v>
      </c>
      <c r="B55" s="21" t="s">
        <v>33</v>
      </c>
      <c r="C55" s="20">
        <v>1288</v>
      </c>
      <c r="D55" s="19">
        <v>1283.49</v>
      </c>
      <c r="E55" s="11">
        <v>63148</v>
      </c>
      <c r="F55" s="10">
        <f>E55/D55</f>
        <v>49.200227504694233</v>
      </c>
    </row>
    <row r="56" spans="1:6" s="16" customFormat="1" ht="15.75" customHeight="1" x14ac:dyDescent="0.25">
      <c r="A56" s="15">
        <f>A55+1</f>
        <v>17567</v>
      </c>
      <c r="B56" s="14" t="s">
        <v>32</v>
      </c>
      <c r="C56" s="13">
        <v>1475</v>
      </c>
      <c r="D56" s="12">
        <v>1461.09</v>
      </c>
      <c r="E56" s="11">
        <v>52774</v>
      </c>
      <c r="F56" s="10">
        <f>E56/D56</f>
        <v>36.119609332758422</v>
      </c>
    </row>
    <row r="57" spans="1:6" s="16" customFormat="1" ht="15.75" customHeight="1" x14ac:dyDescent="0.25">
      <c r="A57" s="15">
        <f>A56+1</f>
        <v>17568</v>
      </c>
      <c r="B57" s="14" t="s">
        <v>31</v>
      </c>
      <c r="C57" s="13">
        <v>923</v>
      </c>
      <c r="D57" s="12">
        <v>953.11</v>
      </c>
      <c r="E57" s="11">
        <v>29890</v>
      </c>
      <c r="F57" s="10">
        <f>E57/D57</f>
        <v>31.360493542193449</v>
      </c>
    </row>
    <row r="58" spans="1:6" s="16" customFormat="1" ht="15.75" customHeight="1" x14ac:dyDescent="0.25">
      <c r="A58" s="15">
        <f>A57+1</f>
        <v>17569</v>
      </c>
      <c r="B58" s="14" t="s">
        <v>30</v>
      </c>
      <c r="C58" s="13">
        <v>1045</v>
      </c>
      <c r="D58" s="12">
        <v>1058.96</v>
      </c>
      <c r="E58" s="11">
        <v>14307</v>
      </c>
      <c r="F58" s="10">
        <f>E58/D58</f>
        <v>13.510425322958374</v>
      </c>
    </row>
    <row r="59" spans="1:6" ht="15.75" customHeight="1" x14ac:dyDescent="0.25">
      <c r="A59" s="15">
        <f>A58+1</f>
        <v>17570</v>
      </c>
      <c r="B59" s="14" t="s">
        <v>29</v>
      </c>
      <c r="C59" s="13">
        <v>36</v>
      </c>
      <c r="D59" s="12">
        <v>33.840000000000003</v>
      </c>
      <c r="E59" s="11">
        <v>5922</v>
      </c>
      <c r="F59" s="10">
        <f>E59/D59</f>
        <v>174.99999999999997</v>
      </c>
    </row>
    <row r="60" spans="1:6" s="16" customFormat="1" ht="15.75" customHeight="1" x14ac:dyDescent="0.25">
      <c r="A60" s="15">
        <f>A59+1</f>
        <v>17571</v>
      </c>
      <c r="B60" s="14" t="s">
        <v>28</v>
      </c>
      <c r="C60" s="13">
        <v>213</v>
      </c>
      <c r="D60" s="12">
        <v>206.41</v>
      </c>
      <c r="E60" s="11">
        <v>25909</v>
      </c>
      <c r="F60" s="10">
        <f>E60/D60</f>
        <v>125.52201928201153</v>
      </c>
    </row>
    <row r="61" spans="1:6" s="17" customFormat="1" ht="15.75" customHeight="1" x14ac:dyDescent="0.25">
      <c r="A61" s="15">
        <f>A60+1</f>
        <v>17572</v>
      </c>
      <c r="B61" s="14" t="s">
        <v>27</v>
      </c>
      <c r="C61" s="13">
        <v>62</v>
      </c>
      <c r="D61" s="12">
        <v>64.47</v>
      </c>
      <c r="E61" s="11">
        <v>4300</v>
      </c>
      <c r="F61" s="10">
        <f>E61/D61</f>
        <v>66.697688847525981</v>
      </c>
    </row>
    <row r="62" spans="1:6" s="17" customFormat="1" ht="15.75" customHeight="1" x14ac:dyDescent="0.25">
      <c r="A62" s="15">
        <f>A61+1</f>
        <v>17573</v>
      </c>
      <c r="B62" s="14" t="s">
        <v>26</v>
      </c>
      <c r="C62" s="13">
        <v>70</v>
      </c>
      <c r="D62" s="12">
        <v>60.44</v>
      </c>
      <c r="E62" s="11">
        <v>2851</v>
      </c>
      <c r="F62" s="10">
        <f>E62/D62</f>
        <v>47.170747849106554</v>
      </c>
    </row>
    <row r="63" spans="1:6" s="16" customFormat="1" ht="15.75" customHeight="1" x14ac:dyDescent="0.25">
      <c r="A63" s="15">
        <f>A62+1</f>
        <v>17574</v>
      </c>
      <c r="B63" s="14" t="s">
        <v>25</v>
      </c>
      <c r="C63" s="13">
        <f>D63*3.9</f>
        <v>4328.415</v>
      </c>
      <c r="D63" s="12">
        <v>1109.8499999999999</v>
      </c>
      <c r="E63" s="11">
        <v>195533</v>
      </c>
      <c r="F63" s="10">
        <f>E63/D63</f>
        <v>176.17966391854756</v>
      </c>
    </row>
    <row r="64" spans="1:6" ht="15.75" customHeight="1" x14ac:dyDescent="0.25">
      <c r="A64" s="15">
        <f>A63+1</f>
        <v>17575</v>
      </c>
      <c r="B64" s="14" t="s">
        <v>24</v>
      </c>
      <c r="C64" s="13">
        <f>D64*3.9</f>
        <v>23468.289000000001</v>
      </c>
      <c r="D64" s="12">
        <v>6017.51</v>
      </c>
      <c r="E64" s="11">
        <v>553058</v>
      </c>
      <c r="F64" s="10">
        <f>E64/D64</f>
        <v>91.908114818255385</v>
      </c>
    </row>
    <row r="65" spans="1:6" ht="15.75" customHeight="1" x14ac:dyDescent="0.25">
      <c r="A65" s="15">
        <f>A64+1</f>
        <v>17576</v>
      </c>
      <c r="B65" s="14" t="s">
        <v>23</v>
      </c>
      <c r="C65" s="13">
        <f>D65*3.9</f>
        <v>16125.837</v>
      </c>
      <c r="D65" s="12">
        <v>4134.83</v>
      </c>
      <c r="E65" s="11">
        <v>163417</v>
      </c>
      <c r="F65" s="10">
        <f>E65/D65</f>
        <v>39.522060157249513</v>
      </c>
    </row>
    <row r="66" spans="1:6" ht="15.75" customHeight="1" x14ac:dyDescent="0.25">
      <c r="A66" s="15">
        <f>A65+1</f>
        <v>17577</v>
      </c>
      <c r="B66" s="14" t="s">
        <v>22</v>
      </c>
      <c r="C66" s="13">
        <f>D66*3.9</f>
        <v>11084.814</v>
      </c>
      <c r="D66" s="12">
        <v>2842.26</v>
      </c>
      <c r="E66" s="11">
        <v>192335.73</v>
      </c>
      <c r="F66" s="10">
        <f>E66/D66</f>
        <v>67.669998522302677</v>
      </c>
    </row>
    <row r="67" spans="1:6" ht="15.75" customHeight="1" x14ac:dyDescent="0.25">
      <c r="A67" s="15">
        <f>A66+1</f>
        <v>17578</v>
      </c>
      <c r="B67" s="14" t="s">
        <v>21</v>
      </c>
      <c r="C67" s="13">
        <f>D67*3.9</f>
        <v>10136.607</v>
      </c>
      <c r="D67" s="12">
        <v>2599.13</v>
      </c>
      <c r="E67" s="11">
        <v>115505.34</v>
      </c>
      <c r="F67" s="10">
        <f>E67/D67</f>
        <v>44.440001077283547</v>
      </c>
    </row>
    <row r="68" spans="1:6" ht="15.75" customHeight="1" x14ac:dyDescent="0.25">
      <c r="A68" s="15">
        <f>A67+1</f>
        <v>17579</v>
      </c>
      <c r="B68" s="14" t="s">
        <v>20</v>
      </c>
      <c r="C68" s="13">
        <f>D68*3.9</f>
        <v>962.32499999999993</v>
      </c>
      <c r="D68" s="12">
        <v>246.75</v>
      </c>
      <c r="E68" s="11"/>
      <c r="F68" s="10">
        <f>E68/D68</f>
        <v>0</v>
      </c>
    </row>
    <row r="69" spans="1:6" ht="15.75" customHeight="1" x14ac:dyDescent="0.25">
      <c r="A69" s="15">
        <f>A68+1</f>
        <v>17580</v>
      </c>
      <c r="B69" s="14" t="s">
        <v>19</v>
      </c>
      <c r="C69" s="13">
        <f>D69*3.9</f>
        <v>9137.1540000000005</v>
      </c>
      <c r="D69" s="12">
        <v>2342.86</v>
      </c>
      <c r="E69" s="11">
        <v>73354.94</v>
      </c>
      <c r="F69" s="10">
        <f>E69/D69</f>
        <v>31.309997182930264</v>
      </c>
    </row>
    <row r="70" spans="1:6" ht="15.75" customHeight="1" x14ac:dyDescent="0.25">
      <c r="A70" s="15">
        <f>A69+1</f>
        <v>17581</v>
      </c>
      <c r="B70" s="14" t="s">
        <v>18</v>
      </c>
      <c r="C70" s="13">
        <f>D70*3.9</f>
        <v>11896.287</v>
      </c>
      <c r="D70" s="12">
        <v>3050.33</v>
      </c>
      <c r="E70" s="11">
        <v>60122</v>
      </c>
      <c r="F70" s="10">
        <f>E70/D70</f>
        <v>19.709998590316459</v>
      </c>
    </row>
    <row r="71" spans="1:6" ht="15.75" customHeight="1" x14ac:dyDescent="0.25">
      <c r="A71" s="15">
        <f>A70+1</f>
        <v>17582</v>
      </c>
      <c r="B71" s="14" t="s">
        <v>17</v>
      </c>
      <c r="C71" s="13">
        <f>D71*3.9</f>
        <v>4207.2809999999999</v>
      </c>
      <c r="D71" s="12">
        <v>1078.79</v>
      </c>
      <c r="E71" s="11">
        <v>22859</v>
      </c>
      <c r="F71" s="10">
        <f>E71/D71</f>
        <v>21.18948080720066</v>
      </c>
    </row>
    <row r="72" spans="1:6" ht="15.75" customHeight="1" x14ac:dyDescent="0.25">
      <c r="A72" s="15">
        <f>A71+1</f>
        <v>17583</v>
      </c>
      <c r="B72" s="14" t="s">
        <v>16</v>
      </c>
      <c r="C72" s="13">
        <f>D72*3.9</f>
        <v>6643.4939999999997</v>
      </c>
      <c r="D72" s="12">
        <v>1703.46</v>
      </c>
      <c r="E72" s="11">
        <v>11090</v>
      </c>
      <c r="F72" s="10">
        <f>E72/D72</f>
        <v>6.5102790790508731</v>
      </c>
    </row>
    <row r="73" spans="1:6" ht="15.75" customHeight="1" x14ac:dyDescent="0.25">
      <c r="A73" s="15">
        <f>A72+1</f>
        <v>17584</v>
      </c>
      <c r="B73" s="14" t="s">
        <v>15</v>
      </c>
      <c r="C73" s="13">
        <f>D73*3.9</f>
        <v>830.89499999999998</v>
      </c>
      <c r="D73" s="12">
        <v>213.05</v>
      </c>
      <c r="E73" s="11">
        <v>27976</v>
      </c>
      <c r="F73" s="10">
        <f>E73/D73</f>
        <v>131.3118986153485</v>
      </c>
    </row>
    <row r="74" spans="1:6" ht="15.75" customHeight="1" x14ac:dyDescent="0.25">
      <c r="A74" s="15">
        <f>A73+1</f>
        <v>17585</v>
      </c>
      <c r="B74" s="14" t="s">
        <v>14</v>
      </c>
      <c r="C74" s="13">
        <f>D74*3.9</f>
        <v>1607.424</v>
      </c>
      <c r="D74" s="12">
        <v>412.16</v>
      </c>
      <c r="E74" s="11">
        <v>31325</v>
      </c>
      <c r="F74" s="10">
        <f>E74/D74</f>
        <v>76.002038043478251</v>
      </c>
    </row>
    <row r="75" spans="1:6" ht="15.75" customHeight="1" x14ac:dyDescent="0.25">
      <c r="A75" s="15">
        <f>A74+1</f>
        <v>17586</v>
      </c>
      <c r="B75" s="14" t="s">
        <v>13</v>
      </c>
      <c r="C75" s="13">
        <f>D75*3.9</f>
        <v>1138.098</v>
      </c>
      <c r="D75" s="12">
        <v>291.82</v>
      </c>
      <c r="E75" s="11">
        <v>12327</v>
      </c>
      <c r="F75" s="10">
        <f>E75/D75</f>
        <v>42.241792886025635</v>
      </c>
    </row>
    <row r="76" spans="1:6" ht="15.75" customHeight="1" x14ac:dyDescent="0.25">
      <c r="A76" s="15">
        <f>A75+1</f>
        <v>17587</v>
      </c>
      <c r="B76" s="14" t="s">
        <v>12</v>
      </c>
      <c r="C76" s="13">
        <f>D76*3.9</f>
        <v>822.54899999999998</v>
      </c>
      <c r="D76" s="12">
        <v>210.91</v>
      </c>
      <c r="E76" s="11">
        <v>6190</v>
      </c>
      <c r="F76" s="10">
        <f>E76/D76</f>
        <v>29.349011426674885</v>
      </c>
    </row>
    <row r="77" spans="1:6" ht="15.75" customHeight="1" x14ac:dyDescent="0.25">
      <c r="A77" s="15">
        <f>A76+1</f>
        <v>17588</v>
      </c>
      <c r="B77" s="14" t="s">
        <v>11</v>
      </c>
      <c r="C77" s="13">
        <f>D77*13.3</f>
        <v>26669.027000000002</v>
      </c>
      <c r="D77" s="12">
        <v>2005.19</v>
      </c>
      <c r="E77" s="11">
        <v>254810</v>
      </c>
      <c r="F77" s="10">
        <f>E77/D77</f>
        <v>127.07523975284137</v>
      </c>
    </row>
    <row r="78" spans="1:6" ht="15.75" customHeight="1" x14ac:dyDescent="0.25">
      <c r="A78" s="15">
        <f>A77+1</f>
        <v>17589</v>
      </c>
      <c r="B78" s="14" t="s">
        <v>10</v>
      </c>
      <c r="C78" s="13">
        <f>D78*13.3</f>
        <v>67466.377999999997</v>
      </c>
      <c r="D78" s="12">
        <v>5072.66</v>
      </c>
      <c r="E78" s="11">
        <v>329713.15000000002</v>
      </c>
      <c r="F78" s="10">
        <f>E78/D78</f>
        <v>64.998077931499452</v>
      </c>
    </row>
    <row r="79" spans="1:6" ht="15.75" customHeight="1" x14ac:dyDescent="0.25">
      <c r="A79" s="15">
        <f>A78+1</f>
        <v>17590</v>
      </c>
      <c r="B79" s="14" t="s">
        <v>9</v>
      </c>
      <c r="C79" s="13">
        <f>D79*13.3</f>
        <v>82249.062000000005</v>
      </c>
      <c r="D79" s="12">
        <v>6184.14</v>
      </c>
      <c r="E79" s="11">
        <v>196095</v>
      </c>
      <c r="F79" s="10">
        <f>E79/D79</f>
        <v>31.709340344817548</v>
      </c>
    </row>
    <row r="80" spans="1:6" ht="15.75" customHeight="1" x14ac:dyDescent="0.25">
      <c r="A80" s="15">
        <f>A79+1</f>
        <v>17591</v>
      </c>
      <c r="B80" s="14" t="s">
        <v>8</v>
      </c>
      <c r="C80" s="13">
        <f>D80*13.3</f>
        <v>34845.468000000001</v>
      </c>
      <c r="D80" s="12">
        <v>2619.96</v>
      </c>
      <c r="E80" s="11">
        <v>62853</v>
      </c>
      <c r="F80" s="10">
        <f>E80/D80</f>
        <v>23.990060916960562</v>
      </c>
    </row>
    <row r="81" spans="1:6" ht="15.75" customHeight="1" x14ac:dyDescent="0.25">
      <c r="A81" s="15">
        <f>A80+1</f>
        <v>17592</v>
      </c>
      <c r="B81" s="14" t="s">
        <v>7</v>
      </c>
      <c r="C81" s="13">
        <f>D81*17</f>
        <v>8716.58</v>
      </c>
      <c r="D81" s="12">
        <v>512.74</v>
      </c>
      <c r="E81" s="11">
        <v>30559</v>
      </c>
      <c r="F81" s="10">
        <f>E81/D81</f>
        <v>59.599407106915784</v>
      </c>
    </row>
    <row r="82" spans="1:6" ht="15.75" customHeight="1" x14ac:dyDescent="0.25">
      <c r="A82" s="15">
        <f>A81+1</f>
        <v>17593</v>
      </c>
      <c r="B82" s="14" t="s">
        <v>6</v>
      </c>
      <c r="C82" s="13">
        <f>D82*17</f>
        <v>6359.19</v>
      </c>
      <c r="D82" s="12">
        <v>374.07</v>
      </c>
      <c r="E82" s="11">
        <v>9352</v>
      </c>
      <c r="F82" s="10">
        <f>E82/D82</f>
        <v>25.00066832411046</v>
      </c>
    </row>
    <row r="83" spans="1:6" ht="15.75" customHeight="1" x14ac:dyDescent="0.25">
      <c r="A83" s="15">
        <f>A82+1</f>
        <v>17594</v>
      </c>
      <c r="B83" s="14" t="s">
        <v>5</v>
      </c>
      <c r="C83" s="13">
        <f>D83*17</f>
        <v>2991.83</v>
      </c>
      <c r="D83" s="12">
        <v>175.99</v>
      </c>
      <c r="E83" s="11">
        <v>3183.65</v>
      </c>
      <c r="F83" s="10">
        <f>E83/D83</f>
        <v>18.08994829251662</v>
      </c>
    </row>
    <row r="84" spans="1:6" ht="15.75" customHeight="1" x14ac:dyDescent="0.25">
      <c r="A84" s="15">
        <f>A83+1</f>
        <v>17595</v>
      </c>
      <c r="B84" s="14" t="s">
        <v>4</v>
      </c>
      <c r="C84" s="13">
        <f>D84*39.1</f>
        <v>19263.006000000001</v>
      </c>
      <c r="D84" s="12">
        <v>492.66</v>
      </c>
      <c r="E84" s="11">
        <v>53803</v>
      </c>
      <c r="F84" s="10">
        <f>E84/D84</f>
        <v>109.2091909227459</v>
      </c>
    </row>
    <row r="85" spans="1:6" ht="15.75" customHeight="1" x14ac:dyDescent="0.25">
      <c r="A85" s="15">
        <f>A84+1</f>
        <v>17596</v>
      </c>
      <c r="B85" s="14" t="s">
        <v>3</v>
      </c>
      <c r="C85" s="13">
        <f>D85*39.1</f>
        <v>66335.887000000002</v>
      </c>
      <c r="D85" s="12">
        <v>1696.57</v>
      </c>
      <c r="E85" s="11">
        <v>92989</v>
      </c>
      <c r="F85" s="10">
        <f>E85/D85</f>
        <v>54.809998997978276</v>
      </c>
    </row>
    <row r="86" spans="1:6" ht="15.75" customHeight="1" x14ac:dyDescent="0.25">
      <c r="A86" s="15">
        <f>A85+1</f>
        <v>17597</v>
      </c>
      <c r="B86" s="14" t="s">
        <v>2</v>
      </c>
      <c r="C86" s="13">
        <f>D86*39.1</f>
        <v>111379.86900000001</v>
      </c>
      <c r="D86" s="12">
        <v>2848.59</v>
      </c>
      <c r="E86" s="11">
        <v>72668</v>
      </c>
      <c r="F86" s="10">
        <f>E86/D86</f>
        <v>25.510164677963484</v>
      </c>
    </row>
    <row r="87" spans="1:6" ht="15.75" customHeight="1" x14ac:dyDescent="0.25">
      <c r="A87" s="15">
        <f>A86+1</f>
        <v>17598</v>
      </c>
      <c r="B87" s="14" t="s">
        <v>1</v>
      </c>
      <c r="C87" s="13">
        <f>D87*39.1</f>
        <v>34772.021000000001</v>
      </c>
      <c r="D87" s="12">
        <v>889.31</v>
      </c>
      <c r="E87" s="11">
        <v>10778</v>
      </c>
      <c r="F87" s="10">
        <f>E87/D87</f>
        <v>12.1195083829036</v>
      </c>
    </row>
    <row r="88" spans="1:6" ht="15.75" customHeight="1" x14ac:dyDescent="0.25">
      <c r="A88" s="15">
        <f>A87+1</f>
        <v>17599</v>
      </c>
      <c r="B88" s="14" t="s">
        <v>0</v>
      </c>
      <c r="C88" s="13">
        <f>D88*64.4</f>
        <v>82252.324000000008</v>
      </c>
      <c r="D88" s="12">
        <v>1277.21</v>
      </c>
      <c r="E88" s="11">
        <v>39349</v>
      </c>
      <c r="F88" s="10">
        <f>E88/D88</f>
        <v>30.808559281559024</v>
      </c>
    </row>
    <row r="89" spans="1:6" x14ac:dyDescent="0.25">
      <c r="B89" s="1"/>
      <c r="C89" s="9"/>
      <c r="D89" s="8"/>
      <c r="E89" s="2"/>
      <c r="F89" s="7"/>
    </row>
    <row r="90" spans="1:6" x14ac:dyDescent="0.25">
      <c r="B90" s="1"/>
      <c r="C90" s="6"/>
      <c r="D90" s="2"/>
    </row>
    <row r="91" spans="1:6" x14ac:dyDescent="0.25">
      <c r="B91" s="1"/>
      <c r="C91" s="6"/>
      <c r="D91" s="2"/>
    </row>
    <row r="92" spans="1:6" x14ac:dyDescent="0.25">
      <c r="B92" s="1"/>
      <c r="C92" s="5"/>
      <c r="D92" s="2"/>
    </row>
    <row r="93" spans="1:6" x14ac:dyDescent="0.25">
      <c r="B93" s="1"/>
      <c r="C93" s="4"/>
      <c r="D93" s="2"/>
    </row>
    <row r="94" spans="1:6" x14ac:dyDescent="0.25">
      <c r="C94" s="3"/>
      <c r="D94" s="2"/>
    </row>
    <row r="95" spans="1:6" x14ac:dyDescent="0.25">
      <c r="C95" s="3"/>
      <c r="D95" s="2"/>
    </row>
    <row r="96" spans="1:6" x14ac:dyDescent="0.25">
      <c r="D96" s="2"/>
    </row>
    <row r="97" spans="4:4" x14ac:dyDescent="0.25">
      <c r="D97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Cullinan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2013-12-16T10:47:03Z</dcterms:created>
  <dcterms:modified xsi:type="dcterms:W3CDTF">2013-12-16T10:47:37Z</dcterms:modified>
</cp:coreProperties>
</file>