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480" yWindow="60" windowWidth="23000" windowHeight="9700"/>
  </bookViews>
  <sheets>
    <sheet name="Cullinan" sheetId="1" r:id="rId1"/>
  </sheets>
  <calcPr calcId="110304" concurrentCalc="0"/>
  <extLst>
    <ext xmlns:mx="http://schemas.microsoft.com/office/mac/excel/2008/main" uri="http://schemas.microsoft.com/office/mac/excel/2008/main">
      <mx:ArchID Flags="0"/>
    </ext>
  </extLst>
</workbook>
</file>

<file path=xl/calcChain.xml><?xml version="1.0" encoding="utf-8"?>
<calcChain xmlns="http://schemas.openxmlformats.org/spreadsheetml/2006/main">
  <c r="G3" i="1"/>
  <c r="H3"/>
  <c r="I3"/>
  <c r="G4"/>
  <c r="H4"/>
  <c r="I4"/>
  <c r="G5"/>
  <c r="H5"/>
  <c r="I5"/>
  <c r="G6"/>
  <c r="H6"/>
  <c r="I6"/>
  <c r="G7"/>
  <c r="H7"/>
  <c r="I7"/>
  <c r="G8"/>
  <c r="G9"/>
  <c r="G10"/>
  <c r="G11"/>
  <c r="G12"/>
  <c r="G13"/>
  <c r="G14"/>
  <c r="H14"/>
  <c r="I14"/>
  <c r="G15"/>
  <c r="H15"/>
  <c r="I15"/>
  <c r="G16"/>
  <c r="H16"/>
  <c r="I16"/>
  <c r="G17"/>
  <c r="H17"/>
  <c r="I17"/>
  <c r="G18"/>
  <c r="G19"/>
  <c r="H19"/>
  <c r="I19"/>
  <c r="G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G39"/>
  <c r="G40"/>
  <c r="G41"/>
  <c r="G42"/>
  <c r="G43"/>
  <c r="H43"/>
  <c r="I43"/>
  <c r="G44"/>
  <c r="H44"/>
  <c r="I44"/>
  <c r="G45"/>
  <c r="H45"/>
  <c r="I45"/>
  <c r="G46"/>
  <c r="H46"/>
  <c r="I46"/>
  <c r="G47"/>
  <c r="H47"/>
  <c r="I47"/>
  <c r="G48"/>
  <c r="G49"/>
  <c r="H49"/>
  <c r="I49"/>
  <c r="G50"/>
  <c r="H50"/>
  <c r="I50"/>
  <c r="G51"/>
  <c r="H51"/>
  <c r="I51"/>
  <c r="G52"/>
  <c r="H52"/>
  <c r="I52"/>
  <c r="G53"/>
  <c r="H53"/>
  <c r="I53"/>
  <c r="G54"/>
  <c r="G55"/>
  <c r="H55"/>
  <c r="I55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62"/>
  <c r="H62"/>
  <c r="I62"/>
  <c r="G63"/>
  <c r="H63"/>
  <c r="I63"/>
  <c r="G64"/>
  <c r="H64"/>
  <c r="I64"/>
  <c r="G65"/>
  <c r="D66"/>
  <c r="G66"/>
  <c r="D67"/>
  <c r="G67"/>
  <c r="H67"/>
  <c r="I67"/>
  <c r="D68"/>
  <c r="G68"/>
  <c r="H68"/>
  <c r="I68"/>
  <c r="D69"/>
  <c r="G69"/>
  <c r="D70"/>
  <c r="G70"/>
  <c r="D71"/>
  <c r="G71"/>
  <c r="D72"/>
  <c r="G72"/>
  <c r="D73"/>
  <c r="G73"/>
  <c r="D74"/>
  <c r="G74"/>
  <c r="D75"/>
  <c r="G75"/>
  <c r="D76"/>
  <c r="G76"/>
  <c r="D77"/>
  <c r="G77"/>
  <c r="D78"/>
  <c r="G78"/>
  <c r="D79"/>
  <c r="G79"/>
  <c r="D80"/>
  <c r="G80"/>
  <c r="D81"/>
  <c r="G81"/>
  <c r="D82"/>
  <c r="G82"/>
  <c r="D83"/>
  <c r="G83"/>
  <c r="D84"/>
  <c r="G84"/>
  <c r="D85"/>
  <c r="G85"/>
  <c r="D86"/>
  <c r="G86"/>
  <c r="D87"/>
  <c r="G87"/>
  <c r="D88"/>
  <c r="G88"/>
  <c r="D89"/>
  <c r="G89"/>
  <c r="D90"/>
  <c r="G90"/>
  <c r="D91"/>
  <c r="G91"/>
  <c r="D92"/>
  <c r="G92"/>
</calcChain>
</file>

<file path=xl/sharedStrings.xml><?xml version="1.0" encoding="utf-8"?>
<sst xmlns="http://schemas.openxmlformats.org/spreadsheetml/2006/main" count="99" uniqueCount="83">
  <si>
    <t>-3+1 R.O.M</t>
  </si>
  <si>
    <t>-5+3 POOR</t>
  </si>
  <si>
    <t>-5+3 BROWN</t>
  </si>
  <si>
    <t>-5+3 CLIVAGE</t>
  </si>
  <si>
    <t>-5+3 GEM</t>
  </si>
  <si>
    <t>-9+3 POOR FLATS</t>
  </si>
  <si>
    <t>-9+3 BROWN FLATS</t>
  </si>
  <si>
    <t>-9+3 GEM/CLIV FLATS</t>
  </si>
  <si>
    <t>-9+5 POOR</t>
  </si>
  <si>
    <t>-9+5 BROWN</t>
  </si>
  <si>
    <t>-9+5 CLIVAGE</t>
  </si>
  <si>
    <t>-9+5 GEM</t>
  </si>
  <si>
    <t>+11/+9 MELEE POOR FLATS</t>
  </si>
  <si>
    <t>+11/+9 MELEE BROWN FLATS</t>
  </si>
  <si>
    <t>+11/+9 MELEE CLIV FLATS</t>
  </si>
  <si>
    <t>+11/+9 MELEE GEM FLATS</t>
  </si>
  <si>
    <t>+11/+9 MELEE COMM/BRT</t>
  </si>
  <si>
    <t>+11/+9 MELEE POOR GREY</t>
  </si>
  <si>
    <t>+11/+9 MELEE POOR BROWN</t>
  </si>
  <si>
    <t>+11/+9 MELEE BROWN BLK</t>
  </si>
  <si>
    <t>+11/+9 MELEE DARK BROWN</t>
  </si>
  <si>
    <t>+11/+9 MELEE MID BROWN</t>
  </si>
  <si>
    <t>+11/+9 MELEE LIGHT BROWN</t>
  </si>
  <si>
    <t>+11/+9 MELEE POOR CLIV</t>
  </si>
  <si>
    <t>+11/+9 MELEE CLIVAGE</t>
  </si>
  <si>
    <t>+11/+9 MELEE GEM</t>
  </si>
  <si>
    <t>3-6GR CLIVAGE FLATS</t>
  </si>
  <si>
    <t>3-6GR GEM FLATS</t>
  </si>
  <si>
    <t>3-6GR COMM/BRT</t>
  </si>
  <si>
    <t>3-6GR POOR GREY MIX</t>
  </si>
  <si>
    <t>3-6GR POOR BROWN</t>
  </si>
  <si>
    <t>3-6GR DARK BROWN</t>
  </si>
  <si>
    <t>3-6GR POOR CLIVAGE</t>
  </si>
  <si>
    <t>3-6GR BROWN BLK</t>
  </si>
  <si>
    <t>3-6GR BROWN MIX</t>
  </si>
  <si>
    <t>3-6GR LIGHT BROWN CLIV</t>
  </si>
  <si>
    <t>3-6GR CLIVAGE</t>
  </si>
  <si>
    <t>3-6GR MIXED BLK Z LOW</t>
  </si>
  <si>
    <t>3-6GR MIXED BLK Z</t>
  </si>
  <si>
    <t>3-6GR BROWN GEM</t>
  </si>
  <si>
    <t>3-6GR GEM</t>
  </si>
  <si>
    <t>2-2.5CT COMM/BRT</t>
  </si>
  <si>
    <t>2-2.5CT REJECTIONS</t>
  </si>
  <si>
    <t>2-2.5CT POOR BROWN</t>
  </si>
  <si>
    <t>2-2.5CT BROWN MIX</t>
  </si>
  <si>
    <t>2-2.5CT CLIVAGE</t>
  </si>
  <si>
    <t>2-2.5CT BROWN GEM</t>
  </si>
  <si>
    <t>2-2.5CT GEM</t>
  </si>
  <si>
    <t>3-4CT COMM/BRT</t>
  </si>
  <si>
    <t>3-4CT REJECTIONS</t>
  </si>
  <si>
    <t>3-4CT POOR BROWN</t>
  </si>
  <si>
    <t>3-4CT BROWN MIX</t>
  </si>
  <si>
    <t>3-4CT CLIVAGE</t>
  </si>
  <si>
    <t>3-4CT BROWN GEM</t>
  </si>
  <si>
    <t>3-4CT GEM</t>
  </si>
  <si>
    <t>5-10CT COMM/BRT</t>
  </si>
  <si>
    <t>5-10CT REJECTIONS</t>
  </si>
  <si>
    <t>5-10CT POOR BROWN</t>
  </si>
  <si>
    <t>5-10CT BROWN MIX</t>
  </si>
  <si>
    <t>5-10CT CLIVAGE</t>
  </si>
  <si>
    <t>5-10CT BROWN GEM</t>
  </si>
  <si>
    <t>5-10CT YELLOW GEM</t>
  </si>
  <si>
    <t>5-10CT GEM</t>
  </si>
  <si>
    <t>+10.8CT COMM/BRT</t>
  </si>
  <si>
    <t>+10.8CT REJECTIONS</t>
  </si>
  <si>
    <t>+10.8CT POOR BROWN</t>
  </si>
  <si>
    <t>+10.8CT BROWN MIX</t>
  </si>
  <si>
    <t>+10.8CT CLIVAGE</t>
  </si>
  <si>
    <t>+10.8CT BROWN GEM</t>
  </si>
  <si>
    <t>+10.8CT SINGLE STONE</t>
  </si>
  <si>
    <t>+10.8CT SINGLE STONE (BROWN)</t>
  </si>
  <si>
    <t>+10.8CT SINGLE STONE (YELLOW)</t>
  </si>
  <si>
    <t xml:space="preserve"> SINGLE STONE (BLUE)</t>
  </si>
  <si>
    <t>SINGLE STONE (BLUE)</t>
  </si>
  <si>
    <t>Value % Cont</t>
  </si>
  <si>
    <t>Vol % Cont</t>
  </si>
  <si>
    <t>$ PER CARAT SOLD</t>
  </si>
  <si>
    <t>ACTUAL SELLING PRICE</t>
  </si>
  <si>
    <t>WEIGHT</t>
  </si>
  <si>
    <t>AMT OF STONES</t>
  </si>
  <si>
    <t>DESCRIPTION</t>
  </si>
  <si>
    <t>LOT NOT</t>
  </si>
  <si>
    <t>CULLINAN DIAMOND MINE JUNE 2013</t>
  </si>
</sst>
</file>

<file path=xl/styles.xml><?xml version="1.0" encoding="utf-8"?>
<styleSheet xmlns="http://schemas.openxmlformats.org/spreadsheetml/2006/main">
  <numFmts count="2">
    <numFmt numFmtId="164" formatCode="[$$-C09]#,##0.00"/>
    <numFmt numFmtId="165" formatCode="[$$-2409]#,##0.00"/>
  </numFmts>
  <fonts count="8"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26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8">
    <xf numFmtId="0" fontId="0" fillId="0" borderId="0" xfId="0"/>
    <xf numFmtId="0" fontId="0" fillId="0" borderId="0" xfId="0" applyBorder="1"/>
    <xf numFmtId="4" fontId="0" fillId="0" borderId="0" xfId="0" applyNumberFormat="1" applyBorder="1"/>
    <xf numFmtId="0" fontId="2" fillId="0" borderId="0" xfId="0" applyFont="1"/>
    <xf numFmtId="2" fontId="3" fillId="0" borderId="4" xfId="0" applyNumberFormat="1" applyFont="1" applyBorder="1"/>
    <xf numFmtId="164" fontId="3" fillId="3" borderId="3" xfId="0" applyNumberFormat="1" applyFont="1" applyFill="1" applyBorder="1" applyAlignment="1">
      <alignment horizontal="right"/>
    </xf>
    <xf numFmtId="165" fontId="3" fillId="3" borderId="3" xfId="0" applyNumberFormat="1" applyFont="1" applyFill="1" applyBorder="1" applyAlignment="1">
      <alignment horizontal="right"/>
    </xf>
    <xf numFmtId="4" fontId="4" fillId="0" borderId="10" xfId="0" applyNumberFormat="1" applyFont="1" applyFill="1" applyBorder="1" applyAlignment="1">
      <alignment horizontal="right"/>
    </xf>
    <xf numFmtId="3" fontId="0" fillId="0" borderId="3" xfId="0" applyNumberForma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2" fontId="3" fillId="0" borderId="3" xfId="0" applyNumberFormat="1" applyFont="1" applyBorder="1"/>
    <xf numFmtId="165" fontId="3" fillId="3" borderId="4" xfId="0" applyNumberFormat="1" applyFont="1" applyFill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0" fillId="3" borderId="0" xfId="0" applyFill="1"/>
    <xf numFmtId="2" fontId="3" fillId="3" borderId="3" xfId="0" applyNumberFormat="1" applyFont="1" applyFill="1" applyBorder="1"/>
    <xf numFmtId="4" fontId="4" fillId="0" borderId="6" xfId="0" applyNumberFormat="1" applyFont="1" applyFill="1" applyBorder="1" applyAlignment="1">
      <alignment horizontal="right"/>
    </xf>
    <xf numFmtId="0" fontId="4" fillId="0" borderId="6" xfId="0" applyFont="1" applyFill="1" applyBorder="1" applyAlignment="1">
      <alignment horizontal="center"/>
    </xf>
    <xf numFmtId="0" fontId="1" fillId="3" borderId="0" xfId="0" applyFont="1" applyFill="1"/>
    <xf numFmtId="0" fontId="5" fillId="3" borderId="0" xfId="0" applyFont="1" applyFill="1"/>
    <xf numFmtId="0" fontId="4" fillId="0" borderId="6" xfId="0" quotePrefix="1" applyFont="1" applyFill="1" applyBorder="1" applyAlignment="1">
      <alignment horizontal="center"/>
    </xf>
    <xf numFmtId="2" fontId="1" fillId="3" borderId="3" xfId="0" applyNumberFormat="1" applyFont="1" applyFill="1" applyBorder="1"/>
    <xf numFmtId="164" fontId="3" fillId="3" borderId="0" xfId="0" applyNumberFormat="1" applyFont="1" applyFill="1"/>
    <xf numFmtId="0" fontId="3" fillId="3" borderId="0" xfId="0" applyFont="1" applyFill="1"/>
    <xf numFmtId="4" fontId="4" fillId="0" borderId="7" xfId="0" applyNumberFormat="1" applyFont="1" applyFill="1" applyBorder="1" applyAlignment="1">
      <alignment horizontal="right"/>
    </xf>
    <xf numFmtId="4" fontId="4" fillId="0" borderId="3" xfId="0" applyNumberFormat="1" applyFont="1" applyFill="1" applyBorder="1" applyAlignment="1">
      <alignment horizontal="right"/>
    </xf>
    <xf numFmtId="4" fontId="4" fillId="0" borderId="8" xfId="0" applyNumberFormat="1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 applyAlignment="1">
      <alignment horizontal="center"/>
    </xf>
    <xf numFmtId="0" fontId="4" fillId="0" borderId="5" xfId="0" quotePrefix="1" applyFont="1" applyFill="1" applyBorder="1" applyAlignment="1">
      <alignment horizontal="center"/>
    </xf>
    <xf numFmtId="0" fontId="0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0" borderId="1" xfId="0" applyFont="1" applyBorder="1" applyAlignment="1"/>
    <xf numFmtId="0" fontId="0" fillId="0" borderId="0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6"/>
  <sheetViews>
    <sheetView tabSelected="1" topLeftCell="A71" workbookViewId="0">
      <selection activeCell="C98" sqref="C98"/>
    </sheetView>
  </sheetViews>
  <sheetFormatPr baseColWidth="10" defaultColWidth="8.83203125" defaultRowHeight="14"/>
  <cols>
    <col min="1" max="2" width="11.6640625" customWidth="1"/>
    <col min="3" max="3" width="36.83203125" customWidth="1"/>
    <col min="4" max="4" width="16.5" customWidth="1"/>
    <col min="5" max="5" width="16" customWidth="1"/>
    <col min="6" max="6" width="21.6640625" customWidth="1"/>
    <col min="7" max="7" width="18.1640625" customWidth="1"/>
    <col min="8" max="8" width="11.33203125" hidden="1" customWidth="1"/>
    <col min="9" max="9" width="13" hidden="1" customWidth="1"/>
  </cols>
  <sheetData>
    <row r="1" spans="1:9" ht="33">
      <c r="A1" s="36" t="s">
        <v>82</v>
      </c>
      <c r="B1" s="36"/>
      <c r="C1" s="36"/>
      <c r="D1" s="36"/>
      <c r="E1" s="36"/>
      <c r="F1" s="36"/>
      <c r="G1" s="36"/>
      <c r="H1" s="36"/>
      <c r="I1" s="36"/>
    </row>
    <row r="2" spans="1:9" s="32" customFormat="1">
      <c r="A2" s="35" t="s">
        <v>81</v>
      </c>
      <c r="B2" s="35"/>
      <c r="C2" s="33" t="s">
        <v>80</v>
      </c>
      <c r="D2" s="33" t="s">
        <v>79</v>
      </c>
      <c r="E2" s="34" t="s">
        <v>78</v>
      </c>
      <c r="F2" s="33" t="s">
        <v>77</v>
      </c>
      <c r="G2" s="33" t="s">
        <v>76</v>
      </c>
      <c r="H2" s="33" t="s">
        <v>75</v>
      </c>
      <c r="I2" s="33" t="s">
        <v>74</v>
      </c>
    </row>
    <row r="3" spans="1:9" s="15" customFormat="1">
      <c r="A3" s="10">
        <v>18186</v>
      </c>
      <c r="B3" s="37">
        <v>1</v>
      </c>
      <c r="C3" s="31" t="s">
        <v>70</v>
      </c>
      <c r="D3" s="30">
        <v>1</v>
      </c>
      <c r="E3" s="29">
        <v>243.99</v>
      </c>
      <c r="F3" s="6">
        <v>850615</v>
      </c>
      <c r="G3" s="5">
        <f t="shared" ref="G3:G34" si="0">F3/E3</f>
        <v>3486.2699290954547</v>
      </c>
      <c r="H3" s="16" t="e">
        <f>E3/#REF!%</f>
        <v>#REF!</v>
      </c>
      <c r="I3" s="16" t="e">
        <f>F3/#REF!%</f>
        <v>#REF!</v>
      </c>
    </row>
    <row r="4" spans="1:9" s="19" customFormat="1">
      <c r="A4" s="10">
        <v>18263</v>
      </c>
      <c r="B4" s="37">
        <v>2</v>
      </c>
      <c r="C4" s="18" t="s">
        <v>69</v>
      </c>
      <c r="D4" s="28">
        <v>1</v>
      </c>
      <c r="E4" s="17">
        <v>69.8</v>
      </c>
      <c r="F4" s="6">
        <v>3126118</v>
      </c>
      <c r="G4" s="5">
        <f t="shared" si="0"/>
        <v>44786.79083094556</v>
      </c>
      <c r="H4" s="16" t="e">
        <f>E4/#REF!%</f>
        <v>#REF!</v>
      </c>
      <c r="I4" s="16" t="e">
        <f>F4/#REF!%</f>
        <v>#REF!</v>
      </c>
    </row>
    <row r="5" spans="1:9" s="19" customFormat="1">
      <c r="A5" s="10">
        <v>18264</v>
      </c>
      <c r="B5" s="37">
        <v>3</v>
      </c>
      <c r="C5" s="18" t="s">
        <v>69</v>
      </c>
      <c r="D5" s="18">
        <v>1</v>
      </c>
      <c r="E5" s="17">
        <v>58.02</v>
      </c>
      <c r="F5" s="6">
        <v>3118072</v>
      </c>
      <c r="G5" s="5">
        <f t="shared" si="0"/>
        <v>53741.33057566356</v>
      </c>
      <c r="H5" s="22" t="e">
        <f>E5/#REF!%</f>
        <v>#REF!</v>
      </c>
      <c r="I5" s="22" t="e">
        <f>F5/#REF!%</f>
        <v>#REF!</v>
      </c>
    </row>
    <row r="6" spans="1:9" s="19" customFormat="1">
      <c r="A6" s="10">
        <v>18176</v>
      </c>
      <c r="B6" s="37">
        <v>4</v>
      </c>
      <c r="C6" s="18" t="s">
        <v>69</v>
      </c>
      <c r="D6" s="18">
        <v>1</v>
      </c>
      <c r="E6" s="17">
        <v>35.06</v>
      </c>
      <c r="F6" s="6">
        <v>1495036</v>
      </c>
      <c r="G6" s="5">
        <f t="shared" si="0"/>
        <v>42642.213348545345</v>
      </c>
      <c r="H6" s="16" t="e">
        <f>E6/#REF!%</f>
        <v>#REF!</v>
      </c>
      <c r="I6" s="16" t="e">
        <f>F6/#REF!%</f>
        <v>#REF!</v>
      </c>
    </row>
    <row r="7" spans="1:9" s="19" customFormat="1">
      <c r="A7" s="10">
        <v>18177</v>
      </c>
      <c r="B7" s="37">
        <v>5</v>
      </c>
      <c r="C7" s="21" t="s">
        <v>73</v>
      </c>
      <c r="D7" s="18">
        <v>1</v>
      </c>
      <c r="E7" s="17">
        <v>3.74</v>
      </c>
      <c r="F7" s="6">
        <v>328018</v>
      </c>
      <c r="G7" s="5">
        <f t="shared" si="0"/>
        <v>87705.347593582876</v>
      </c>
      <c r="H7" s="16" t="e">
        <f>E7/#REF!%</f>
        <v>#REF!</v>
      </c>
      <c r="I7" s="16" t="e">
        <f>F7/#REF!%</f>
        <v>#REF!</v>
      </c>
    </row>
    <row r="8" spans="1:9" s="19" customFormat="1">
      <c r="A8" s="10">
        <v>18184</v>
      </c>
      <c r="B8" s="37">
        <v>6</v>
      </c>
      <c r="C8" s="18" t="s">
        <v>72</v>
      </c>
      <c r="D8" s="18">
        <v>1</v>
      </c>
      <c r="E8" s="27">
        <v>1.27</v>
      </c>
      <c r="F8" s="6">
        <v>38895</v>
      </c>
      <c r="G8" s="5">
        <f t="shared" si="0"/>
        <v>30625.984251968504</v>
      </c>
      <c r="H8" s="16"/>
      <c r="I8" s="16"/>
    </row>
    <row r="9" spans="1:9" s="19" customFormat="1">
      <c r="A9" s="10">
        <v>18185</v>
      </c>
      <c r="B9" s="37">
        <v>7</v>
      </c>
      <c r="C9" s="18" t="s">
        <v>72</v>
      </c>
      <c r="D9" s="9">
        <v>1</v>
      </c>
      <c r="E9" s="26">
        <v>0.87</v>
      </c>
      <c r="F9" s="6"/>
      <c r="G9" s="5">
        <f t="shared" si="0"/>
        <v>0</v>
      </c>
      <c r="H9" s="16"/>
      <c r="I9" s="16"/>
    </row>
    <row r="10" spans="1:9" s="19" customFormat="1">
      <c r="A10" s="10">
        <v>18187</v>
      </c>
      <c r="B10" s="37">
        <v>8</v>
      </c>
      <c r="C10" s="21" t="s">
        <v>70</v>
      </c>
      <c r="D10" s="9">
        <v>1</v>
      </c>
      <c r="E10" s="26">
        <v>80.040000000000006</v>
      </c>
      <c r="F10" s="6">
        <v>300615</v>
      </c>
      <c r="G10" s="5">
        <f t="shared" si="0"/>
        <v>3755.8095952023987</v>
      </c>
      <c r="H10" s="16"/>
      <c r="I10" s="16"/>
    </row>
    <row r="11" spans="1:9" s="19" customFormat="1">
      <c r="A11" s="10">
        <v>18188</v>
      </c>
      <c r="B11" s="37">
        <v>9</v>
      </c>
      <c r="C11" s="21" t="s">
        <v>70</v>
      </c>
      <c r="D11" s="18">
        <v>1</v>
      </c>
      <c r="E11" s="25">
        <v>66.25</v>
      </c>
      <c r="F11" s="6">
        <v>255555</v>
      </c>
      <c r="G11" s="5">
        <f t="shared" si="0"/>
        <v>3857.433962264151</v>
      </c>
      <c r="H11" s="16"/>
      <c r="I11" s="16"/>
    </row>
    <row r="12" spans="1:9" s="19" customFormat="1">
      <c r="A12" s="10">
        <v>18179</v>
      </c>
      <c r="B12" s="37">
        <v>10</v>
      </c>
      <c r="C12" s="18" t="s">
        <v>69</v>
      </c>
      <c r="D12" s="18">
        <v>1</v>
      </c>
      <c r="E12" s="17">
        <v>13.13</v>
      </c>
      <c r="F12" s="6">
        <v>202669</v>
      </c>
      <c r="G12" s="5">
        <f t="shared" si="0"/>
        <v>15435.567402894134</v>
      </c>
      <c r="H12" s="16"/>
      <c r="I12" s="16"/>
    </row>
    <row r="13" spans="1:9" s="19" customFormat="1">
      <c r="A13" s="10">
        <v>18183</v>
      </c>
      <c r="B13" s="37">
        <v>11</v>
      </c>
      <c r="C13" s="21" t="s">
        <v>70</v>
      </c>
      <c r="D13" s="18">
        <v>1</v>
      </c>
      <c r="E13" s="17">
        <v>28.7</v>
      </c>
      <c r="F13" s="6">
        <v>118118</v>
      </c>
      <c r="G13" s="5">
        <f t="shared" si="0"/>
        <v>4115.6097560975613</v>
      </c>
      <c r="H13" s="16"/>
      <c r="I13" s="16"/>
    </row>
    <row r="14" spans="1:9" s="24" customFormat="1">
      <c r="A14" s="10">
        <v>18189</v>
      </c>
      <c r="B14" s="37">
        <v>12</v>
      </c>
      <c r="C14" s="18" t="s">
        <v>69</v>
      </c>
      <c r="D14" s="18">
        <v>1</v>
      </c>
      <c r="E14" s="17">
        <v>17.89</v>
      </c>
      <c r="F14" s="6">
        <v>115555</v>
      </c>
      <c r="G14" s="5">
        <f t="shared" si="0"/>
        <v>6459.1950810508661</v>
      </c>
      <c r="H14" s="16" t="e">
        <f>E14/#REF!%</f>
        <v>#REF!</v>
      </c>
      <c r="I14" s="16" t="e">
        <f>F14/#REF!%</f>
        <v>#REF!</v>
      </c>
    </row>
    <row r="15" spans="1:9" s="20" customFormat="1">
      <c r="A15" s="10">
        <v>18181</v>
      </c>
      <c r="B15" s="37">
        <v>13</v>
      </c>
      <c r="C15" s="21" t="s">
        <v>70</v>
      </c>
      <c r="D15" s="18">
        <v>1</v>
      </c>
      <c r="E15" s="17">
        <v>43.11</v>
      </c>
      <c r="F15" s="23">
        <v>281292.75</v>
      </c>
      <c r="G15" s="5">
        <f t="shared" si="0"/>
        <v>6525</v>
      </c>
      <c r="H15" s="16" t="e">
        <f>E15/#REF!%</f>
        <v>#REF!</v>
      </c>
      <c r="I15" s="16" t="e">
        <f>F16/#REF!%</f>
        <v>#REF!</v>
      </c>
    </row>
    <row r="16" spans="1:9" s="19" customFormat="1">
      <c r="A16" s="10">
        <v>18178</v>
      </c>
      <c r="B16" s="37">
        <v>14</v>
      </c>
      <c r="C16" s="21" t="s">
        <v>71</v>
      </c>
      <c r="D16" s="18">
        <v>1</v>
      </c>
      <c r="E16" s="17">
        <v>11.83</v>
      </c>
      <c r="F16" s="6">
        <v>91888</v>
      </c>
      <c r="G16" s="5">
        <f t="shared" si="0"/>
        <v>7767.3710904480131</v>
      </c>
      <c r="H16" s="22" t="e">
        <f>E16/#REF!%</f>
        <v>#REF!</v>
      </c>
      <c r="I16" s="22" t="e">
        <f>F17/#REF!%</f>
        <v>#REF!</v>
      </c>
    </row>
    <row r="17" spans="1:9" s="20" customFormat="1">
      <c r="A17" s="10">
        <v>18180</v>
      </c>
      <c r="B17" s="37">
        <v>15</v>
      </c>
      <c r="C17" s="18" t="s">
        <v>69</v>
      </c>
      <c r="D17" s="18">
        <v>1</v>
      </c>
      <c r="E17" s="17">
        <v>177.59</v>
      </c>
      <c r="F17" s="6">
        <v>31627</v>
      </c>
      <c r="G17" s="5">
        <f t="shared" si="0"/>
        <v>178.08998254406217</v>
      </c>
      <c r="H17" s="16" t="e">
        <f>E17/#REF!%</f>
        <v>#REF!</v>
      </c>
      <c r="I17" s="16" t="e">
        <f>F18/#REF!%</f>
        <v>#REF!</v>
      </c>
    </row>
    <row r="18" spans="1:9" s="20" customFormat="1">
      <c r="A18" s="10">
        <v>18182</v>
      </c>
      <c r="B18" s="37">
        <v>16</v>
      </c>
      <c r="C18" s="21" t="s">
        <v>70</v>
      </c>
      <c r="D18" s="18">
        <v>1</v>
      </c>
      <c r="E18" s="17">
        <v>74.31</v>
      </c>
      <c r="F18" s="6">
        <v>240169.92</v>
      </c>
      <c r="G18" s="5">
        <f t="shared" si="0"/>
        <v>3232</v>
      </c>
      <c r="H18" s="16"/>
      <c r="I18" s="16"/>
    </row>
    <row r="19" spans="1:9" s="15" customFormat="1">
      <c r="A19" s="10">
        <v>18190</v>
      </c>
      <c r="B19" s="37">
        <v>17</v>
      </c>
      <c r="C19" s="18" t="s">
        <v>69</v>
      </c>
      <c r="D19" s="18">
        <v>1</v>
      </c>
      <c r="E19" s="17">
        <v>18.62</v>
      </c>
      <c r="F19" s="6">
        <v>49910</v>
      </c>
      <c r="G19" s="5">
        <f t="shared" si="0"/>
        <v>2680.4511278195487</v>
      </c>
      <c r="H19" s="16" t="e">
        <f>E19/#REF!%</f>
        <v>#REF!</v>
      </c>
      <c r="I19" s="16" t="e">
        <f>F20/#REF!%</f>
        <v>#REF!</v>
      </c>
    </row>
    <row r="20" spans="1:9" s="15" customFormat="1">
      <c r="A20" s="10">
        <v>18265</v>
      </c>
      <c r="B20" s="37">
        <v>18</v>
      </c>
      <c r="C20" s="18" t="s">
        <v>69</v>
      </c>
      <c r="D20" s="18">
        <v>1</v>
      </c>
      <c r="E20" s="17">
        <v>10.91</v>
      </c>
      <c r="F20" s="6">
        <v>61650</v>
      </c>
      <c r="G20" s="5">
        <f t="shared" si="0"/>
        <v>5650.7791017415211</v>
      </c>
      <c r="H20" s="16"/>
      <c r="I20" s="16"/>
    </row>
    <row r="21" spans="1:9" s="15" customFormat="1" ht="15.75" customHeight="1">
      <c r="A21" s="10">
        <v>18191</v>
      </c>
      <c r="B21" s="37">
        <v>19</v>
      </c>
      <c r="C21" s="18" t="s">
        <v>68</v>
      </c>
      <c r="D21" s="18">
        <v>4</v>
      </c>
      <c r="E21" s="17">
        <v>85.44</v>
      </c>
      <c r="F21" s="6">
        <v>311087.03999999998</v>
      </c>
      <c r="G21" s="5">
        <f t="shared" si="0"/>
        <v>3641</v>
      </c>
      <c r="H21" s="16" t="e">
        <f>E21/#REF!%</f>
        <v>#REF!</v>
      </c>
      <c r="I21" s="16" t="e">
        <f>F22/#REF!%</f>
        <v>#REF!</v>
      </c>
    </row>
    <row r="22" spans="1:9" s="19" customFormat="1" ht="15.75" customHeight="1">
      <c r="A22" s="10">
        <v>18192</v>
      </c>
      <c r="B22" s="37">
        <v>20</v>
      </c>
      <c r="C22" s="18" t="s">
        <v>67</v>
      </c>
      <c r="D22" s="18">
        <v>13</v>
      </c>
      <c r="E22" s="17">
        <v>209.46</v>
      </c>
      <c r="F22" s="6">
        <v>304456.39</v>
      </c>
      <c r="G22" s="5">
        <f t="shared" si="0"/>
        <v>1453.5299818581113</v>
      </c>
      <c r="H22" s="16" t="e">
        <f>E22/#REF!%</f>
        <v>#REF!</v>
      </c>
      <c r="I22" s="16" t="e">
        <f>F23/#REF!%</f>
        <v>#REF!</v>
      </c>
    </row>
    <row r="23" spans="1:9" s="15" customFormat="1" ht="15.75" customHeight="1">
      <c r="A23" s="10">
        <v>18193</v>
      </c>
      <c r="B23" s="37">
        <v>21</v>
      </c>
      <c r="C23" s="18" t="s">
        <v>66</v>
      </c>
      <c r="D23" s="18">
        <v>12</v>
      </c>
      <c r="E23" s="17">
        <v>201.35</v>
      </c>
      <c r="F23" s="6">
        <v>124494.7</v>
      </c>
      <c r="G23" s="5">
        <f t="shared" si="0"/>
        <v>618.29997516761853</v>
      </c>
      <c r="H23" s="16" t="e">
        <f>E23/#REF!%</f>
        <v>#REF!</v>
      </c>
      <c r="I23" s="16" t="e">
        <f>F24/#REF!%</f>
        <v>#REF!</v>
      </c>
    </row>
    <row r="24" spans="1:9" s="15" customFormat="1" ht="15.75" customHeight="1">
      <c r="A24" s="10">
        <v>18194</v>
      </c>
      <c r="B24" s="37">
        <v>22</v>
      </c>
      <c r="C24" s="18" t="s">
        <v>65</v>
      </c>
      <c r="D24" s="18">
        <v>6</v>
      </c>
      <c r="E24" s="17">
        <v>91.74</v>
      </c>
      <c r="F24" s="6">
        <v>8416.2199999999993</v>
      </c>
      <c r="G24" s="5">
        <f t="shared" si="0"/>
        <v>91.739917157183342</v>
      </c>
      <c r="H24" s="16" t="e">
        <f>E24/#REF!%</f>
        <v>#REF!</v>
      </c>
      <c r="I24" s="16" t="e">
        <f>F25/#REF!%</f>
        <v>#REF!</v>
      </c>
    </row>
    <row r="25" spans="1:9" s="20" customFormat="1" ht="15.75" customHeight="1">
      <c r="A25" s="10">
        <v>18195</v>
      </c>
      <c r="B25" s="37">
        <v>23</v>
      </c>
      <c r="C25" s="18" t="s">
        <v>64</v>
      </c>
      <c r="D25" s="18">
        <v>45</v>
      </c>
      <c r="E25" s="17">
        <v>694.43</v>
      </c>
      <c r="F25" s="6">
        <v>108555</v>
      </c>
      <c r="G25" s="5">
        <f t="shared" si="0"/>
        <v>156.32245150699137</v>
      </c>
      <c r="H25" s="16" t="e">
        <f>E25/#REF!%</f>
        <v>#REF!</v>
      </c>
      <c r="I25" s="16" t="e">
        <f>F26/#REF!%</f>
        <v>#REF!</v>
      </c>
    </row>
    <row r="26" spans="1:9" s="15" customFormat="1" ht="15.75" customHeight="1">
      <c r="A26" s="10">
        <v>18196</v>
      </c>
      <c r="B26" s="37">
        <v>24</v>
      </c>
      <c r="C26" s="18" t="s">
        <v>63</v>
      </c>
      <c r="D26" s="18">
        <v>19</v>
      </c>
      <c r="E26" s="17">
        <v>597.98</v>
      </c>
      <c r="F26" s="6">
        <v>23820</v>
      </c>
      <c r="G26" s="5">
        <f t="shared" si="0"/>
        <v>39.834108164152646</v>
      </c>
      <c r="H26" s="16" t="e">
        <f>E26/#REF!%</f>
        <v>#REF!</v>
      </c>
      <c r="I26" s="16" t="e">
        <f>F27/#REF!%</f>
        <v>#REF!</v>
      </c>
    </row>
    <row r="27" spans="1:9" s="15" customFormat="1" ht="15.75" customHeight="1">
      <c r="A27" s="10">
        <v>18197</v>
      </c>
      <c r="B27" s="37">
        <v>25</v>
      </c>
      <c r="C27" s="18" t="s">
        <v>62</v>
      </c>
      <c r="D27" s="18">
        <v>16</v>
      </c>
      <c r="E27" s="17">
        <v>122.33</v>
      </c>
      <c r="F27" s="6">
        <v>341067</v>
      </c>
      <c r="G27" s="5">
        <f t="shared" si="0"/>
        <v>2788.0895937218997</v>
      </c>
      <c r="H27" s="16" t="e">
        <f>E27/#REF!%</f>
        <v>#REF!</v>
      </c>
      <c r="I27" s="16" t="e">
        <f>F28/#REF!%</f>
        <v>#REF!</v>
      </c>
    </row>
    <row r="28" spans="1:9" s="15" customFormat="1" ht="15.75" customHeight="1">
      <c r="A28" s="10">
        <v>18198</v>
      </c>
      <c r="B28" s="37">
        <v>26</v>
      </c>
      <c r="C28" s="18" t="s">
        <v>62</v>
      </c>
      <c r="D28" s="18">
        <v>5</v>
      </c>
      <c r="E28" s="17">
        <v>31.28</v>
      </c>
      <c r="F28" s="6">
        <v>147100</v>
      </c>
      <c r="G28" s="5">
        <f t="shared" si="0"/>
        <v>4702.6854219948846</v>
      </c>
      <c r="H28" s="16" t="e">
        <f>E28/#REF!%</f>
        <v>#REF!</v>
      </c>
      <c r="I28" s="16" t="e">
        <f>F29/#REF!%</f>
        <v>#REF!</v>
      </c>
    </row>
    <row r="29" spans="1:9" s="15" customFormat="1" ht="15.75" customHeight="1">
      <c r="A29" s="10">
        <v>18199</v>
      </c>
      <c r="B29" s="37">
        <v>27</v>
      </c>
      <c r="C29" s="18" t="s">
        <v>61</v>
      </c>
      <c r="D29" s="18">
        <v>3</v>
      </c>
      <c r="E29" s="17">
        <v>18.13</v>
      </c>
      <c r="F29" s="6">
        <v>78000</v>
      </c>
      <c r="G29" s="5">
        <f t="shared" si="0"/>
        <v>4302.2614451185882</v>
      </c>
      <c r="H29" s="16" t="e">
        <f>E29/#REF!%</f>
        <v>#REF!</v>
      </c>
      <c r="I29" s="16" t="e">
        <f>F30/#REF!%</f>
        <v>#REF!</v>
      </c>
    </row>
    <row r="30" spans="1:9" s="15" customFormat="1" ht="15.75" customHeight="1">
      <c r="A30" s="10">
        <v>18200</v>
      </c>
      <c r="B30" s="37">
        <v>28</v>
      </c>
      <c r="C30" s="18" t="s">
        <v>60</v>
      </c>
      <c r="D30" s="18">
        <v>12</v>
      </c>
      <c r="E30" s="17">
        <v>79.91</v>
      </c>
      <c r="F30" s="6">
        <v>110675.35</v>
      </c>
      <c r="G30" s="5">
        <f t="shared" si="0"/>
        <v>1385.0000000000002</v>
      </c>
      <c r="H30" s="16" t="e">
        <f>E30/#REF!%</f>
        <v>#REF!</v>
      </c>
      <c r="I30" s="16" t="e">
        <f>F31/#REF!%</f>
        <v>#REF!</v>
      </c>
    </row>
    <row r="31" spans="1:9" s="15" customFormat="1" ht="15.75" customHeight="1">
      <c r="A31" s="10">
        <v>18201</v>
      </c>
      <c r="B31" s="37">
        <v>29</v>
      </c>
      <c r="C31" s="18" t="s">
        <v>59</v>
      </c>
      <c r="D31" s="18">
        <v>88</v>
      </c>
      <c r="E31" s="17">
        <v>578.70000000000005</v>
      </c>
      <c r="F31" s="6">
        <v>506523</v>
      </c>
      <c r="G31" s="5">
        <f t="shared" si="0"/>
        <v>875.27734577501292</v>
      </c>
      <c r="H31" s="16" t="e">
        <f>E31/#REF!%</f>
        <v>#REF!</v>
      </c>
      <c r="I31" s="16" t="e">
        <f>F32/#REF!%</f>
        <v>#REF!</v>
      </c>
    </row>
    <row r="32" spans="1:9" s="15" customFormat="1" ht="15.75" customHeight="1">
      <c r="A32" s="10">
        <v>18202</v>
      </c>
      <c r="B32" s="37">
        <v>30</v>
      </c>
      <c r="C32" s="18" t="s">
        <v>58</v>
      </c>
      <c r="D32" s="18">
        <v>31</v>
      </c>
      <c r="E32" s="17">
        <v>197.64</v>
      </c>
      <c r="F32" s="6">
        <v>71435</v>
      </c>
      <c r="G32" s="5">
        <f t="shared" si="0"/>
        <v>361.43999190447278</v>
      </c>
      <c r="H32" s="16"/>
      <c r="I32" s="16"/>
    </row>
    <row r="33" spans="1:9" s="15" customFormat="1" ht="15.75" customHeight="1">
      <c r="A33" s="10">
        <v>18203</v>
      </c>
      <c r="B33" s="37">
        <v>31</v>
      </c>
      <c r="C33" s="18" t="s">
        <v>57</v>
      </c>
      <c r="D33" s="18">
        <v>26</v>
      </c>
      <c r="E33" s="17">
        <v>165.27</v>
      </c>
      <c r="F33" s="6">
        <v>9134.4699999999993</v>
      </c>
      <c r="G33" s="5">
        <f t="shared" si="0"/>
        <v>55.269982452955759</v>
      </c>
      <c r="H33" s="16" t="e">
        <f>E33/#REF!%</f>
        <v>#REF!</v>
      </c>
      <c r="I33" s="16" t="e">
        <f>F33/#REF!%</f>
        <v>#REF!</v>
      </c>
    </row>
    <row r="34" spans="1:9" s="20" customFormat="1" ht="15.75" customHeight="1">
      <c r="A34" s="10">
        <v>18204</v>
      </c>
      <c r="B34" s="37">
        <v>32</v>
      </c>
      <c r="C34" s="18" t="s">
        <v>56</v>
      </c>
      <c r="D34" s="18">
        <v>230</v>
      </c>
      <c r="E34" s="17">
        <v>1511.2</v>
      </c>
      <c r="F34" s="6">
        <v>184439</v>
      </c>
      <c r="G34" s="5">
        <f t="shared" si="0"/>
        <v>122.04804129168872</v>
      </c>
      <c r="H34" s="16" t="e">
        <f>E34/#REF!%</f>
        <v>#REF!</v>
      </c>
      <c r="I34" s="16" t="e">
        <f>F34/#REF!%</f>
        <v>#REF!</v>
      </c>
    </row>
    <row r="35" spans="1:9" s="15" customFormat="1" ht="15.75" customHeight="1">
      <c r="A35" s="10">
        <v>18205</v>
      </c>
      <c r="B35" s="37">
        <v>33</v>
      </c>
      <c r="C35" s="18" t="s">
        <v>55</v>
      </c>
      <c r="D35" s="18">
        <v>93</v>
      </c>
      <c r="E35" s="17">
        <v>628.6</v>
      </c>
      <c r="F35" s="6">
        <v>13990</v>
      </c>
      <c r="G35" s="5">
        <f t="shared" ref="G35:G66" si="1">F35/E35</f>
        <v>22.255806554247535</v>
      </c>
      <c r="H35" s="16" t="e">
        <f>E35/#REF!%</f>
        <v>#REF!</v>
      </c>
      <c r="I35" s="16" t="e">
        <f>F35/#REF!%</f>
        <v>#REF!</v>
      </c>
    </row>
    <row r="36" spans="1:9" s="15" customFormat="1" ht="15.75" customHeight="1">
      <c r="A36" s="10">
        <v>18206</v>
      </c>
      <c r="B36" s="37">
        <v>34</v>
      </c>
      <c r="C36" s="18" t="s">
        <v>54</v>
      </c>
      <c r="D36" s="18">
        <v>61</v>
      </c>
      <c r="E36" s="17">
        <v>214.19</v>
      </c>
      <c r="F36" s="6">
        <v>307791</v>
      </c>
      <c r="G36" s="5">
        <f t="shared" si="1"/>
        <v>1436.9998599374387</v>
      </c>
      <c r="H36" s="16" t="e">
        <f>E36/#REF!%</f>
        <v>#REF!</v>
      </c>
      <c r="I36" s="16" t="e">
        <f>F36/#REF!%</f>
        <v>#REF!</v>
      </c>
    </row>
    <row r="37" spans="1:9" s="15" customFormat="1" ht="15.75" customHeight="1">
      <c r="A37" s="10">
        <v>18207</v>
      </c>
      <c r="B37" s="37">
        <v>35</v>
      </c>
      <c r="C37" s="18" t="s">
        <v>53</v>
      </c>
      <c r="D37" s="18">
        <v>20</v>
      </c>
      <c r="E37" s="17">
        <v>71.89</v>
      </c>
      <c r="F37" s="6">
        <v>45555</v>
      </c>
      <c r="G37" s="5">
        <f t="shared" si="1"/>
        <v>633.67645013214633</v>
      </c>
      <c r="H37" s="16" t="e">
        <f>E37/#REF!%</f>
        <v>#REF!</v>
      </c>
      <c r="I37" s="16" t="e">
        <f>F37/#REF!%</f>
        <v>#REF!</v>
      </c>
    </row>
    <row r="38" spans="1:9" s="15" customFormat="1" ht="15.75" customHeight="1">
      <c r="A38" s="10">
        <v>18208</v>
      </c>
      <c r="B38" s="37">
        <v>36</v>
      </c>
      <c r="C38" s="18" t="s">
        <v>52</v>
      </c>
      <c r="D38" s="18">
        <v>323</v>
      </c>
      <c r="E38" s="17">
        <v>1137.01</v>
      </c>
      <c r="F38" s="6">
        <v>593555</v>
      </c>
      <c r="G38" s="5">
        <f t="shared" si="1"/>
        <v>522.03146850071676</v>
      </c>
      <c r="H38" s="16" t="e">
        <f>E38/#REF!%</f>
        <v>#REF!</v>
      </c>
      <c r="I38" s="16" t="e">
        <f>F38/#REF!%</f>
        <v>#REF!</v>
      </c>
    </row>
    <row r="39" spans="1:9" s="15" customFormat="1" ht="15.75" customHeight="1">
      <c r="A39" s="10">
        <v>18209</v>
      </c>
      <c r="B39" s="37">
        <v>37</v>
      </c>
      <c r="C39" s="18" t="s">
        <v>51</v>
      </c>
      <c r="D39" s="18">
        <v>94</v>
      </c>
      <c r="E39" s="17">
        <v>329.19</v>
      </c>
      <c r="F39" s="6">
        <v>59333</v>
      </c>
      <c r="G39" s="5">
        <f t="shared" si="1"/>
        <v>180.2393754366779</v>
      </c>
      <c r="H39" s="16"/>
      <c r="I39" s="16"/>
    </row>
    <row r="40" spans="1:9" s="15" customFormat="1" ht="15.75" customHeight="1">
      <c r="A40" s="10">
        <v>18210</v>
      </c>
      <c r="B40" s="37">
        <v>38</v>
      </c>
      <c r="C40" s="18" t="s">
        <v>50</v>
      </c>
      <c r="D40" s="18">
        <v>77</v>
      </c>
      <c r="E40" s="17">
        <v>260.43</v>
      </c>
      <c r="F40" s="6">
        <v>10747.95</v>
      </c>
      <c r="G40" s="5">
        <f t="shared" si="1"/>
        <v>41.270014975233266</v>
      </c>
      <c r="H40" s="16"/>
      <c r="I40" s="16"/>
    </row>
    <row r="41" spans="1:9" s="15" customFormat="1" ht="15.75" customHeight="1">
      <c r="A41" s="10">
        <v>18211</v>
      </c>
      <c r="B41" s="37">
        <v>39</v>
      </c>
      <c r="C41" s="18" t="s">
        <v>49</v>
      </c>
      <c r="D41" s="18">
        <v>494</v>
      </c>
      <c r="E41" s="17">
        <v>1745.58</v>
      </c>
      <c r="F41" s="6">
        <v>161649</v>
      </c>
      <c r="G41" s="5">
        <f t="shared" si="1"/>
        <v>92.604750283573367</v>
      </c>
      <c r="H41" s="16"/>
      <c r="I41" s="16"/>
    </row>
    <row r="42" spans="1:9" s="15" customFormat="1" ht="15.75" customHeight="1">
      <c r="A42" s="10">
        <v>18212</v>
      </c>
      <c r="B42" s="37">
        <v>40</v>
      </c>
      <c r="C42" s="18" t="s">
        <v>48</v>
      </c>
      <c r="D42" s="18">
        <v>120</v>
      </c>
      <c r="E42" s="17">
        <v>425.73</v>
      </c>
      <c r="F42" s="6">
        <v>7898</v>
      </c>
      <c r="G42" s="5">
        <f t="shared" si="1"/>
        <v>18.551664200314754</v>
      </c>
      <c r="H42" s="16"/>
      <c r="I42" s="16"/>
    </row>
    <row r="43" spans="1:9" s="15" customFormat="1" ht="15.75" customHeight="1">
      <c r="A43" s="10">
        <v>18213</v>
      </c>
      <c r="B43" s="37">
        <v>41</v>
      </c>
      <c r="C43" s="18" t="s">
        <v>47</v>
      </c>
      <c r="D43" s="18">
        <v>158</v>
      </c>
      <c r="E43" s="17">
        <v>349.94</v>
      </c>
      <c r="F43" s="6">
        <v>298499</v>
      </c>
      <c r="G43" s="5">
        <f t="shared" si="1"/>
        <v>853.00051437389266</v>
      </c>
      <c r="H43" s="16" t="e">
        <f>E43/#REF!%</f>
        <v>#REF!</v>
      </c>
      <c r="I43" s="16" t="e">
        <f>F43/#REF!%</f>
        <v>#REF!</v>
      </c>
    </row>
    <row r="44" spans="1:9" s="19" customFormat="1" ht="15.75" customHeight="1">
      <c r="A44" s="10">
        <v>18214</v>
      </c>
      <c r="B44" s="37">
        <v>42</v>
      </c>
      <c r="C44" s="18" t="s">
        <v>46</v>
      </c>
      <c r="D44" s="18">
        <v>38</v>
      </c>
      <c r="E44" s="17">
        <v>85.55</v>
      </c>
      <c r="F44" s="6">
        <v>28777</v>
      </c>
      <c r="G44" s="5">
        <f t="shared" si="1"/>
        <v>336.37638807714785</v>
      </c>
      <c r="H44" s="16" t="e">
        <f>E44/#REF!%</f>
        <v>#REF!</v>
      </c>
      <c r="I44" s="16" t="e">
        <f>F44/#REF!%</f>
        <v>#REF!</v>
      </c>
    </row>
    <row r="45" spans="1:9" s="20" customFormat="1" ht="15.75" customHeight="1">
      <c r="A45" s="10">
        <v>18215</v>
      </c>
      <c r="B45" s="37">
        <v>43</v>
      </c>
      <c r="C45" s="18" t="s">
        <v>45</v>
      </c>
      <c r="D45" s="18">
        <v>860</v>
      </c>
      <c r="E45" s="17">
        <v>1870.29</v>
      </c>
      <c r="F45" s="6">
        <v>633319</v>
      </c>
      <c r="G45" s="5">
        <f t="shared" si="1"/>
        <v>338.62074865395209</v>
      </c>
      <c r="H45" s="16" t="e">
        <f>E45/#REF!%</f>
        <v>#REF!</v>
      </c>
      <c r="I45" s="16" t="e">
        <f>F45/#REF!%</f>
        <v>#REF!</v>
      </c>
    </row>
    <row r="46" spans="1:9" s="20" customFormat="1" ht="15.75" customHeight="1">
      <c r="A46" s="10">
        <v>18216</v>
      </c>
      <c r="B46" s="37">
        <v>44</v>
      </c>
      <c r="C46" s="18" t="s">
        <v>44</v>
      </c>
      <c r="D46" s="18">
        <v>204</v>
      </c>
      <c r="E46" s="17">
        <v>441.13</v>
      </c>
      <c r="F46" s="6">
        <v>55260.36</v>
      </c>
      <c r="G46" s="5">
        <f t="shared" si="1"/>
        <v>125.27001110783669</v>
      </c>
      <c r="H46" s="16" t="e">
        <f>E46/#REF!%</f>
        <v>#REF!</v>
      </c>
      <c r="I46" s="16" t="e">
        <f>F46/#REF!%</f>
        <v>#REF!</v>
      </c>
    </row>
    <row r="47" spans="1:9" s="15" customFormat="1" ht="15.75" customHeight="1">
      <c r="A47" s="10">
        <v>18217</v>
      </c>
      <c r="B47" s="37">
        <v>45</v>
      </c>
      <c r="C47" s="18" t="s">
        <v>43</v>
      </c>
      <c r="D47" s="18">
        <v>173</v>
      </c>
      <c r="E47" s="17">
        <v>378.77</v>
      </c>
      <c r="F47" s="6">
        <v>11844.14</v>
      </c>
      <c r="G47" s="5">
        <f t="shared" si="1"/>
        <v>31.270005544261689</v>
      </c>
      <c r="H47" s="16" t="e">
        <f>E47/#REF!%</f>
        <v>#REF!</v>
      </c>
      <c r="I47" s="16" t="e">
        <f>F47/#REF!%</f>
        <v>#REF!</v>
      </c>
    </row>
    <row r="48" spans="1:9" s="15" customFormat="1" ht="15.75" customHeight="1">
      <c r="A48" s="10">
        <v>18218</v>
      </c>
      <c r="B48" s="37">
        <v>46</v>
      </c>
      <c r="C48" s="18" t="s">
        <v>42</v>
      </c>
      <c r="D48" s="18">
        <v>798</v>
      </c>
      <c r="E48" s="17">
        <v>1771.05</v>
      </c>
      <c r="F48" s="6">
        <v>137419</v>
      </c>
      <c r="G48" s="5">
        <f t="shared" si="1"/>
        <v>77.591824059173945</v>
      </c>
      <c r="H48" s="16"/>
      <c r="I48" s="16"/>
    </row>
    <row r="49" spans="1:9" s="15" customFormat="1" ht="15.75" customHeight="1">
      <c r="A49" s="10">
        <v>18219</v>
      </c>
      <c r="B49" s="37">
        <v>47</v>
      </c>
      <c r="C49" s="18" t="s">
        <v>41</v>
      </c>
      <c r="D49" s="18">
        <v>267</v>
      </c>
      <c r="E49" s="17">
        <v>589.97</v>
      </c>
      <c r="F49" s="6">
        <v>9057</v>
      </c>
      <c r="G49" s="5">
        <f t="shared" si="1"/>
        <v>15.351628048883841</v>
      </c>
      <c r="H49" s="16" t="e">
        <f>E49/#REF!%</f>
        <v>#REF!</v>
      </c>
      <c r="I49" s="16" t="e">
        <f>F49/#REF!%</f>
        <v>#REF!</v>
      </c>
    </row>
    <row r="50" spans="1:9" s="15" customFormat="1" ht="15.75" customHeight="1">
      <c r="A50" s="10">
        <v>18220</v>
      </c>
      <c r="B50" s="37">
        <v>48</v>
      </c>
      <c r="C50" s="18" t="s">
        <v>40</v>
      </c>
      <c r="D50" s="18">
        <v>473</v>
      </c>
      <c r="E50" s="17">
        <v>472.29</v>
      </c>
      <c r="F50" s="6">
        <v>197205</v>
      </c>
      <c r="G50" s="5">
        <f t="shared" si="1"/>
        <v>417.55065743505048</v>
      </c>
      <c r="H50" s="16" t="e">
        <f>E50/#REF!%</f>
        <v>#REF!</v>
      </c>
      <c r="I50" s="16" t="e">
        <f>F50/#REF!%</f>
        <v>#REF!</v>
      </c>
    </row>
    <row r="51" spans="1:9" s="15" customFormat="1" ht="15.75" customHeight="1">
      <c r="A51" s="10">
        <v>18221</v>
      </c>
      <c r="B51" s="37">
        <v>49</v>
      </c>
      <c r="C51" s="18" t="s">
        <v>40</v>
      </c>
      <c r="D51" s="18">
        <v>463</v>
      </c>
      <c r="E51" s="17">
        <v>472.14</v>
      </c>
      <c r="F51" s="6">
        <v>196934.32</v>
      </c>
      <c r="G51" s="5">
        <f t="shared" si="1"/>
        <v>417.11000974287288</v>
      </c>
      <c r="H51" s="16" t="e">
        <f>E51/#REF!%</f>
        <v>#REF!</v>
      </c>
      <c r="I51" s="16" t="e">
        <f>F51/#REF!%</f>
        <v>#REF!</v>
      </c>
    </row>
    <row r="52" spans="1:9" s="15" customFormat="1" ht="15.75" customHeight="1">
      <c r="A52" s="10">
        <v>18222</v>
      </c>
      <c r="B52" s="37">
        <v>50</v>
      </c>
      <c r="C52" s="18" t="s">
        <v>39</v>
      </c>
      <c r="D52" s="18">
        <v>279</v>
      </c>
      <c r="E52" s="17">
        <v>276.61</v>
      </c>
      <c r="F52" s="6">
        <v>41890</v>
      </c>
      <c r="G52" s="5">
        <f t="shared" si="1"/>
        <v>151.44065652001012</v>
      </c>
      <c r="H52" s="16" t="e">
        <f>E52/#REF!%</f>
        <v>#REF!</v>
      </c>
      <c r="I52" s="16" t="e">
        <f>F52/#REF!%</f>
        <v>#REF!</v>
      </c>
    </row>
    <row r="53" spans="1:9" s="19" customFormat="1" ht="15.75" customHeight="1">
      <c r="A53" s="10">
        <v>18223</v>
      </c>
      <c r="B53" s="37">
        <v>51</v>
      </c>
      <c r="C53" s="18" t="s">
        <v>38</v>
      </c>
      <c r="D53" s="18">
        <v>589</v>
      </c>
      <c r="E53" s="17">
        <v>617.11</v>
      </c>
      <c r="F53" s="6">
        <v>180829</v>
      </c>
      <c r="G53" s="5">
        <f t="shared" si="1"/>
        <v>293.02555460128661</v>
      </c>
      <c r="H53" s="16" t="e">
        <f>E53/#REF!%</f>
        <v>#REF!</v>
      </c>
      <c r="I53" s="16" t="e">
        <f>F54/#REF!%</f>
        <v>#REF!</v>
      </c>
    </row>
    <row r="54" spans="1:9" s="19" customFormat="1" ht="15.75" customHeight="1">
      <c r="A54" s="10">
        <v>18224</v>
      </c>
      <c r="B54" s="37">
        <v>52</v>
      </c>
      <c r="C54" s="18" t="s">
        <v>37</v>
      </c>
      <c r="D54" s="18">
        <v>230</v>
      </c>
      <c r="E54" s="17">
        <v>245.06</v>
      </c>
      <c r="F54" s="6">
        <v>40689</v>
      </c>
      <c r="G54" s="5">
        <f t="shared" si="1"/>
        <v>166.03688892516118</v>
      </c>
      <c r="H54" s="16"/>
      <c r="I54" s="16"/>
    </row>
    <row r="55" spans="1:9" s="19" customFormat="1" ht="15.75" customHeight="1">
      <c r="A55" s="10">
        <v>18225</v>
      </c>
      <c r="B55" s="37">
        <v>53</v>
      </c>
      <c r="C55" s="18" t="s">
        <v>36</v>
      </c>
      <c r="D55" s="18">
        <v>2991</v>
      </c>
      <c r="E55" s="17">
        <v>3055.55</v>
      </c>
      <c r="F55" s="6">
        <v>534699.43999999994</v>
      </c>
      <c r="G55" s="5">
        <f t="shared" si="1"/>
        <v>174.99286216884028</v>
      </c>
      <c r="H55" s="16" t="e">
        <f>E55/#REF!%</f>
        <v>#REF!</v>
      </c>
      <c r="I55" s="16" t="e">
        <f>F56/#REF!%</f>
        <v>#REF!</v>
      </c>
    </row>
    <row r="56" spans="1:9" s="19" customFormat="1" ht="15.75" customHeight="1">
      <c r="A56" s="10">
        <v>18226</v>
      </c>
      <c r="B56" s="37">
        <v>54</v>
      </c>
      <c r="C56" s="18" t="s">
        <v>35</v>
      </c>
      <c r="D56" s="18">
        <v>870</v>
      </c>
      <c r="E56" s="17">
        <v>835.17</v>
      </c>
      <c r="F56" s="6">
        <v>78873</v>
      </c>
      <c r="G56" s="5">
        <f t="shared" si="1"/>
        <v>94.439455440209784</v>
      </c>
      <c r="H56" s="16" t="e">
        <f>E56/#REF!%</f>
        <v>#REF!</v>
      </c>
      <c r="I56" s="16" t="e">
        <f>F57/#REF!%</f>
        <v>#REF!</v>
      </c>
    </row>
    <row r="57" spans="1:9" s="19" customFormat="1" ht="15.75" customHeight="1">
      <c r="A57" s="10">
        <v>18227</v>
      </c>
      <c r="B57" s="37">
        <v>55</v>
      </c>
      <c r="C57" s="18" t="s">
        <v>34</v>
      </c>
      <c r="D57" s="18">
        <v>794</v>
      </c>
      <c r="E57" s="17">
        <v>786.73</v>
      </c>
      <c r="F57" s="6">
        <v>51484</v>
      </c>
      <c r="G57" s="5">
        <f t="shared" si="1"/>
        <v>65.440494197501053</v>
      </c>
      <c r="H57" s="16" t="e">
        <f>E57/#REF!%</f>
        <v>#REF!</v>
      </c>
      <c r="I57" s="16" t="e">
        <f>F58/#REF!%</f>
        <v>#REF!</v>
      </c>
    </row>
    <row r="58" spans="1:9" s="19" customFormat="1" ht="15.75" customHeight="1">
      <c r="A58" s="10">
        <v>18228</v>
      </c>
      <c r="B58" s="37">
        <v>56</v>
      </c>
      <c r="C58" s="18" t="s">
        <v>33</v>
      </c>
      <c r="D58" s="18">
        <v>440</v>
      </c>
      <c r="E58" s="17">
        <v>459</v>
      </c>
      <c r="F58" s="6">
        <v>19480</v>
      </c>
      <c r="G58" s="5">
        <f t="shared" si="1"/>
        <v>42.4400871459695</v>
      </c>
      <c r="H58" s="16" t="e">
        <f>E58/#REF!%</f>
        <v>#REF!</v>
      </c>
      <c r="I58" s="16" t="e">
        <f>F59/#REF!%</f>
        <v>#REF!</v>
      </c>
    </row>
    <row r="59" spans="1:9" s="15" customFormat="1" ht="15.75" customHeight="1">
      <c r="A59" s="10">
        <v>18229</v>
      </c>
      <c r="B59" s="37">
        <v>57</v>
      </c>
      <c r="C59" s="18" t="s">
        <v>32</v>
      </c>
      <c r="D59" s="18">
        <v>2898</v>
      </c>
      <c r="E59" s="17">
        <v>2935.34</v>
      </c>
      <c r="F59" s="6">
        <v>167672</v>
      </c>
      <c r="G59" s="5">
        <f t="shared" si="1"/>
        <v>57.121832564541073</v>
      </c>
      <c r="H59" s="16" t="e">
        <f>E59/#REF!%</f>
        <v>#REF!</v>
      </c>
      <c r="I59" s="16" t="e">
        <f>F60/#REF!%</f>
        <v>#REF!</v>
      </c>
    </row>
    <row r="60" spans="1:9" s="19" customFormat="1" ht="15.75" customHeight="1">
      <c r="A60" s="10">
        <v>18230</v>
      </c>
      <c r="B60" s="37">
        <v>58</v>
      </c>
      <c r="C60" s="18" t="s">
        <v>31</v>
      </c>
      <c r="D60" s="18">
        <v>1330</v>
      </c>
      <c r="E60" s="17">
        <v>1339.66</v>
      </c>
      <c r="F60" s="6">
        <v>52255</v>
      </c>
      <c r="G60" s="5">
        <f t="shared" si="1"/>
        <v>39.006165743546866</v>
      </c>
      <c r="H60" s="16" t="e">
        <f>E60/#REF!%</f>
        <v>#REF!</v>
      </c>
      <c r="I60" s="16" t="e">
        <f>F61/#REF!%</f>
        <v>#REF!</v>
      </c>
    </row>
    <row r="61" spans="1:9" s="20" customFormat="1" ht="15.75" customHeight="1">
      <c r="A61" s="10">
        <v>18231</v>
      </c>
      <c r="B61" s="37">
        <v>59</v>
      </c>
      <c r="C61" s="18" t="s">
        <v>30</v>
      </c>
      <c r="D61" s="18">
        <v>1308</v>
      </c>
      <c r="E61" s="17">
        <v>1291.29</v>
      </c>
      <c r="F61" s="6">
        <v>45543.8</v>
      </c>
      <c r="G61" s="5">
        <f t="shared" si="1"/>
        <v>35.270001316512946</v>
      </c>
      <c r="H61" s="16" t="e">
        <f>E61/#REF!%</f>
        <v>#REF!</v>
      </c>
      <c r="I61" s="16" t="e">
        <f>F62/#REF!%</f>
        <v>#REF!</v>
      </c>
    </row>
    <row r="62" spans="1:9" s="20" customFormat="1" ht="15.75" customHeight="1">
      <c r="A62" s="10">
        <v>18232</v>
      </c>
      <c r="B62" s="37">
        <v>60</v>
      </c>
      <c r="C62" s="18" t="s">
        <v>29</v>
      </c>
      <c r="D62" s="18">
        <v>797</v>
      </c>
      <c r="E62" s="17">
        <v>807.14</v>
      </c>
      <c r="F62" s="6">
        <v>24658</v>
      </c>
      <c r="G62" s="5">
        <f t="shared" si="1"/>
        <v>30.549842654310282</v>
      </c>
      <c r="H62" s="16" t="e">
        <f>E62/#REF!%</f>
        <v>#REF!</v>
      </c>
      <c r="I62" s="16" t="e">
        <f>F63/#REF!%</f>
        <v>#REF!</v>
      </c>
    </row>
    <row r="63" spans="1:9" s="19" customFormat="1" ht="15.75" customHeight="1">
      <c r="A63" s="10">
        <v>18233</v>
      </c>
      <c r="B63" s="37">
        <v>61</v>
      </c>
      <c r="C63" s="18" t="s">
        <v>28</v>
      </c>
      <c r="D63" s="18">
        <v>939</v>
      </c>
      <c r="E63" s="17">
        <v>969.33</v>
      </c>
      <c r="F63" s="6">
        <v>11778</v>
      </c>
      <c r="G63" s="5">
        <f t="shared" si="1"/>
        <v>12.150660765683513</v>
      </c>
      <c r="H63" s="16" t="e">
        <f>E63/#REF!%</f>
        <v>#REF!</v>
      </c>
      <c r="I63" s="16" t="e">
        <f>F64/#REF!%</f>
        <v>#REF!</v>
      </c>
    </row>
    <row r="64" spans="1:9" s="15" customFormat="1" ht="15.75" customHeight="1">
      <c r="A64" s="10">
        <v>18234</v>
      </c>
      <c r="B64" s="37">
        <v>62</v>
      </c>
      <c r="C64" s="18" t="s">
        <v>27</v>
      </c>
      <c r="D64" s="18">
        <v>33</v>
      </c>
      <c r="E64" s="17">
        <v>28.93</v>
      </c>
      <c r="F64" s="6">
        <v>6776</v>
      </c>
      <c r="G64" s="5">
        <f t="shared" si="1"/>
        <v>234.22053231939165</v>
      </c>
      <c r="H64" s="16" t="e">
        <f>E64/#REF!%</f>
        <v>#REF!</v>
      </c>
      <c r="I64" s="16" t="e">
        <f>F65/#REF!%</f>
        <v>#REF!</v>
      </c>
    </row>
    <row r="65" spans="1:9" s="15" customFormat="1" ht="15.75" customHeight="1">
      <c r="A65" s="10">
        <v>18235</v>
      </c>
      <c r="B65" s="37">
        <v>63</v>
      </c>
      <c r="C65" s="18" t="s">
        <v>26</v>
      </c>
      <c r="D65" s="14">
        <v>138</v>
      </c>
      <c r="E65" s="17">
        <v>123.65</v>
      </c>
      <c r="F65" s="6">
        <v>15812</v>
      </c>
      <c r="G65" s="5">
        <f t="shared" si="1"/>
        <v>127.8770723817226</v>
      </c>
      <c r="H65" s="16"/>
      <c r="I65" s="16"/>
    </row>
    <row r="66" spans="1:9" s="15" customFormat="1" ht="15.75" customHeight="1">
      <c r="A66" s="10">
        <v>18236</v>
      </c>
      <c r="B66" s="37">
        <v>64</v>
      </c>
      <c r="C66" s="9" t="s">
        <v>25</v>
      </c>
      <c r="D66" s="14">
        <f t="shared" ref="D66:D79" si="2">E66*3.9</f>
        <v>7801.2479999999996</v>
      </c>
      <c r="E66" s="7">
        <v>2000.32</v>
      </c>
      <c r="F66" s="6">
        <v>370060</v>
      </c>
      <c r="G66" s="5">
        <f t="shared" si="1"/>
        <v>185.00039993601024</v>
      </c>
      <c r="H66" s="16"/>
      <c r="I66" s="16"/>
    </row>
    <row r="67" spans="1:9" s="15" customFormat="1" ht="15.75" customHeight="1">
      <c r="A67" s="10">
        <v>18237</v>
      </c>
      <c r="B67" s="37">
        <v>65</v>
      </c>
      <c r="C67" s="9" t="s">
        <v>24</v>
      </c>
      <c r="D67" s="14">
        <f t="shared" si="2"/>
        <v>19282.77</v>
      </c>
      <c r="E67" s="7">
        <v>4944.3</v>
      </c>
      <c r="F67" s="6">
        <v>459819.9</v>
      </c>
      <c r="G67" s="5">
        <f t="shared" ref="G67:G92" si="3">F67/E67</f>
        <v>93</v>
      </c>
      <c r="H67" s="16" t="e">
        <f>E67/#REF!%</f>
        <v>#REF!</v>
      </c>
      <c r="I67" s="16" t="e">
        <f>F67/#REF!%</f>
        <v>#REF!</v>
      </c>
    </row>
    <row r="68" spans="1:9" s="15" customFormat="1" ht="15.75" customHeight="1">
      <c r="A68" s="10">
        <v>18238</v>
      </c>
      <c r="B68" s="37">
        <v>66</v>
      </c>
      <c r="C68" s="9" t="s">
        <v>23</v>
      </c>
      <c r="D68" s="14">
        <f t="shared" si="2"/>
        <v>18941.168999999998</v>
      </c>
      <c r="E68" s="7">
        <v>4856.71</v>
      </c>
      <c r="F68" s="6">
        <v>192922</v>
      </c>
      <c r="G68" s="5">
        <f t="shared" si="3"/>
        <v>39.72277529438653</v>
      </c>
      <c r="H68" s="16" t="e">
        <f>E68/#REF!%</f>
        <v>#REF!</v>
      </c>
      <c r="I68" s="16" t="e">
        <f>F68/#REF!%</f>
        <v>#REF!</v>
      </c>
    </row>
    <row r="69" spans="1:9" s="15" customFormat="1" ht="15.75" customHeight="1">
      <c r="A69" s="10">
        <v>18239</v>
      </c>
      <c r="B69" s="37">
        <v>67</v>
      </c>
      <c r="C69" s="9" t="s">
        <v>22</v>
      </c>
      <c r="D69" s="14">
        <f t="shared" si="2"/>
        <v>13826.982</v>
      </c>
      <c r="E69" s="7">
        <v>3545.38</v>
      </c>
      <c r="F69" s="6">
        <v>232031</v>
      </c>
      <c r="G69" s="5">
        <f t="shared" si="3"/>
        <v>65.446017070102499</v>
      </c>
      <c r="H69" s="16"/>
      <c r="I69" s="16"/>
    </row>
    <row r="70" spans="1:9" s="15" customFormat="1" ht="15.75" customHeight="1">
      <c r="A70" s="10">
        <v>18240</v>
      </c>
      <c r="B70" s="37">
        <v>68</v>
      </c>
      <c r="C70" s="9" t="s">
        <v>21</v>
      </c>
      <c r="D70" s="14">
        <f t="shared" si="2"/>
        <v>12877.41</v>
      </c>
      <c r="E70" s="7">
        <v>3301.9</v>
      </c>
      <c r="F70" s="6">
        <v>132442.42000000001</v>
      </c>
      <c r="G70" s="5">
        <f t="shared" si="3"/>
        <v>40.110972470395836</v>
      </c>
      <c r="H70" s="16"/>
      <c r="I70" s="16"/>
    </row>
    <row r="71" spans="1:9" ht="15.75" customHeight="1">
      <c r="A71" s="10">
        <v>18241</v>
      </c>
      <c r="B71" s="37">
        <v>69</v>
      </c>
      <c r="C71" s="9" t="s">
        <v>20</v>
      </c>
      <c r="D71" s="14">
        <f t="shared" si="2"/>
        <v>7249.6320000000005</v>
      </c>
      <c r="E71" s="7">
        <v>1858.88</v>
      </c>
      <c r="F71" s="6">
        <v>55973.88</v>
      </c>
      <c r="G71" s="5">
        <f t="shared" si="3"/>
        <v>30.111615596488203</v>
      </c>
      <c r="H71" s="12"/>
      <c r="I71" s="12"/>
    </row>
    <row r="72" spans="1:9" ht="15.75" customHeight="1">
      <c r="A72" s="10">
        <v>18242</v>
      </c>
      <c r="B72" s="37">
        <v>70</v>
      </c>
      <c r="C72" s="9" t="s">
        <v>19</v>
      </c>
      <c r="D72" s="14">
        <f t="shared" si="2"/>
        <v>1980.8490000000002</v>
      </c>
      <c r="E72" s="7">
        <v>507.91</v>
      </c>
      <c r="F72" s="6">
        <v>14277</v>
      </c>
      <c r="G72" s="5">
        <f t="shared" si="3"/>
        <v>28.109310704652398</v>
      </c>
      <c r="H72" s="12"/>
      <c r="I72" s="12"/>
    </row>
    <row r="73" spans="1:9" ht="15.75" customHeight="1">
      <c r="A73" s="10">
        <v>18243</v>
      </c>
      <c r="B73" s="37">
        <v>71</v>
      </c>
      <c r="C73" s="9" t="s">
        <v>18</v>
      </c>
      <c r="D73" s="14">
        <f t="shared" si="2"/>
        <v>10228.803</v>
      </c>
      <c r="E73" s="7">
        <v>2622.77</v>
      </c>
      <c r="F73" s="6">
        <v>48575</v>
      </c>
      <c r="G73" s="5">
        <f t="shared" si="3"/>
        <v>18.520495506658989</v>
      </c>
      <c r="H73" s="12"/>
      <c r="I73" s="12"/>
    </row>
    <row r="74" spans="1:9" ht="15.75" customHeight="1">
      <c r="A74" s="10">
        <v>18244</v>
      </c>
      <c r="B74" s="37">
        <v>72</v>
      </c>
      <c r="C74" s="9" t="s">
        <v>17</v>
      </c>
      <c r="D74" s="14">
        <f t="shared" si="2"/>
        <v>5324.5140000000001</v>
      </c>
      <c r="E74" s="7">
        <v>1365.26</v>
      </c>
      <c r="F74" s="6">
        <v>29066</v>
      </c>
      <c r="G74" s="5">
        <f t="shared" si="3"/>
        <v>21.289717709447284</v>
      </c>
      <c r="H74" s="12"/>
      <c r="I74" s="12"/>
    </row>
    <row r="75" spans="1:9" ht="15.75" customHeight="1">
      <c r="A75" s="10">
        <v>18245</v>
      </c>
      <c r="B75" s="37">
        <v>73</v>
      </c>
      <c r="C75" s="9" t="s">
        <v>16</v>
      </c>
      <c r="D75" s="14">
        <f t="shared" si="2"/>
        <v>6069.6479999999992</v>
      </c>
      <c r="E75" s="7">
        <v>1556.32</v>
      </c>
      <c r="F75" s="6">
        <v>10178</v>
      </c>
      <c r="G75" s="5">
        <f t="shared" si="3"/>
        <v>6.5397861622288476</v>
      </c>
      <c r="H75" s="12"/>
      <c r="I75" s="12"/>
    </row>
    <row r="76" spans="1:9" ht="15.75" customHeight="1">
      <c r="A76" s="10">
        <v>18246</v>
      </c>
      <c r="B76" s="37">
        <v>74</v>
      </c>
      <c r="C76" s="9" t="s">
        <v>15</v>
      </c>
      <c r="D76" s="14">
        <f t="shared" si="2"/>
        <v>1059.9029999999998</v>
      </c>
      <c r="E76" s="7">
        <v>271.77</v>
      </c>
      <c r="F76" s="6">
        <v>34515</v>
      </c>
      <c r="G76" s="5">
        <f t="shared" si="3"/>
        <v>127.0007727122199</v>
      </c>
      <c r="H76" s="12"/>
      <c r="I76" s="12"/>
    </row>
    <row r="77" spans="1:9" ht="15.75" customHeight="1">
      <c r="A77" s="10">
        <v>18247</v>
      </c>
      <c r="B77" s="37">
        <v>75</v>
      </c>
      <c r="C77" s="9" t="s">
        <v>14</v>
      </c>
      <c r="D77" s="14">
        <f t="shared" si="2"/>
        <v>2278.9650000000001</v>
      </c>
      <c r="E77" s="7">
        <v>584.35</v>
      </c>
      <c r="F77" s="6">
        <v>41876</v>
      </c>
      <c r="G77" s="5">
        <f t="shared" si="3"/>
        <v>71.66253101736973</v>
      </c>
      <c r="H77" s="12"/>
      <c r="I77" s="12"/>
    </row>
    <row r="78" spans="1:9" ht="15.75" customHeight="1">
      <c r="A78" s="10">
        <v>18248</v>
      </c>
      <c r="B78" s="37">
        <v>76</v>
      </c>
      <c r="C78" s="9" t="s">
        <v>13</v>
      </c>
      <c r="D78" s="14">
        <f t="shared" si="2"/>
        <v>1339.299</v>
      </c>
      <c r="E78" s="7">
        <v>343.41</v>
      </c>
      <c r="F78" s="6">
        <v>13135</v>
      </c>
      <c r="G78" s="5">
        <f t="shared" si="3"/>
        <v>38.248740572493517</v>
      </c>
      <c r="H78" s="12"/>
      <c r="I78" s="12"/>
    </row>
    <row r="79" spans="1:9" ht="15.75" customHeight="1">
      <c r="A79" s="10">
        <v>18249</v>
      </c>
      <c r="B79" s="37">
        <v>77</v>
      </c>
      <c r="C79" s="9" t="s">
        <v>12</v>
      </c>
      <c r="D79" s="14">
        <f t="shared" si="2"/>
        <v>1216.2540000000001</v>
      </c>
      <c r="E79" s="7">
        <v>311.86</v>
      </c>
      <c r="F79" s="6">
        <v>9208.4599999999991</v>
      </c>
      <c r="G79" s="5">
        <f t="shared" si="3"/>
        <v>29.527544410953627</v>
      </c>
      <c r="H79" s="12"/>
      <c r="I79" s="12"/>
    </row>
    <row r="80" spans="1:9" ht="15.75" customHeight="1">
      <c r="A80" s="10">
        <v>18250</v>
      </c>
      <c r="B80" s="37">
        <v>78</v>
      </c>
      <c r="C80" s="9" t="s">
        <v>11</v>
      </c>
      <c r="D80" s="8">
        <f>E80*13.3</f>
        <v>32369.407000000003</v>
      </c>
      <c r="E80" s="7">
        <v>2433.79</v>
      </c>
      <c r="F80" s="6">
        <v>287187</v>
      </c>
      <c r="G80" s="5">
        <f t="shared" si="3"/>
        <v>117.99990960600545</v>
      </c>
      <c r="H80" s="12"/>
      <c r="I80" s="12"/>
    </row>
    <row r="81" spans="1:9" ht="15.75" customHeight="1">
      <c r="A81" s="10">
        <v>18251</v>
      </c>
      <c r="B81" s="37">
        <v>79</v>
      </c>
      <c r="C81" s="9" t="s">
        <v>10</v>
      </c>
      <c r="D81" s="8">
        <f>E81*13.3</f>
        <v>74942.441000000006</v>
      </c>
      <c r="E81" s="7">
        <v>5634.77</v>
      </c>
      <c r="F81" s="6">
        <v>346828</v>
      </c>
      <c r="G81" s="5">
        <f t="shared" si="3"/>
        <v>61.551403162862009</v>
      </c>
      <c r="H81" s="12"/>
      <c r="I81" s="12"/>
    </row>
    <row r="82" spans="1:9" ht="15.75" customHeight="1">
      <c r="A82" s="10">
        <v>18252</v>
      </c>
      <c r="B82" s="37">
        <v>80</v>
      </c>
      <c r="C82" s="9" t="s">
        <v>9</v>
      </c>
      <c r="D82" s="8">
        <f>E82*13.3</f>
        <v>82531.953000000009</v>
      </c>
      <c r="E82" s="7">
        <v>6205.41</v>
      </c>
      <c r="F82" s="6">
        <v>161902</v>
      </c>
      <c r="G82" s="5">
        <f t="shared" si="3"/>
        <v>26.090459776227519</v>
      </c>
      <c r="H82" s="12"/>
      <c r="I82" s="12"/>
    </row>
    <row r="83" spans="1:9" ht="15.75" customHeight="1">
      <c r="A83" s="10">
        <v>18253</v>
      </c>
      <c r="B83" s="37">
        <v>81</v>
      </c>
      <c r="C83" s="9" t="s">
        <v>8</v>
      </c>
      <c r="D83" s="8">
        <f>E83*13.3</f>
        <v>60854.283000000003</v>
      </c>
      <c r="E83" s="7">
        <v>4575.51</v>
      </c>
      <c r="F83" s="6">
        <v>110132</v>
      </c>
      <c r="G83" s="5">
        <f t="shared" si="3"/>
        <v>24.069885105704063</v>
      </c>
      <c r="H83" s="12"/>
      <c r="I83" s="12"/>
    </row>
    <row r="84" spans="1:9" ht="15.75" customHeight="1">
      <c r="A84" s="10">
        <v>18254</v>
      </c>
      <c r="B84" s="37">
        <v>82</v>
      </c>
      <c r="C84" s="9" t="s">
        <v>8</v>
      </c>
      <c r="D84" s="8">
        <f>E84*13.3</f>
        <v>60864.258000000009</v>
      </c>
      <c r="E84" s="7">
        <v>4576.26</v>
      </c>
      <c r="F84" s="6">
        <v>105667</v>
      </c>
      <c r="G84" s="5">
        <f t="shared" si="3"/>
        <v>23.090252739136325</v>
      </c>
      <c r="H84" s="12"/>
      <c r="I84" s="12"/>
    </row>
    <row r="85" spans="1:9" ht="15.75" customHeight="1">
      <c r="A85" s="10">
        <v>18255</v>
      </c>
      <c r="B85" s="37">
        <v>83</v>
      </c>
      <c r="C85" s="9" t="s">
        <v>7</v>
      </c>
      <c r="D85" s="8">
        <f>E85*17</f>
        <v>9619.7900000000009</v>
      </c>
      <c r="E85" s="7">
        <v>565.87</v>
      </c>
      <c r="F85" s="6">
        <v>30330</v>
      </c>
      <c r="G85" s="5">
        <f t="shared" si="3"/>
        <v>53.598883135702543</v>
      </c>
      <c r="H85" s="12"/>
      <c r="I85" s="12"/>
    </row>
    <row r="86" spans="1:9" ht="15.75" customHeight="1">
      <c r="A86" s="10">
        <v>18256</v>
      </c>
      <c r="B86" s="37">
        <v>84</v>
      </c>
      <c r="C86" s="9" t="s">
        <v>6</v>
      </c>
      <c r="D86" s="8">
        <f>E86*17</f>
        <v>8880.2900000000009</v>
      </c>
      <c r="E86" s="7">
        <v>522.37</v>
      </c>
      <c r="F86" s="6">
        <v>12625</v>
      </c>
      <c r="G86" s="5">
        <f t="shared" si="3"/>
        <v>24.168692689090108</v>
      </c>
      <c r="H86" s="12"/>
      <c r="I86" s="12"/>
    </row>
    <row r="87" spans="1:9" ht="15.75" customHeight="1">
      <c r="A87" s="10">
        <v>18257</v>
      </c>
      <c r="B87" s="37">
        <v>85</v>
      </c>
      <c r="C87" s="9" t="s">
        <v>5</v>
      </c>
      <c r="D87" s="8">
        <f>E87*17</f>
        <v>4286.72</v>
      </c>
      <c r="E87" s="7">
        <v>252.16</v>
      </c>
      <c r="F87" s="6">
        <v>4675.04</v>
      </c>
      <c r="G87" s="5">
        <f t="shared" si="3"/>
        <v>18.539974619289339</v>
      </c>
      <c r="H87" s="12"/>
      <c r="I87" s="12"/>
    </row>
    <row r="88" spans="1:9" ht="15.75" customHeight="1">
      <c r="A88" s="10">
        <v>18258</v>
      </c>
      <c r="B88" s="37">
        <v>86</v>
      </c>
      <c r="C88" s="9" t="s">
        <v>4</v>
      </c>
      <c r="D88" s="11">
        <f>E88*39.1</f>
        <v>22192.769</v>
      </c>
      <c r="E88" s="7">
        <v>567.59</v>
      </c>
      <c r="F88" s="13">
        <v>54488.639999999999</v>
      </c>
      <c r="G88" s="5">
        <f t="shared" si="3"/>
        <v>96</v>
      </c>
      <c r="H88" s="12"/>
      <c r="I88" s="12"/>
    </row>
    <row r="89" spans="1:9" ht="15.75" customHeight="1">
      <c r="A89" s="10">
        <v>18259</v>
      </c>
      <c r="B89" s="37">
        <v>87</v>
      </c>
      <c r="C89" s="9" t="s">
        <v>3</v>
      </c>
      <c r="D89" s="11">
        <f>E89*39.1</f>
        <v>108140.04300000001</v>
      </c>
      <c r="E89" s="7">
        <v>2765.73</v>
      </c>
      <c r="F89" s="6">
        <v>148132</v>
      </c>
      <c r="G89" s="5">
        <f t="shared" si="3"/>
        <v>53.559819649785048</v>
      </c>
      <c r="H89" s="4"/>
      <c r="I89" s="4"/>
    </row>
    <row r="90" spans="1:9" ht="15.75" customHeight="1">
      <c r="A90" s="10">
        <v>18260</v>
      </c>
      <c r="B90" s="37">
        <v>88</v>
      </c>
      <c r="C90" s="9" t="s">
        <v>2</v>
      </c>
      <c r="D90" s="11">
        <f>E90*39.1</f>
        <v>121189.66800000001</v>
      </c>
      <c r="E90" s="7">
        <v>3099.48</v>
      </c>
      <c r="F90" s="6">
        <v>81426</v>
      </c>
      <c r="G90" s="5">
        <f t="shared" si="3"/>
        <v>26.270858337527585</v>
      </c>
      <c r="H90" s="4"/>
      <c r="I90" s="4"/>
    </row>
    <row r="91" spans="1:9" ht="15.75" customHeight="1">
      <c r="A91" s="10">
        <v>18261</v>
      </c>
      <c r="B91" s="37">
        <v>89</v>
      </c>
      <c r="C91" s="9" t="s">
        <v>1</v>
      </c>
      <c r="D91" s="11">
        <f>E91*39.1</f>
        <v>33312.027000000002</v>
      </c>
      <c r="E91" s="7">
        <v>851.97</v>
      </c>
      <c r="F91" s="6">
        <v>10403</v>
      </c>
      <c r="G91" s="5">
        <f t="shared" si="3"/>
        <v>12.210523844736317</v>
      </c>
      <c r="H91" s="4"/>
      <c r="I91" s="4"/>
    </row>
    <row r="92" spans="1:9" ht="15.75" customHeight="1">
      <c r="A92" s="10">
        <v>18262</v>
      </c>
      <c r="B92" s="37">
        <v>90</v>
      </c>
      <c r="C92" s="9" t="s">
        <v>0</v>
      </c>
      <c r="D92" s="8">
        <f>E92*64.4</f>
        <v>105804.69200000001</v>
      </c>
      <c r="E92" s="7">
        <v>1642.93</v>
      </c>
      <c r="F92" s="6">
        <v>52119</v>
      </c>
      <c r="G92" s="5">
        <f t="shared" si="3"/>
        <v>31.723201840614024</v>
      </c>
      <c r="H92" s="4"/>
      <c r="I92" s="4"/>
    </row>
    <row r="93" spans="1:9">
      <c r="D93" s="3"/>
      <c r="E93" s="2"/>
    </row>
    <row r="94" spans="1:9">
      <c r="D94" s="3"/>
      <c r="E94" s="2"/>
    </row>
    <row r="95" spans="1:9">
      <c r="E95" s="2"/>
    </row>
    <row r="96" spans="1:9">
      <c r="E96" s="1"/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Cullinan</vt:lpstr>
      <vt:lpstr>Cullinan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Office 2008 Converter</cp:lastModifiedBy>
  <dcterms:created xsi:type="dcterms:W3CDTF">2013-12-16T11:41:28Z</dcterms:created>
  <dcterms:modified xsi:type="dcterms:W3CDTF">2014-01-01T13:45:17Z</dcterms:modified>
</cp:coreProperties>
</file>