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Cullinan" sheetId="1" r:id="rId1"/>
  </sheets>
  <calcPr calcId="144525"/>
</workbook>
</file>

<file path=xl/calcChain.xml><?xml version="1.0" encoding="utf-8"?>
<calcChain xmlns="http://schemas.openxmlformats.org/spreadsheetml/2006/main">
  <c r="F3" i="1" l="1"/>
  <c r="A4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</calcChain>
</file>

<file path=xl/sharedStrings.xml><?xml version="1.0" encoding="utf-8"?>
<sst xmlns="http://schemas.openxmlformats.org/spreadsheetml/2006/main" count="88" uniqueCount="74">
  <si>
    <t>-3+1 R.O.M</t>
  </si>
  <si>
    <t>-5+3 POOR</t>
  </si>
  <si>
    <t>-5+3 BROWN</t>
  </si>
  <si>
    <t>-5+3 CLIVAGE</t>
  </si>
  <si>
    <t>-5+3 GEM</t>
  </si>
  <si>
    <t>-9+3 POOR FLATS</t>
  </si>
  <si>
    <t>-9+3 BROWN FLATS</t>
  </si>
  <si>
    <t>-9+3 GEM/CLIV FLATS</t>
  </si>
  <si>
    <t>-9+5 POOR</t>
  </si>
  <si>
    <t>-9+5 BROWN</t>
  </si>
  <si>
    <t>-9+5 CLIVAGE</t>
  </si>
  <si>
    <t>-9+5 GEM</t>
  </si>
  <si>
    <t>+11/+9 MELEE POOR FLATS</t>
  </si>
  <si>
    <t>+11/+9 MELEE BROWN FLATS</t>
  </si>
  <si>
    <t>+11/+9 MELEE CLIV FLATS</t>
  </si>
  <si>
    <t>+11/+9 MELEE GEM FLATS</t>
  </si>
  <si>
    <t>+11/+9 MELEE COMM/BRT</t>
  </si>
  <si>
    <t>+11/+9 MELEE POOR GREY</t>
  </si>
  <si>
    <t>+11/+9 MELEE POOR BROWN</t>
  </si>
  <si>
    <t>+11/+9 MELEE BROWN BLK</t>
  </si>
  <si>
    <t>+11/+9 MELEE DARK BROWN</t>
  </si>
  <si>
    <t>+11/+9 MELEE MID BROWN</t>
  </si>
  <si>
    <t>+11/+9 MELEE LIGHT BROWN</t>
  </si>
  <si>
    <t>+11/+9 MELEE POOR CLIV</t>
  </si>
  <si>
    <t>+11/+9 MELEE CLIVAGE</t>
  </si>
  <si>
    <t>+11/+9 MELEE GEM</t>
  </si>
  <si>
    <t>3-6GR COMM/BRT</t>
  </si>
  <si>
    <t>3-6GR POOR GREY MIX</t>
  </si>
  <si>
    <t>3-6GR POOR BROWN</t>
  </si>
  <si>
    <t>3-6GR DARK BROWN</t>
  </si>
  <si>
    <t>3-6GR POOR CLIVAGE</t>
  </si>
  <si>
    <t>3-6GR BROWN MIX</t>
  </si>
  <si>
    <t>3-6GR LIGHT BROWN CLIV</t>
  </si>
  <si>
    <t>3-6GR CLIVAGE</t>
  </si>
  <si>
    <t>3-6GR MIXED BLK Z LOW</t>
  </si>
  <si>
    <t>3-6GR MIXED BLK Z</t>
  </si>
  <si>
    <t>3-6GR LIGHT BROWN GEM</t>
  </si>
  <si>
    <t>3-6GR GEM</t>
  </si>
  <si>
    <t>2-2.5CT COMM/BRT</t>
  </si>
  <si>
    <t>2-2.5CT POOR CLIVAGE</t>
  </si>
  <si>
    <t>2-2.5CT POOR BROWN</t>
  </si>
  <si>
    <t>2-2.5CT BROWN MIX</t>
  </si>
  <si>
    <t>2-2.5CT CLIVAGE</t>
  </si>
  <si>
    <t>2-2.5CT BROWN GEM</t>
  </si>
  <si>
    <t>2-2.5CT GEM</t>
  </si>
  <si>
    <t>3-4CT COMM/BRT</t>
  </si>
  <si>
    <t>3-4CT POOR CLIVAGE</t>
  </si>
  <si>
    <t>3-4CT POOR BROWN</t>
  </si>
  <si>
    <t>3-4CT BROWN MIX</t>
  </si>
  <si>
    <t>3-4CT CLIVAGE</t>
  </si>
  <si>
    <t>3-4CT BROWN GEM</t>
  </si>
  <si>
    <t>3-4CT GEM</t>
  </si>
  <si>
    <t>5-10CT COMM/BRT</t>
  </si>
  <si>
    <t>5-10CT POOR CLIVAGE</t>
  </si>
  <si>
    <t>5-10CT POOR BROWN</t>
  </si>
  <si>
    <t>5-10CT BROWN MIX</t>
  </si>
  <si>
    <t>5-10CT CLIVAGE</t>
  </si>
  <si>
    <t>5-10CT BROWN GEM</t>
  </si>
  <si>
    <t>5-10CT  GEM</t>
  </si>
  <si>
    <t>+10.8CT COMM/BRT</t>
  </si>
  <si>
    <t>+10.8CT POOR CLIVAGE</t>
  </si>
  <si>
    <t>+10.8CT BROWN MIX</t>
  </si>
  <si>
    <t>+10.8CT CLIVAGE</t>
  </si>
  <si>
    <t>+10.8CT BROWN GEM</t>
  </si>
  <si>
    <t>SINGLE STONE (GREY/BLUE)</t>
  </si>
  <si>
    <t>+10.8CT SINGLE STONE</t>
  </si>
  <si>
    <t>+10.8CT SINGLE STONE (BROWN)</t>
  </si>
  <si>
    <t>$ PER CARAT SOLD</t>
  </si>
  <si>
    <t>ACTUAL SELLING PRICE</t>
  </si>
  <si>
    <t>WEIGHT</t>
  </si>
  <si>
    <t>AMT OF STONES</t>
  </si>
  <si>
    <t>DESCRIPTION</t>
  </si>
  <si>
    <t>LOT NOT</t>
  </si>
  <si>
    <t>CULLINAN DIAMOND MINE OCTOBER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</si>
</sst>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"/>
    <numFmt numFmtId="165" formatCode="[$$-2409]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0" fillId="0" borderId="0" xfId="0" applyBorder="1"/>
    <xf numFmtId="4" fontId="0" fillId="0" borderId="0" xfId="0" applyNumberFormat="1" applyBorder="1"/>
    <xf numFmtId="0" fontId="2" fillId="0" borderId="0" xfId="0" applyFont="1"/>
    <xf numFmtId="0" fontId="2" fillId="0" borderId="0" xfId="0" applyFont="1" applyBorder="1"/>
    <xf numFmtId="4" fontId="2" fillId="0" borderId="0" xfId="0" applyNumberFormat="1" applyFont="1" applyBorder="1" applyAlignment="1">
      <alignment horizontal="left"/>
    </xf>
    <xf numFmtId="164" fontId="0" fillId="0" borderId="0" xfId="0" applyNumberFormat="1"/>
    <xf numFmtId="2" fontId="2" fillId="0" borderId="0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2" borderId="0" xfId="0" applyFill="1"/>
    <xf numFmtId="3" fontId="4" fillId="0" borderId="3" xfId="0" applyNumberFormat="1" applyFont="1" applyFill="1" applyBorder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1" fontId="0" fillId="0" borderId="1" xfId="0" applyNumberFormat="1" applyBorder="1" applyAlignment="1">
      <alignment horizontal="center"/>
    </xf>
    <xf numFmtId="164" fontId="3" fillId="2" borderId="0" xfId="0" applyNumberFormat="1" applyFont="1" applyFill="1"/>
    <xf numFmtId="0" fontId="3" fillId="2" borderId="0" xfId="0" applyFont="1" applyFill="1"/>
    <xf numFmtId="0" fontId="4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B90" sqref="B90"/>
    </sheetView>
  </sheetViews>
  <sheetFormatPr defaultRowHeight="15" x14ac:dyDescent="0.25"/>
  <cols>
    <col min="1" max="1" width="11.7109375" customWidth="1"/>
    <col min="2" max="2" width="36.85546875" customWidth="1"/>
    <col min="3" max="3" width="16.5703125" customWidth="1"/>
    <col min="4" max="4" width="16.7109375" customWidth="1"/>
    <col min="5" max="5" width="21.7109375" customWidth="1"/>
    <col min="6" max="6" width="18.140625" customWidth="1"/>
  </cols>
  <sheetData>
    <row r="1" spans="1:6" ht="33.75" x14ac:dyDescent="0.5">
      <c r="A1" s="30" t="s">
        <v>73</v>
      </c>
      <c r="B1" s="30"/>
      <c r="C1" s="30"/>
      <c r="D1" s="30"/>
      <c r="E1" s="30"/>
      <c r="F1" s="30"/>
    </row>
    <row r="2" spans="1:6" s="26" customFormat="1" x14ac:dyDescent="0.25">
      <c r="A2" s="29" t="s">
        <v>72</v>
      </c>
      <c r="B2" s="27" t="s">
        <v>71</v>
      </c>
      <c r="C2" s="27" t="s">
        <v>70</v>
      </c>
      <c r="D2" s="28" t="s">
        <v>69</v>
      </c>
      <c r="E2" s="27" t="s">
        <v>68</v>
      </c>
      <c r="F2" s="27" t="s">
        <v>67</v>
      </c>
    </row>
    <row r="3" spans="1:6" s="17" customFormat="1" x14ac:dyDescent="0.25">
      <c r="A3" s="15">
        <v>19517</v>
      </c>
      <c r="B3" s="24" t="s">
        <v>66</v>
      </c>
      <c r="C3" s="15">
        <v>1</v>
      </c>
      <c r="D3" s="12">
        <v>123.45</v>
      </c>
      <c r="E3" s="11"/>
      <c r="F3" s="10">
        <f>E3/D3</f>
        <v>0</v>
      </c>
    </row>
    <row r="4" spans="1:6" s="19" customFormat="1" x14ac:dyDescent="0.25">
      <c r="A4" s="15">
        <f>A3+1</f>
        <v>19518</v>
      </c>
      <c r="B4" s="25" t="s">
        <v>65</v>
      </c>
      <c r="C4" s="15">
        <v>1</v>
      </c>
      <c r="D4" s="12">
        <v>36.159999999999997</v>
      </c>
      <c r="E4" s="11"/>
      <c r="F4" s="10">
        <f>E4/D4</f>
        <v>0</v>
      </c>
    </row>
    <row r="5" spans="1:6" s="19" customFormat="1" x14ac:dyDescent="0.25">
      <c r="A5" s="15">
        <f>A4+1</f>
        <v>19519</v>
      </c>
      <c r="B5" s="24" t="s">
        <v>66</v>
      </c>
      <c r="C5" s="15">
        <v>1</v>
      </c>
      <c r="D5" s="12">
        <v>91.24</v>
      </c>
      <c r="E5" s="11">
        <v>425111</v>
      </c>
      <c r="F5" s="10">
        <f>E5/D5</f>
        <v>4659.2612889083739</v>
      </c>
    </row>
    <row r="6" spans="1:6" s="19" customFormat="1" x14ac:dyDescent="0.25">
      <c r="A6" s="15">
        <f>A5+1</f>
        <v>19520</v>
      </c>
      <c r="B6" s="24" t="s">
        <v>66</v>
      </c>
      <c r="C6" s="15">
        <v>1</v>
      </c>
      <c r="D6" s="12">
        <v>77.09</v>
      </c>
      <c r="E6" s="11">
        <v>491111</v>
      </c>
      <c r="F6" s="10">
        <f>E6/D6</f>
        <v>6370.6187572966655</v>
      </c>
    </row>
    <row r="7" spans="1:6" s="19" customFormat="1" x14ac:dyDescent="0.25">
      <c r="A7" s="15">
        <f>A6+1</f>
        <v>19521</v>
      </c>
      <c r="B7" s="14" t="s">
        <v>65</v>
      </c>
      <c r="C7" s="15">
        <v>1</v>
      </c>
      <c r="D7" s="12">
        <v>17.78</v>
      </c>
      <c r="E7" s="11">
        <v>354900</v>
      </c>
      <c r="F7" s="10">
        <f>E7/D7</f>
        <v>19960.629921259842</v>
      </c>
    </row>
    <row r="8" spans="1:6" s="19" customFormat="1" x14ac:dyDescent="0.25">
      <c r="A8" s="15">
        <f>A7+1</f>
        <v>19522</v>
      </c>
      <c r="B8" s="25" t="s">
        <v>65</v>
      </c>
      <c r="C8" s="15">
        <v>1</v>
      </c>
      <c r="D8" s="12">
        <v>19.55</v>
      </c>
      <c r="E8" s="11">
        <v>291705</v>
      </c>
      <c r="F8" s="10">
        <f>E8/D8</f>
        <v>14920.971867007673</v>
      </c>
    </row>
    <row r="9" spans="1:6" s="19" customFormat="1" x14ac:dyDescent="0.25">
      <c r="A9" s="15">
        <f>A8+1</f>
        <v>19523</v>
      </c>
      <c r="B9" s="14" t="s">
        <v>65</v>
      </c>
      <c r="C9" s="15">
        <v>1</v>
      </c>
      <c r="D9" s="12">
        <v>12.6</v>
      </c>
      <c r="E9" s="11">
        <v>337512</v>
      </c>
      <c r="F9" s="10">
        <f>E9/D9</f>
        <v>26786.666666666668</v>
      </c>
    </row>
    <row r="10" spans="1:6" s="19" customFormat="1" x14ac:dyDescent="0.25">
      <c r="A10" s="15">
        <f>A9+1</f>
        <v>19524</v>
      </c>
      <c r="B10" s="14" t="s">
        <v>65</v>
      </c>
      <c r="C10" s="15">
        <v>1</v>
      </c>
      <c r="D10" s="12">
        <v>11.23</v>
      </c>
      <c r="E10" s="11">
        <v>222222</v>
      </c>
      <c r="F10" s="10">
        <f>E10/D10</f>
        <v>19788.245770258236</v>
      </c>
    </row>
    <row r="11" spans="1:6" s="19" customFormat="1" x14ac:dyDescent="0.25">
      <c r="A11" s="15">
        <f>A10+1</f>
        <v>19525</v>
      </c>
      <c r="B11" s="14" t="s">
        <v>65</v>
      </c>
      <c r="C11" s="15">
        <v>1</v>
      </c>
      <c r="D11" s="12">
        <v>19.05</v>
      </c>
      <c r="E11" s="11">
        <v>143217</v>
      </c>
      <c r="F11" s="10">
        <f>E11/D11</f>
        <v>7517.9527559055114</v>
      </c>
    </row>
    <row r="12" spans="1:6" s="19" customFormat="1" x14ac:dyDescent="0.25">
      <c r="A12" s="15">
        <f>A11+1</f>
        <v>19526</v>
      </c>
      <c r="B12" s="24" t="s">
        <v>64</v>
      </c>
      <c r="C12" s="15">
        <v>1</v>
      </c>
      <c r="D12" s="12">
        <v>10.62</v>
      </c>
      <c r="E12" s="11">
        <v>31000</v>
      </c>
      <c r="F12" s="10">
        <f>E12/D12</f>
        <v>2919.0207156308852</v>
      </c>
    </row>
    <row r="13" spans="1:6" s="19" customFormat="1" x14ac:dyDescent="0.25">
      <c r="A13" s="15">
        <f>A12+1</f>
        <v>19527</v>
      </c>
      <c r="B13" s="24" t="s">
        <v>64</v>
      </c>
      <c r="C13" s="15">
        <v>1</v>
      </c>
      <c r="D13" s="12">
        <v>8.06</v>
      </c>
      <c r="E13" s="11">
        <v>255189</v>
      </c>
      <c r="F13" s="10">
        <f>E13/D13</f>
        <v>31661.166253101735</v>
      </c>
    </row>
    <row r="14" spans="1:6" s="23" customFormat="1" x14ac:dyDescent="0.25">
      <c r="A14" s="15">
        <f>A13+1</f>
        <v>19528</v>
      </c>
      <c r="B14" s="24" t="s">
        <v>64</v>
      </c>
      <c r="C14" s="15">
        <v>1</v>
      </c>
      <c r="D14" s="12">
        <v>1.92</v>
      </c>
      <c r="E14" s="11">
        <v>65148</v>
      </c>
      <c r="F14" s="10">
        <f>E14/D14</f>
        <v>33931.25</v>
      </c>
    </row>
    <row r="15" spans="1:6" s="20" customFormat="1" x14ac:dyDescent="0.25">
      <c r="A15" s="15">
        <f>A14+1</f>
        <v>19529</v>
      </c>
      <c r="B15" s="14" t="s">
        <v>63</v>
      </c>
      <c r="C15" s="15">
        <v>9</v>
      </c>
      <c r="D15" s="12">
        <v>142.46</v>
      </c>
      <c r="E15" s="22">
        <v>367367</v>
      </c>
      <c r="F15" s="10">
        <f>E15/D15</f>
        <v>2578.7378913379193</v>
      </c>
    </row>
    <row r="16" spans="1:6" s="19" customFormat="1" x14ac:dyDescent="0.25">
      <c r="A16" s="15">
        <f>A15+1</f>
        <v>19530</v>
      </c>
      <c r="B16" s="14" t="s">
        <v>62</v>
      </c>
      <c r="C16" s="15">
        <v>11</v>
      </c>
      <c r="D16" s="12">
        <v>174.76</v>
      </c>
      <c r="E16" s="11">
        <v>314616</v>
      </c>
      <c r="F16" s="10">
        <f>E16/D16</f>
        <v>1800.2746623941407</v>
      </c>
    </row>
    <row r="17" spans="1:6" s="20" customFormat="1" x14ac:dyDescent="0.25">
      <c r="A17" s="15">
        <f>A16+1</f>
        <v>19531</v>
      </c>
      <c r="B17" s="14" t="s">
        <v>62</v>
      </c>
      <c r="C17" s="15">
        <v>9</v>
      </c>
      <c r="D17" s="12">
        <v>136.22999999999999</v>
      </c>
      <c r="E17" s="11">
        <v>95904</v>
      </c>
      <c r="F17" s="10">
        <f>E17/D17</f>
        <v>703.9859061880644</v>
      </c>
    </row>
    <row r="18" spans="1:6" s="20" customFormat="1" x14ac:dyDescent="0.25">
      <c r="A18" s="15">
        <f>A17+1</f>
        <v>19532</v>
      </c>
      <c r="B18" s="14" t="s">
        <v>61</v>
      </c>
      <c r="C18" s="15">
        <v>9</v>
      </c>
      <c r="D18" s="12">
        <v>166.67</v>
      </c>
      <c r="E18" s="11">
        <v>102123</v>
      </c>
      <c r="F18" s="10">
        <f>E18/D18</f>
        <v>612.72574548509033</v>
      </c>
    </row>
    <row r="19" spans="1:6" s="17" customFormat="1" x14ac:dyDescent="0.25">
      <c r="A19" s="15">
        <f>A18+1</f>
        <v>19533</v>
      </c>
      <c r="B19" s="14" t="s">
        <v>60</v>
      </c>
      <c r="C19" s="15">
        <v>68</v>
      </c>
      <c r="D19" s="12">
        <v>1116.93</v>
      </c>
      <c r="E19" s="11">
        <v>143308</v>
      </c>
      <c r="F19" s="10">
        <f>E19/D19</f>
        <v>128.30526532549041</v>
      </c>
    </row>
    <row r="20" spans="1:6" s="17" customFormat="1" x14ac:dyDescent="0.25">
      <c r="A20" s="15">
        <f>A19+1</f>
        <v>19534</v>
      </c>
      <c r="B20" s="14" t="s">
        <v>59</v>
      </c>
      <c r="C20" s="15">
        <v>33</v>
      </c>
      <c r="D20" s="12">
        <v>634.67999999999995</v>
      </c>
      <c r="E20" s="11">
        <v>24860</v>
      </c>
      <c r="F20" s="10">
        <f>E20/D20</f>
        <v>39.169345181823914</v>
      </c>
    </row>
    <row r="21" spans="1:6" s="17" customFormat="1" ht="15.75" customHeight="1" x14ac:dyDescent="0.25">
      <c r="A21" s="15">
        <f>A20+1</f>
        <v>19535</v>
      </c>
      <c r="B21" s="14" t="s">
        <v>58</v>
      </c>
      <c r="C21" s="15">
        <v>19</v>
      </c>
      <c r="D21" s="12">
        <v>112.67</v>
      </c>
      <c r="E21" s="11">
        <v>421273</v>
      </c>
      <c r="F21" s="10">
        <f>E21/D21</f>
        <v>3738.9988461879825</v>
      </c>
    </row>
    <row r="22" spans="1:6" s="19" customFormat="1" ht="15.75" customHeight="1" x14ac:dyDescent="0.25">
      <c r="A22" s="15">
        <f>A21+1</f>
        <v>19536</v>
      </c>
      <c r="B22" s="14" t="s">
        <v>57</v>
      </c>
      <c r="C22" s="15">
        <v>17</v>
      </c>
      <c r="D22" s="12">
        <v>109.85</v>
      </c>
      <c r="E22" s="11">
        <v>192000</v>
      </c>
      <c r="F22" s="10">
        <f>E22/D22</f>
        <v>1747.8379608557125</v>
      </c>
    </row>
    <row r="23" spans="1:6" s="17" customFormat="1" ht="15.75" customHeight="1" x14ac:dyDescent="0.25">
      <c r="A23" s="15">
        <f>A22+1</f>
        <v>19537</v>
      </c>
      <c r="B23" s="14" t="s">
        <v>56</v>
      </c>
      <c r="C23" s="15">
        <v>136</v>
      </c>
      <c r="D23" s="12">
        <v>867.85</v>
      </c>
      <c r="E23" s="11">
        <v>672808.5</v>
      </c>
      <c r="F23" s="10">
        <f>E23/D23</f>
        <v>775.2589733248833</v>
      </c>
    </row>
    <row r="24" spans="1:6" s="17" customFormat="1" ht="15.75" customHeight="1" x14ac:dyDescent="0.25">
      <c r="A24" s="15">
        <f>A23+1</f>
        <v>19538</v>
      </c>
      <c r="B24" s="14" t="s">
        <v>55</v>
      </c>
      <c r="C24" s="15">
        <v>19</v>
      </c>
      <c r="D24" s="12">
        <v>117.14</v>
      </c>
      <c r="E24" s="11">
        <v>27200</v>
      </c>
      <c r="F24" s="10">
        <f>E24/D24</f>
        <v>232.2007853850094</v>
      </c>
    </row>
    <row r="25" spans="1:6" s="20" customFormat="1" ht="15.75" customHeight="1" x14ac:dyDescent="0.25">
      <c r="A25" s="15">
        <f>A24+1</f>
        <v>19539</v>
      </c>
      <c r="B25" s="14" t="s">
        <v>54</v>
      </c>
      <c r="C25" s="15">
        <v>30</v>
      </c>
      <c r="D25" s="12">
        <v>188.29</v>
      </c>
      <c r="E25" s="11">
        <v>7532</v>
      </c>
      <c r="F25" s="10">
        <f>E25/D25</f>
        <v>40.002124382601309</v>
      </c>
    </row>
    <row r="26" spans="1:6" s="17" customFormat="1" ht="15.75" customHeight="1" x14ac:dyDescent="0.25">
      <c r="A26" s="15">
        <f>A25+1</f>
        <v>19540</v>
      </c>
      <c r="B26" s="14" t="s">
        <v>53</v>
      </c>
      <c r="C26" s="15">
        <v>284</v>
      </c>
      <c r="D26" s="12">
        <v>1865.22</v>
      </c>
      <c r="E26" s="11">
        <v>177547</v>
      </c>
      <c r="F26" s="10">
        <f>E26/D26</f>
        <v>95.188235167969466</v>
      </c>
    </row>
    <row r="27" spans="1:6" s="17" customFormat="1" ht="15.75" customHeight="1" x14ac:dyDescent="0.25">
      <c r="A27" s="15">
        <f>A26+1</f>
        <v>19541</v>
      </c>
      <c r="B27" s="14" t="s">
        <v>52</v>
      </c>
      <c r="C27" s="15">
        <v>48</v>
      </c>
      <c r="D27" s="12">
        <v>340.82</v>
      </c>
      <c r="E27" s="11">
        <v>6513</v>
      </c>
      <c r="F27" s="10">
        <f>E27/D27</f>
        <v>19.109794026172175</v>
      </c>
    </row>
    <row r="28" spans="1:6" s="17" customFormat="1" ht="15.75" customHeight="1" x14ac:dyDescent="0.25">
      <c r="A28" s="15">
        <f>A27+1</f>
        <v>19542</v>
      </c>
      <c r="B28" s="14" t="s">
        <v>51</v>
      </c>
      <c r="C28" s="15">
        <v>76</v>
      </c>
      <c r="D28" s="12">
        <v>270.52</v>
      </c>
      <c r="E28" s="11">
        <v>359810</v>
      </c>
      <c r="F28" s="10">
        <f>E28/D28</f>
        <v>1330.0680171521515</v>
      </c>
    </row>
    <row r="29" spans="1:6" s="17" customFormat="1" ht="15.75" customHeight="1" x14ac:dyDescent="0.25">
      <c r="A29" s="15">
        <f>A28+1</f>
        <v>19543</v>
      </c>
      <c r="B29" s="14" t="s">
        <v>50</v>
      </c>
      <c r="C29" s="15">
        <v>34</v>
      </c>
      <c r="D29" s="12">
        <v>120.33</v>
      </c>
      <c r="E29" s="11">
        <v>66720</v>
      </c>
      <c r="F29" s="10">
        <f>E29/D29</f>
        <v>554.47519321864877</v>
      </c>
    </row>
    <row r="30" spans="1:6" s="17" customFormat="1" ht="15.75" customHeight="1" x14ac:dyDescent="0.25">
      <c r="A30" s="15">
        <f>A29+1</f>
        <v>19544</v>
      </c>
      <c r="B30" s="14" t="s">
        <v>49</v>
      </c>
      <c r="C30" s="15">
        <v>399</v>
      </c>
      <c r="D30" s="12">
        <v>1382.59</v>
      </c>
      <c r="E30" s="11">
        <v>700009.16</v>
      </c>
      <c r="F30" s="10">
        <f>E30/D30</f>
        <v>506.30277956588725</v>
      </c>
    </row>
    <row r="31" spans="1:6" s="17" customFormat="1" ht="15.75" customHeight="1" x14ac:dyDescent="0.25">
      <c r="A31" s="15">
        <f>A30+1</f>
        <v>19545</v>
      </c>
      <c r="B31" s="14" t="s">
        <v>48</v>
      </c>
      <c r="C31" s="15">
        <v>98</v>
      </c>
      <c r="D31" s="12">
        <v>342.49</v>
      </c>
      <c r="E31" s="11">
        <v>57196</v>
      </c>
      <c r="F31" s="10">
        <f>E31/D31</f>
        <v>167.00049636485736</v>
      </c>
    </row>
    <row r="32" spans="1:6" s="17" customFormat="1" ht="15.75" customHeight="1" x14ac:dyDescent="0.25">
      <c r="A32" s="15">
        <f>A31+1</f>
        <v>19546</v>
      </c>
      <c r="B32" s="14" t="s">
        <v>47</v>
      </c>
      <c r="C32" s="15">
        <v>100</v>
      </c>
      <c r="D32" s="12">
        <v>345.79</v>
      </c>
      <c r="E32" s="11">
        <v>11777</v>
      </c>
      <c r="F32" s="10">
        <f>E32/D32</f>
        <v>34.058243442551834</v>
      </c>
    </row>
    <row r="33" spans="1:6" s="17" customFormat="1" ht="15.75" customHeight="1" x14ac:dyDescent="0.25">
      <c r="A33" s="15">
        <f>A32+1</f>
        <v>19547</v>
      </c>
      <c r="B33" s="14" t="s">
        <v>46</v>
      </c>
      <c r="C33" s="15">
        <v>602</v>
      </c>
      <c r="D33" s="12">
        <v>2148.4</v>
      </c>
      <c r="E33" s="11">
        <v>182818</v>
      </c>
      <c r="F33" s="10">
        <f>E33/D33</f>
        <v>85.094954384658351</v>
      </c>
    </row>
    <row r="34" spans="1:6" s="20" customFormat="1" ht="15.75" customHeight="1" x14ac:dyDescent="0.25">
      <c r="A34" s="15">
        <f>A33+1</f>
        <v>19548</v>
      </c>
      <c r="B34" s="14" t="s">
        <v>45</v>
      </c>
      <c r="C34" s="15">
        <v>85</v>
      </c>
      <c r="D34" s="12">
        <v>317.32</v>
      </c>
      <c r="E34" s="11">
        <v>4509</v>
      </c>
      <c r="F34" s="10">
        <f>E34/D34</f>
        <v>14.209630656750283</v>
      </c>
    </row>
    <row r="35" spans="1:6" s="17" customFormat="1" ht="15.75" customHeight="1" x14ac:dyDescent="0.25">
      <c r="A35" s="15">
        <f>A34+1</f>
        <v>19549</v>
      </c>
      <c r="B35" s="14" t="s">
        <v>44</v>
      </c>
      <c r="C35" s="15">
        <v>200</v>
      </c>
      <c r="D35" s="12">
        <v>440.81</v>
      </c>
      <c r="E35" s="11">
        <v>331735.96999999997</v>
      </c>
      <c r="F35" s="10">
        <f>E35/D35</f>
        <v>752.55999183321603</v>
      </c>
    </row>
    <row r="36" spans="1:6" s="17" customFormat="1" ht="15.75" customHeight="1" x14ac:dyDescent="0.25">
      <c r="A36" s="15">
        <f>A35+1</f>
        <v>19550</v>
      </c>
      <c r="B36" s="14" t="s">
        <v>43</v>
      </c>
      <c r="C36" s="15">
        <v>58</v>
      </c>
      <c r="D36" s="12">
        <v>125.78</v>
      </c>
      <c r="E36" s="11">
        <v>36180</v>
      </c>
      <c r="F36" s="10">
        <f>E36/D36</f>
        <v>287.64509460963586</v>
      </c>
    </row>
    <row r="37" spans="1:6" s="17" customFormat="1" ht="15.75" customHeight="1" x14ac:dyDescent="0.25">
      <c r="A37" s="15">
        <f>A36+1</f>
        <v>19551</v>
      </c>
      <c r="B37" s="14" t="s">
        <v>42</v>
      </c>
      <c r="C37" s="15">
        <v>926</v>
      </c>
      <c r="D37" s="12">
        <v>2043.98</v>
      </c>
      <c r="E37" s="11">
        <v>688882</v>
      </c>
      <c r="F37" s="10">
        <f>E37/D37</f>
        <v>337.02971653342985</v>
      </c>
    </row>
    <row r="38" spans="1:6" s="17" customFormat="1" ht="15.75" customHeight="1" x14ac:dyDescent="0.25">
      <c r="A38" s="15">
        <f>A37+1</f>
        <v>19552</v>
      </c>
      <c r="B38" s="14" t="s">
        <v>41</v>
      </c>
      <c r="C38" s="15">
        <v>235</v>
      </c>
      <c r="D38" s="12">
        <v>515.57000000000005</v>
      </c>
      <c r="E38" s="11">
        <v>52588</v>
      </c>
      <c r="F38" s="10">
        <f>E38/D38</f>
        <v>101.99972845588377</v>
      </c>
    </row>
    <row r="39" spans="1:6" s="17" customFormat="1" ht="15.75" customHeight="1" x14ac:dyDescent="0.25">
      <c r="A39" s="15">
        <f>A38+1</f>
        <v>19553</v>
      </c>
      <c r="B39" s="14" t="s">
        <v>40</v>
      </c>
      <c r="C39" s="15">
        <v>186</v>
      </c>
      <c r="D39" s="12">
        <v>405.23</v>
      </c>
      <c r="E39" s="11">
        <v>9333</v>
      </c>
      <c r="F39" s="10">
        <f>E39/D39</f>
        <v>23.031364903881745</v>
      </c>
    </row>
    <row r="40" spans="1:6" s="17" customFormat="1" ht="15.75" customHeight="1" x14ac:dyDescent="0.25">
      <c r="A40" s="15">
        <f>A39+1</f>
        <v>19554</v>
      </c>
      <c r="B40" s="14" t="s">
        <v>39</v>
      </c>
      <c r="C40" s="15">
        <v>1134</v>
      </c>
      <c r="D40" s="12">
        <v>2517.48</v>
      </c>
      <c r="E40" s="11">
        <v>168961</v>
      </c>
      <c r="F40" s="10">
        <f>E40/D40</f>
        <v>67.115131004019887</v>
      </c>
    </row>
    <row r="41" spans="1:6" s="17" customFormat="1" ht="15.75" customHeight="1" x14ac:dyDescent="0.25">
      <c r="A41" s="15">
        <f>A40+1</f>
        <v>19555</v>
      </c>
      <c r="B41" s="14" t="s">
        <v>38</v>
      </c>
      <c r="C41" s="15">
        <v>146</v>
      </c>
      <c r="D41" s="12">
        <v>325.02</v>
      </c>
      <c r="E41" s="11">
        <v>4392</v>
      </c>
      <c r="F41" s="10">
        <f>E41/D41</f>
        <v>13.513014583717926</v>
      </c>
    </row>
    <row r="42" spans="1:6" s="17" customFormat="1" ht="15.75" customHeight="1" x14ac:dyDescent="0.25">
      <c r="A42" s="15">
        <f>A41+1</f>
        <v>19556</v>
      </c>
      <c r="B42" s="14" t="s">
        <v>37</v>
      </c>
      <c r="C42" s="15">
        <v>1129</v>
      </c>
      <c r="D42" s="12">
        <v>1134.43</v>
      </c>
      <c r="E42" s="11">
        <v>438247</v>
      </c>
      <c r="F42" s="10">
        <f>E42/D42</f>
        <v>386.31471311583789</v>
      </c>
    </row>
    <row r="43" spans="1:6" s="17" customFormat="1" ht="15.75" customHeight="1" x14ac:dyDescent="0.25">
      <c r="A43" s="15">
        <f>A42+1</f>
        <v>19557</v>
      </c>
      <c r="B43" s="14" t="s">
        <v>36</v>
      </c>
      <c r="C43" s="15">
        <v>190</v>
      </c>
      <c r="D43" s="12">
        <v>185.96</v>
      </c>
      <c r="E43" s="11">
        <v>25518</v>
      </c>
      <c r="F43" s="10">
        <f>E43/D43</f>
        <v>137.22305872230586</v>
      </c>
    </row>
    <row r="44" spans="1:6" s="19" customFormat="1" ht="15.75" customHeight="1" x14ac:dyDescent="0.25">
      <c r="A44" s="15">
        <f>A43+1</f>
        <v>19558</v>
      </c>
      <c r="B44" s="14" t="s">
        <v>35</v>
      </c>
      <c r="C44" s="15">
        <v>902</v>
      </c>
      <c r="D44" s="12">
        <v>941.20999999999992</v>
      </c>
      <c r="E44" s="11">
        <v>271547</v>
      </c>
      <c r="F44" s="10">
        <f>E44/D44</f>
        <v>288.50840938791561</v>
      </c>
    </row>
    <row r="45" spans="1:6" s="20" customFormat="1" ht="15.75" customHeight="1" x14ac:dyDescent="0.25">
      <c r="A45" s="15">
        <f>A44+1</f>
        <v>19559</v>
      </c>
      <c r="B45" s="14" t="s">
        <v>34</v>
      </c>
      <c r="C45" s="15">
        <v>287</v>
      </c>
      <c r="D45" s="12">
        <v>317.18</v>
      </c>
      <c r="E45" s="11">
        <v>52093.64</v>
      </c>
      <c r="F45" s="10">
        <f>E45/D45</f>
        <v>164.2399899110915</v>
      </c>
    </row>
    <row r="46" spans="1:6" s="20" customFormat="1" ht="15.75" customHeight="1" x14ac:dyDescent="0.25">
      <c r="A46" s="15">
        <f>A45+1</f>
        <v>19560</v>
      </c>
      <c r="B46" s="14" t="s">
        <v>33</v>
      </c>
      <c r="C46" s="21">
        <v>2473</v>
      </c>
      <c r="D46" s="12">
        <v>2500.13</v>
      </c>
      <c r="E46" s="11">
        <v>413827</v>
      </c>
      <c r="F46" s="10">
        <f>E46/D46</f>
        <v>165.522192845972</v>
      </c>
    </row>
    <row r="47" spans="1:6" s="17" customFormat="1" ht="15.75" customHeight="1" x14ac:dyDescent="0.25">
      <c r="A47" s="15">
        <f>A46+1</f>
        <v>19561</v>
      </c>
      <c r="B47" s="14" t="s">
        <v>33</v>
      </c>
      <c r="C47" s="21">
        <v>2471</v>
      </c>
      <c r="D47" s="12">
        <v>2563.9699999999998</v>
      </c>
      <c r="E47" s="11">
        <v>424388</v>
      </c>
      <c r="F47" s="10">
        <f>E47/D47</f>
        <v>165.51987737766044</v>
      </c>
    </row>
    <row r="48" spans="1:6" s="17" customFormat="1" ht="15.75" customHeight="1" x14ac:dyDescent="0.25">
      <c r="A48" s="15">
        <f>A47+1</f>
        <v>19562</v>
      </c>
      <c r="B48" s="14" t="s">
        <v>32</v>
      </c>
      <c r="C48" s="15">
        <v>1125</v>
      </c>
      <c r="D48" s="12">
        <v>1123.6500000000001</v>
      </c>
      <c r="E48" s="11">
        <v>85959.23</v>
      </c>
      <c r="F48" s="10">
        <f>E48/D48</f>
        <v>76.500004449784171</v>
      </c>
    </row>
    <row r="49" spans="1:6" s="17" customFormat="1" ht="15.75" customHeight="1" x14ac:dyDescent="0.25">
      <c r="A49" s="15">
        <f>A48+1</f>
        <v>19563</v>
      </c>
      <c r="B49" s="14" t="s">
        <v>31</v>
      </c>
      <c r="C49" s="15">
        <v>1322</v>
      </c>
      <c r="D49" s="12">
        <v>1318.42</v>
      </c>
      <c r="E49" s="11">
        <v>77787</v>
      </c>
      <c r="F49" s="10">
        <f>E49/D49</f>
        <v>59.00016686640069</v>
      </c>
    </row>
    <row r="50" spans="1:6" s="17" customFormat="1" ht="15.75" customHeight="1" x14ac:dyDescent="0.25">
      <c r="A50" s="15">
        <f>A49+1</f>
        <v>19564</v>
      </c>
      <c r="B50" s="14" t="s">
        <v>30</v>
      </c>
      <c r="C50" s="13">
        <v>2169</v>
      </c>
      <c r="D50" s="12">
        <v>2212.2199999999998</v>
      </c>
      <c r="E50" s="11">
        <v>118825</v>
      </c>
      <c r="F50" s="10">
        <f>E50/D50</f>
        <v>53.713012268219259</v>
      </c>
    </row>
    <row r="51" spans="1:6" s="17" customFormat="1" ht="15.75" customHeight="1" x14ac:dyDescent="0.25">
      <c r="A51" s="15">
        <f>A50+1</f>
        <v>19565</v>
      </c>
      <c r="B51" s="14" t="s">
        <v>30</v>
      </c>
      <c r="C51" s="21">
        <v>2168</v>
      </c>
      <c r="D51" s="12">
        <v>2231.8000000000002</v>
      </c>
      <c r="E51" s="11">
        <v>118983</v>
      </c>
      <c r="F51" s="10">
        <f>E51/D51</f>
        <v>53.312572811183792</v>
      </c>
    </row>
    <row r="52" spans="1:6" s="17" customFormat="1" ht="15.75" customHeight="1" x14ac:dyDescent="0.25">
      <c r="A52" s="15">
        <f>A51+1</f>
        <v>19566</v>
      </c>
      <c r="B52" s="14" t="s">
        <v>29</v>
      </c>
      <c r="C52" s="15">
        <v>1197</v>
      </c>
      <c r="D52" s="12">
        <v>1200.28</v>
      </c>
      <c r="E52" s="11">
        <v>43812.41</v>
      </c>
      <c r="F52" s="10">
        <f>E52/D52</f>
        <v>36.50182457426601</v>
      </c>
    </row>
    <row r="53" spans="1:6" s="19" customFormat="1" ht="15.75" customHeight="1" x14ac:dyDescent="0.25">
      <c r="A53" s="15">
        <f>A52+1</f>
        <v>19567</v>
      </c>
      <c r="B53" s="14" t="s">
        <v>28</v>
      </c>
      <c r="C53" s="15">
        <v>1417</v>
      </c>
      <c r="D53" s="12">
        <v>1425.34</v>
      </c>
      <c r="E53" s="11">
        <v>40309</v>
      </c>
      <c r="F53" s="10">
        <f>E53/D53</f>
        <v>28.280269970673665</v>
      </c>
    </row>
    <row r="54" spans="1:6" s="19" customFormat="1" ht="15.75" customHeight="1" x14ac:dyDescent="0.25">
      <c r="A54" s="15">
        <f>A53+1</f>
        <v>19568</v>
      </c>
      <c r="B54" s="14" t="s">
        <v>27</v>
      </c>
      <c r="C54" s="15">
        <v>775</v>
      </c>
      <c r="D54" s="12">
        <v>822.42</v>
      </c>
      <c r="E54" s="11">
        <v>23504</v>
      </c>
      <c r="F54" s="10">
        <f>E54/D54</f>
        <v>28.579071520634226</v>
      </c>
    </row>
    <row r="55" spans="1:6" s="19" customFormat="1" ht="15.75" customHeight="1" x14ac:dyDescent="0.25">
      <c r="A55" s="15">
        <f>A54+1</f>
        <v>19569</v>
      </c>
      <c r="B55" s="14" t="s">
        <v>26</v>
      </c>
      <c r="C55" s="15">
        <v>772</v>
      </c>
      <c r="D55" s="12">
        <v>832.17</v>
      </c>
      <c r="E55" s="11">
        <v>8499</v>
      </c>
      <c r="F55" s="10">
        <f>E55/D55</f>
        <v>10.213057428169725</v>
      </c>
    </row>
    <row r="56" spans="1:6" s="19" customFormat="1" ht="15.75" customHeight="1" x14ac:dyDescent="0.25">
      <c r="A56" s="15">
        <f>A55+1</f>
        <v>19570</v>
      </c>
      <c r="B56" s="14" t="s">
        <v>25</v>
      </c>
      <c r="C56" s="18">
        <f>D56*3.9</f>
        <v>5590.26</v>
      </c>
      <c r="D56" s="12">
        <v>1433.4</v>
      </c>
      <c r="E56" s="11">
        <v>233802</v>
      </c>
      <c r="F56" s="10">
        <f>E56/D56</f>
        <v>163.11008790288824</v>
      </c>
    </row>
    <row r="57" spans="1:6" s="19" customFormat="1" ht="15.75" customHeight="1" x14ac:dyDescent="0.25">
      <c r="A57" s="15">
        <f>A56+1</f>
        <v>19571</v>
      </c>
      <c r="B57" s="14" t="s">
        <v>24</v>
      </c>
      <c r="C57" s="18">
        <f>D57*3.9</f>
        <v>17321.615999999998</v>
      </c>
      <c r="D57" s="12">
        <v>4441.4399999999996</v>
      </c>
      <c r="E57" s="11">
        <v>366472</v>
      </c>
      <c r="F57" s="10">
        <f>E57/D57</f>
        <v>82.511978097193705</v>
      </c>
    </row>
    <row r="58" spans="1:6" s="19" customFormat="1" ht="15.75" customHeight="1" x14ac:dyDescent="0.25">
      <c r="A58" s="15">
        <f>A57+1</f>
        <v>19572</v>
      </c>
      <c r="B58" s="14" t="s">
        <v>24</v>
      </c>
      <c r="C58" s="18">
        <f>D58*3.9</f>
        <v>17319.704999999998</v>
      </c>
      <c r="D58" s="12">
        <v>4440.95</v>
      </c>
      <c r="E58" s="11">
        <v>363277</v>
      </c>
      <c r="F58" s="10">
        <f>E58/D58</f>
        <v>81.80164154066135</v>
      </c>
    </row>
    <row r="59" spans="1:6" s="17" customFormat="1" ht="15.75" customHeight="1" x14ac:dyDescent="0.25">
      <c r="A59" s="15">
        <f>A58+1</f>
        <v>19573</v>
      </c>
      <c r="B59" s="14" t="s">
        <v>23</v>
      </c>
      <c r="C59" s="18">
        <f>D59*3.9</f>
        <v>21927.555</v>
      </c>
      <c r="D59" s="12">
        <v>5622.45</v>
      </c>
      <c r="E59" s="11">
        <v>208653</v>
      </c>
      <c r="F59" s="10">
        <f>E59/D59</f>
        <v>37.110690179548065</v>
      </c>
    </row>
    <row r="60" spans="1:6" s="19" customFormat="1" ht="15.75" customHeight="1" x14ac:dyDescent="0.25">
      <c r="A60" s="15">
        <f>A59+1</f>
        <v>19574</v>
      </c>
      <c r="B60" s="14" t="s">
        <v>22</v>
      </c>
      <c r="C60" s="18">
        <f>D60*3.9</f>
        <v>14040.155999999999</v>
      </c>
      <c r="D60" s="12">
        <v>3600.04</v>
      </c>
      <c r="E60" s="11">
        <v>172806.24</v>
      </c>
      <c r="F60" s="10">
        <f>E60/D60</f>
        <v>48.001199986666812</v>
      </c>
    </row>
    <row r="61" spans="1:6" s="20" customFormat="1" ht="15.75" customHeight="1" x14ac:dyDescent="0.25">
      <c r="A61" s="15">
        <f>A60+1</f>
        <v>19575</v>
      </c>
      <c r="B61" s="14" t="s">
        <v>21</v>
      </c>
      <c r="C61" s="18">
        <f>D61*3.9</f>
        <v>14637.285</v>
      </c>
      <c r="D61" s="12">
        <v>3753.15</v>
      </c>
      <c r="E61" s="11">
        <v>117633.04</v>
      </c>
      <c r="F61" s="10">
        <f>E61/D61</f>
        <v>31.342482980962657</v>
      </c>
    </row>
    <row r="62" spans="1:6" s="20" customFormat="1" ht="15.75" customHeight="1" x14ac:dyDescent="0.25">
      <c r="A62" s="15">
        <f>A61+1</f>
        <v>19576</v>
      </c>
      <c r="B62" s="14" t="s">
        <v>20</v>
      </c>
      <c r="C62" s="18">
        <f>D62*3.9</f>
        <v>7862.7509999999993</v>
      </c>
      <c r="D62" s="12">
        <v>2016.09</v>
      </c>
      <c r="E62" s="11">
        <v>42761.3</v>
      </c>
      <c r="F62" s="10">
        <f>E62/D62</f>
        <v>21.210015425898646</v>
      </c>
    </row>
    <row r="63" spans="1:6" s="19" customFormat="1" ht="15.75" customHeight="1" x14ac:dyDescent="0.25">
      <c r="A63" s="15">
        <f>A62+1</f>
        <v>19577</v>
      </c>
      <c r="B63" s="14" t="s">
        <v>19</v>
      </c>
      <c r="C63" s="18">
        <f>D63*3.9</f>
        <v>1431.3389999999999</v>
      </c>
      <c r="D63" s="12">
        <v>367.01</v>
      </c>
      <c r="E63" s="11">
        <v>10118</v>
      </c>
      <c r="F63" s="10">
        <f>E63/D63</f>
        <v>27.568731097245308</v>
      </c>
    </row>
    <row r="64" spans="1:6" s="17" customFormat="1" ht="15.75" customHeight="1" x14ac:dyDescent="0.25">
      <c r="A64" s="15">
        <f>A63+1</f>
        <v>19578</v>
      </c>
      <c r="B64" s="14" t="s">
        <v>18</v>
      </c>
      <c r="C64" s="18">
        <f>D64*3.9</f>
        <v>13614.432000000001</v>
      </c>
      <c r="D64" s="12">
        <v>3490.88</v>
      </c>
      <c r="E64" s="11">
        <v>53445.37</v>
      </c>
      <c r="F64" s="10">
        <f>E64/D64</f>
        <v>15.309999197909983</v>
      </c>
    </row>
    <row r="65" spans="1:6" s="17" customFormat="1" ht="15.75" customHeight="1" x14ac:dyDescent="0.25">
      <c r="A65" s="15">
        <f>A64+1</f>
        <v>19579</v>
      </c>
      <c r="B65" s="14" t="s">
        <v>17</v>
      </c>
      <c r="C65" s="18">
        <f>D65*3.9</f>
        <v>5040.8279999999995</v>
      </c>
      <c r="D65" s="12">
        <v>1292.52</v>
      </c>
      <c r="E65" s="11">
        <v>26511</v>
      </c>
      <c r="F65" s="10">
        <f>E65/D65</f>
        <v>20.511094605886175</v>
      </c>
    </row>
    <row r="66" spans="1:6" s="17" customFormat="1" ht="15.75" customHeight="1" x14ac:dyDescent="0.25">
      <c r="A66" s="15">
        <f>A65+1</f>
        <v>19580</v>
      </c>
      <c r="B66" s="14" t="s">
        <v>16</v>
      </c>
      <c r="C66" s="18">
        <f>D66*3.9</f>
        <v>4319.1719999999996</v>
      </c>
      <c r="D66" s="12">
        <v>1107.48</v>
      </c>
      <c r="E66" s="11">
        <v>7211</v>
      </c>
      <c r="F66" s="10">
        <f>E66/D66</f>
        <v>6.5111785314407484</v>
      </c>
    </row>
    <row r="67" spans="1:6" s="17" customFormat="1" ht="15.75" customHeight="1" x14ac:dyDescent="0.25">
      <c r="A67" s="15">
        <f>A66+1</f>
        <v>19581</v>
      </c>
      <c r="B67" s="14" t="s">
        <v>15</v>
      </c>
      <c r="C67" s="18">
        <f>D67*3.9</f>
        <v>1315.2749999999999</v>
      </c>
      <c r="D67" s="12">
        <v>337.25</v>
      </c>
      <c r="E67" s="11">
        <v>39121</v>
      </c>
      <c r="F67" s="10">
        <f>E67/D67</f>
        <v>116</v>
      </c>
    </row>
    <row r="68" spans="1:6" s="17" customFormat="1" ht="15.75" customHeight="1" x14ac:dyDescent="0.25">
      <c r="A68" s="15">
        <f>A67+1</f>
        <v>19582</v>
      </c>
      <c r="B68" s="14" t="s">
        <v>14</v>
      </c>
      <c r="C68" s="18">
        <f>D68*3.9</f>
        <v>1804.9590000000001</v>
      </c>
      <c r="D68" s="12">
        <v>462.81</v>
      </c>
      <c r="E68" s="11">
        <v>30384</v>
      </c>
      <c r="F68" s="10">
        <f>E68/D68</f>
        <v>65.651131133726579</v>
      </c>
    </row>
    <row r="69" spans="1:6" s="17" customFormat="1" ht="15.75" customHeight="1" x14ac:dyDescent="0.25">
      <c r="A69" s="15">
        <f>A68+1</f>
        <v>19583</v>
      </c>
      <c r="B69" s="14" t="s">
        <v>13</v>
      </c>
      <c r="C69" s="18">
        <f>D69*3.9</f>
        <v>1635.5429999999999</v>
      </c>
      <c r="D69" s="12">
        <v>419.37</v>
      </c>
      <c r="E69" s="11">
        <v>13239</v>
      </c>
      <c r="F69" s="10">
        <f>E69/D69</f>
        <v>31.568781744044639</v>
      </c>
    </row>
    <row r="70" spans="1:6" s="17" customFormat="1" ht="15.75" customHeight="1" x14ac:dyDescent="0.25">
      <c r="A70" s="15">
        <f>A69+1</f>
        <v>19584</v>
      </c>
      <c r="B70" s="14" t="s">
        <v>12</v>
      </c>
      <c r="C70" s="18">
        <f>D70*3.9</f>
        <v>1453.1790000000001</v>
      </c>
      <c r="D70" s="12">
        <v>372.61</v>
      </c>
      <c r="E70" s="11">
        <v>10679</v>
      </c>
      <c r="F70" s="10">
        <f>E70/D70</f>
        <v>28.659993022194787</v>
      </c>
    </row>
    <row r="71" spans="1:6" ht="15.75" customHeight="1" x14ac:dyDescent="0.25">
      <c r="A71" s="15">
        <f>A70+1</f>
        <v>19585</v>
      </c>
      <c r="B71" s="14" t="s">
        <v>11</v>
      </c>
      <c r="C71" s="13">
        <f>D71*13.3</f>
        <v>16504.901000000002</v>
      </c>
      <c r="D71" s="12">
        <v>1240.97</v>
      </c>
      <c r="E71" s="11">
        <v>130307</v>
      </c>
      <c r="F71" s="10">
        <f>E71/D71</f>
        <v>105.00414997945155</v>
      </c>
    </row>
    <row r="72" spans="1:6" ht="15.75" customHeight="1" x14ac:dyDescent="0.25">
      <c r="A72" s="15">
        <f>A71+1</f>
        <v>19586</v>
      </c>
      <c r="B72" s="14" t="s">
        <v>10</v>
      </c>
      <c r="C72" s="13">
        <f>D72*13.3</f>
        <v>63138.957000000002</v>
      </c>
      <c r="D72" s="12">
        <v>4747.29</v>
      </c>
      <c r="E72" s="11">
        <v>291962</v>
      </c>
      <c r="F72" s="10">
        <f>E72/D72</f>
        <v>61.500772019404756</v>
      </c>
    </row>
    <row r="73" spans="1:6" ht="15.75" customHeight="1" x14ac:dyDescent="0.25">
      <c r="A73" s="15">
        <f>A72+1</f>
        <v>19587</v>
      </c>
      <c r="B73" s="14" t="s">
        <v>9</v>
      </c>
      <c r="C73" s="13">
        <f>D73*13.3</f>
        <v>74274.248999999996</v>
      </c>
      <c r="D73" s="12">
        <v>5584.53</v>
      </c>
      <c r="E73" s="11">
        <v>129284</v>
      </c>
      <c r="F73" s="10">
        <f>E73/D73</f>
        <v>23.150381500323217</v>
      </c>
    </row>
    <row r="74" spans="1:6" ht="15.75" customHeight="1" x14ac:dyDescent="0.25">
      <c r="A74" s="15">
        <f>A73+1</f>
        <v>19588</v>
      </c>
      <c r="B74" s="14" t="s">
        <v>9</v>
      </c>
      <c r="C74" s="13">
        <f>D74*13.3</f>
        <v>74275.047000000006</v>
      </c>
      <c r="D74" s="12">
        <v>5584.59</v>
      </c>
      <c r="E74" s="11">
        <v>107171</v>
      </c>
      <c r="F74" s="10">
        <f>E74/D74</f>
        <v>19.190486678520713</v>
      </c>
    </row>
    <row r="75" spans="1:6" ht="15.75" customHeight="1" x14ac:dyDescent="0.25">
      <c r="A75" s="15">
        <f>A74+1</f>
        <v>19589</v>
      </c>
      <c r="B75" s="14" t="s">
        <v>8</v>
      </c>
      <c r="C75" s="13">
        <f>D75*13.3</f>
        <v>61862.42300000001</v>
      </c>
      <c r="D75" s="12">
        <v>4651.3100000000004</v>
      </c>
      <c r="E75" s="11">
        <v>95447</v>
      </c>
      <c r="F75" s="10">
        <f>E75/D75</f>
        <v>20.520455527582552</v>
      </c>
    </row>
    <row r="76" spans="1:6" ht="15.75" customHeight="1" x14ac:dyDescent="0.25">
      <c r="A76" s="15">
        <f>A75+1</f>
        <v>19590</v>
      </c>
      <c r="B76" s="14" t="s">
        <v>7</v>
      </c>
      <c r="C76" s="13">
        <f>D76*17</f>
        <v>13310.66</v>
      </c>
      <c r="D76" s="12">
        <v>782.98</v>
      </c>
      <c r="E76" s="11">
        <v>39580</v>
      </c>
      <c r="F76" s="10">
        <f>E76/D76</f>
        <v>50.55046105903088</v>
      </c>
    </row>
    <row r="77" spans="1:6" ht="15.75" customHeight="1" x14ac:dyDescent="0.25">
      <c r="A77" s="15">
        <f>A76+1</f>
        <v>19591</v>
      </c>
      <c r="B77" s="14" t="s">
        <v>6</v>
      </c>
      <c r="C77" s="13">
        <f>D77*17</f>
        <v>6251.07</v>
      </c>
      <c r="D77" s="12">
        <v>367.71</v>
      </c>
      <c r="E77" s="11">
        <v>6993</v>
      </c>
      <c r="F77" s="10">
        <f>E77/D77</f>
        <v>19.017704169046262</v>
      </c>
    </row>
    <row r="78" spans="1:6" ht="15.75" customHeight="1" x14ac:dyDescent="0.25">
      <c r="A78" s="15">
        <f>A77+1</f>
        <v>19592</v>
      </c>
      <c r="B78" s="14" t="s">
        <v>5</v>
      </c>
      <c r="C78" s="13">
        <f>D78*17</f>
        <v>5514.29</v>
      </c>
      <c r="D78" s="12">
        <v>324.37</v>
      </c>
      <c r="E78" s="11">
        <v>5582</v>
      </c>
      <c r="F78" s="10">
        <f>E78/D78</f>
        <v>17.208743102013134</v>
      </c>
    </row>
    <row r="79" spans="1:6" ht="15.75" customHeight="1" x14ac:dyDescent="0.25">
      <c r="A79" s="15">
        <f>A78+1</f>
        <v>19593</v>
      </c>
      <c r="B79" s="14" t="s">
        <v>4</v>
      </c>
      <c r="C79" s="16">
        <f>D79*39.1</f>
        <v>26788.583000000002</v>
      </c>
      <c r="D79" s="12">
        <v>685.13</v>
      </c>
      <c r="E79" s="11">
        <v>65396</v>
      </c>
      <c r="F79" s="10">
        <f>E79/D79</f>
        <v>95.45049844555048</v>
      </c>
    </row>
    <row r="80" spans="1:6" ht="15.75" customHeight="1" x14ac:dyDescent="0.25">
      <c r="A80" s="15">
        <f>A79+1</f>
        <v>19594</v>
      </c>
      <c r="B80" s="14" t="s">
        <v>3</v>
      </c>
      <c r="C80" s="16">
        <f>D80*39.1</f>
        <v>86315.205000000016</v>
      </c>
      <c r="D80" s="12">
        <v>2207.5500000000002</v>
      </c>
      <c r="E80" s="11">
        <v>100333</v>
      </c>
      <c r="F80" s="10">
        <f>E80/D80</f>
        <v>45.449933183846341</v>
      </c>
    </row>
    <row r="81" spans="1:6" ht="15.75" customHeight="1" x14ac:dyDescent="0.25">
      <c r="A81" s="15">
        <f>A80+1</f>
        <v>19595</v>
      </c>
      <c r="B81" s="14" t="s">
        <v>2</v>
      </c>
      <c r="C81" s="16">
        <f>D81*39.1</f>
        <v>176602.97</v>
      </c>
      <c r="D81" s="12">
        <v>4516.7</v>
      </c>
      <c r="E81" s="11">
        <v>92999</v>
      </c>
      <c r="F81" s="10">
        <f>E81/D81</f>
        <v>20.590032545885272</v>
      </c>
    </row>
    <row r="82" spans="1:6" ht="15.75" customHeight="1" x14ac:dyDescent="0.25">
      <c r="A82" s="15">
        <f>A81+1</f>
        <v>19596</v>
      </c>
      <c r="B82" s="14" t="s">
        <v>1</v>
      </c>
      <c r="C82" s="16">
        <f>D82*39.1</f>
        <v>72764.317999999999</v>
      </c>
      <c r="D82" s="12">
        <v>1860.98</v>
      </c>
      <c r="E82" s="11">
        <v>19745</v>
      </c>
      <c r="F82" s="10">
        <f>E82/D82</f>
        <v>10.610001182172834</v>
      </c>
    </row>
    <row r="83" spans="1:6" ht="15.75" customHeight="1" x14ac:dyDescent="0.25">
      <c r="A83" s="15">
        <f>A82+1</f>
        <v>19597</v>
      </c>
      <c r="B83" s="14" t="s">
        <v>0</v>
      </c>
      <c r="C83" s="13">
        <f>D83*64.4</f>
        <v>157779.356</v>
      </c>
      <c r="D83" s="12">
        <v>2449.9899999999998</v>
      </c>
      <c r="E83" s="11">
        <v>64953</v>
      </c>
      <c r="F83" s="10">
        <f>E83/D83</f>
        <v>26.511536781782784</v>
      </c>
    </row>
    <row r="84" spans="1:6" ht="20.25" customHeight="1" x14ac:dyDescent="0.25">
      <c r="B84" s="8"/>
      <c r="C84" s="9"/>
      <c r="D84" s="8"/>
    </row>
    <row r="85" spans="1:6" x14ac:dyDescent="0.25">
      <c r="B85" s="1"/>
      <c r="C85" s="7"/>
      <c r="D85" s="2"/>
    </row>
    <row r="86" spans="1:6" x14ac:dyDescent="0.25">
      <c r="B86" s="1"/>
      <c r="C86" s="7"/>
      <c r="D86" s="2"/>
      <c r="E86" s="6"/>
    </row>
    <row r="87" spans="1:6" x14ac:dyDescent="0.25">
      <c r="B87" s="1"/>
      <c r="C87" s="5"/>
      <c r="D87" s="2"/>
    </row>
    <row r="88" spans="1:6" x14ac:dyDescent="0.25">
      <c r="B88" s="1"/>
      <c r="C88" s="4"/>
      <c r="D88" s="2"/>
    </row>
    <row r="89" spans="1:6" x14ac:dyDescent="0.25">
      <c r="C89" s="3"/>
      <c r="D89" s="2"/>
    </row>
    <row r="90" spans="1:6" x14ac:dyDescent="0.25">
      <c r="C90" s="3"/>
      <c r="D90" s="2"/>
    </row>
    <row r="91" spans="1:6" x14ac:dyDescent="0.25">
      <c r="D91" s="2"/>
    </row>
    <row r="92" spans="1:6" x14ac:dyDescent="0.25">
      <c r="D92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Cullinan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2013-12-16T11:43:52Z</dcterms:created>
  <dcterms:modified xsi:type="dcterms:W3CDTF">2013-12-16T11:44:25Z</dcterms:modified>
</cp:coreProperties>
</file>