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a\Downloads\"/>
    </mc:Choice>
  </mc:AlternateContent>
  <xr:revisionPtr revIDLastSave="0" documentId="13_ncr:1_{1EFE874C-3271-49A4-849E-B58435B3ED1C}" xr6:coauthVersionLast="47" xr6:coauthVersionMax="47" xr10:uidLastSave="{00000000-0000-0000-0000-000000000000}"/>
  <bookViews>
    <workbookView xWindow="-98" yWindow="-98" windowWidth="21795" windowHeight="14595" xr2:uid="{D78CCFA5-1423-4664-B95E-016E6BFBB6B1}"/>
  </bookViews>
  <sheets>
    <sheet name="Echéancier" sheetId="1" r:id="rId1"/>
    <sheet name="Conf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K37" i="1" s="1"/>
  <c r="I38" i="1"/>
  <c r="I39" i="1"/>
  <c r="K39" i="1" s="1"/>
  <c r="I13" i="1"/>
  <c r="I12" i="1"/>
  <c r="G36" i="1"/>
  <c r="L37" i="1"/>
  <c r="G38" i="1"/>
  <c r="L39" i="1"/>
  <c r="HJ8" i="1"/>
  <c r="HJ9" i="1" s="1"/>
  <c r="HJ11" i="1"/>
  <c r="HK11" i="1"/>
  <c r="HL11" i="1"/>
  <c r="HM11" i="1"/>
  <c r="HN11" i="1"/>
  <c r="HO11" i="1"/>
  <c r="HP11" i="1"/>
  <c r="GV8" i="1"/>
  <c r="GV9" i="1" s="1"/>
  <c r="HC8" i="1"/>
  <c r="HC9" i="1" s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EY8" i="1"/>
  <c r="EY9" i="1" s="1"/>
  <c r="FF8" i="1"/>
  <c r="FF9" i="1" s="1"/>
  <c r="FM8" i="1"/>
  <c r="FM9" i="1" s="1"/>
  <c r="FT8" i="1"/>
  <c r="FT9" i="1" s="1"/>
  <c r="GA8" i="1"/>
  <c r="GA9" i="1" s="1"/>
  <c r="GH8" i="1"/>
  <c r="GH9" i="1" s="1"/>
  <c r="GO8" i="1"/>
  <c r="GO9" i="1" s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AB11" i="1"/>
  <c r="AA11" i="1"/>
  <c r="Z11" i="1"/>
  <c r="Y11" i="1"/>
  <c r="X11" i="1"/>
  <c r="W11" i="1"/>
  <c r="V11" i="1"/>
  <c r="D58" i="2"/>
  <c r="D316" i="2" l="1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G14" i="1"/>
  <c r="K15" i="1"/>
  <c r="L15" i="1"/>
  <c r="G16" i="1"/>
  <c r="K17" i="1"/>
  <c r="L17" i="1"/>
  <c r="G18" i="1"/>
  <c r="K19" i="1"/>
  <c r="L19" i="1"/>
  <c r="G20" i="1"/>
  <c r="K21" i="1"/>
  <c r="L21" i="1"/>
  <c r="G22" i="1"/>
  <c r="K23" i="1"/>
  <c r="L23" i="1"/>
  <c r="G24" i="1"/>
  <c r="K25" i="1"/>
  <c r="L25" i="1"/>
  <c r="G26" i="1"/>
  <c r="K27" i="1"/>
  <c r="L27" i="1"/>
  <c r="G28" i="1"/>
  <c r="K29" i="1"/>
  <c r="L29" i="1"/>
  <c r="G30" i="1"/>
  <c r="K31" i="1"/>
  <c r="L31" i="1"/>
  <c r="G32" i="1"/>
  <c r="K33" i="1"/>
  <c r="L33" i="1"/>
  <c r="G34" i="1"/>
  <c r="K35" i="1"/>
  <c r="L35" i="1"/>
  <c r="G12" i="1"/>
  <c r="J12" i="1" l="1"/>
  <c r="J14" i="1" s="1"/>
  <c r="J16" i="1" s="1"/>
  <c r="J18" i="1" s="1"/>
  <c r="J20" i="1" s="1"/>
  <c r="J22" i="1" s="1"/>
  <c r="J24" i="1" s="1"/>
  <c r="J26" i="1" s="1"/>
  <c r="J28" i="1" s="1"/>
  <c r="J30" i="1" s="1"/>
  <c r="J32" i="1" s="1"/>
  <c r="J34" i="1" s="1"/>
  <c r="J36" i="1" s="1"/>
  <c r="J38" i="1" s="1"/>
  <c r="L13" i="1" l="1"/>
  <c r="O3" i="1" l="1"/>
  <c r="K13" i="1" l="1"/>
  <c r="O4" i="1" s="1"/>
  <c r="B3" i="2"/>
  <c r="D3" i="2" s="1"/>
  <c r="D54" i="2"/>
  <c r="D55" i="2"/>
  <c r="D56" i="2"/>
  <c r="D57" i="2"/>
  <c r="D60" i="2"/>
  <c r="D61" i="2"/>
  <c r="D62" i="2"/>
  <c r="D63" i="2"/>
  <c r="D64" i="2"/>
  <c r="D49" i="2"/>
  <c r="D50" i="2"/>
  <c r="D53" i="2"/>
  <c r="D2" i="2"/>
  <c r="D4" i="2"/>
  <c r="D5" i="2"/>
  <c r="D6" i="2"/>
  <c r="D7" i="2"/>
  <c r="D8" i="2"/>
  <c r="D11" i="2"/>
  <c r="D12" i="2"/>
  <c r="D13" i="2"/>
  <c r="D14" i="2"/>
  <c r="D15" i="2"/>
  <c r="D18" i="2"/>
  <c r="D19" i="2"/>
  <c r="D20" i="2"/>
  <c r="D21" i="2"/>
  <c r="D22" i="2"/>
  <c r="D25" i="2"/>
  <c r="D26" i="2"/>
  <c r="D27" i="2"/>
  <c r="D28" i="2"/>
  <c r="D29" i="2"/>
  <c r="D32" i="2"/>
  <c r="D34" i="2"/>
  <c r="D35" i="2"/>
  <c r="D36" i="2"/>
  <c r="D38" i="2"/>
  <c r="D39" i="2"/>
  <c r="D40" i="2"/>
  <c r="D41" i="2"/>
  <c r="D42" i="2"/>
  <c r="D43" i="2"/>
  <c r="D46" i="2"/>
  <c r="D47" i="2"/>
  <c r="D48" i="2"/>
  <c r="B4" i="2" l="1"/>
  <c r="B5" i="2" s="1"/>
  <c r="B6" i="2" s="1"/>
  <c r="B7" i="2" s="1"/>
  <c r="B8" i="2" s="1"/>
  <c r="B9" i="2" s="1"/>
  <c r="B10" i="2" l="1"/>
  <c r="D9" i="2"/>
  <c r="B11" i="2" l="1"/>
  <c r="B12" i="2" s="1"/>
  <c r="B13" i="2" s="1"/>
  <c r="B14" i="2" s="1"/>
  <c r="B15" i="2" s="1"/>
  <c r="B16" i="2" s="1"/>
  <c r="D10" i="2"/>
  <c r="B17" i="2" l="1"/>
  <c r="D16" i="2"/>
  <c r="B18" i="2" l="1"/>
  <c r="B19" i="2" s="1"/>
  <c r="B20" i="2" s="1"/>
  <c r="B21" i="2" s="1"/>
  <c r="B22" i="2" s="1"/>
  <c r="B23" i="2" s="1"/>
  <c r="D17" i="2"/>
  <c r="B24" i="2" l="1"/>
  <c r="D23" i="2"/>
  <c r="B25" i="2" l="1"/>
  <c r="B26" i="2" s="1"/>
  <c r="B27" i="2" s="1"/>
  <c r="B28" i="2" s="1"/>
  <c r="B29" i="2" s="1"/>
  <c r="B30" i="2" s="1"/>
  <c r="D24" i="2"/>
  <c r="B31" i="2" l="1"/>
  <c r="D30" i="2"/>
  <c r="B32" i="2" l="1"/>
  <c r="B33" i="2" s="1"/>
  <c r="D31" i="2"/>
  <c r="B34" i="2" l="1"/>
  <c r="B35" i="2" s="1"/>
  <c r="B36" i="2" s="1"/>
  <c r="B37" i="2" s="1"/>
  <c r="D33" i="2"/>
  <c r="D44" i="2"/>
  <c r="B38" i="2" l="1"/>
  <c r="B39" i="2" s="1"/>
  <c r="B40" i="2" s="1"/>
  <c r="B41" i="2" s="1"/>
  <c r="B42" i="2" s="1"/>
  <c r="B43" i="2" s="1"/>
  <c r="B44" i="2" s="1"/>
  <c r="B45" i="2" s="1"/>
  <c r="D37" i="2"/>
  <c r="B46" i="2"/>
  <c r="B47" i="2" s="1"/>
  <c r="B48" i="2" s="1"/>
  <c r="B49" i="2" s="1"/>
  <c r="B50" i="2" s="1"/>
  <c r="B51" i="2" s="1"/>
  <c r="D45" i="2"/>
  <c r="B52" i="2" l="1"/>
  <c r="D51" i="2"/>
  <c r="B53" i="2" l="1"/>
  <c r="B54" i="2" s="1"/>
  <c r="B55" i="2" s="1"/>
  <c r="B56" i="2" s="1"/>
  <c r="B57" i="2" s="1"/>
  <c r="B58" i="2" s="1"/>
  <c r="D52" i="2"/>
  <c r="B59" i="2" l="1"/>
  <c r="B60" i="2" l="1"/>
  <c r="B61" i="2" s="1"/>
  <c r="B62" i="2" s="1"/>
  <c r="B63" i="2" s="1"/>
  <c r="B64" i="2" s="1"/>
  <c r="B65" i="2" s="1"/>
  <c r="D59" i="2"/>
  <c r="B66" i="2" l="1"/>
  <c r="D65" i="2"/>
  <c r="D66" i="2" l="1"/>
  <c r="B67" i="2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O8" i="1"/>
  <c r="O9" i="1" s="1"/>
  <c r="BL8" i="1" l="1"/>
  <c r="BL9" i="1" s="1"/>
  <c r="V8" i="1"/>
  <c r="V9" i="1" s="1"/>
  <c r="CU8" i="1"/>
  <c r="CU9" i="1" s="1"/>
  <c r="DW8" i="1"/>
  <c r="DW9" i="1" s="1"/>
  <c r="DP8" i="1"/>
  <c r="DP9" i="1" s="1"/>
  <c r="AX8" i="1"/>
  <c r="AX9" i="1" s="1"/>
  <c r="BE8" i="1"/>
  <c r="BE9" i="1" s="1"/>
  <c r="ER8" i="1"/>
  <c r="ER9" i="1" s="1"/>
  <c r="AJ8" i="1"/>
  <c r="AJ9" i="1" s="1"/>
  <c r="DB8" i="1"/>
  <c r="DB9" i="1" s="1"/>
  <c r="EK8" i="1"/>
  <c r="EK9" i="1" s="1"/>
  <c r="DI8" i="1"/>
  <c r="DI9" i="1" s="1"/>
  <c r="BS8" i="1"/>
  <c r="BS9" i="1" s="1"/>
  <c r="CG8" i="1"/>
  <c r="CG9" i="1" s="1"/>
  <c r="AC8" i="1"/>
  <c r="AC9" i="1" s="1"/>
  <c r="BZ8" i="1"/>
  <c r="BZ9" i="1" s="1"/>
  <c r="ED8" i="1"/>
  <c r="ED9" i="1" s="1"/>
  <c r="AQ8" i="1"/>
  <c r="AQ9" i="1" s="1"/>
  <c r="CN8" i="1"/>
  <c r="CN9" i="1" s="1"/>
</calcChain>
</file>

<file path=xl/sharedStrings.xml><?xml version="1.0" encoding="utf-8"?>
<sst xmlns="http://schemas.openxmlformats.org/spreadsheetml/2006/main" count="212" uniqueCount="48">
  <si>
    <t>Nb</t>
  </si>
  <si>
    <t>Jours</t>
  </si>
  <si>
    <t>Jours TPI</t>
  </si>
  <si>
    <t>Date TPI</t>
  </si>
  <si>
    <t>x</t>
  </si>
  <si>
    <t>Tâches</t>
  </si>
  <si>
    <t>Prédécesseur</t>
  </si>
  <si>
    <t>Livrable</t>
  </si>
  <si>
    <t>Terminée</t>
  </si>
  <si>
    <t>Retard</t>
  </si>
  <si>
    <t>Péroides</t>
  </si>
  <si>
    <t>Prévu</t>
  </si>
  <si>
    <t>Réalisé</t>
  </si>
  <si>
    <t>p</t>
  </si>
  <si>
    <t>r</t>
  </si>
  <si>
    <t>Prévu, terminé</t>
  </si>
  <si>
    <t>Prévu, non terminé</t>
  </si>
  <si>
    <t>Réalisé hors planification</t>
  </si>
  <si>
    <t>Absence</t>
  </si>
  <si>
    <t>Cumul prévu</t>
  </si>
  <si>
    <t>absences</t>
  </si>
  <si>
    <t>Avancée "réalisé"</t>
  </si>
  <si>
    <t>Avancée "prévu"</t>
  </si>
  <si>
    <t>périodes prévues au total</t>
  </si>
  <si>
    <t>périodes réalisées au total</t>
  </si>
  <si>
    <t>Echéancier TIBG + TIP</t>
  </si>
  <si>
    <t>D. Auguanno, A. Simon-Vermot, T. Perrinjaquet, M. Thiébaud</t>
  </si>
  <si>
    <t>Inscription des membres du groupe et sujet/question de départ sur Teams</t>
  </si>
  <si>
    <t>Prise de connaissance sur Teams des mentors et prise de contact pour validation du projet</t>
  </si>
  <si>
    <t>Restitution TIBG</t>
  </si>
  <si>
    <t>livrable_info</t>
  </si>
  <si>
    <t>Réalisation du TIBG</t>
  </si>
  <si>
    <t>Coordonnées de l'expert [L2]</t>
  </si>
  <si>
    <t>Remise des coordonées de l'expert externe</t>
  </si>
  <si>
    <t>Remise du titre définitif</t>
  </si>
  <si>
    <t>Rédaction du TIP</t>
  </si>
  <si>
    <t>Création de la frise chronologique interactive</t>
  </si>
  <si>
    <t>Création d'évènements pour la frise</t>
  </si>
  <si>
    <t>Semaine du</t>
  </si>
  <si>
    <t>Vacances</t>
  </si>
  <si>
    <t>Rapport TIBG [L1]</t>
  </si>
  <si>
    <t>Présentation orale du TIP devant les mentors et l'expert</t>
  </si>
  <si>
    <t>Remise du rapport avec les annexes + l'affiche</t>
  </si>
  <si>
    <t>Titre définitif du TIP [L3]</t>
  </si>
  <si>
    <t>Rapport + affiche [L4]</t>
  </si>
  <si>
    <t>Entrevue avec Mr. Rub</t>
  </si>
  <si>
    <t>Interviews de Mme. Schiess</t>
  </si>
  <si>
    <t>Entrevue avec Mme. Schiess pour l'avancé du 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</si>
</sst>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9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0" fontId="0" fillId="0" borderId="11" xfId="0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right" vertical="center"/>
    </xf>
    <xf numFmtId="0" fontId="0" fillId="0" borderId="10" xfId="0" applyBorder="1"/>
    <xf numFmtId="0" fontId="2" fillId="0" borderId="11" xfId="0" applyFont="1" applyBorder="1"/>
    <xf numFmtId="0" fontId="0" fillId="0" borderId="11" xfId="0" applyBorder="1"/>
    <xf numFmtId="14" fontId="0" fillId="0" borderId="0" xfId="0" applyNumberFormat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4" fontId="0" fillId="3" borderId="19" xfId="0" applyNumberFormat="1" applyFill="1" applyBorder="1" applyAlignment="1">
      <alignment horizontal="center"/>
    </xf>
    <xf numFmtId="14" fontId="0" fillId="3" borderId="22" xfId="0" applyNumberFormat="1" applyFill="1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2" fillId="0" borderId="1" xfId="0" applyFont="1" applyBorder="1" applyAlignment="1">
      <alignment horizontal="left" textRotation="90"/>
    </xf>
    <xf numFmtId="0" fontId="2" fillId="0" borderId="0" xfId="0" applyFont="1" applyAlignment="1">
      <alignment horizontal="left" textRotation="90"/>
    </xf>
    <xf numFmtId="0" fontId="2" fillId="0" borderId="11" xfId="0" applyFont="1" applyBorder="1" applyAlignment="1">
      <alignment horizontal="left" textRotation="90"/>
    </xf>
    <xf numFmtId="0" fontId="2" fillId="0" borderId="14" xfId="0" applyFont="1" applyBorder="1" applyAlignment="1">
      <alignment horizontal="center" textRotation="90"/>
    </xf>
    <xf numFmtId="0" fontId="2" fillId="0" borderId="12" xfId="0" applyFont="1" applyBorder="1" applyAlignment="1">
      <alignment horizontal="center" textRotation="9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/>
    </xf>
    <xf numFmtId="14" fontId="3" fillId="4" borderId="0" xfId="0" applyNumberFormat="1" applyFont="1" applyFill="1" applyAlignment="1">
      <alignment horizontal="right"/>
    </xf>
    <xf numFmtId="0" fontId="0" fillId="0" borderId="0" xfId="0" applyAlignment="1">
      <alignment horizontal="left" vertical="center" wrapText="1"/>
    </xf>
    <xf numFmtId="14" fontId="0" fillId="3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3" xfId="0" applyBorder="1" applyAlignment="1"/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8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6" fillId="10" borderId="0" xfId="0" applyFont="1" applyFill="1" applyBorder="1" applyAlignment="1">
      <alignment horizontal="center" vertical="center" textRotation="45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6" xfId="0" applyFill="1" applyBorder="1" applyAlignment="1">
      <alignment horizontal="center"/>
    </xf>
  </cellXfs>
  <cellStyles count="1">
    <cellStyle name="Normal" xfId="0" builtinId="0"/>
  </cellStyles>
  <dxfs count="30">
    <dxf>
      <font>
        <color theme="7"/>
      </font>
      <fill>
        <patternFill>
          <bgColor theme="7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7"/>
      </font>
      <fill>
        <patternFill>
          <bgColor theme="7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7"/>
      </font>
      <fill>
        <patternFill>
          <bgColor theme="7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ont>
        <color theme="7"/>
      </font>
      <fill>
        <patternFill>
          <bgColor theme="7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alignment horizontal="center" vertical="center" textRotation="0" wrapText="0" indent="0" justifyLastLine="0" shrinkToFit="0" readingOrder="0"/>
    </dxf>
    <dxf>
      <numFmt numFmtId="164" formatCode="dd/mm/yy;@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C0F155-4A44-45F3-9EC8-83D26DD46DFD}" name="TabDates" displayName="TabDates" ref="A1:E316" totalsRowShown="0" headerRowDxfId="29">
  <autoFilter ref="A1:E316" xr:uid="{0151B014-922C-4219-A39F-BBF5D0A94286}"/>
  <tableColumns count="5">
    <tableColumn id="1" xr3:uid="{9AC90DC8-EA7B-40AF-A328-6C2C29EC159F}" name="Nb"/>
    <tableColumn id="2" xr3:uid="{DF318083-950B-48D9-81BF-A4ECF545AA23}" name="Jours" dataDxfId="28"/>
    <tableColumn id="3" xr3:uid="{4EBEC132-F81B-437B-A49F-529F1A32DD78}" name="Jours TPI" dataDxfId="27"/>
    <tableColumn id="4" xr3:uid="{246230CE-FF16-4D2A-9347-17530D2EC36A}" name="Date TPI" dataDxfId="26">
      <calculatedColumnFormula>IF(TabDates[[#This Row],[Jours TPI]] = "x", B2,"")</calculatedColumnFormula>
    </tableColumn>
    <tableColumn id="5" xr3:uid="{7E11CE4A-94B7-44C8-B95C-AB6FE7F00A0F}" name="livrable_info" dataDxfId="2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51F5-5B31-4F03-8C36-FACA99740BEB}">
  <sheetPr>
    <pageSetUpPr fitToPage="1"/>
  </sheetPr>
  <dimension ref="B1:KE205"/>
  <sheetViews>
    <sheetView showGridLines="0" tabSelected="1" topLeftCell="BW2" zoomScale="34" zoomScaleNormal="100" workbookViewId="0">
      <selection activeCell="DU62" sqref="DU62"/>
    </sheetView>
  </sheetViews>
  <sheetFormatPr baseColWidth="10" defaultRowHeight="14.25" x14ac:dyDescent="0.45"/>
  <cols>
    <col min="1" max="1" width="0" hidden="1" customWidth="1"/>
    <col min="2" max="2" width="2.59765625" customWidth="1"/>
    <col min="3" max="3" width="47.86328125" customWidth="1"/>
    <col min="4" max="4" width="4.73046875" hidden="1" customWidth="1"/>
    <col min="5" max="7" width="4.73046875" customWidth="1"/>
    <col min="9" max="9" width="5.73046875" customWidth="1"/>
    <col min="10" max="14" width="3.73046875" hidden="1" customWidth="1"/>
    <col min="15" max="24" width="3.265625" style="1" customWidth="1"/>
    <col min="25" max="314" width="3.265625" customWidth="1"/>
    <col min="315" max="324" width="2.73046875" customWidth="1"/>
  </cols>
  <sheetData>
    <row r="1" spans="2:291" hidden="1" x14ac:dyDescent="0.45"/>
    <row r="2" spans="2:291" ht="14.65" thickBot="1" x14ac:dyDescent="0.5">
      <c r="O2" s="51"/>
      <c r="P2" s="51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</row>
    <row r="3" spans="2:291" x14ac:dyDescent="0.45">
      <c r="B3" s="18"/>
      <c r="C3" s="70" t="s">
        <v>25</v>
      </c>
      <c r="D3" s="70"/>
      <c r="E3" s="70"/>
      <c r="F3" s="70"/>
      <c r="G3" s="70"/>
      <c r="O3" s="52">
        <f>MAX(J12:J199)</f>
        <v>48</v>
      </c>
      <c r="P3" s="53"/>
      <c r="Q3" s="48" t="s">
        <v>23</v>
      </c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  <c r="KE3" s="27"/>
    </row>
    <row r="4" spans="2:291" x14ac:dyDescent="0.45">
      <c r="B4" s="18"/>
      <c r="C4" s="70" t="s">
        <v>26</v>
      </c>
      <c r="D4" s="70"/>
      <c r="E4" s="70"/>
      <c r="F4" s="70"/>
      <c r="G4" s="70"/>
      <c r="O4" s="50">
        <f>SUM(K13:K199)</f>
        <v>47</v>
      </c>
      <c r="P4" s="51"/>
      <c r="Q4" s="46" t="s">
        <v>24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7"/>
      <c r="AI4" s="14"/>
      <c r="AJ4" t="s">
        <v>16</v>
      </c>
      <c r="AS4" s="15"/>
      <c r="AT4" t="s">
        <v>12</v>
      </c>
      <c r="BE4" s="17"/>
      <c r="BF4" t="s">
        <v>18</v>
      </c>
    </row>
    <row r="5" spans="2:291" ht="14.65" thickBot="1" x14ac:dyDescent="0.5">
      <c r="B5" s="18"/>
      <c r="C5" s="71">
        <v>45359</v>
      </c>
      <c r="D5" s="71"/>
      <c r="E5" s="71"/>
      <c r="F5" s="71"/>
      <c r="G5" s="71"/>
      <c r="O5" s="66"/>
      <c r="P5" s="67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9"/>
      <c r="AI5" s="13"/>
      <c r="AJ5" s="12" t="s">
        <v>15</v>
      </c>
      <c r="AK5" s="12"/>
      <c r="AL5" s="12"/>
      <c r="AM5" s="12"/>
      <c r="AN5" s="12"/>
      <c r="AO5" s="12"/>
      <c r="AP5" s="12"/>
      <c r="AS5" s="16"/>
      <c r="AT5" t="s">
        <v>17</v>
      </c>
    </row>
    <row r="6" spans="2:291" ht="14.65" thickBot="1" x14ac:dyDescent="0.5"/>
    <row r="7" spans="2:291" ht="14.25" customHeight="1" x14ac:dyDescent="0.45">
      <c r="B7" s="8"/>
      <c r="C7" s="6"/>
      <c r="D7" s="61" t="s">
        <v>6</v>
      </c>
      <c r="E7" s="61" t="s">
        <v>7</v>
      </c>
      <c r="F7" s="61" t="s">
        <v>8</v>
      </c>
      <c r="G7" s="61" t="s">
        <v>9</v>
      </c>
      <c r="H7" s="95"/>
      <c r="I7" s="96"/>
      <c r="J7" s="58" t="s">
        <v>19</v>
      </c>
      <c r="K7" s="58" t="s">
        <v>12</v>
      </c>
      <c r="L7" s="58" t="s">
        <v>20</v>
      </c>
      <c r="M7" s="58" t="s">
        <v>21</v>
      </c>
      <c r="N7" s="58" t="s">
        <v>22</v>
      </c>
      <c r="O7" s="33">
        <v>1</v>
      </c>
      <c r="P7" s="33"/>
      <c r="Q7" s="33"/>
      <c r="R7" s="33"/>
      <c r="S7" s="33"/>
      <c r="T7" s="33"/>
      <c r="U7" s="34"/>
      <c r="V7" s="33">
        <v>2</v>
      </c>
      <c r="W7" s="33"/>
      <c r="X7" s="33"/>
      <c r="Y7" s="33"/>
      <c r="Z7" s="33"/>
      <c r="AA7" s="33"/>
      <c r="AB7" s="34"/>
      <c r="AC7" s="33">
        <v>3</v>
      </c>
      <c r="AD7" s="33"/>
      <c r="AE7" s="33"/>
      <c r="AF7" s="33"/>
      <c r="AG7" s="33"/>
      <c r="AH7" s="33"/>
      <c r="AI7" s="34"/>
      <c r="AJ7" s="33">
        <v>4</v>
      </c>
      <c r="AK7" s="33"/>
      <c r="AL7" s="33"/>
      <c r="AM7" s="33"/>
      <c r="AN7" s="33"/>
      <c r="AO7" s="33"/>
      <c r="AP7" s="34"/>
      <c r="AQ7" s="33">
        <v>5</v>
      </c>
      <c r="AR7" s="33"/>
      <c r="AS7" s="33"/>
      <c r="AT7" s="33"/>
      <c r="AU7" s="33"/>
      <c r="AV7" s="33"/>
      <c r="AW7" s="34"/>
      <c r="AX7" s="33">
        <v>6</v>
      </c>
      <c r="AY7" s="33"/>
      <c r="AZ7" s="33"/>
      <c r="BA7" s="33"/>
      <c r="BB7" s="33"/>
      <c r="BC7" s="33"/>
      <c r="BD7" s="34"/>
      <c r="BE7" s="33">
        <v>7</v>
      </c>
      <c r="BF7" s="33"/>
      <c r="BG7" s="33"/>
      <c r="BH7" s="33"/>
      <c r="BI7" s="33"/>
      <c r="BJ7" s="33"/>
      <c r="BK7" s="34"/>
      <c r="BL7" s="33">
        <v>8</v>
      </c>
      <c r="BM7" s="33"/>
      <c r="BN7" s="33"/>
      <c r="BO7" s="33"/>
      <c r="BP7" s="33"/>
      <c r="BQ7" s="33"/>
      <c r="BR7" s="34"/>
      <c r="BS7" s="33">
        <v>9</v>
      </c>
      <c r="BT7" s="33"/>
      <c r="BU7" s="33"/>
      <c r="BV7" s="33"/>
      <c r="BW7" s="33"/>
      <c r="BX7" s="33"/>
      <c r="BY7" s="34"/>
      <c r="BZ7" s="33">
        <v>10</v>
      </c>
      <c r="CA7" s="33"/>
      <c r="CB7" s="33"/>
      <c r="CC7" s="33"/>
      <c r="CD7" s="33"/>
      <c r="CE7" s="33"/>
      <c r="CF7" s="34"/>
      <c r="CG7" s="33">
        <v>11</v>
      </c>
      <c r="CH7" s="33"/>
      <c r="CI7" s="33"/>
      <c r="CJ7" s="33"/>
      <c r="CK7" s="33"/>
      <c r="CL7" s="33"/>
      <c r="CM7" s="34"/>
      <c r="CN7" s="33">
        <v>12</v>
      </c>
      <c r="CO7" s="33"/>
      <c r="CP7" s="33"/>
      <c r="CQ7" s="33"/>
      <c r="CR7" s="33"/>
      <c r="CS7" s="33"/>
      <c r="CT7" s="34"/>
      <c r="CU7" s="33">
        <v>13</v>
      </c>
      <c r="CV7" s="33"/>
      <c r="CW7" s="33"/>
      <c r="CX7" s="33"/>
      <c r="CY7" s="33"/>
      <c r="CZ7" s="33"/>
      <c r="DA7" s="34"/>
      <c r="DB7" s="33">
        <v>14</v>
      </c>
      <c r="DC7" s="33"/>
      <c r="DD7" s="33"/>
      <c r="DE7" s="33"/>
      <c r="DF7" s="33"/>
      <c r="DG7" s="33"/>
      <c r="DH7" s="34"/>
      <c r="DI7" s="33">
        <v>15</v>
      </c>
      <c r="DJ7" s="33"/>
      <c r="DK7" s="33"/>
      <c r="DL7" s="33"/>
      <c r="DM7" s="33"/>
      <c r="DN7" s="33"/>
      <c r="DO7" s="34"/>
      <c r="DP7" s="33">
        <v>16</v>
      </c>
      <c r="DQ7" s="33"/>
      <c r="DR7" s="33"/>
      <c r="DS7" s="33"/>
      <c r="DT7" s="33"/>
      <c r="DU7" s="33"/>
      <c r="DV7" s="34"/>
      <c r="DW7" s="33">
        <v>17</v>
      </c>
      <c r="DX7" s="33"/>
      <c r="DY7" s="33"/>
      <c r="DZ7" s="33"/>
      <c r="EA7" s="33"/>
      <c r="EB7" s="33"/>
      <c r="EC7" s="34"/>
      <c r="ED7" s="33">
        <v>18</v>
      </c>
      <c r="EE7" s="33"/>
      <c r="EF7" s="33"/>
      <c r="EG7" s="33"/>
      <c r="EH7" s="33"/>
      <c r="EI7" s="33"/>
      <c r="EJ7" s="34"/>
      <c r="EK7" s="33">
        <v>19</v>
      </c>
      <c r="EL7" s="33"/>
      <c r="EM7" s="33"/>
      <c r="EN7" s="33"/>
      <c r="EO7" s="33"/>
      <c r="EP7" s="33"/>
      <c r="EQ7" s="34"/>
      <c r="ER7" s="33">
        <v>20</v>
      </c>
      <c r="ES7" s="33"/>
      <c r="ET7" s="33"/>
      <c r="EU7" s="33"/>
      <c r="EV7" s="33"/>
      <c r="EW7" s="33"/>
      <c r="EX7" s="34"/>
      <c r="EY7" s="33">
        <v>21</v>
      </c>
      <c r="EZ7" s="33"/>
      <c r="FA7" s="33"/>
      <c r="FB7" s="33"/>
      <c r="FC7" s="33"/>
      <c r="FD7" s="33"/>
      <c r="FE7" s="34"/>
      <c r="FF7" s="33">
        <v>22</v>
      </c>
      <c r="FG7" s="33"/>
      <c r="FH7" s="33"/>
      <c r="FI7" s="33"/>
      <c r="FJ7" s="33"/>
      <c r="FK7" s="33"/>
      <c r="FL7" s="34"/>
      <c r="FM7" s="33">
        <v>23</v>
      </c>
      <c r="FN7" s="33"/>
      <c r="FO7" s="33"/>
      <c r="FP7" s="33"/>
      <c r="FQ7" s="33"/>
      <c r="FR7" s="33"/>
      <c r="FS7" s="34"/>
      <c r="FT7" s="33">
        <v>24</v>
      </c>
      <c r="FU7" s="33"/>
      <c r="FV7" s="33"/>
      <c r="FW7" s="33"/>
      <c r="FX7" s="33"/>
      <c r="FY7" s="33"/>
      <c r="FZ7" s="34"/>
      <c r="GA7" s="33">
        <v>25</v>
      </c>
      <c r="GB7" s="33"/>
      <c r="GC7" s="33"/>
      <c r="GD7" s="33"/>
      <c r="GE7" s="33"/>
      <c r="GF7" s="33"/>
      <c r="GG7" s="34"/>
      <c r="GH7" s="33">
        <v>26</v>
      </c>
      <c r="GI7" s="33"/>
      <c r="GJ7" s="33"/>
      <c r="GK7" s="33"/>
      <c r="GL7" s="33"/>
      <c r="GM7" s="33"/>
      <c r="GN7" s="34"/>
      <c r="GO7" s="33">
        <v>27</v>
      </c>
      <c r="GP7" s="33"/>
      <c r="GQ7" s="33"/>
      <c r="GR7" s="33"/>
      <c r="GS7" s="33"/>
      <c r="GT7" s="33"/>
      <c r="GU7" s="34"/>
      <c r="GV7" s="33">
        <v>28</v>
      </c>
      <c r="GW7" s="33"/>
      <c r="GX7" s="33"/>
      <c r="GY7" s="33"/>
      <c r="GZ7" s="33"/>
      <c r="HA7" s="33"/>
      <c r="HB7" s="34"/>
      <c r="HC7" s="33">
        <v>29</v>
      </c>
      <c r="HD7" s="33"/>
      <c r="HE7" s="33"/>
      <c r="HF7" s="33"/>
      <c r="HG7" s="33"/>
      <c r="HH7" s="33"/>
      <c r="HI7" s="34"/>
      <c r="HJ7" s="35">
        <v>30</v>
      </c>
      <c r="HK7" s="33"/>
      <c r="HL7" s="33"/>
      <c r="HM7" s="33"/>
      <c r="HN7" s="33"/>
      <c r="HO7" s="33"/>
      <c r="HP7" s="92"/>
    </row>
    <row r="8" spans="2:291" ht="15" customHeight="1" x14ac:dyDescent="0.45">
      <c r="B8" s="7"/>
      <c r="D8" s="62"/>
      <c r="E8" s="62"/>
      <c r="F8" s="62"/>
      <c r="G8" s="62"/>
      <c r="H8" s="97" t="s">
        <v>38</v>
      </c>
      <c r="I8" s="98"/>
      <c r="J8" s="59"/>
      <c r="K8" s="59"/>
      <c r="L8" s="59"/>
      <c r="M8" s="59"/>
      <c r="N8" s="59"/>
      <c r="O8" s="73">
        <f>IFERROR(SMALL(TabDates[[Date TPI]:[Date TPI]],O7),"")</f>
        <v>45173</v>
      </c>
      <c r="P8" s="73"/>
      <c r="Q8" s="73"/>
      <c r="R8" s="73"/>
      <c r="S8" s="73"/>
      <c r="T8" s="73"/>
      <c r="U8" s="56"/>
      <c r="V8" s="73">
        <f>IFERROR(SMALL(TabDates[[Date TPI]:[Date TPI]],V7),"")</f>
        <v>45180</v>
      </c>
      <c r="W8" s="73"/>
      <c r="X8" s="73"/>
      <c r="Y8" s="73"/>
      <c r="Z8" s="73"/>
      <c r="AA8" s="73"/>
      <c r="AB8" s="56"/>
      <c r="AC8" s="73">
        <f>IFERROR(SMALL(TabDates[[Date TPI]:[Date TPI]],AC7),"")</f>
        <v>45187</v>
      </c>
      <c r="AD8" s="73"/>
      <c r="AE8" s="73"/>
      <c r="AF8" s="73"/>
      <c r="AG8" s="73"/>
      <c r="AH8" s="73"/>
      <c r="AI8" s="56"/>
      <c r="AJ8" s="73">
        <f>IFERROR(SMALL(TabDates[[Date TPI]:[Date TPI]],AJ7),"")</f>
        <v>45194</v>
      </c>
      <c r="AK8" s="73"/>
      <c r="AL8" s="73"/>
      <c r="AM8" s="73"/>
      <c r="AN8" s="73"/>
      <c r="AO8" s="73"/>
      <c r="AP8" s="56"/>
      <c r="AQ8" s="73">
        <f>IFERROR(SMALL(TabDates[[Date TPI]:[Date TPI]],AQ7),"")</f>
        <v>45201</v>
      </c>
      <c r="AR8" s="73"/>
      <c r="AS8" s="73"/>
      <c r="AT8" s="73"/>
      <c r="AU8" s="73"/>
      <c r="AV8" s="73"/>
      <c r="AW8" s="56"/>
      <c r="AX8" s="73">
        <f>IFERROR(SMALL(TabDates[[Date TPI]:[Date TPI]],AX7),"")</f>
        <v>45208</v>
      </c>
      <c r="AY8" s="73"/>
      <c r="AZ8" s="73"/>
      <c r="BA8" s="73"/>
      <c r="BB8" s="73"/>
      <c r="BC8" s="73"/>
      <c r="BD8" s="56"/>
      <c r="BE8" s="73">
        <f>IFERROR(SMALL(TabDates[[Date TPI]:[Date TPI]],BE7),"")</f>
        <v>45215</v>
      </c>
      <c r="BF8" s="73"/>
      <c r="BG8" s="73"/>
      <c r="BH8" s="73"/>
      <c r="BI8" s="73"/>
      <c r="BJ8" s="73"/>
      <c r="BK8" s="56"/>
      <c r="BL8" s="73">
        <f>IFERROR(SMALL(TabDates[[Date TPI]:[Date TPI]],BL7),"")</f>
        <v>45222</v>
      </c>
      <c r="BM8" s="73"/>
      <c r="BN8" s="73"/>
      <c r="BO8" s="73"/>
      <c r="BP8" s="73"/>
      <c r="BQ8" s="73"/>
      <c r="BR8" s="56"/>
      <c r="BS8" s="73">
        <f>IFERROR(SMALL(TabDates[[Date TPI]:[Date TPI]],BS7),"")</f>
        <v>45229</v>
      </c>
      <c r="BT8" s="73"/>
      <c r="BU8" s="73"/>
      <c r="BV8" s="73"/>
      <c r="BW8" s="73"/>
      <c r="BX8" s="73"/>
      <c r="BY8" s="56"/>
      <c r="BZ8" s="73">
        <f>IFERROR(SMALL(TabDates[[Date TPI]:[Date TPI]],BZ7),"")</f>
        <v>45236</v>
      </c>
      <c r="CA8" s="73"/>
      <c r="CB8" s="73"/>
      <c r="CC8" s="73"/>
      <c r="CD8" s="73"/>
      <c r="CE8" s="73"/>
      <c r="CF8" s="56"/>
      <c r="CG8" s="73">
        <f>IFERROR(SMALL(TabDates[[Date TPI]:[Date TPI]],CG7),"")</f>
        <v>45243</v>
      </c>
      <c r="CH8" s="73"/>
      <c r="CI8" s="73"/>
      <c r="CJ8" s="73"/>
      <c r="CK8" s="73"/>
      <c r="CL8" s="73"/>
      <c r="CM8" s="56"/>
      <c r="CN8" s="73">
        <f>IFERROR(SMALL(TabDates[[Date TPI]:[Date TPI]],CN7),"")</f>
        <v>45250</v>
      </c>
      <c r="CO8" s="73"/>
      <c r="CP8" s="73"/>
      <c r="CQ8" s="73"/>
      <c r="CR8" s="73"/>
      <c r="CS8" s="73"/>
      <c r="CT8" s="56"/>
      <c r="CU8" s="73">
        <f>IFERROR(SMALL(TabDates[[Date TPI]:[Date TPI]],CU7),"")</f>
        <v>45257</v>
      </c>
      <c r="CV8" s="73"/>
      <c r="CW8" s="73"/>
      <c r="CX8" s="73"/>
      <c r="CY8" s="73"/>
      <c r="CZ8" s="73"/>
      <c r="DA8" s="56"/>
      <c r="DB8" s="73">
        <f>IFERROR(SMALL(TabDates[[Date TPI]:[Date TPI]],DB7),"")</f>
        <v>45264</v>
      </c>
      <c r="DC8" s="73"/>
      <c r="DD8" s="73"/>
      <c r="DE8" s="73"/>
      <c r="DF8" s="73"/>
      <c r="DG8" s="73"/>
      <c r="DH8" s="56"/>
      <c r="DI8" s="73">
        <f>IFERROR(SMALL(TabDates[[Date TPI]:[Date TPI]],DI7),"")</f>
        <v>45271</v>
      </c>
      <c r="DJ8" s="73"/>
      <c r="DK8" s="73"/>
      <c r="DL8" s="73"/>
      <c r="DM8" s="73"/>
      <c r="DN8" s="73"/>
      <c r="DO8" s="56"/>
      <c r="DP8" s="73">
        <f>IFERROR(SMALL(TabDates[[Date TPI]:[Date TPI]],DP7),"")</f>
        <v>45278</v>
      </c>
      <c r="DQ8" s="73"/>
      <c r="DR8" s="73"/>
      <c r="DS8" s="73"/>
      <c r="DT8" s="73"/>
      <c r="DU8" s="73"/>
      <c r="DV8" s="56"/>
      <c r="DW8" s="73">
        <f>IFERROR(SMALL(TabDates[[Date TPI]:[Date TPI]],DW7),"")</f>
        <v>45285</v>
      </c>
      <c r="DX8" s="73"/>
      <c r="DY8" s="73"/>
      <c r="DZ8" s="73"/>
      <c r="EA8" s="73"/>
      <c r="EB8" s="73"/>
      <c r="EC8" s="56"/>
      <c r="ED8" s="73">
        <f>IFERROR(SMALL(TabDates[[Date TPI]:[Date TPI]],ED7),"")</f>
        <v>45292</v>
      </c>
      <c r="EE8" s="73"/>
      <c r="EF8" s="73"/>
      <c r="EG8" s="73"/>
      <c r="EH8" s="73"/>
      <c r="EI8" s="73"/>
      <c r="EJ8" s="56"/>
      <c r="EK8" s="73">
        <f>IFERROR(SMALL(TabDates[[Date TPI]:[Date TPI]],EK7),"")</f>
        <v>45299</v>
      </c>
      <c r="EL8" s="73"/>
      <c r="EM8" s="73"/>
      <c r="EN8" s="73"/>
      <c r="EO8" s="73"/>
      <c r="EP8" s="73"/>
      <c r="EQ8" s="56"/>
      <c r="ER8" s="73">
        <f>IFERROR(SMALL(TabDates[[Date TPI]:[Date TPI]],ER7),"")</f>
        <v>45306</v>
      </c>
      <c r="ES8" s="73"/>
      <c r="ET8" s="73"/>
      <c r="EU8" s="73"/>
      <c r="EV8" s="73"/>
      <c r="EW8" s="73"/>
      <c r="EX8" s="56"/>
      <c r="EY8" s="73">
        <f>IFERROR(SMALL(TabDates[[Date TPI]:[Date TPI]],EY7),"")</f>
        <v>45313</v>
      </c>
      <c r="EZ8" s="73"/>
      <c r="FA8" s="73"/>
      <c r="FB8" s="73"/>
      <c r="FC8" s="73"/>
      <c r="FD8" s="73"/>
      <c r="FE8" s="56"/>
      <c r="FF8" s="73">
        <f>IFERROR(SMALL(TabDates[[Date TPI]:[Date TPI]],FF7),"")</f>
        <v>45320</v>
      </c>
      <c r="FG8" s="73"/>
      <c r="FH8" s="73"/>
      <c r="FI8" s="73"/>
      <c r="FJ8" s="73"/>
      <c r="FK8" s="73"/>
      <c r="FL8" s="56"/>
      <c r="FM8" s="73">
        <f>IFERROR(SMALL(TabDates[[Date TPI]:[Date TPI]],FM7),"")</f>
        <v>45327</v>
      </c>
      <c r="FN8" s="73"/>
      <c r="FO8" s="73"/>
      <c r="FP8" s="73"/>
      <c r="FQ8" s="73"/>
      <c r="FR8" s="73"/>
      <c r="FS8" s="56"/>
      <c r="FT8" s="73">
        <f>IFERROR(SMALL(TabDates[[Date TPI]:[Date TPI]],FT7),"")</f>
        <v>45334</v>
      </c>
      <c r="FU8" s="73"/>
      <c r="FV8" s="73"/>
      <c r="FW8" s="73"/>
      <c r="FX8" s="73"/>
      <c r="FY8" s="73"/>
      <c r="FZ8" s="56"/>
      <c r="GA8" s="73">
        <f>IFERROR(SMALL(TabDates[[Date TPI]:[Date TPI]],GA7),"")</f>
        <v>45341</v>
      </c>
      <c r="GB8" s="73"/>
      <c r="GC8" s="73"/>
      <c r="GD8" s="73"/>
      <c r="GE8" s="73"/>
      <c r="GF8" s="73"/>
      <c r="GG8" s="56"/>
      <c r="GH8" s="73">
        <f>IFERROR(SMALL(TabDates[[Date TPI]:[Date TPI]],GH7),"")</f>
        <v>45348</v>
      </c>
      <c r="GI8" s="73"/>
      <c r="GJ8" s="73"/>
      <c r="GK8" s="73"/>
      <c r="GL8" s="73"/>
      <c r="GM8" s="73"/>
      <c r="GN8" s="56"/>
      <c r="GO8" s="73">
        <f>IFERROR(SMALL(TabDates[[Date TPI]:[Date TPI]],GO7),"")</f>
        <v>45355</v>
      </c>
      <c r="GP8" s="73"/>
      <c r="GQ8" s="73"/>
      <c r="GR8" s="73"/>
      <c r="GS8" s="73"/>
      <c r="GT8" s="73"/>
      <c r="GU8" s="56"/>
      <c r="GV8" s="73">
        <f>IFERROR(SMALL(TabDates[[Date TPI]:[Date TPI]],GV7),"")</f>
        <v>45362</v>
      </c>
      <c r="GW8" s="73"/>
      <c r="GX8" s="73"/>
      <c r="GY8" s="73"/>
      <c r="GZ8" s="73"/>
      <c r="HA8" s="73"/>
      <c r="HB8" s="56"/>
      <c r="HC8" s="73">
        <f>IFERROR(SMALL(TabDates[[Date TPI]:[Date TPI]],HC7),"")</f>
        <v>45369</v>
      </c>
      <c r="HD8" s="73"/>
      <c r="HE8" s="73"/>
      <c r="HF8" s="73"/>
      <c r="HG8" s="73"/>
      <c r="HH8" s="73"/>
      <c r="HI8" s="56"/>
      <c r="HJ8" s="57">
        <f>IFERROR(SMALL(TabDates[[Date TPI]:[Date TPI]],HJ7),"")</f>
        <v>45376</v>
      </c>
      <c r="HK8" s="73"/>
      <c r="HL8" s="73"/>
      <c r="HM8" s="73"/>
      <c r="HN8" s="73"/>
      <c r="HO8" s="73"/>
      <c r="HP8" s="93"/>
    </row>
    <row r="9" spans="2:291" ht="20.100000000000001" customHeight="1" x14ac:dyDescent="0.45">
      <c r="B9" s="7"/>
      <c r="D9" s="62"/>
      <c r="E9" s="62"/>
      <c r="F9" s="62"/>
      <c r="G9" s="62"/>
      <c r="I9" s="64" t="s">
        <v>10</v>
      </c>
      <c r="J9" s="59"/>
      <c r="K9" s="59"/>
      <c r="L9" s="59"/>
      <c r="M9" s="59"/>
      <c r="N9" s="59"/>
      <c r="O9" s="74">
        <f>INDEX(TabDates[[livrable_info]:[livrable_info]],MATCH(O8,TabDates[[Date TPI]:[Date TPI]],0))</f>
        <v>0</v>
      </c>
      <c r="P9" s="74"/>
      <c r="Q9" s="74"/>
      <c r="R9" s="74"/>
      <c r="S9" s="74"/>
      <c r="T9" s="74"/>
      <c r="U9" s="55"/>
      <c r="V9" s="74">
        <f>INDEX(TabDates[[livrable_info]:[livrable_info]],MATCH(V8,TabDates[[Date TPI]:[Date TPI]],0))</f>
        <v>0</v>
      </c>
      <c r="W9" s="74"/>
      <c r="X9" s="74"/>
      <c r="Y9" s="74"/>
      <c r="Z9" s="74"/>
      <c r="AA9" s="74"/>
      <c r="AB9" s="55"/>
      <c r="AC9" s="74">
        <f>INDEX(TabDates[[livrable_info]:[livrable_info]],MATCH(AC8,TabDates[[Date TPI]:[Date TPI]],0))</f>
        <v>0</v>
      </c>
      <c r="AD9" s="74"/>
      <c r="AE9" s="74"/>
      <c r="AF9" s="74"/>
      <c r="AG9" s="74"/>
      <c r="AH9" s="74"/>
      <c r="AI9" s="55"/>
      <c r="AJ9" s="74">
        <f>INDEX(TabDates[[livrable_info]:[livrable_info]],MATCH(AJ8,TabDates[[Date TPI]:[Date TPI]],0))</f>
        <v>0</v>
      </c>
      <c r="AK9" s="74"/>
      <c r="AL9" s="74"/>
      <c r="AM9" s="74"/>
      <c r="AN9" s="74"/>
      <c r="AO9" s="74"/>
      <c r="AP9" s="55"/>
      <c r="AQ9" s="74">
        <f>INDEX(TabDates[[livrable_info]:[livrable_info]],MATCH(AQ8,TabDates[[Date TPI]:[Date TPI]],0))</f>
        <v>0</v>
      </c>
      <c r="AR9" s="74"/>
      <c r="AS9" s="74"/>
      <c r="AT9" s="74"/>
      <c r="AU9" s="74"/>
      <c r="AV9" s="74"/>
      <c r="AW9" s="55"/>
      <c r="AX9" s="74">
        <f>INDEX(TabDates[[livrable_info]:[livrable_info]],MATCH(AX8,TabDates[[Date TPI]:[Date TPI]],0))</f>
        <v>0</v>
      </c>
      <c r="AY9" s="74"/>
      <c r="AZ9" s="74"/>
      <c r="BA9" s="74"/>
      <c r="BB9" s="74"/>
      <c r="BC9" s="74"/>
      <c r="BD9" s="55"/>
      <c r="BE9" s="74">
        <f>INDEX(TabDates[[livrable_info]:[livrable_info]],MATCH(BE8,TabDates[[Date TPI]:[Date TPI]],0))</f>
        <v>0</v>
      </c>
      <c r="BF9" s="74"/>
      <c r="BG9" s="74"/>
      <c r="BH9" s="74"/>
      <c r="BI9" s="74"/>
      <c r="BJ9" s="74"/>
      <c r="BK9" s="55"/>
      <c r="BL9" s="74">
        <f>INDEX(TabDates[[livrable_info]:[livrable_info]],MATCH(BL8,TabDates[[Date TPI]:[Date TPI]],0))</f>
        <v>0</v>
      </c>
      <c r="BM9" s="74"/>
      <c r="BN9" s="74"/>
      <c r="BO9" s="74"/>
      <c r="BP9" s="74"/>
      <c r="BQ9" s="74"/>
      <c r="BR9" s="55"/>
      <c r="BS9" s="74" t="str">
        <f>INDEX(TabDates[[livrable_info]:[livrable_info]],MATCH(BS8,TabDates[[Date TPI]:[Date TPI]],0))</f>
        <v>Rapport TIBG [L1]</v>
      </c>
      <c r="BT9" s="74"/>
      <c r="BU9" s="74"/>
      <c r="BV9" s="74"/>
      <c r="BW9" s="74"/>
      <c r="BX9" s="74"/>
      <c r="BY9" s="55"/>
      <c r="BZ9" s="74" t="str">
        <f>INDEX(TabDates[[livrable_info]:[livrable_info]],MATCH(BZ8,TabDates[[Date TPI]:[Date TPI]],0))</f>
        <v>Coordonnées de l'expert [L2]</v>
      </c>
      <c r="CA9" s="74"/>
      <c r="CB9" s="74"/>
      <c r="CC9" s="74"/>
      <c r="CD9" s="74"/>
      <c r="CE9" s="74"/>
      <c r="CF9" s="55"/>
      <c r="CG9" s="74" t="str">
        <f>INDEX(TabDates[[livrable_info]:[livrable_info]],MATCH(CG8,TabDates[[Date TPI]:[Date TPI]],0))</f>
        <v>Titre définitif du TIP [L3]</v>
      </c>
      <c r="CH9" s="74"/>
      <c r="CI9" s="74"/>
      <c r="CJ9" s="74"/>
      <c r="CK9" s="74"/>
      <c r="CL9" s="74"/>
      <c r="CM9" s="55"/>
      <c r="CN9" s="74">
        <f>INDEX(TabDates[[livrable_info]:[livrable_info]],MATCH(CN8,TabDates[[Date TPI]:[Date TPI]],0))</f>
        <v>0</v>
      </c>
      <c r="CO9" s="74"/>
      <c r="CP9" s="74"/>
      <c r="CQ9" s="74"/>
      <c r="CR9" s="74"/>
      <c r="CS9" s="74"/>
      <c r="CT9" s="55"/>
      <c r="CU9" s="74">
        <f>INDEX(TabDates[[livrable_info]:[livrable_info]],MATCH(CU8,TabDates[[Date TPI]:[Date TPI]],0))</f>
        <v>0</v>
      </c>
      <c r="CV9" s="74"/>
      <c r="CW9" s="74"/>
      <c r="CX9" s="74"/>
      <c r="CY9" s="74"/>
      <c r="CZ9" s="74"/>
      <c r="DA9" s="55"/>
      <c r="DB9" s="74">
        <f>INDEX(TabDates[[livrable_info]:[livrable_info]],MATCH(DB8,TabDates[[Date TPI]:[Date TPI]],0))</f>
        <v>0</v>
      </c>
      <c r="DC9" s="74"/>
      <c r="DD9" s="74"/>
      <c r="DE9" s="74"/>
      <c r="DF9" s="74"/>
      <c r="DG9" s="74"/>
      <c r="DH9" s="55"/>
      <c r="DI9" s="74">
        <f>INDEX(TabDates[[livrable_info]:[livrable_info]],MATCH(DI8,TabDates[[Date TPI]:[Date TPI]],0))</f>
        <v>0</v>
      </c>
      <c r="DJ9" s="74"/>
      <c r="DK9" s="74"/>
      <c r="DL9" s="74"/>
      <c r="DM9" s="74"/>
      <c r="DN9" s="74"/>
      <c r="DO9" s="55"/>
      <c r="DP9" s="74">
        <f>INDEX(TabDates[[livrable_info]:[livrable_info]],MATCH(DP8,TabDates[[Date TPI]:[Date TPI]],0))</f>
        <v>0</v>
      </c>
      <c r="DQ9" s="74"/>
      <c r="DR9" s="74"/>
      <c r="DS9" s="74"/>
      <c r="DT9" s="74"/>
      <c r="DU9" s="74"/>
      <c r="DV9" s="55"/>
      <c r="DW9" s="74">
        <f>INDEX(TabDates[[livrable_info]:[livrable_info]],MATCH(DW8,TabDates[[Date TPI]:[Date TPI]],0))</f>
        <v>0</v>
      </c>
      <c r="DX9" s="74"/>
      <c r="DY9" s="74"/>
      <c r="DZ9" s="74"/>
      <c r="EA9" s="74"/>
      <c r="EB9" s="74"/>
      <c r="EC9" s="55"/>
      <c r="ED9" s="74">
        <f>INDEX(TabDates[[livrable_info]:[livrable_info]],MATCH(ED8,TabDates[[Date TPI]:[Date TPI]],0))</f>
        <v>0</v>
      </c>
      <c r="EE9" s="74"/>
      <c r="EF9" s="74"/>
      <c r="EG9" s="74"/>
      <c r="EH9" s="74"/>
      <c r="EI9" s="74"/>
      <c r="EJ9" s="55"/>
      <c r="EK9" s="74">
        <f>INDEX(TabDates[[livrable_info]:[livrable_info]],MATCH(EK8,TabDates[[Date TPI]:[Date TPI]],0))</f>
        <v>0</v>
      </c>
      <c r="EL9" s="74"/>
      <c r="EM9" s="74"/>
      <c r="EN9" s="74"/>
      <c r="EO9" s="74"/>
      <c r="EP9" s="74"/>
      <c r="EQ9" s="55"/>
      <c r="ER9" s="74">
        <f>INDEX(TabDates[[livrable_info]:[livrable_info]],MATCH(ER8,TabDates[[Date TPI]:[Date TPI]],0))</f>
        <v>0</v>
      </c>
      <c r="ES9" s="74"/>
      <c r="ET9" s="74"/>
      <c r="EU9" s="74"/>
      <c r="EV9" s="74"/>
      <c r="EW9" s="74"/>
      <c r="EX9" s="55"/>
      <c r="EY9" s="74">
        <f>INDEX(TabDates[[livrable_info]:[livrable_info]],MATCH(EY8,TabDates[[Date TPI]:[Date TPI]],0))</f>
        <v>0</v>
      </c>
      <c r="EZ9" s="74"/>
      <c r="FA9" s="74"/>
      <c r="FB9" s="74"/>
      <c r="FC9" s="74"/>
      <c r="FD9" s="74"/>
      <c r="FE9" s="55"/>
      <c r="FF9" s="74">
        <f>INDEX(TabDates[[livrable_info]:[livrable_info]],MATCH(FF8,TabDates[[Date TPI]:[Date TPI]],0))</f>
        <v>0</v>
      </c>
      <c r="FG9" s="74"/>
      <c r="FH9" s="74"/>
      <c r="FI9" s="74"/>
      <c r="FJ9" s="74"/>
      <c r="FK9" s="74"/>
      <c r="FL9" s="55"/>
      <c r="FM9" s="74">
        <f>INDEX(TabDates[[livrable_info]:[livrable_info]],MATCH(FM8,TabDates[[Date TPI]:[Date TPI]],0))</f>
        <v>0</v>
      </c>
      <c r="FN9" s="74"/>
      <c r="FO9" s="74"/>
      <c r="FP9" s="74"/>
      <c r="FQ9" s="74"/>
      <c r="FR9" s="74"/>
      <c r="FS9" s="55"/>
      <c r="FT9" s="74">
        <f>INDEX(TabDates[[livrable_info]:[livrable_info]],MATCH(FT8,TabDates[[Date TPI]:[Date TPI]],0))</f>
        <v>0</v>
      </c>
      <c r="FU9" s="74"/>
      <c r="FV9" s="74"/>
      <c r="FW9" s="74"/>
      <c r="FX9" s="74"/>
      <c r="FY9" s="74"/>
      <c r="FZ9" s="55"/>
      <c r="GA9" s="74">
        <f>INDEX(TabDates[[livrable_info]:[livrable_info]],MATCH(GA8,TabDates[[Date TPI]:[Date TPI]],0))</f>
        <v>0</v>
      </c>
      <c r="GB9" s="74"/>
      <c r="GC9" s="74"/>
      <c r="GD9" s="74"/>
      <c r="GE9" s="74"/>
      <c r="GF9" s="74"/>
      <c r="GG9" s="55"/>
      <c r="GH9" s="74">
        <f>INDEX(TabDates[[livrable_info]:[livrable_info]],MATCH(GH8,TabDates[[Date TPI]:[Date TPI]],0))</f>
        <v>0</v>
      </c>
      <c r="GI9" s="74"/>
      <c r="GJ9" s="74"/>
      <c r="GK9" s="74"/>
      <c r="GL9" s="74"/>
      <c r="GM9" s="74"/>
      <c r="GN9" s="55"/>
      <c r="GO9" s="74" t="str">
        <f>INDEX(TabDates[[livrable_info]:[livrable_info]],MATCH(GO8,TabDates[[Date TPI]:[Date TPI]],0))</f>
        <v>Rapport + affiche [L4]</v>
      </c>
      <c r="GP9" s="74"/>
      <c r="GQ9" s="74"/>
      <c r="GR9" s="74"/>
      <c r="GS9" s="74"/>
      <c r="GT9" s="74"/>
      <c r="GU9" s="55"/>
      <c r="GV9" s="74">
        <f>INDEX(TabDates[[livrable_info]:[livrable_info]],MATCH(GV8,TabDates[[Date TPI]:[Date TPI]],0))</f>
        <v>0</v>
      </c>
      <c r="GW9" s="74"/>
      <c r="GX9" s="74"/>
      <c r="GY9" s="74"/>
      <c r="GZ9" s="74"/>
      <c r="HA9" s="74"/>
      <c r="HB9" s="55"/>
      <c r="HC9" s="74">
        <f>INDEX(TabDates[[livrable_info]:[livrable_info]],MATCH(HC8,TabDates[[Date TPI]:[Date TPI]],0))</f>
        <v>0</v>
      </c>
      <c r="HD9" s="74"/>
      <c r="HE9" s="74"/>
      <c r="HF9" s="74"/>
      <c r="HG9" s="74"/>
      <c r="HH9" s="74"/>
      <c r="HI9" s="55"/>
      <c r="HJ9" s="54">
        <f>INDEX(TabDates[[livrable_info]:[livrable_info]],MATCH(HJ8,TabDates[[Date TPI]:[Date TPI]],0))</f>
        <v>0</v>
      </c>
      <c r="HK9" s="74"/>
      <c r="HL9" s="74"/>
      <c r="HM9" s="74"/>
      <c r="HN9" s="74"/>
      <c r="HO9" s="74"/>
      <c r="HP9" s="94"/>
    </row>
    <row r="10" spans="2:291" ht="20.100000000000001" customHeight="1" x14ac:dyDescent="0.45">
      <c r="B10" s="7"/>
      <c r="D10" s="62"/>
      <c r="E10" s="62"/>
      <c r="F10" s="62"/>
      <c r="G10" s="62"/>
      <c r="I10" s="64"/>
      <c r="J10" s="59"/>
      <c r="K10" s="59"/>
      <c r="L10" s="59"/>
      <c r="M10" s="59"/>
      <c r="N10" s="59"/>
      <c r="O10" s="74"/>
      <c r="P10" s="74"/>
      <c r="Q10" s="74"/>
      <c r="R10" s="74"/>
      <c r="S10" s="74"/>
      <c r="T10" s="74"/>
      <c r="U10" s="55"/>
      <c r="V10" s="74"/>
      <c r="W10" s="74"/>
      <c r="X10" s="74"/>
      <c r="Y10" s="74"/>
      <c r="Z10" s="74"/>
      <c r="AA10" s="74"/>
      <c r="AB10" s="55"/>
      <c r="AC10" s="74"/>
      <c r="AD10" s="74"/>
      <c r="AE10" s="74"/>
      <c r="AF10" s="74"/>
      <c r="AG10" s="74"/>
      <c r="AH10" s="74"/>
      <c r="AI10" s="55"/>
      <c r="AJ10" s="74"/>
      <c r="AK10" s="74"/>
      <c r="AL10" s="74"/>
      <c r="AM10" s="74"/>
      <c r="AN10" s="74"/>
      <c r="AO10" s="74"/>
      <c r="AP10" s="55"/>
      <c r="AQ10" s="74"/>
      <c r="AR10" s="74"/>
      <c r="AS10" s="74"/>
      <c r="AT10" s="74"/>
      <c r="AU10" s="74"/>
      <c r="AV10" s="74"/>
      <c r="AW10" s="55"/>
      <c r="AX10" s="74"/>
      <c r="AY10" s="74"/>
      <c r="AZ10" s="74"/>
      <c r="BA10" s="74"/>
      <c r="BB10" s="74"/>
      <c r="BC10" s="74"/>
      <c r="BD10" s="55"/>
      <c r="BE10" s="74"/>
      <c r="BF10" s="74"/>
      <c r="BG10" s="74"/>
      <c r="BH10" s="74"/>
      <c r="BI10" s="74"/>
      <c r="BJ10" s="74"/>
      <c r="BK10" s="55"/>
      <c r="BL10" s="74"/>
      <c r="BM10" s="74"/>
      <c r="BN10" s="74"/>
      <c r="BO10" s="74"/>
      <c r="BP10" s="74"/>
      <c r="BQ10" s="74"/>
      <c r="BR10" s="55"/>
      <c r="BS10" s="74"/>
      <c r="BT10" s="74"/>
      <c r="BU10" s="74"/>
      <c r="BV10" s="74"/>
      <c r="BW10" s="74"/>
      <c r="BX10" s="74"/>
      <c r="BY10" s="55"/>
      <c r="BZ10" s="74"/>
      <c r="CA10" s="74"/>
      <c r="CB10" s="74"/>
      <c r="CC10" s="74"/>
      <c r="CD10" s="74"/>
      <c r="CE10" s="74"/>
      <c r="CF10" s="55"/>
      <c r="CG10" s="74"/>
      <c r="CH10" s="74"/>
      <c r="CI10" s="74"/>
      <c r="CJ10" s="74"/>
      <c r="CK10" s="74"/>
      <c r="CL10" s="74"/>
      <c r="CM10" s="55"/>
      <c r="CN10" s="74"/>
      <c r="CO10" s="74"/>
      <c r="CP10" s="74"/>
      <c r="CQ10" s="74"/>
      <c r="CR10" s="74"/>
      <c r="CS10" s="74"/>
      <c r="CT10" s="55"/>
      <c r="CU10" s="74"/>
      <c r="CV10" s="74"/>
      <c r="CW10" s="74"/>
      <c r="CX10" s="74"/>
      <c r="CY10" s="74"/>
      <c r="CZ10" s="74"/>
      <c r="DA10" s="55"/>
      <c r="DB10" s="74"/>
      <c r="DC10" s="74"/>
      <c r="DD10" s="74"/>
      <c r="DE10" s="74"/>
      <c r="DF10" s="74"/>
      <c r="DG10" s="74"/>
      <c r="DH10" s="55"/>
      <c r="DI10" s="74"/>
      <c r="DJ10" s="74"/>
      <c r="DK10" s="74"/>
      <c r="DL10" s="74"/>
      <c r="DM10" s="74"/>
      <c r="DN10" s="74"/>
      <c r="DO10" s="55"/>
      <c r="DP10" s="74"/>
      <c r="DQ10" s="74"/>
      <c r="DR10" s="74"/>
      <c r="DS10" s="74"/>
      <c r="DT10" s="74"/>
      <c r="DU10" s="74"/>
      <c r="DV10" s="55"/>
      <c r="DW10" s="74"/>
      <c r="DX10" s="74"/>
      <c r="DY10" s="74"/>
      <c r="DZ10" s="74"/>
      <c r="EA10" s="74"/>
      <c r="EB10" s="74"/>
      <c r="EC10" s="55"/>
      <c r="ED10" s="74"/>
      <c r="EE10" s="74"/>
      <c r="EF10" s="74"/>
      <c r="EG10" s="74"/>
      <c r="EH10" s="74"/>
      <c r="EI10" s="74"/>
      <c r="EJ10" s="55"/>
      <c r="EK10" s="74"/>
      <c r="EL10" s="74"/>
      <c r="EM10" s="74"/>
      <c r="EN10" s="74"/>
      <c r="EO10" s="74"/>
      <c r="EP10" s="74"/>
      <c r="EQ10" s="55"/>
      <c r="ER10" s="74"/>
      <c r="ES10" s="74"/>
      <c r="ET10" s="74"/>
      <c r="EU10" s="74"/>
      <c r="EV10" s="74"/>
      <c r="EW10" s="74"/>
      <c r="EX10" s="55"/>
      <c r="EY10" s="74"/>
      <c r="EZ10" s="74"/>
      <c r="FA10" s="74"/>
      <c r="FB10" s="74"/>
      <c r="FC10" s="74"/>
      <c r="FD10" s="74"/>
      <c r="FE10" s="55"/>
      <c r="FF10" s="74"/>
      <c r="FG10" s="74"/>
      <c r="FH10" s="74"/>
      <c r="FI10" s="74"/>
      <c r="FJ10" s="74"/>
      <c r="FK10" s="74"/>
      <c r="FL10" s="55"/>
      <c r="FM10" s="74"/>
      <c r="FN10" s="74"/>
      <c r="FO10" s="74"/>
      <c r="FP10" s="74"/>
      <c r="FQ10" s="74"/>
      <c r="FR10" s="74"/>
      <c r="FS10" s="55"/>
      <c r="FT10" s="74"/>
      <c r="FU10" s="74"/>
      <c r="FV10" s="74"/>
      <c r="FW10" s="74"/>
      <c r="FX10" s="74"/>
      <c r="FY10" s="74"/>
      <c r="FZ10" s="55"/>
      <c r="GA10" s="74"/>
      <c r="GB10" s="74"/>
      <c r="GC10" s="74"/>
      <c r="GD10" s="74"/>
      <c r="GE10" s="74"/>
      <c r="GF10" s="74"/>
      <c r="GG10" s="55"/>
      <c r="GH10" s="74"/>
      <c r="GI10" s="74"/>
      <c r="GJ10" s="74"/>
      <c r="GK10" s="74"/>
      <c r="GL10" s="74"/>
      <c r="GM10" s="74"/>
      <c r="GN10" s="55"/>
      <c r="GO10" s="74"/>
      <c r="GP10" s="74"/>
      <c r="GQ10" s="74"/>
      <c r="GR10" s="74"/>
      <c r="GS10" s="74"/>
      <c r="GT10" s="74"/>
      <c r="GU10" s="55"/>
      <c r="GV10" s="74"/>
      <c r="GW10" s="74"/>
      <c r="GX10" s="74"/>
      <c r="GY10" s="74"/>
      <c r="GZ10" s="74"/>
      <c r="HA10" s="74"/>
      <c r="HB10" s="55"/>
      <c r="HC10" s="74"/>
      <c r="HD10" s="74"/>
      <c r="HE10" s="74"/>
      <c r="HF10" s="74"/>
      <c r="HG10" s="74"/>
      <c r="HH10" s="74"/>
      <c r="HI10" s="55"/>
      <c r="HJ10" s="54"/>
      <c r="HK10" s="74"/>
      <c r="HL10" s="74"/>
      <c r="HM10" s="74"/>
      <c r="HN10" s="74"/>
      <c r="HO10" s="74"/>
      <c r="HP10" s="94"/>
    </row>
    <row r="11" spans="2:291" ht="20.100000000000001" customHeight="1" x14ac:dyDescent="0.45">
      <c r="B11" s="24"/>
      <c r="C11" s="25" t="s">
        <v>5</v>
      </c>
      <c r="D11" s="63"/>
      <c r="E11" s="63"/>
      <c r="F11" s="63"/>
      <c r="G11" s="63"/>
      <c r="H11" s="26"/>
      <c r="I11" s="65"/>
      <c r="J11" s="60"/>
      <c r="K11" s="60"/>
      <c r="L11" s="60"/>
      <c r="M11" s="60"/>
      <c r="N11" s="60"/>
      <c r="O11" s="75">
        <v>1</v>
      </c>
      <c r="P11" s="75">
        <v>2</v>
      </c>
      <c r="Q11" s="75">
        <v>3</v>
      </c>
      <c r="R11" s="75">
        <v>4</v>
      </c>
      <c r="S11" s="75">
        <v>5</v>
      </c>
      <c r="T11" s="75">
        <v>6</v>
      </c>
      <c r="U11" s="28">
        <v>7</v>
      </c>
      <c r="V11" s="75">
        <f>$O$11</f>
        <v>1</v>
      </c>
      <c r="W11" s="75">
        <f>$P$11</f>
        <v>2</v>
      </c>
      <c r="X11" s="75">
        <f>$Q$11</f>
        <v>3</v>
      </c>
      <c r="Y11" s="75">
        <f>$R$11</f>
        <v>4</v>
      </c>
      <c r="Z11" s="75">
        <f>$S$11</f>
        <v>5</v>
      </c>
      <c r="AA11" s="75">
        <f>$T$11</f>
        <v>6</v>
      </c>
      <c r="AB11" s="28">
        <f>$U$11</f>
        <v>7</v>
      </c>
      <c r="AC11" s="75">
        <f t="shared" ref="AC11" si="0">$O$11</f>
        <v>1</v>
      </c>
      <c r="AD11" s="75">
        <f t="shared" ref="AD11" si="1">$P$11</f>
        <v>2</v>
      </c>
      <c r="AE11" s="75">
        <f t="shared" ref="AE11" si="2">$Q$11</f>
        <v>3</v>
      </c>
      <c r="AF11" s="75">
        <f t="shared" ref="AF11" si="3">$R$11</f>
        <v>4</v>
      </c>
      <c r="AG11" s="75">
        <f t="shared" ref="AG11" si="4">$S$11</f>
        <v>5</v>
      </c>
      <c r="AH11" s="75">
        <f t="shared" ref="AH11" si="5">$T$11</f>
        <v>6</v>
      </c>
      <c r="AI11" s="28">
        <f t="shared" ref="AI11" si="6">$U$11</f>
        <v>7</v>
      </c>
      <c r="AJ11" s="75">
        <f t="shared" ref="AJ11" si="7">$O$11</f>
        <v>1</v>
      </c>
      <c r="AK11" s="75">
        <f t="shared" ref="AK11" si="8">$P$11</f>
        <v>2</v>
      </c>
      <c r="AL11" s="75">
        <f t="shared" ref="AL11" si="9">$Q$11</f>
        <v>3</v>
      </c>
      <c r="AM11" s="75">
        <f t="shared" ref="AM11" si="10">$R$11</f>
        <v>4</v>
      </c>
      <c r="AN11" s="75">
        <f t="shared" ref="AN11" si="11">$S$11</f>
        <v>5</v>
      </c>
      <c r="AO11" s="75">
        <f t="shared" ref="AO11" si="12">$T$11</f>
        <v>6</v>
      </c>
      <c r="AP11" s="28">
        <f t="shared" ref="AP11" si="13">$U$11</f>
        <v>7</v>
      </c>
      <c r="AQ11" s="75">
        <f t="shared" ref="AQ11" si="14">$O$11</f>
        <v>1</v>
      </c>
      <c r="AR11" s="75">
        <f t="shared" ref="AR11" si="15">$P$11</f>
        <v>2</v>
      </c>
      <c r="AS11" s="75">
        <f t="shared" ref="AS11" si="16">$Q$11</f>
        <v>3</v>
      </c>
      <c r="AT11" s="75">
        <f t="shared" ref="AT11" si="17">$R$11</f>
        <v>4</v>
      </c>
      <c r="AU11" s="75">
        <f t="shared" ref="AU11" si="18">$S$11</f>
        <v>5</v>
      </c>
      <c r="AV11" s="75">
        <f t="shared" ref="AV11" si="19">$T$11</f>
        <v>6</v>
      </c>
      <c r="AW11" s="28">
        <f t="shared" ref="AW11" si="20">$U$11</f>
        <v>7</v>
      </c>
      <c r="AX11" s="75">
        <f t="shared" ref="AX11" si="21">$O$11</f>
        <v>1</v>
      </c>
      <c r="AY11" s="75">
        <f t="shared" ref="AY11" si="22">$P$11</f>
        <v>2</v>
      </c>
      <c r="AZ11" s="75">
        <f t="shared" ref="AZ11" si="23">$Q$11</f>
        <v>3</v>
      </c>
      <c r="BA11" s="75">
        <f t="shared" ref="BA11" si="24">$R$11</f>
        <v>4</v>
      </c>
      <c r="BB11" s="75">
        <f t="shared" ref="BB11" si="25">$S$11</f>
        <v>5</v>
      </c>
      <c r="BC11" s="75">
        <f t="shared" ref="BC11" si="26">$T$11</f>
        <v>6</v>
      </c>
      <c r="BD11" s="28">
        <f t="shared" ref="BD11" si="27">$U$11</f>
        <v>7</v>
      </c>
      <c r="BE11" s="75">
        <f t="shared" ref="BE11" si="28">$O$11</f>
        <v>1</v>
      </c>
      <c r="BF11" s="75">
        <f t="shared" ref="BF11" si="29">$P$11</f>
        <v>2</v>
      </c>
      <c r="BG11" s="75">
        <f t="shared" ref="BG11" si="30">$Q$11</f>
        <v>3</v>
      </c>
      <c r="BH11" s="75">
        <f t="shared" ref="BH11" si="31">$R$11</f>
        <v>4</v>
      </c>
      <c r="BI11" s="75">
        <f t="shared" ref="BI11" si="32">$S$11</f>
        <v>5</v>
      </c>
      <c r="BJ11" s="75">
        <f t="shared" ref="BJ11" si="33">$T$11</f>
        <v>6</v>
      </c>
      <c r="BK11" s="28">
        <f t="shared" ref="BK11" si="34">$U$11</f>
        <v>7</v>
      </c>
      <c r="BL11" s="75">
        <f t="shared" ref="BL11" si="35">$O$11</f>
        <v>1</v>
      </c>
      <c r="BM11" s="75">
        <f t="shared" ref="BM11" si="36">$P$11</f>
        <v>2</v>
      </c>
      <c r="BN11" s="75">
        <f t="shared" ref="BN11" si="37">$Q$11</f>
        <v>3</v>
      </c>
      <c r="BO11" s="75">
        <f t="shared" ref="BO11" si="38">$R$11</f>
        <v>4</v>
      </c>
      <c r="BP11" s="75">
        <f t="shared" ref="BP11" si="39">$S$11</f>
        <v>5</v>
      </c>
      <c r="BQ11" s="75">
        <f t="shared" ref="BQ11" si="40">$T$11</f>
        <v>6</v>
      </c>
      <c r="BR11" s="28">
        <f t="shared" ref="BR11" si="41">$U$11</f>
        <v>7</v>
      </c>
      <c r="BS11" s="75">
        <f t="shared" ref="BS11" si="42">$O$11</f>
        <v>1</v>
      </c>
      <c r="BT11" s="75">
        <f t="shared" ref="BT11" si="43">$P$11</f>
        <v>2</v>
      </c>
      <c r="BU11" s="75">
        <f t="shared" ref="BU11" si="44">$Q$11</f>
        <v>3</v>
      </c>
      <c r="BV11" s="75">
        <f t="shared" ref="BV11" si="45">$R$11</f>
        <v>4</v>
      </c>
      <c r="BW11" s="75">
        <f t="shared" ref="BW11" si="46">$S$11</f>
        <v>5</v>
      </c>
      <c r="BX11" s="75">
        <f t="shared" ref="BX11" si="47">$T$11</f>
        <v>6</v>
      </c>
      <c r="BY11" s="28">
        <f t="shared" ref="BY11" si="48">$U$11</f>
        <v>7</v>
      </c>
      <c r="BZ11" s="75">
        <f t="shared" ref="BZ11" si="49">$O$11</f>
        <v>1</v>
      </c>
      <c r="CA11" s="75">
        <f t="shared" ref="CA11" si="50">$P$11</f>
        <v>2</v>
      </c>
      <c r="CB11" s="75">
        <f t="shared" ref="CB11" si="51">$Q$11</f>
        <v>3</v>
      </c>
      <c r="CC11" s="75">
        <f t="shared" ref="CC11" si="52">$R$11</f>
        <v>4</v>
      </c>
      <c r="CD11" s="75">
        <f t="shared" ref="CD11" si="53">$S$11</f>
        <v>5</v>
      </c>
      <c r="CE11" s="75">
        <f t="shared" ref="CE11" si="54">$T$11</f>
        <v>6</v>
      </c>
      <c r="CF11" s="28">
        <f t="shared" ref="CF11" si="55">$U$11</f>
        <v>7</v>
      </c>
      <c r="CG11" s="75">
        <f t="shared" ref="CG11" si="56">$O$11</f>
        <v>1</v>
      </c>
      <c r="CH11" s="75">
        <f t="shared" ref="CH11" si="57">$P$11</f>
        <v>2</v>
      </c>
      <c r="CI11" s="75">
        <f t="shared" ref="CI11" si="58">$Q$11</f>
        <v>3</v>
      </c>
      <c r="CJ11" s="75">
        <f t="shared" ref="CJ11" si="59">$R$11</f>
        <v>4</v>
      </c>
      <c r="CK11" s="75">
        <f t="shared" ref="CK11" si="60">$S$11</f>
        <v>5</v>
      </c>
      <c r="CL11" s="75">
        <f t="shared" ref="CL11" si="61">$T$11</f>
        <v>6</v>
      </c>
      <c r="CM11" s="28">
        <f t="shared" ref="CM11" si="62">$U$11</f>
        <v>7</v>
      </c>
      <c r="CN11" s="75">
        <f t="shared" ref="CN11" si="63">$O$11</f>
        <v>1</v>
      </c>
      <c r="CO11" s="75">
        <f t="shared" ref="CO11" si="64">$P$11</f>
        <v>2</v>
      </c>
      <c r="CP11" s="75">
        <f t="shared" ref="CP11" si="65">$Q$11</f>
        <v>3</v>
      </c>
      <c r="CQ11" s="75">
        <f t="shared" ref="CQ11" si="66">$R$11</f>
        <v>4</v>
      </c>
      <c r="CR11" s="75">
        <f t="shared" ref="CR11" si="67">$S$11</f>
        <v>5</v>
      </c>
      <c r="CS11" s="75">
        <f t="shared" ref="CS11" si="68">$T$11</f>
        <v>6</v>
      </c>
      <c r="CT11" s="28">
        <f t="shared" ref="CT11" si="69">$U$11</f>
        <v>7</v>
      </c>
      <c r="CU11" s="75">
        <f t="shared" ref="CU11" si="70">$O$11</f>
        <v>1</v>
      </c>
      <c r="CV11" s="75">
        <f t="shared" ref="CV11" si="71">$P$11</f>
        <v>2</v>
      </c>
      <c r="CW11" s="75">
        <f t="shared" ref="CW11" si="72">$Q$11</f>
        <v>3</v>
      </c>
      <c r="CX11" s="75">
        <f t="shared" ref="CX11" si="73">$R$11</f>
        <v>4</v>
      </c>
      <c r="CY11" s="75">
        <f t="shared" ref="CY11" si="74">$S$11</f>
        <v>5</v>
      </c>
      <c r="CZ11" s="75">
        <f t="shared" ref="CZ11" si="75">$T$11</f>
        <v>6</v>
      </c>
      <c r="DA11" s="28">
        <f t="shared" ref="DA11" si="76">$U$11</f>
        <v>7</v>
      </c>
      <c r="DB11" s="75">
        <f t="shared" ref="DB11" si="77">$O$11</f>
        <v>1</v>
      </c>
      <c r="DC11" s="75">
        <f t="shared" ref="DC11" si="78">$P$11</f>
        <v>2</v>
      </c>
      <c r="DD11" s="75">
        <f t="shared" ref="DD11" si="79">$Q$11</f>
        <v>3</v>
      </c>
      <c r="DE11" s="75">
        <f t="shared" ref="DE11" si="80">$R$11</f>
        <v>4</v>
      </c>
      <c r="DF11" s="75">
        <f t="shared" ref="DF11" si="81">$S$11</f>
        <v>5</v>
      </c>
      <c r="DG11" s="75">
        <f t="shared" ref="DG11" si="82">$T$11</f>
        <v>6</v>
      </c>
      <c r="DH11" s="28">
        <f t="shared" ref="DH11" si="83">$U$11</f>
        <v>7</v>
      </c>
      <c r="DI11" s="75">
        <f t="shared" ref="DI11" si="84">$O$11</f>
        <v>1</v>
      </c>
      <c r="DJ11" s="75">
        <f t="shared" ref="DJ11" si="85">$P$11</f>
        <v>2</v>
      </c>
      <c r="DK11" s="75">
        <f t="shared" ref="DK11" si="86">$Q$11</f>
        <v>3</v>
      </c>
      <c r="DL11" s="75">
        <f t="shared" ref="DL11" si="87">$R$11</f>
        <v>4</v>
      </c>
      <c r="DM11" s="75">
        <f t="shared" ref="DM11" si="88">$S$11</f>
        <v>5</v>
      </c>
      <c r="DN11" s="75">
        <f t="shared" ref="DN11" si="89">$T$11</f>
        <v>6</v>
      </c>
      <c r="DO11" s="28">
        <f t="shared" ref="DO11" si="90">$U$11</f>
        <v>7</v>
      </c>
      <c r="DP11" s="75">
        <f t="shared" ref="DP11" si="91">$O$11</f>
        <v>1</v>
      </c>
      <c r="DQ11" s="75">
        <f t="shared" ref="DQ11" si="92">$P$11</f>
        <v>2</v>
      </c>
      <c r="DR11" s="75">
        <f t="shared" ref="DR11" si="93">$Q$11</f>
        <v>3</v>
      </c>
      <c r="DS11" s="75">
        <f t="shared" ref="DS11" si="94">$R$11</f>
        <v>4</v>
      </c>
      <c r="DT11" s="75">
        <f t="shared" ref="DT11" si="95">$S$11</f>
        <v>5</v>
      </c>
      <c r="DU11" s="75">
        <f t="shared" ref="DU11" si="96">$T$11</f>
        <v>6</v>
      </c>
      <c r="DV11" s="28">
        <f t="shared" ref="DV11" si="97">$U$11</f>
        <v>7</v>
      </c>
      <c r="DW11" s="75">
        <f t="shared" ref="DW11" si="98">$O$11</f>
        <v>1</v>
      </c>
      <c r="DX11" s="75">
        <f t="shared" ref="DX11" si="99">$P$11</f>
        <v>2</v>
      </c>
      <c r="DY11" s="75">
        <f t="shared" ref="DY11" si="100">$Q$11</f>
        <v>3</v>
      </c>
      <c r="DZ11" s="75">
        <f t="shared" ref="DZ11" si="101">$R$11</f>
        <v>4</v>
      </c>
      <c r="EA11" s="75">
        <f t="shared" ref="EA11" si="102">$S$11</f>
        <v>5</v>
      </c>
      <c r="EB11" s="75">
        <f t="shared" ref="EB11" si="103">$T$11</f>
        <v>6</v>
      </c>
      <c r="EC11" s="28">
        <f t="shared" ref="EC11" si="104">$U$11</f>
        <v>7</v>
      </c>
      <c r="ED11" s="75">
        <f t="shared" ref="ED11" si="105">$O$11</f>
        <v>1</v>
      </c>
      <c r="EE11" s="75">
        <f t="shared" ref="EE11" si="106">$P$11</f>
        <v>2</v>
      </c>
      <c r="EF11" s="75">
        <f t="shared" ref="EF11" si="107">$Q$11</f>
        <v>3</v>
      </c>
      <c r="EG11" s="75">
        <f t="shared" ref="EG11" si="108">$R$11</f>
        <v>4</v>
      </c>
      <c r="EH11" s="75">
        <f t="shared" ref="EH11" si="109">$S$11</f>
        <v>5</v>
      </c>
      <c r="EI11" s="75">
        <f t="shared" ref="EI11" si="110">$T$11</f>
        <v>6</v>
      </c>
      <c r="EJ11" s="28">
        <f t="shared" ref="EJ11" si="111">$U$11</f>
        <v>7</v>
      </c>
      <c r="EK11" s="75">
        <f t="shared" ref="EK11" si="112">$O$11</f>
        <v>1</v>
      </c>
      <c r="EL11" s="75">
        <f t="shared" ref="EL11" si="113">$P$11</f>
        <v>2</v>
      </c>
      <c r="EM11" s="75">
        <f t="shared" ref="EM11" si="114">$Q$11</f>
        <v>3</v>
      </c>
      <c r="EN11" s="75">
        <f t="shared" ref="EN11" si="115">$R$11</f>
        <v>4</v>
      </c>
      <c r="EO11" s="75">
        <f t="shared" ref="EO11" si="116">$S$11</f>
        <v>5</v>
      </c>
      <c r="EP11" s="75">
        <f t="shared" ref="EP11" si="117">$T$11</f>
        <v>6</v>
      </c>
      <c r="EQ11" s="28">
        <f t="shared" ref="EQ11" si="118">$U$11</f>
        <v>7</v>
      </c>
      <c r="ER11" s="75">
        <f t="shared" ref="ER11" si="119">$O$11</f>
        <v>1</v>
      </c>
      <c r="ES11" s="75">
        <f t="shared" ref="ES11" si="120">$P$11</f>
        <v>2</v>
      </c>
      <c r="ET11" s="75">
        <f t="shared" ref="ET11" si="121">$Q$11</f>
        <v>3</v>
      </c>
      <c r="EU11" s="75">
        <f t="shared" ref="EU11" si="122">$R$11</f>
        <v>4</v>
      </c>
      <c r="EV11" s="75">
        <f t="shared" ref="EV11" si="123">$S$11</f>
        <v>5</v>
      </c>
      <c r="EW11" s="75">
        <f t="shared" ref="EW11" si="124">$T$11</f>
        <v>6</v>
      </c>
      <c r="EX11" s="28">
        <f t="shared" ref="EX11" si="125">$U$11</f>
        <v>7</v>
      </c>
      <c r="EY11" s="75">
        <f t="shared" ref="EY11:HC11" si="126">$O$11</f>
        <v>1</v>
      </c>
      <c r="EZ11" s="75">
        <f t="shared" ref="EZ11:HD11" si="127">$P$11</f>
        <v>2</v>
      </c>
      <c r="FA11" s="75">
        <f t="shared" ref="FA11:GQ11" si="128">$Q$11</f>
        <v>3</v>
      </c>
      <c r="FB11" s="75">
        <f t="shared" ref="FB11:GR11" si="129">$R$11</f>
        <v>4</v>
      </c>
      <c r="FC11" s="75">
        <f t="shared" ref="FC11:GS11" si="130">$S$11</f>
        <v>5</v>
      </c>
      <c r="FD11" s="75">
        <f t="shared" ref="FD11:GT11" si="131">$T$11</f>
        <v>6</v>
      </c>
      <c r="FE11" s="28">
        <f t="shared" ref="FE11:GU11" si="132">$U$11</f>
        <v>7</v>
      </c>
      <c r="FF11" s="75">
        <f t="shared" si="126"/>
        <v>1</v>
      </c>
      <c r="FG11" s="75">
        <f t="shared" si="127"/>
        <v>2</v>
      </c>
      <c r="FH11" s="75">
        <f t="shared" si="128"/>
        <v>3</v>
      </c>
      <c r="FI11" s="75">
        <f t="shared" si="129"/>
        <v>4</v>
      </c>
      <c r="FJ11" s="75">
        <f t="shared" si="130"/>
        <v>5</v>
      </c>
      <c r="FK11" s="75">
        <f t="shared" si="131"/>
        <v>6</v>
      </c>
      <c r="FL11" s="28">
        <f t="shared" si="132"/>
        <v>7</v>
      </c>
      <c r="FM11" s="75">
        <f t="shared" si="126"/>
        <v>1</v>
      </c>
      <c r="FN11" s="75">
        <f t="shared" si="127"/>
        <v>2</v>
      </c>
      <c r="FO11" s="75">
        <f t="shared" si="128"/>
        <v>3</v>
      </c>
      <c r="FP11" s="75">
        <f t="shared" si="129"/>
        <v>4</v>
      </c>
      <c r="FQ11" s="75">
        <f t="shared" si="130"/>
        <v>5</v>
      </c>
      <c r="FR11" s="75">
        <f t="shared" si="131"/>
        <v>6</v>
      </c>
      <c r="FS11" s="28">
        <f t="shared" si="132"/>
        <v>7</v>
      </c>
      <c r="FT11" s="75">
        <f t="shared" si="126"/>
        <v>1</v>
      </c>
      <c r="FU11" s="75">
        <f t="shared" si="127"/>
        <v>2</v>
      </c>
      <c r="FV11" s="75">
        <f t="shared" si="128"/>
        <v>3</v>
      </c>
      <c r="FW11" s="75">
        <f t="shared" si="129"/>
        <v>4</v>
      </c>
      <c r="FX11" s="75">
        <f t="shared" si="130"/>
        <v>5</v>
      </c>
      <c r="FY11" s="75">
        <f t="shared" si="131"/>
        <v>6</v>
      </c>
      <c r="FZ11" s="28">
        <f t="shared" si="132"/>
        <v>7</v>
      </c>
      <c r="GA11" s="75">
        <f t="shared" si="126"/>
        <v>1</v>
      </c>
      <c r="GB11" s="75">
        <f t="shared" si="127"/>
        <v>2</v>
      </c>
      <c r="GC11" s="75">
        <f t="shared" si="128"/>
        <v>3</v>
      </c>
      <c r="GD11" s="75">
        <f t="shared" si="129"/>
        <v>4</v>
      </c>
      <c r="GE11" s="75">
        <f t="shared" si="130"/>
        <v>5</v>
      </c>
      <c r="GF11" s="75">
        <f t="shared" si="131"/>
        <v>6</v>
      </c>
      <c r="GG11" s="28">
        <f t="shared" si="132"/>
        <v>7</v>
      </c>
      <c r="GH11" s="75">
        <f t="shared" si="126"/>
        <v>1</v>
      </c>
      <c r="GI11" s="75">
        <f t="shared" si="127"/>
        <v>2</v>
      </c>
      <c r="GJ11" s="75">
        <f t="shared" si="128"/>
        <v>3</v>
      </c>
      <c r="GK11" s="75">
        <f t="shared" si="129"/>
        <v>4</v>
      </c>
      <c r="GL11" s="75">
        <f t="shared" si="130"/>
        <v>5</v>
      </c>
      <c r="GM11" s="75">
        <f t="shared" si="131"/>
        <v>6</v>
      </c>
      <c r="GN11" s="28">
        <f t="shared" si="132"/>
        <v>7</v>
      </c>
      <c r="GO11" s="75">
        <f t="shared" si="126"/>
        <v>1</v>
      </c>
      <c r="GP11" s="75">
        <f t="shared" si="127"/>
        <v>2</v>
      </c>
      <c r="GQ11" s="75">
        <f t="shared" si="128"/>
        <v>3</v>
      </c>
      <c r="GR11" s="75">
        <f t="shared" si="129"/>
        <v>4</v>
      </c>
      <c r="GS11" s="75">
        <f t="shared" si="130"/>
        <v>5</v>
      </c>
      <c r="GT11" s="75">
        <f t="shared" si="131"/>
        <v>6</v>
      </c>
      <c r="GU11" s="28">
        <f t="shared" si="132"/>
        <v>7</v>
      </c>
      <c r="GV11" s="75">
        <f t="shared" si="126"/>
        <v>1</v>
      </c>
      <c r="GW11" s="75">
        <f t="shared" si="127"/>
        <v>2</v>
      </c>
      <c r="GX11" s="75">
        <f t="shared" ref="GX11:HE11" si="133">$Q$11</f>
        <v>3</v>
      </c>
      <c r="GY11" s="75">
        <f t="shared" ref="GY11:HF11" si="134">$R$11</f>
        <v>4</v>
      </c>
      <c r="GZ11" s="75">
        <f t="shared" ref="GZ11:HG11" si="135">$S$11</f>
        <v>5</v>
      </c>
      <c r="HA11" s="75">
        <f t="shared" ref="HA11:HH11" si="136">$T$11</f>
        <v>6</v>
      </c>
      <c r="HB11" s="28">
        <f t="shared" ref="HB11:HI11" si="137">$U$11</f>
        <v>7</v>
      </c>
      <c r="HC11" s="75">
        <f t="shared" si="126"/>
        <v>1</v>
      </c>
      <c r="HD11" s="75">
        <f t="shared" si="127"/>
        <v>2</v>
      </c>
      <c r="HE11" s="75">
        <f t="shared" si="133"/>
        <v>3</v>
      </c>
      <c r="HF11" s="75">
        <f t="shared" si="134"/>
        <v>4</v>
      </c>
      <c r="HG11" s="75">
        <f t="shared" si="135"/>
        <v>5</v>
      </c>
      <c r="HH11" s="75">
        <f t="shared" si="136"/>
        <v>6</v>
      </c>
      <c r="HI11" s="28">
        <f t="shared" si="137"/>
        <v>7</v>
      </c>
      <c r="HJ11" s="30">
        <f t="shared" ref="HJ11" si="138">$O$11</f>
        <v>1</v>
      </c>
      <c r="HK11" s="75">
        <f t="shared" ref="HK11" si="139">$P$11</f>
        <v>2</v>
      </c>
      <c r="HL11" s="75">
        <f t="shared" ref="HL11" si="140">$Q$11</f>
        <v>3</v>
      </c>
      <c r="HM11" s="75">
        <f t="shared" ref="HM11" si="141">$R$11</f>
        <v>4</v>
      </c>
      <c r="HN11" s="75">
        <f t="shared" ref="HN11" si="142">$S$11</f>
        <v>5</v>
      </c>
      <c r="HO11" s="75">
        <f t="shared" ref="HO11" si="143">$T$11</f>
        <v>6</v>
      </c>
      <c r="HP11" s="108">
        <f t="shared" ref="HP11" si="144">$U$11</f>
        <v>7</v>
      </c>
    </row>
    <row r="12" spans="2:291" ht="20.100000000000001" customHeight="1" x14ac:dyDescent="0.45">
      <c r="B12" s="36"/>
      <c r="C12" s="72" t="s">
        <v>27</v>
      </c>
      <c r="D12" s="40"/>
      <c r="E12" s="42"/>
      <c r="F12" s="44" t="s">
        <v>4</v>
      </c>
      <c r="G12" s="31" t="str">
        <f>IFERROR(IF(MATCH("ra",O12:ZY12,1)&lt;MATCH("ra",O13:ZY13,1),"!",""),"")</f>
        <v/>
      </c>
      <c r="H12" s="12" t="s">
        <v>11</v>
      </c>
      <c r="I12" s="11">
        <f>IF(C12="","",COUNTIF(Echéancier!$O12:$ZZ12,"p"))</f>
        <v>1</v>
      </c>
      <c r="J12" s="20">
        <f>IFERROR(I12+J10,0)</f>
        <v>1</v>
      </c>
      <c r="K12" s="21"/>
      <c r="L12" s="21"/>
      <c r="M12" s="21"/>
      <c r="N12" s="21"/>
      <c r="O12" s="10"/>
      <c r="P12" s="10"/>
      <c r="Q12" s="10"/>
      <c r="R12" s="10"/>
      <c r="S12" s="10" t="s">
        <v>13</v>
      </c>
      <c r="T12" s="10"/>
      <c r="U12" s="103"/>
      <c r="V12" s="105"/>
      <c r="W12" s="10"/>
      <c r="X12" s="10"/>
      <c r="Y12" s="10"/>
      <c r="Z12" s="10"/>
      <c r="AA12" s="10"/>
      <c r="AB12" s="29"/>
      <c r="AC12" s="99"/>
      <c r="AD12" s="10"/>
      <c r="AE12" s="10"/>
      <c r="AF12" s="10"/>
      <c r="AG12" s="10"/>
      <c r="AH12" s="10"/>
      <c r="AI12" s="103"/>
      <c r="AJ12" s="105"/>
      <c r="AK12" s="10"/>
      <c r="AL12" s="10"/>
      <c r="AM12" s="10"/>
      <c r="AN12" s="10"/>
      <c r="AO12" s="10"/>
      <c r="AP12" s="103"/>
      <c r="AQ12" s="107" t="s">
        <v>39</v>
      </c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99"/>
      <c r="BF12" s="10"/>
      <c r="BG12" s="10"/>
      <c r="BH12" s="10"/>
      <c r="BI12" s="10"/>
      <c r="BJ12" s="10"/>
      <c r="BK12" s="103"/>
      <c r="BL12" s="105"/>
      <c r="BM12" s="10"/>
      <c r="BN12" s="10"/>
      <c r="BO12" s="10"/>
      <c r="BP12" s="10"/>
      <c r="BQ12" s="10"/>
      <c r="BR12" s="29"/>
      <c r="BS12" s="99"/>
      <c r="BT12" s="10"/>
      <c r="BU12" s="10"/>
      <c r="BV12" s="10"/>
      <c r="BW12" s="10"/>
      <c r="BX12" s="10"/>
      <c r="BY12" s="103"/>
      <c r="BZ12" s="105"/>
      <c r="CA12" s="10"/>
      <c r="CB12" s="10"/>
      <c r="CC12" s="10"/>
      <c r="CD12" s="10"/>
      <c r="CE12" s="10"/>
      <c r="CF12" s="29"/>
      <c r="CG12" s="99"/>
      <c r="CH12" s="10"/>
      <c r="CI12" s="10"/>
      <c r="CJ12" s="10"/>
      <c r="CK12" s="10"/>
      <c r="CL12" s="10"/>
      <c r="CM12" s="103"/>
      <c r="CN12" s="105"/>
      <c r="CO12" s="10"/>
      <c r="CP12" s="10"/>
      <c r="CQ12" s="10"/>
      <c r="CR12" s="10"/>
      <c r="CS12" s="10"/>
      <c r="CT12" s="29"/>
      <c r="CU12" s="99"/>
      <c r="CV12" s="10"/>
      <c r="CW12" s="10"/>
      <c r="CX12" s="10"/>
      <c r="CY12" s="10"/>
      <c r="CZ12" s="10"/>
      <c r="DA12" s="103"/>
      <c r="DB12" s="105"/>
      <c r="DC12" s="10"/>
      <c r="DD12" s="10"/>
      <c r="DE12" s="10"/>
      <c r="DF12" s="10"/>
      <c r="DG12" s="10"/>
      <c r="DH12" s="29"/>
      <c r="DI12" s="99"/>
      <c r="DJ12" s="10"/>
      <c r="DK12" s="10"/>
      <c r="DL12" s="10"/>
      <c r="DM12" s="10"/>
      <c r="DN12" s="10"/>
      <c r="DO12" s="103"/>
      <c r="DP12" s="105"/>
      <c r="DQ12" s="10"/>
      <c r="DR12" s="10"/>
      <c r="DS12" s="10"/>
      <c r="DT12" s="10"/>
      <c r="DU12" s="10"/>
      <c r="DV12" s="103"/>
      <c r="DW12" s="107" t="s">
        <v>39</v>
      </c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99"/>
      <c r="EL12" s="10"/>
      <c r="EM12" s="10"/>
      <c r="EN12" s="10"/>
      <c r="EO12" s="10"/>
      <c r="EP12" s="10"/>
      <c r="EQ12" s="103"/>
      <c r="ER12" s="105"/>
      <c r="ES12" s="10"/>
      <c r="ET12" s="10"/>
      <c r="EU12" s="10"/>
      <c r="EV12" s="10"/>
      <c r="EW12" s="10"/>
      <c r="EX12" s="29"/>
      <c r="EY12" s="105"/>
      <c r="EZ12" s="10"/>
      <c r="FA12" s="10"/>
      <c r="FB12" s="10"/>
      <c r="FC12" s="10"/>
      <c r="FD12" s="10"/>
      <c r="FE12" s="29"/>
      <c r="FF12" s="105"/>
      <c r="FG12" s="10"/>
      <c r="FH12" s="10"/>
      <c r="FI12" s="10"/>
      <c r="FJ12" s="10"/>
      <c r="FK12" s="10"/>
      <c r="FL12" s="29"/>
      <c r="FM12" s="105"/>
      <c r="FN12" s="10"/>
      <c r="FO12" s="10"/>
      <c r="FP12" s="10"/>
      <c r="FQ12" s="10"/>
      <c r="FR12" s="10"/>
      <c r="FS12" s="29"/>
      <c r="FT12" s="105"/>
      <c r="FU12" s="10"/>
      <c r="FV12" s="10"/>
      <c r="FW12" s="10"/>
      <c r="FX12" s="10"/>
      <c r="FY12" s="10"/>
      <c r="FZ12" s="29"/>
      <c r="GA12" s="105"/>
      <c r="GB12" s="10"/>
      <c r="GC12" s="10"/>
      <c r="GD12" s="10"/>
      <c r="GE12" s="10"/>
      <c r="GF12" s="10"/>
      <c r="GG12" s="29"/>
      <c r="GH12" s="105"/>
      <c r="GI12" s="10"/>
      <c r="GJ12" s="10"/>
      <c r="GK12" s="10"/>
      <c r="GL12" s="10"/>
      <c r="GM12" s="10"/>
      <c r="GN12" s="29"/>
      <c r="GO12" s="105"/>
      <c r="GP12" s="10"/>
      <c r="GQ12" s="10"/>
      <c r="GR12" s="10"/>
      <c r="GS12" s="10"/>
      <c r="GT12" s="10"/>
      <c r="GU12" s="29"/>
      <c r="GV12" s="105"/>
      <c r="GW12" s="10"/>
      <c r="GX12" s="10"/>
      <c r="GY12" s="10"/>
      <c r="GZ12" s="10"/>
      <c r="HA12" s="10"/>
      <c r="HB12" s="29"/>
      <c r="HC12" s="105"/>
      <c r="HD12" s="10"/>
      <c r="HE12" s="10"/>
      <c r="HF12" s="10"/>
      <c r="HG12" s="10"/>
      <c r="HH12" s="10"/>
      <c r="HI12" s="29"/>
      <c r="HJ12" s="105"/>
      <c r="HK12" s="10"/>
      <c r="HL12" s="10"/>
      <c r="HM12" s="10"/>
      <c r="HN12" s="10"/>
      <c r="HO12" s="10"/>
      <c r="HP12" s="109"/>
    </row>
    <row r="13" spans="2:291" ht="20.100000000000001" customHeight="1" x14ac:dyDescent="0.45">
      <c r="B13" s="37"/>
      <c r="C13" s="39"/>
      <c r="D13" s="41"/>
      <c r="E13" s="43"/>
      <c r="F13" s="45"/>
      <c r="G13" s="32"/>
      <c r="H13" s="19" t="s">
        <v>12</v>
      </c>
      <c r="I13" s="23">
        <f>IF(C12="","",COUNTIF(Echéancier!$O13:$ZZ13,"r"))</f>
        <v>1</v>
      </c>
      <c r="J13" s="22"/>
      <c r="K13" s="9">
        <f>I13</f>
        <v>1</v>
      </c>
      <c r="L13" s="9">
        <f>IF(C12="","",COUNTIF(Echéancier!$O13:$EN13,"a"))</f>
        <v>0</v>
      </c>
      <c r="M13" s="9"/>
      <c r="N13" s="9"/>
      <c r="O13" s="100"/>
      <c r="P13" s="100"/>
      <c r="Q13" s="100"/>
      <c r="R13" s="100"/>
      <c r="S13" s="100" t="s">
        <v>14</v>
      </c>
      <c r="T13" s="100"/>
      <c r="U13" s="104"/>
      <c r="V13" s="106"/>
      <c r="W13" s="100"/>
      <c r="X13" s="100"/>
      <c r="Y13" s="100"/>
      <c r="Z13" s="100"/>
      <c r="AA13" s="100"/>
      <c r="AB13" s="101"/>
      <c r="AC13" s="102"/>
      <c r="AD13" s="100"/>
      <c r="AE13" s="100"/>
      <c r="AF13" s="100"/>
      <c r="AG13" s="100"/>
      <c r="AH13" s="100"/>
      <c r="AI13" s="104"/>
      <c r="AJ13" s="106"/>
      <c r="AK13" s="100"/>
      <c r="AL13" s="100"/>
      <c r="AM13" s="100"/>
      <c r="AN13" s="100"/>
      <c r="AO13" s="100"/>
      <c r="AP13" s="104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2"/>
      <c r="BF13" s="100"/>
      <c r="BG13" s="100"/>
      <c r="BH13" s="100"/>
      <c r="BI13" s="100"/>
      <c r="BJ13" s="100"/>
      <c r="BK13" s="104"/>
      <c r="BL13" s="106"/>
      <c r="BM13" s="100"/>
      <c r="BN13" s="100"/>
      <c r="BO13" s="100"/>
      <c r="BP13" s="100"/>
      <c r="BQ13" s="100"/>
      <c r="BR13" s="101"/>
      <c r="BS13" s="102"/>
      <c r="BT13" s="100"/>
      <c r="BU13" s="100"/>
      <c r="BV13" s="100"/>
      <c r="BW13" s="100"/>
      <c r="BX13" s="100"/>
      <c r="BY13" s="104"/>
      <c r="BZ13" s="106"/>
      <c r="CA13" s="100"/>
      <c r="CB13" s="100"/>
      <c r="CC13" s="100"/>
      <c r="CD13" s="100"/>
      <c r="CE13" s="100"/>
      <c r="CF13" s="101"/>
      <c r="CG13" s="102"/>
      <c r="CH13" s="100"/>
      <c r="CI13" s="100"/>
      <c r="CJ13" s="100"/>
      <c r="CK13" s="100"/>
      <c r="CL13" s="100"/>
      <c r="CM13" s="104"/>
      <c r="CN13" s="106"/>
      <c r="CO13" s="100"/>
      <c r="CP13" s="100"/>
      <c r="CQ13" s="100"/>
      <c r="CR13" s="100"/>
      <c r="CS13" s="100"/>
      <c r="CT13" s="101"/>
      <c r="CU13" s="102"/>
      <c r="CV13" s="100"/>
      <c r="CW13" s="100"/>
      <c r="CX13" s="100"/>
      <c r="CY13" s="100"/>
      <c r="CZ13" s="100"/>
      <c r="DA13" s="104"/>
      <c r="DB13" s="106"/>
      <c r="DC13" s="100"/>
      <c r="DD13" s="100"/>
      <c r="DE13" s="100"/>
      <c r="DF13" s="100"/>
      <c r="DG13" s="100"/>
      <c r="DH13" s="101"/>
      <c r="DI13" s="102"/>
      <c r="DJ13" s="100"/>
      <c r="DK13" s="100"/>
      <c r="DL13" s="100"/>
      <c r="DM13" s="100"/>
      <c r="DN13" s="100"/>
      <c r="DO13" s="104"/>
      <c r="DP13" s="106"/>
      <c r="DQ13" s="100"/>
      <c r="DR13" s="100"/>
      <c r="DS13" s="100"/>
      <c r="DT13" s="100"/>
      <c r="DU13" s="100"/>
      <c r="DV13" s="104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2"/>
      <c r="EL13" s="100"/>
      <c r="EM13" s="100"/>
      <c r="EN13" s="100"/>
      <c r="EO13" s="100"/>
      <c r="EP13" s="100"/>
      <c r="EQ13" s="104"/>
      <c r="ER13" s="106"/>
      <c r="ES13" s="100"/>
      <c r="ET13" s="100"/>
      <c r="EU13" s="100"/>
      <c r="EV13" s="100"/>
      <c r="EW13" s="100"/>
      <c r="EX13" s="101"/>
      <c r="EY13" s="106"/>
      <c r="EZ13" s="100"/>
      <c r="FA13" s="100"/>
      <c r="FB13" s="100"/>
      <c r="FC13" s="100"/>
      <c r="FD13" s="100"/>
      <c r="FE13" s="101"/>
      <c r="FF13" s="106"/>
      <c r="FG13" s="100"/>
      <c r="FH13" s="100"/>
      <c r="FI13" s="100"/>
      <c r="FJ13" s="100"/>
      <c r="FK13" s="100"/>
      <c r="FL13" s="101"/>
      <c r="FM13" s="106"/>
      <c r="FN13" s="100"/>
      <c r="FO13" s="100"/>
      <c r="FP13" s="100"/>
      <c r="FQ13" s="100"/>
      <c r="FR13" s="100"/>
      <c r="FS13" s="101"/>
      <c r="FT13" s="106"/>
      <c r="FU13" s="100"/>
      <c r="FV13" s="100"/>
      <c r="FW13" s="100"/>
      <c r="FX13" s="100"/>
      <c r="FY13" s="100"/>
      <c r="FZ13" s="101"/>
      <c r="GA13" s="106"/>
      <c r="GB13" s="100"/>
      <c r="GC13" s="100"/>
      <c r="GD13" s="100"/>
      <c r="GE13" s="100"/>
      <c r="GF13" s="100"/>
      <c r="GG13" s="101"/>
      <c r="GH13" s="106"/>
      <c r="GI13" s="100"/>
      <c r="GJ13" s="100"/>
      <c r="GK13" s="100"/>
      <c r="GL13" s="100"/>
      <c r="GM13" s="100"/>
      <c r="GN13" s="101"/>
      <c r="GO13" s="106"/>
      <c r="GP13" s="100"/>
      <c r="GQ13" s="100"/>
      <c r="GR13" s="100"/>
      <c r="GS13" s="100"/>
      <c r="GT13" s="100"/>
      <c r="GU13" s="101"/>
      <c r="GV13" s="106"/>
      <c r="GW13" s="100"/>
      <c r="GX13" s="100"/>
      <c r="GY13" s="100"/>
      <c r="GZ13" s="100"/>
      <c r="HA13" s="100"/>
      <c r="HB13" s="101"/>
      <c r="HC13" s="106"/>
      <c r="HD13" s="100"/>
      <c r="HE13" s="100"/>
      <c r="HF13" s="100"/>
      <c r="HG13" s="100"/>
      <c r="HH13" s="100"/>
      <c r="HI13" s="101"/>
      <c r="HJ13" s="106"/>
      <c r="HK13" s="100"/>
      <c r="HL13" s="100"/>
      <c r="HM13" s="100"/>
      <c r="HN13" s="100"/>
      <c r="HO13" s="100"/>
      <c r="HP13" s="110"/>
    </row>
    <row r="14" spans="2:291" ht="20.100000000000001" customHeight="1" x14ac:dyDescent="0.45">
      <c r="B14" s="36"/>
      <c r="C14" s="72" t="s">
        <v>28</v>
      </c>
      <c r="D14" s="40"/>
      <c r="E14" s="42"/>
      <c r="F14" s="44" t="s">
        <v>4</v>
      </c>
      <c r="G14" s="31" t="str">
        <f t="shared" ref="G14" si="145">IFERROR(IF(MATCH("ra",O14:ZY14,1)&lt;MATCH("ra",O15:ZY15,1),"!",""),"")</f>
        <v/>
      </c>
      <c r="H14" s="12" t="s">
        <v>11</v>
      </c>
      <c r="I14" s="11">
        <f>IF(C14="","",COUNTIF(Echéancier!$O14:$ZZ14,"p"))</f>
        <v>1</v>
      </c>
      <c r="J14" s="20">
        <f t="shared" ref="J14" si="146">IFERROR(I14+J12,0)</f>
        <v>2</v>
      </c>
      <c r="K14" s="21"/>
      <c r="L14" s="21"/>
      <c r="M14" s="21"/>
      <c r="N14" s="21"/>
      <c r="O14" s="10"/>
      <c r="P14" s="10"/>
      <c r="Q14" s="10"/>
      <c r="R14" s="10"/>
      <c r="S14" s="10"/>
      <c r="T14" s="10"/>
      <c r="U14" s="103"/>
      <c r="V14" s="105"/>
      <c r="W14" s="10"/>
      <c r="X14" s="10"/>
      <c r="Y14" s="10"/>
      <c r="Z14" s="10"/>
      <c r="AA14" s="10"/>
      <c r="AB14" s="29"/>
      <c r="AC14" s="99"/>
      <c r="AD14" s="10"/>
      <c r="AE14" s="10"/>
      <c r="AF14" s="10"/>
      <c r="AG14" s="10" t="s">
        <v>13</v>
      </c>
      <c r="AH14" s="10"/>
      <c r="AI14" s="103"/>
      <c r="AJ14" s="105"/>
      <c r="AK14" s="10"/>
      <c r="AL14" s="10"/>
      <c r="AM14" s="10"/>
      <c r="AN14" s="10"/>
      <c r="AO14" s="10"/>
      <c r="AP14" s="103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99"/>
      <c r="BF14" s="10"/>
      <c r="BG14" s="10"/>
      <c r="BH14" s="10"/>
      <c r="BI14" s="10"/>
      <c r="BJ14" s="10"/>
      <c r="BK14" s="103"/>
      <c r="BL14" s="105"/>
      <c r="BM14" s="10"/>
      <c r="BN14" s="10"/>
      <c r="BO14" s="10"/>
      <c r="BP14" s="10"/>
      <c r="BQ14" s="10"/>
      <c r="BR14" s="29"/>
      <c r="BS14" s="99"/>
      <c r="BT14" s="10"/>
      <c r="BU14" s="10"/>
      <c r="BV14" s="10"/>
      <c r="BW14" s="10"/>
      <c r="BX14" s="10"/>
      <c r="BY14" s="103"/>
      <c r="BZ14" s="105"/>
      <c r="CA14" s="10"/>
      <c r="CB14" s="10"/>
      <c r="CC14" s="10"/>
      <c r="CD14" s="10"/>
      <c r="CE14" s="10"/>
      <c r="CF14" s="29"/>
      <c r="CG14" s="99"/>
      <c r="CH14" s="10"/>
      <c r="CI14" s="10"/>
      <c r="CJ14" s="10"/>
      <c r="CK14" s="10"/>
      <c r="CL14" s="10"/>
      <c r="CM14" s="103"/>
      <c r="CN14" s="105"/>
      <c r="CO14" s="10"/>
      <c r="CP14" s="10"/>
      <c r="CQ14" s="10"/>
      <c r="CR14" s="10"/>
      <c r="CS14" s="10"/>
      <c r="CT14" s="29"/>
      <c r="CU14" s="99"/>
      <c r="CV14" s="10"/>
      <c r="CW14" s="10"/>
      <c r="CX14" s="10"/>
      <c r="CY14" s="10"/>
      <c r="CZ14" s="10"/>
      <c r="DA14" s="103"/>
      <c r="DB14" s="105"/>
      <c r="DC14" s="10"/>
      <c r="DD14" s="10"/>
      <c r="DE14" s="10"/>
      <c r="DF14" s="10"/>
      <c r="DG14" s="10"/>
      <c r="DH14" s="29"/>
      <c r="DI14" s="99"/>
      <c r="DJ14" s="10"/>
      <c r="DK14" s="10"/>
      <c r="DL14" s="10"/>
      <c r="DM14" s="10"/>
      <c r="DN14" s="10"/>
      <c r="DO14" s="103"/>
      <c r="DP14" s="105"/>
      <c r="DQ14" s="10"/>
      <c r="DR14" s="10"/>
      <c r="DS14" s="10"/>
      <c r="DT14" s="10"/>
      <c r="DU14" s="10"/>
      <c r="DV14" s="103"/>
      <c r="DW14" s="107"/>
      <c r="DX14" s="107"/>
      <c r="DY14" s="107"/>
      <c r="DZ14" s="107"/>
      <c r="EA14" s="107"/>
      <c r="EB14" s="107"/>
      <c r="EC14" s="107"/>
      <c r="ED14" s="107"/>
      <c r="EE14" s="107"/>
      <c r="EF14" s="107"/>
      <c r="EG14" s="107"/>
      <c r="EH14" s="107"/>
      <c r="EI14" s="107"/>
      <c r="EJ14" s="107"/>
      <c r="EK14" s="99"/>
      <c r="EL14" s="10"/>
      <c r="EM14" s="10"/>
      <c r="EN14" s="10"/>
      <c r="EO14" s="10"/>
      <c r="EP14" s="10"/>
      <c r="EQ14" s="103"/>
      <c r="ER14" s="105"/>
      <c r="ES14" s="10"/>
      <c r="ET14" s="10"/>
      <c r="EU14" s="10"/>
      <c r="EV14" s="10"/>
      <c r="EW14" s="10"/>
      <c r="EX14" s="29"/>
      <c r="EY14" s="105"/>
      <c r="EZ14" s="10"/>
      <c r="FA14" s="10"/>
      <c r="FB14" s="10"/>
      <c r="FC14" s="10"/>
      <c r="FD14" s="10"/>
      <c r="FE14" s="29"/>
      <c r="FF14" s="105"/>
      <c r="FG14" s="10"/>
      <c r="FH14" s="10"/>
      <c r="FI14" s="10"/>
      <c r="FJ14" s="10"/>
      <c r="FK14" s="10"/>
      <c r="FL14" s="29"/>
      <c r="FM14" s="105"/>
      <c r="FN14" s="10"/>
      <c r="FO14" s="10"/>
      <c r="FP14" s="10"/>
      <c r="FQ14" s="10"/>
      <c r="FR14" s="10"/>
      <c r="FS14" s="29"/>
      <c r="FT14" s="105"/>
      <c r="FU14" s="10"/>
      <c r="FV14" s="10"/>
      <c r="FW14" s="10"/>
      <c r="FX14" s="10"/>
      <c r="FY14" s="10"/>
      <c r="FZ14" s="29"/>
      <c r="GA14" s="105"/>
      <c r="GB14" s="10"/>
      <c r="GC14" s="10"/>
      <c r="GD14" s="10"/>
      <c r="GE14" s="10"/>
      <c r="GF14" s="10"/>
      <c r="GG14" s="29"/>
      <c r="GH14" s="105"/>
      <c r="GI14" s="10"/>
      <c r="GJ14" s="10"/>
      <c r="GK14" s="10"/>
      <c r="GL14" s="10"/>
      <c r="GM14" s="10"/>
      <c r="GN14" s="29"/>
      <c r="GO14" s="105"/>
      <c r="GP14" s="10"/>
      <c r="GQ14" s="10"/>
      <c r="GR14" s="10"/>
      <c r="GS14" s="10"/>
      <c r="GT14" s="10"/>
      <c r="GU14" s="29"/>
      <c r="GV14" s="105"/>
      <c r="GW14" s="10"/>
      <c r="GX14" s="10"/>
      <c r="GY14" s="10"/>
      <c r="GZ14" s="10"/>
      <c r="HA14" s="10"/>
      <c r="HB14" s="29"/>
      <c r="HC14" s="105"/>
      <c r="HD14" s="10"/>
      <c r="HE14" s="10"/>
      <c r="HF14" s="10"/>
      <c r="HG14" s="10"/>
      <c r="HH14" s="10"/>
      <c r="HI14" s="29"/>
      <c r="HJ14" s="105"/>
      <c r="HK14" s="10"/>
      <c r="HL14" s="10"/>
      <c r="HM14" s="10"/>
      <c r="HN14" s="10"/>
      <c r="HO14" s="10"/>
      <c r="HP14" s="109"/>
    </row>
    <row r="15" spans="2:291" ht="20.100000000000001" customHeight="1" x14ac:dyDescent="0.45">
      <c r="B15" s="37"/>
      <c r="C15" s="39"/>
      <c r="D15" s="41"/>
      <c r="E15" s="43"/>
      <c r="F15" s="45"/>
      <c r="G15" s="32"/>
      <c r="H15" s="19" t="s">
        <v>12</v>
      </c>
      <c r="I15" s="23">
        <f>IF(C14="","",COUNTIF(Echéancier!$O15:$ZZ15,"r"))</f>
        <v>1</v>
      </c>
      <c r="J15" s="22"/>
      <c r="K15" s="9">
        <f t="shared" ref="K15" si="147">I15</f>
        <v>1</v>
      </c>
      <c r="L15" s="9">
        <f>IF(C14="","",COUNTIF(Echéancier!$O15:$EN15,"a"))</f>
        <v>0</v>
      </c>
      <c r="M15" s="9"/>
      <c r="N15" s="9"/>
      <c r="O15" s="100"/>
      <c r="P15" s="100"/>
      <c r="Q15" s="100"/>
      <c r="R15" s="100"/>
      <c r="S15" s="100"/>
      <c r="T15" s="100"/>
      <c r="U15" s="104"/>
      <c r="V15" s="106"/>
      <c r="W15" s="100"/>
      <c r="X15" s="100"/>
      <c r="Y15" s="100"/>
      <c r="Z15" s="100"/>
      <c r="AA15" s="100"/>
      <c r="AB15" s="101"/>
      <c r="AC15" s="102"/>
      <c r="AD15" s="100"/>
      <c r="AE15" s="100"/>
      <c r="AF15" s="100"/>
      <c r="AG15" s="100" t="s">
        <v>14</v>
      </c>
      <c r="AH15" s="100"/>
      <c r="AI15" s="104"/>
      <c r="AJ15" s="106"/>
      <c r="AK15" s="100"/>
      <c r="AL15" s="100"/>
      <c r="AM15" s="100"/>
      <c r="AN15" s="100"/>
      <c r="AO15" s="100"/>
      <c r="AP15" s="104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2"/>
      <c r="BF15" s="100"/>
      <c r="BG15" s="100"/>
      <c r="BH15" s="100"/>
      <c r="BI15" s="100"/>
      <c r="BJ15" s="100"/>
      <c r="BK15" s="104"/>
      <c r="BL15" s="106"/>
      <c r="BM15" s="100"/>
      <c r="BN15" s="100"/>
      <c r="BO15" s="100"/>
      <c r="BP15" s="100"/>
      <c r="BQ15" s="100"/>
      <c r="BR15" s="101"/>
      <c r="BS15" s="102"/>
      <c r="BT15" s="100"/>
      <c r="BU15" s="100"/>
      <c r="BV15" s="100"/>
      <c r="BW15" s="100"/>
      <c r="BX15" s="100"/>
      <c r="BY15" s="104"/>
      <c r="BZ15" s="106"/>
      <c r="CA15" s="100"/>
      <c r="CB15" s="100"/>
      <c r="CC15" s="100"/>
      <c r="CD15" s="100"/>
      <c r="CE15" s="100"/>
      <c r="CF15" s="101"/>
      <c r="CG15" s="102"/>
      <c r="CH15" s="100"/>
      <c r="CI15" s="100"/>
      <c r="CJ15" s="100"/>
      <c r="CK15" s="100"/>
      <c r="CL15" s="100"/>
      <c r="CM15" s="104"/>
      <c r="CN15" s="106"/>
      <c r="CO15" s="100"/>
      <c r="CP15" s="100"/>
      <c r="CQ15" s="100"/>
      <c r="CR15" s="100"/>
      <c r="CS15" s="100"/>
      <c r="CT15" s="101"/>
      <c r="CU15" s="102"/>
      <c r="CV15" s="100"/>
      <c r="CW15" s="100"/>
      <c r="CX15" s="100"/>
      <c r="CY15" s="100"/>
      <c r="CZ15" s="100"/>
      <c r="DA15" s="104"/>
      <c r="DB15" s="106"/>
      <c r="DC15" s="100"/>
      <c r="DD15" s="100"/>
      <c r="DE15" s="100"/>
      <c r="DF15" s="100"/>
      <c r="DG15" s="100"/>
      <c r="DH15" s="101"/>
      <c r="DI15" s="102"/>
      <c r="DJ15" s="100"/>
      <c r="DK15" s="100"/>
      <c r="DL15" s="100"/>
      <c r="DM15" s="100"/>
      <c r="DN15" s="100"/>
      <c r="DO15" s="104"/>
      <c r="DP15" s="106"/>
      <c r="DQ15" s="100"/>
      <c r="DR15" s="100"/>
      <c r="DS15" s="100"/>
      <c r="DT15" s="100"/>
      <c r="DU15" s="100"/>
      <c r="DV15" s="104"/>
      <c r="DW15" s="107"/>
      <c r="DX15" s="107"/>
      <c r="DY15" s="107"/>
      <c r="DZ15" s="107"/>
      <c r="EA15" s="107"/>
      <c r="EB15" s="107"/>
      <c r="EC15" s="107"/>
      <c r="ED15" s="107"/>
      <c r="EE15" s="107"/>
      <c r="EF15" s="107"/>
      <c r="EG15" s="107"/>
      <c r="EH15" s="107"/>
      <c r="EI15" s="107"/>
      <c r="EJ15" s="107"/>
      <c r="EK15" s="102"/>
      <c r="EL15" s="100"/>
      <c r="EM15" s="100"/>
      <c r="EN15" s="100"/>
      <c r="EO15" s="100"/>
      <c r="EP15" s="100"/>
      <c r="EQ15" s="104"/>
      <c r="ER15" s="106"/>
      <c r="ES15" s="100"/>
      <c r="ET15" s="100"/>
      <c r="EU15" s="100"/>
      <c r="EV15" s="100"/>
      <c r="EW15" s="100"/>
      <c r="EX15" s="101"/>
      <c r="EY15" s="106"/>
      <c r="EZ15" s="100"/>
      <c r="FA15" s="100"/>
      <c r="FB15" s="100"/>
      <c r="FC15" s="100"/>
      <c r="FD15" s="100"/>
      <c r="FE15" s="101"/>
      <c r="FF15" s="106"/>
      <c r="FG15" s="100"/>
      <c r="FH15" s="100"/>
      <c r="FI15" s="100"/>
      <c r="FJ15" s="100"/>
      <c r="FK15" s="100"/>
      <c r="FL15" s="101"/>
      <c r="FM15" s="106"/>
      <c r="FN15" s="100"/>
      <c r="FO15" s="100"/>
      <c r="FP15" s="100"/>
      <c r="FQ15" s="100"/>
      <c r="FR15" s="100"/>
      <c r="FS15" s="101"/>
      <c r="FT15" s="106"/>
      <c r="FU15" s="100"/>
      <c r="FV15" s="100"/>
      <c r="FW15" s="100"/>
      <c r="FX15" s="100"/>
      <c r="FY15" s="100"/>
      <c r="FZ15" s="101"/>
      <c r="GA15" s="106"/>
      <c r="GB15" s="100"/>
      <c r="GC15" s="100"/>
      <c r="GD15" s="100"/>
      <c r="GE15" s="100"/>
      <c r="GF15" s="100"/>
      <c r="GG15" s="101"/>
      <c r="GH15" s="106"/>
      <c r="GI15" s="100"/>
      <c r="GJ15" s="100"/>
      <c r="GK15" s="100"/>
      <c r="GL15" s="100"/>
      <c r="GM15" s="100"/>
      <c r="GN15" s="101"/>
      <c r="GO15" s="106"/>
      <c r="GP15" s="100"/>
      <c r="GQ15" s="100"/>
      <c r="GR15" s="100"/>
      <c r="GS15" s="100"/>
      <c r="GT15" s="100"/>
      <c r="GU15" s="101"/>
      <c r="GV15" s="106"/>
      <c r="GW15" s="100"/>
      <c r="GX15" s="100"/>
      <c r="GY15" s="100"/>
      <c r="GZ15" s="100"/>
      <c r="HA15" s="100"/>
      <c r="HB15" s="101"/>
      <c r="HC15" s="106"/>
      <c r="HD15" s="100"/>
      <c r="HE15" s="100"/>
      <c r="HF15" s="100"/>
      <c r="HG15" s="100"/>
      <c r="HH15" s="100"/>
      <c r="HI15" s="101"/>
      <c r="HJ15" s="106"/>
      <c r="HK15" s="100"/>
      <c r="HL15" s="100"/>
      <c r="HM15" s="100"/>
      <c r="HN15" s="100"/>
      <c r="HO15" s="100"/>
      <c r="HP15" s="110"/>
    </row>
    <row r="16" spans="2:291" ht="20.100000000000001" customHeight="1" x14ac:dyDescent="0.45">
      <c r="B16" s="36"/>
      <c r="C16" s="38" t="s">
        <v>31</v>
      </c>
      <c r="D16" s="40"/>
      <c r="E16" s="42"/>
      <c r="F16" s="44" t="s">
        <v>4</v>
      </c>
      <c r="G16" s="31" t="str">
        <f t="shared" ref="G16" si="148">IFERROR(IF(MATCH("ra",O16:ZY16,1)&lt;MATCH("ra",O17:ZY17,1),"!",""),"")</f>
        <v/>
      </c>
      <c r="H16" s="12" t="s">
        <v>11</v>
      </c>
      <c r="I16" s="11">
        <f>IF(C16="","",COUNTIF(Echéancier!$O16:$ZZ16,"p"))</f>
        <v>3</v>
      </c>
      <c r="J16" s="20">
        <f t="shared" ref="J16" si="149">IFERROR(I16+J14,0)</f>
        <v>5</v>
      </c>
      <c r="K16" s="21"/>
      <c r="L16" s="21"/>
      <c r="M16" s="21"/>
      <c r="N16" s="21"/>
      <c r="O16" s="10"/>
      <c r="P16" s="10"/>
      <c r="Q16" s="10"/>
      <c r="R16" s="10"/>
      <c r="S16" s="10"/>
      <c r="T16" s="10"/>
      <c r="U16" s="103"/>
      <c r="V16" s="105"/>
      <c r="W16" s="10"/>
      <c r="X16" s="10"/>
      <c r="Y16" s="10"/>
      <c r="Z16" s="10"/>
      <c r="AA16" s="10"/>
      <c r="AB16" s="29"/>
      <c r="AC16" s="99"/>
      <c r="AD16" s="10"/>
      <c r="AE16" s="10"/>
      <c r="AF16" s="10"/>
      <c r="AG16" s="10"/>
      <c r="AH16" s="10"/>
      <c r="AI16" s="103"/>
      <c r="AJ16" s="105"/>
      <c r="AK16" s="10"/>
      <c r="AL16" s="10"/>
      <c r="AM16" s="10"/>
      <c r="AN16" s="10"/>
      <c r="AO16" s="10"/>
      <c r="AP16" s="103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99"/>
      <c r="BF16" s="10"/>
      <c r="BG16" s="10"/>
      <c r="BH16" s="10"/>
      <c r="BI16" s="10" t="s">
        <v>13</v>
      </c>
      <c r="BJ16" s="10"/>
      <c r="BK16" s="103"/>
      <c r="BL16" s="105"/>
      <c r="BM16" s="10"/>
      <c r="BN16" s="10"/>
      <c r="BO16" s="10"/>
      <c r="BP16" s="10" t="s">
        <v>13</v>
      </c>
      <c r="BQ16" s="10"/>
      <c r="BR16" s="29"/>
      <c r="BS16" s="99"/>
      <c r="BT16" s="10"/>
      <c r="BU16" s="10"/>
      <c r="BV16" s="10"/>
      <c r="BW16" s="10"/>
      <c r="BX16" s="10" t="s">
        <v>13</v>
      </c>
      <c r="BY16" s="103"/>
      <c r="BZ16" s="105"/>
      <c r="CA16" s="10"/>
      <c r="CB16" s="10"/>
      <c r="CC16" s="10"/>
      <c r="CD16" s="10"/>
      <c r="CE16" s="10"/>
      <c r="CF16" s="29"/>
      <c r="CG16" s="99"/>
      <c r="CH16" s="10"/>
      <c r="CI16" s="10"/>
      <c r="CJ16" s="10"/>
      <c r="CK16" s="10"/>
      <c r="CL16" s="10"/>
      <c r="CM16" s="103"/>
      <c r="CN16" s="105"/>
      <c r="CO16" s="10"/>
      <c r="CP16" s="10"/>
      <c r="CQ16" s="10"/>
      <c r="CR16" s="10"/>
      <c r="CS16" s="10"/>
      <c r="CT16" s="29"/>
      <c r="CU16" s="99"/>
      <c r="CV16" s="10"/>
      <c r="CW16" s="10"/>
      <c r="CX16" s="10"/>
      <c r="CY16" s="10"/>
      <c r="CZ16" s="10"/>
      <c r="DA16" s="103"/>
      <c r="DB16" s="105"/>
      <c r="DC16" s="10"/>
      <c r="DD16" s="10"/>
      <c r="DE16" s="10"/>
      <c r="DF16" s="10"/>
      <c r="DG16" s="10"/>
      <c r="DH16" s="29"/>
      <c r="DI16" s="99"/>
      <c r="DJ16" s="10"/>
      <c r="DK16" s="10"/>
      <c r="DL16" s="10"/>
      <c r="DM16" s="10"/>
      <c r="DN16" s="10"/>
      <c r="DO16" s="103"/>
      <c r="DP16" s="105"/>
      <c r="DQ16" s="10"/>
      <c r="DR16" s="10"/>
      <c r="DS16" s="10"/>
      <c r="DT16" s="10"/>
      <c r="DU16" s="10"/>
      <c r="DV16" s="103"/>
      <c r="DW16" s="107"/>
      <c r="DX16" s="107"/>
      <c r="DY16" s="107"/>
      <c r="DZ16" s="107"/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99"/>
      <c r="EL16" s="10"/>
      <c r="EM16" s="10"/>
      <c r="EN16" s="10"/>
      <c r="EO16" s="10"/>
      <c r="EP16" s="10"/>
      <c r="EQ16" s="103"/>
      <c r="ER16" s="105"/>
      <c r="ES16" s="10"/>
      <c r="ET16" s="10"/>
      <c r="EU16" s="10"/>
      <c r="EV16" s="10"/>
      <c r="EW16" s="10"/>
      <c r="EX16" s="29"/>
      <c r="EY16" s="105"/>
      <c r="EZ16" s="10"/>
      <c r="FA16" s="10"/>
      <c r="FB16" s="10"/>
      <c r="FC16" s="10"/>
      <c r="FD16" s="10"/>
      <c r="FE16" s="29"/>
      <c r="FF16" s="105"/>
      <c r="FG16" s="10"/>
      <c r="FH16" s="10"/>
      <c r="FI16" s="10"/>
      <c r="FJ16" s="10"/>
      <c r="FK16" s="10"/>
      <c r="FL16" s="29"/>
      <c r="FM16" s="105"/>
      <c r="FN16" s="10"/>
      <c r="FO16" s="10"/>
      <c r="FP16" s="10"/>
      <c r="FQ16" s="10"/>
      <c r="FR16" s="10"/>
      <c r="FS16" s="29"/>
      <c r="FT16" s="105"/>
      <c r="FU16" s="10"/>
      <c r="FV16" s="10"/>
      <c r="FW16" s="10"/>
      <c r="FX16" s="10"/>
      <c r="FY16" s="10"/>
      <c r="FZ16" s="29"/>
      <c r="GA16" s="105"/>
      <c r="GB16" s="10"/>
      <c r="GC16" s="10"/>
      <c r="GD16" s="10"/>
      <c r="GE16" s="10"/>
      <c r="GF16" s="10"/>
      <c r="GG16" s="29"/>
      <c r="GH16" s="105"/>
      <c r="GI16" s="10"/>
      <c r="GJ16" s="10"/>
      <c r="GK16" s="10"/>
      <c r="GL16" s="10"/>
      <c r="GM16" s="10"/>
      <c r="GN16" s="29"/>
      <c r="GO16" s="105"/>
      <c r="GP16" s="10"/>
      <c r="GQ16" s="10"/>
      <c r="GR16" s="10"/>
      <c r="GS16" s="10"/>
      <c r="GT16" s="10"/>
      <c r="GU16" s="29"/>
      <c r="GV16" s="105"/>
      <c r="GW16" s="10"/>
      <c r="GX16" s="10"/>
      <c r="GY16" s="10"/>
      <c r="GZ16" s="10"/>
      <c r="HA16" s="10"/>
      <c r="HB16" s="29"/>
      <c r="HC16" s="105"/>
      <c r="HD16" s="10"/>
      <c r="HE16" s="10"/>
      <c r="HF16" s="10"/>
      <c r="HG16" s="10"/>
      <c r="HH16" s="10"/>
      <c r="HI16" s="29"/>
      <c r="HJ16" s="105"/>
      <c r="HK16" s="10"/>
      <c r="HL16" s="10"/>
      <c r="HM16" s="10"/>
      <c r="HN16" s="10"/>
      <c r="HO16" s="10"/>
      <c r="HP16" s="109"/>
    </row>
    <row r="17" spans="2:224" ht="20.100000000000001" customHeight="1" x14ac:dyDescent="0.45">
      <c r="B17" s="37"/>
      <c r="C17" s="39"/>
      <c r="D17" s="41"/>
      <c r="E17" s="43"/>
      <c r="F17" s="45"/>
      <c r="G17" s="32"/>
      <c r="H17" s="19" t="s">
        <v>12</v>
      </c>
      <c r="I17" s="23">
        <f>IF(C16="","",COUNTIF(Echéancier!$O17:$ZZ17,"r"))</f>
        <v>2</v>
      </c>
      <c r="J17" s="22"/>
      <c r="K17" s="9">
        <f t="shared" ref="K17" si="150">I17</f>
        <v>2</v>
      </c>
      <c r="L17" s="9">
        <f>IF(C16="","",COUNTIF(Echéancier!$O17:$EN17,"a"))</f>
        <v>0</v>
      </c>
      <c r="M17" s="9"/>
      <c r="N17" s="9"/>
      <c r="O17" s="100"/>
      <c r="P17" s="100"/>
      <c r="Q17" s="100"/>
      <c r="R17" s="100"/>
      <c r="S17" s="100"/>
      <c r="T17" s="100"/>
      <c r="U17" s="104"/>
      <c r="V17" s="106"/>
      <c r="W17" s="100"/>
      <c r="X17" s="100"/>
      <c r="Y17" s="100"/>
      <c r="Z17" s="100"/>
      <c r="AA17" s="100"/>
      <c r="AB17" s="101"/>
      <c r="AC17" s="102"/>
      <c r="AD17" s="100"/>
      <c r="AE17" s="100"/>
      <c r="AF17" s="100"/>
      <c r="AG17" s="100"/>
      <c r="AH17" s="100"/>
      <c r="AI17" s="104"/>
      <c r="AJ17" s="106"/>
      <c r="AK17" s="100"/>
      <c r="AL17" s="100"/>
      <c r="AM17" s="100"/>
      <c r="AN17" s="100"/>
      <c r="AO17" s="100"/>
      <c r="AP17" s="104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2"/>
      <c r="BF17" s="100"/>
      <c r="BG17" s="100"/>
      <c r="BH17" s="100"/>
      <c r="BI17" s="100" t="s">
        <v>14</v>
      </c>
      <c r="BJ17" s="100"/>
      <c r="BK17" s="104"/>
      <c r="BL17" s="106"/>
      <c r="BM17" s="100"/>
      <c r="BN17" s="100"/>
      <c r="BO17" s="100"/>
      <c r="BP17" s="100" t="s">
        <v>14</v>
      </c>
      <c r="BQ17" s="100"/>
      <c r="BR17" s="101"/>
      <c r="BS17" s="102"/>
      <c r="BT17" s="100"/>
      <c r="BU17" s="100"/>
      <c r="BV17" s="100"/>
      <c r="BW17" s="100"/>
      <c r="BX17" s="100"/>
      <c r="BY17" s="104"/>
      <c r="BZ17" s="106"/>
      <c r="CA17" s="100"/>
      <c r="CB17" s="100"/>
      <c r="CC17" s="100"/>
      <c r="CD17" s="100"/>
      <c r="CE17" s="100"/>
      <c r="CF17" s="101"/>
      <c r="CG17" s="102"/>
      <c r="CH17" s="100"/>
      <c r="CI17" s="100"/>
      <c r="CJ17" s="100"/>
      <c r="CK17" s="100"/>
      <c r="CL17" s="100"/>
      <c r="CM17" s="104"/>
      <c r="CN17" s="106"/>
      <c r="CO17" s="100"/>
      <c r="CP17" s="100"/>
      <c r="CQ17" s="100"/>
      <c r="CR17" s="100"/>
      <c r="CS17" s="100"/>
      <c r="CT17" s="101"/>
      <c r="CU17" s="102"/>
      <c r="CV17" s="100"/>
      <c r="CW17" s="100"/>
      <c r="CX17" s="100"/>
      <c r="CY17" s="100"/>
      <c r="CZ17" s="100"/>
      <c r="DA17" s="104"/>
      <c r="DB17" s="106"/>
      <c r="DC17" s="100"/>
      <c r="DD17" s="100"/>
      <c r="DE17" s="100"/>
      <c r="DF17" s="100"/>
      <c r="DG17" s="100"/>
      <c r="DH17" s="101"/>
      <c r="DI17" s="102"/>
      <c r="DJ17" s="100"/>
      <c r="DK17" s="100"/>
      <c r="DL17" s="100"/>
      <c r="DM17" s="100"/>
      <c r="DN17" s="100"/>
      <c r="DO17" s="104"/>
      <c r="DP17" s="106"/>
      <c r="DQ17" s="100"/>
      <c r="DR17" s="100"/>
      <c r="DS17" s="100"/>
      <c r="DT17" s="100"/>
      <c r="DU17" s="100"/>
      <c r="DV17" s="104"/>
      <c r="DW17" s="107"/>
      <c r="DX17" s="107"/>
      <c r="DY17" s="107"/>
      <c r="DZ17" s="107"/>
      <c r="EA17" s="107"/>
      <c r="EB17" s="107"/>
      <c r="EC17" s="107"/>
      <c r="ED17" s="107"/>
      <c r="EE17" s="107"/>
      <c r="EF17" s="107"/>
      <c r="EG17" s="107"/>
      <c r="EH17" s="107"/>
      <c r="EI17" s="107"/>
      <c r="EJ17" s="107"/>
      <c r="EK17" s="102"/>
      <c r="EL17" s="100"/>
      <c r="EM17" s="100"/>
      <c r="EN17" s="100"/>
      <c r="EO17" s="100"/>
      <c r="EP17" s="100"/>
      <c r="EQ17" s="104"/>
      <c r="ER17" s="106"/>
      <c r="ES17" s="100"/>
      <c r="ET17" s="100"/>
      <c r="EU17" s="100"/>
      <c r="EV17" s="100"/>
      <c r="EW17" s="100"/>
      <c r="EX17" s="101"/>
      <c r="EY17" s="106"/>
      <c r="EZ17" s="100"/>
      <c r="FA17" s="100"/>
      <c r="FB17" s="100"/>
      <c r="FC17" s="100"/>
      <c r="FD17" s="100"/>
      <c r="FE17" s="101"/>
      <c r="FF17" s="106"/>
      <c r="FG17" s="100"/>
      <c r="FH17" s="100"/>
      <c r="FI17" s="100"/>
      <c r="FJ17" s="100"/>
      <c r="FK17" s="100"/>
      <c r="FL17" s="101"/>
      <c r="FM17" s="106"/>
      <c r="FN17" s="100"/>
      <c r="FO17" s="100"/>
      <c r="FP17" s="100"/>
      <c r="FQ17" s="100"/>
      <c r="FR17" s="100"/>
      <c r="FS17" s="101"/>
      <c r="FT17" s="106"/>
      <c r="FU17" s="100"/>
      <c r="FV17" s="100"/>
      <c r="FW17" s="100"/>
      <c r="FX17" s="100"/>
      <c r="FY17" s="100"/>
      <c r="FZ17" s="101"/>
      <c r="GA17" s="106"/>
      <c r="GB17" s="100"/>
      <c r="GC17" s="100"/>
      <c r="GD17" s="100"/>
      <c r="GE17" s="100"/>
      <c r="GF17" s="100"/>
      <c r="GG17" s="101"/>
      <c r="GH17" s="106"/>
      <c r="GI17" s="100"/>
      <c r="GJ17" s="100"/>
      <c r="GK17" s="100"/>
      <c r="GL17" s="100"/>
      <c r="GM17" s="100"/>
      <c r="GN17" s="101"/>
      <c r="GO17" s="106"/>
      <c r="GP17" s="100"/>
      <c r="GQ17" s="100"/>
      <c r="GR17" s="100"/>
      <c r="GS17" s="100"/>
      <c r="GT17" s="100"/>
      <c r="GU17" s="101"/>
      <c r="GV17" s="106"/>
      <c r="GW17" s="100"/>
      <c r="GX17" s="100"/>
      <c r="GY17" s="100"/>
      <c r="GZ17" s="100"/>
      <c r="HA17" s="100"/>
      <c r="HB17" s="101"/>
      <c r="HC17" s="106"/>
      <c r="HD17" s="100"/>
      <c r="HE17" s="100"/>
      <c r="HF17" s="100"/>
      <c r="HG17" s="100"/>
      <c r="HH17" s="100"/>
      <c r="HI17" s="101"/>
      <c r="HJ17" s="106"/>
      <c r="HK17" s="100"/>
      <c r="HL17" s="100"/>
      <c r="HM17" s="100"/>
      <c r="HN17" s="100"/>
      <c r="HO17" s="100"/>
      <c r="HP17" s="110"/>
    </row>
    <row r="18" spans="2:224" ht="20.100000000000001" customHeight="1" x14ac:dyDescent="0.45">
      <c r="B18" s="36"/>
      <c r="C18" s="38" t="s">
        <v>29</v>
      </c>
      <c r="D18" s="40"/>
      <c r="E18" s="42">
        <v>1</v>
      </c>
      <c r="F18" s="44" t="s">
        <v>4</v>
      </c>
      <c r="G18" s="31" t="str">
        <f t="shared" ref="G18" si="151">IFERROR(IF(MATCH("ra",O18:ZY18,1)&lt;MATCH("ra",O19:ZY19,1),"!",""),"")</f>
        <v/>
      </c>
      <c r="H18" s="12" t="s">
        <v>11</v>
      </c>
      <c r="I18" s="11">
        <f>IF(C18="","",COUNTIF(Echéancier!$O18:$ZZ18,"p"))</f>
        <v>1</v>
      </c>
      <c r="J18" s="20">
        <f t="shared" ref="J18" si="152">IFERROR(I18+J16,0)</f>
        <v>6</v>
      </c>
      <c r="K18" s="21"/>
      <c r="L18" s="21"/>
      <c r="M18" s="21"/>
      <c r="N18" s="21"/>
      <c r="O18" s="10"/>
      <c r="P18" s="10"/>
      <c r="Q18" s="10"/>
      <c r="R18" s="10"/>
      <c r="S18" s="10"/>
      <c r="T18" s="10"/>
      <c r="U18" s="103"/>
      <c r="V18" s="105"/>
      <c r="W18" s="10"/>
      <c r="X18" s="10"/>
      <c r="Y18" s="10"/>
      <c r="Z18" s="10"/>
      <c r="AA18" s="10"/>
      <c r="AB18" s="29"/>
      <c r="AC18" s="99"/>
      <c r="AD18" s="10"/>
      <c r="AE18" s="10"/>
      <c r="AF18" s="10"/>
      <c r="AG18" s="10"/>
      <c r="AH18" s="10"/>
      <c r="AI18" s="103"/>
      <c r="AJ18" s="105"/>
      <c r="AK18" s="10"/>
      <c r="AL18" s="10"/>
      <c r="AM18" s="10"/>
      <c r="AN18" s="10"/>
      <c r="AO18" s="10"/>
      <c r="AP18" s="103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99"/>
      <c r="BF18" s="10"/>
      <c r="BG18" s="10"/>
      <c r="BH18" s="10"/>
      <c r="BI18" s="10"/>
      <c r="BJ18" s="10"/>
      <c r="BK18" s="103"/>
      <c r="BL18" s="105"/>
      <c r="BM18" s="10"/>
      <c r="BN18" s="10"/>
      <c r="BO18" s="10"/>
      <c r="BP18" s="10"/>
      <c r="BQ18" s="10"/>
      <c r="BR18" s="29"/>
      <c r="BS18" s="99"/>
      <c r="BT18" s="10"/>
      <c r="BU18" s="10"/>
      <c r="BV18" s="10"/>
      <c r="BW18" s="10"/>
      <c r="BX18" s="10" t="s">
        <v>13</v>
      </c>
      <c r="BY18" s="103"/>
      <c r="BZ18" s="105"/>
      <c r="CA18" s="10"/>
      <c r="CB18" s="10"/>
      <c r="CC18" s="10"/>
      <c r="CD18" s="10"/>
      <c r="CE18" s="10"/>
      <c r="CF18" s="29"/>
      <c r="CG18" s="99"/>
      <c r="CH18" s="10"/>
      <c r="CI18" s="10"/>
      <c r="CJ18" s="10"/>
      <c r="CK18" s="10"/>
      <c r="CL18" s="10"/>
      <c r="CM18" s="103"/>
      <c r="CN18" s="105"/>
      <c r="CO18" s="10"/>
      <c r="CP18" s="10"/>
      <c r="CQ18" s="10"/>
      <c r="CR18" s="10"/>
      <c r="CS18" s="10"/>
      <c r="CT18" s="29"/>
      <c r="CU18" s="99"/>
      <c r="CV18" s="10"/>
      <c r="CW18" s="10"/>
      <c r="CX18" s="10"/>
      <c r="CY18" s="10"/>
      <c r="CZ18" s="10"/>
      <c r="DA18" s="103"/>
      <c r="DB18" s="105"/>
      <c r="DC18" s="10"/>
      <c r="DD18" s="10"/>
      <c r="DE18" s="10"/>
      <c r="DF18" s="10"/>
      <c r="DG18" s="10"/>
      <c r="DH18" s="29"/>
      <c r="DI18" s="99"/>
      <c r="DJ18" s="10"/>
      <c r="DK18" s="10"/>
      <c r="DL18" s="10"/>
      <c r="DM18" s="10"/>
      <c r="DN18" s="10"/>
      <c r="DO18" s="103"/>
      <c r="DP18" s="105"/>
      <c r="DQ18" s="10"/>
      <c r="DR18" s="10"/>
      <c r="DS18" s="10"/>
      <c r="DT18" s="10"/>
      <c r="DU18" s="10"/>
      <c r="DV18" s="103"/>
      <c r="DW18" s="107"/>
      <c r="DX18" s="107"/>
      <c r="DY18" s="107"/>
      <c r="DZ18" s="107"/>
      <c r="EA18" s="107"/>
      <c r="EB18" s="107"/>
      <c r="EC18" s="107"/>
      <c r="ED18" s="107"/>
      <c r="EE18" s="107"/>
      <c r="EF18" s="107"/>
      <c r="EG18" s="107"/>
      <c r="EH18" s="107"/>
      <c r="EI18" s="107"/>
      <c r="EJ18" s="107"/>
      <c r="EK18" s="99"/>
      <c r="EL18" s="10"/>
      <c r="EM18" s="10"/>
      <c r="EN18" s="10"/>
      <c r="EO18" s="10"/>
      <c r="EP18" s="10"/>
      <c r="EQ18" s="103"/>
      <c r="ER18" s="105"/>
      <c r="ES18" s="10"/>
      <c r="ET18" s="10"/>
      <c r="EU18" s="10"/>
      <c r="EV18" s="10"/>
      <c r="EW18" s="10"/>
      <c r="EX18" s="29"/>
      <c r="EY18" s="105"/>
      <c r="EZ18" s="10"/>
      <c r="FA18" s="10"/>
      <c r="FB18" s="10"/>
      <c r="FC18" s="10"/>
      <c r="FD18" s="10"/>
      <c r="FE18" s="29"/>
      <c r="FF18" s="105"/>
      <c r="FG18" s="10"/>
      <c r="FH18" s="10"/>
      <c r="FI18" s="10"/>
      <c r="FJ18" s="10"/>
      <c r="FK18" s="10"/>
      <c r="FL18" s="29"/>
      <c r="FM18" s="105"/>
      <c r="FN18" s="10"/>
      <c r="FO18" s="10"/>
      <c r="FP18" s="10"/>
      <c r="FQ18" s="10"/>
      <c r="FR18" s="10"/>
      <c r="FS18" s="29"/>
      <c r="FT18" s="105"/>
      <c r="FU18" s="10"/>
      <c r="FV18" s="10"/>
      <c r="FW18" s="10"/>
      <c r="FX18" s="10"/>
      <c r="FY18" s="10"/>
      <c r="FZ18" s="29"/>
      <c r="GA18" s="105"/>
      <c r="GB18" s="10"/>
      <c r="GC18" s="10"/>
      <c r="GD18" s="10"/>
      <c r="GE18" s="10"/>
      <c r="GF18" s="10"/>
      <c r="GG18" s="29"/>
      <c r="GH18" s="105"/>
      <c r="GI18" s="10"/>
      <c r="GJ18" s="10"/>
      <c r="GK18" s="10"/>
      <c r="GL18" s="10"/>
      <c r="GM18" s="10"/>
      <c r="GN18" s="29"/>
      <c r="GO18" s="105"/>
      <c r="GP18" s="10"/>
      <c r="GQ18" s="10"/>
      <c r="GR18" s="10"/>
      <c r="GS18" s="10"/>
      <c r="GT18" s="10"/>
      <c r="GU18" s="29"/>
      <c r="GV18" s="105"/>
      <c r="GW18" s="10"/>
      <c r="GX18" s="10"/>
      <c r="GY18" s="10"/>
      <c r="GZ18" s="10"/>
      <c r="HA18" s="10"/>
      <c r="HB18" s="29"/>
      <c r="HC18" s="105"/>
      <c r="HD18" s="10"/>
      <c r="HE18" s="10"/>
      <c r="HF18" s="10"/>
      <c r="HG18" s="10"/>
      <c r="HH18" s="10"/>
      <c r="HI18" s="29"/>
      <c r="HJ18" s="105"/>
      <c r="HK18" s="10"/>
      <c r="HL18" s="10"/>
      <c r="HM18" s="10"/>
      <c r="HN18" s="10"/>
      <c r="HO18" s="10"/>
      <c r="HP18" s="109"/>
    </row>
    <row r="19" spans="2:224" ht="20.100000000000001" customHeight="1" x14ac:dyDescent="0.45">
      <c r="B19" s="37"/>
      <c r="C19" s="39"/>
      <c r="D19" s="41"/>
      <c r="E19" s="43"/>
      <c r="F19" s="45"/>
      <c r="G19" s="32"/>
      <c r="H19" s="19" t="s">
        <v>12</v>
      </c>
      <c r="I19" s="23">
        <f>IF(C18="","",COUNTIF(Echéancier!$O19:$ZZ19,"r"))</f>
        <v>1</v>
      </c>
      <c r="J19" s="22"/>
      <c r="K19" s="9">
        <f t="shared" ref="K19" si="153">I19</f>
        <v>1</v>
      </c>
      <c r="L19" s="9">
        <f>IF(C18="","",COUNTIF(Echéancier!$O19:$EN19,"a"))</f>
        <v>0</v>
      </c>
      <c r="M19" s="9"/>
      <c r="N19" s="9"/>
      <c r="O19" s="100"/>
      <c r="P19" s="100"/>
      <c r="Q19" s="100"/>
      <c r="R19" s="100"/>
      <c r="S19" s="100"/>
      <c r="T19" s="100"/>
      <c r="U19" s="104"/>
      <c r="V19" s="106"/>
      <c r="W19" s="100"/>
      <c r="X19" s="100"/>
      <c r="Y19" s="100"/>
      <c r="Z19" s="100"/>
      <c r="AA19" s="100"/>
      <c r="AB19" s="101"/>
      <c r="AC19" s="102"/>
      <c r="AD19" s="100"/>
      <c r="AE19" s="100"/>
      <c r="AF19" s="100"/>
      <c r="AG19" s="100"/>
      <c r="AH19" s="100"/>
      <c r="AI19" s="104"/>
      <c r="AJ19" s="106"/>
      <c r="AK19" s="100"/>
      <c r="AL19" s="100"/>
      <c r="AM19" s="100"/>
      <c r="AN19" s="100"/>
      <c r="AO19" s="100"/>
      <c r="AP19" s="104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2"/>
      <c r="BF19" s="100"/>
      <c r="BG19" s="100"/>
      <c r="BH19" s="100"/>
      <c r="BI19" s="100"/>
      <c r="BJ19" s="100"/>
      <c r="BK19" s="104"/>
      <c r="BL19" s="106"/>
      <c r="BM19" s="100"/>
      <c r="BN19" s="100"/>
      <c r="BO19" s="100"/>
      <c r="BP19" s="100"/>
      <c r="BQ19" s="100"/>
      <c r="BR19" s="101"/>
      <c r="BS19" s="102"/>
      <c r="BT19" s="100"/>
      <c r="BU19" s="100"/>
      <c r="BV19" s="100"/>
      <c r="BW19" s="100"/>
      <c r="BX19" s="100" t="s">
        <v>14</v>
      </c>
      <c r="BY19" s="104"/>
      <c r="BZ19" s="106"/>
      <c r="CA19" s="100"/>
      <c r="CB19" s="100"/>
      <c r="CC19" s="100"/>
      <c r="CD19" s="100"/>
      <c r="CE19" s="100"/>
      <c r="CF19" s="101"/>
      <c r="CG19" s="102"/>
      <c r="CH19" s="100"/>
      <c r="CI19" s="100"/>
      <c r="CJ19" s="100"/>
      <c r="CK19" s="100"/>
      <c r="CL19" s="100"/>
      <c r="CM19" s="104"/>
      <c r="CN19" s="106"/>
      <c r="CO19" s="100"/>
      <c r="CP19" s="100"/>
      <c r="CQ19" s="100"/>
      <c r="CR19" s="100"/>
      <c r="CS19" s="100"/>
      <c r="CT19" s="101"/>
      <c r="CU19" s="102"/>
      <c r="CV19" s="100"/>
      <c r="CW19" s="100"/>
      <c r="CX19" s="100"/>
      <c r="CY19" s="100"/>
      <c r="CZ19" s="100"/>
      <c r="DA19" s="104"/>
      <c r="DB19" s="106"/>
      <c r="DC19" s="100"/>
      <c r="DD19" s="100"/>
      <c r="DE19" s="100"/>
      <c r="DF19" s="100"/>
      <c r="DG19" s="100"/>
      <c r="DH19" s="101"/>
      <c r="DI19" s="102"/>
      <c r="DJ19" s="100"/>
      <c r="DK19" s="100"/>
      <c r="DL19" s="100"/>
      <c r="DM19" s="100"/>
      <c r="DN19" s="100"/>
      <c r="DO19" s="104"/>
      <c r="DP19" s="106"/>
      <c r="DQ19" s="100"/>
      <c r="DR19" s="100"/>
      <c r="DS19" s="100"/>
      <c r="DT19" s="100"/>
      <c r="DU19" s="100"/>
      <c r="DV19" s="104"/>
      <c r="DW19" s="107"/>
      <c r="DX19" s="107"/>
      <c r="DY19" s="107"/>
      <c r="DZ19" s="107"/>
      <c r="EA19" s="107"/>
      <c r="EB19" s="107"/>
      <c r="EC19" s="107"/>
      <c r="ED19" s="107"/>
      <c r="EE19" s="107"/>
      <c r="EF19" s="107"/>
      <c r="EG19" s="107"/>
      <c r="EH19" s="107"/>
      <c r="EI19" s="107"/>
      <c r="EJ19" s="107"/>
      <c r="EK19" s="102"/>
      <c r="EL19" s="100"/>
      <c r="EM19" s="100"/>
      <c r="EN19" s="100"/>
      <c r="EO19" s="100"/>
      <c r="EP19" s="100"/>
      <c r="EQ19" s="104"/>
      <c r="ER19" s="106"/>
      <c r="ES19" s="100"/>
      <c r="ET19" s="100"/>
      <c r="EU19" s="100"/>
      <c r="EV19" s="100"/>
      <c r="EW19" s="100"/>
      <c r="EX19" s="101"/>
      <c r="EY19" s="106"/>
      <c r="EZ19" s="100"/>
      <c r="FA19" s="100"/>
      <c r="FB19" s="100"/>
      <c r="FC19" s="100"/>
      <c r="FD19" s="100"/>
      <c r="FE19" s="101"/>
      <c r="FF19" s="106"/>
      <c r="FG19" s="100"/>
      <c r="FH19" s="100"/>
      <c r="FI19" s="100"/>
      <c r="FJ19" s="100"/>
      <c r="FK19" s="100"/>
      <c r="FL19" s="101"/>
      <c r="FM19" s="106"/>
      <c r="FN19" s="100"/>
      <c r="FO19" s="100"/>
      <c r="FP19" s="100"/>
      <c r="FQ19" s="100"/>
      <c r="FR19" s="100"/>
      <c r="FS19" s="101"/>
      <c r="FT19" s="106"/>
      <c r="FU19" s="100"/>
      <c r="FV19" s="100"/>
      <c r="FW19" s="100"/>
      <c r="FX19" s="100"/>
      <c r="FY19" s="100"/>
      <c r="FZ19" s="101"/>
      <c r="GA19" s="106"/>
      <c r="GB19" s="100"/>
      <c r="GC19" s="100"/>
      <c r="GD19" s="100"/>
      <c r="GE19" s="100"/>
      <c r="GF19" s="100"/>
      <c r="GG19" s="101"/>
      <c r="GH19" s="106"/>
      <c r="GI19" s="100"/>
      <c r="GJ19" s="100"/>
      <c r="GK19" s="100"/>
      <c r="GL19" s="100"/>
      <c r="GM19" s="100"/>
      <c r="GN19" s="101"/>
      <c r="GO19" s="106"/>
      <c r="GP19" s="100"/>
      <c r="GQ19" s="100"/>
      <c r="GR19" s="100"/>
      <c r="GS19" s="100"/>
      <c r="GT19" s="100"/>
      <c r="GU19" s="101"/>
      <c r="GV19" s="106"/>
      <c r="GW19" s="100"/>
      <c r="GX19" s="100"/>
      <c r="GY19" s="100"/>
      <c r="GZ19" s="100"/>
      <c r="HA19" s="100"/>
      <c r="HB19" s="101"/>
      <c r="HC19" s="106"/>
      <c r="HD19" s="100"/>
      <c r="HE19" s="100"/>
      <c r="HF19" s="100"/>
      <c r="HG19" s="100"/>
      <c r="HH19" s="100"/>
      <c r="HI19" s="101"/>
      <c r="HJ19" s="106"/>
      <c r="HK19" s="100"/>
      <c r="HL19" s="100"/>
      <c r="HM19" s="100"/>
      <c r="HN19" s="100"/>
      <c r="HO19" s="100"/>
      <c r="HP19" s="110"/>
    </row>
    <row r="20" spans="2:224" ht="20.100000000000001" customHeight="1" x14ac:dyDescent="0.45">
      <c r="B20" s="36"/>
      <c r="C20" s="38" t="s">
        <v>33</v>
      </c>
      <c r="D20" s="40"/>
      <c r="E20" s="42">
        <v>2</v>
      </c>
      <c r="F20" s="44" t="s">
        <v>4</v>
      </c>
      <c r="G20" s="31" t="str">
        <f t="shared" ref="G20" si="154">IFERROR(IF(MATCH("ra",O20:ZY20,1)&lt;MATCH("ra",O21:ZY21,1),"!",""),"")</f>
        <v/>
      </c>
      <c r="H20" s="12" t="s">
        <v>11</v>
      </c>
      <c r="I20" s="11">
        <f>IF(C20="","",COUNTIF(Echéancier!$O20:$ZZ20,"p"))</f>
        <v>1</v>
      </c>
      <c r="J20" s="20">
        <f t="shared" ref="J20" si="155">IFERROR(I20+J18,0)</f>
        <v>7</v>
      </c>
      <c r="K20" s="21"/>
      <c r="L20" s="21"/>
      <c r="M20" s="21"/>
      <c r="N20" s="21"/>
      <c r="O20" s="10"/>
      <c r="P20" s="10"/>
      <c r="Q20" s="10"/>
      <c r="R20" s="10"/>
      <c r="S20" s="10"/>
      <c r="T20" s="10"/>
      <c r="U20" s="103"/>
      <c r="V20" s="105"/>
      <c r="W20" s="10"/>
      <c r="X20" s="10"/>
      <c r="Y20" s="10"/>
      <c r="Z20" s="10"/>
      <c r="AA20" s="10"/>
      <c r="AB20" s="29"/>
      <c r="AC20" s="99"/>
      <c r="AD20" s="10"/>
      <c r="AE20" s="10"/>
      <c r="AF20" s="10"/>
      <c r="AG20" s="10"/>
      <c r="AH20" s="10"/>
      <c r="AI20" s="103"/>
      <c r="AJ20" s="105"/>
      <c r="AK20" s="10"/>
      <c r="AL20" s="10"/>
      <c r="AM20" s="10"/>
      <c r="AN20" s="10"/>
      <c r="AO20" s="10"/>
      <c r="AP20" s="103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99"/>
      <c r="BF20" s="10"/>
      <c r="BG20" s="10"/>
      <c r="BH20" s="10"/>
      <c r="BI20" s="10"/>
      <c r="BJ20" s="10"/>
      <c r="BK20" s="103"/>
      <c r="BL20" s="105"/>
      <c r="BM20" s="10"/>
      <c r="BN20" s="10"/>
      <c r="BO20" s="10"/>
      <c r="BP20" s="10"/>
      <c r="BQ20" s="10"/>
      <c r="BR20" s="29"/>
      <c r="BS20" s="99"/>
      <c r="BT20" s="10"/>
      <c r="BU20" s="10"/>
      <c r="BV20" s="10"/>
      <c r="BW20" s="10"/>
      <c r="BX20" s="10"/>
      <c r="BY20" s="103"/>
      <c r="BZ20" s="105"/>
      <c r="CA20" s="10"/>
      <c r="CB20" s="10"/>
      <c r="CC20" s="10"/>
      <c r="CD20" s="10" t="s">
        <v>13</v>
      </c>
      <c r="CE20" s="10"/>
      <c r="CF20" s="29"/>
      <c r="CG20" s="99"/>
      <c r="CH20" s="10"/>
      <c r="CI20" s="10"/>
      <c r="CJ20" s="10"/>
      <c r="CK20" s="10"/>
      <c r="CL20" s="10"/>
      <c r="CM20" s="103"/>
      <c r="CN20" s="105"/>
      <c r="CO20" s="10"/>
      <c r="CP20" s="10"/>
      <c r="CQ20" s="10"/>
      <c r="CR20" s="10"/>
      <c r="CS20" s="10"/>
      <c r="CT20" s="29"/>
      <c r="CU20" s="99"/>
      <c r="CV20" s="10"/>
      <c r="CW20" s="10"/>
      <c r="CX20" s="10"/>
      <c r="CY20" s="10"/>
      <c r="CZ20" s="10"/>
      <c r="DA20" s="103"/>
      <c r="DB20" s="105"/>
      <c r="DC20" s="10"/>
      <c r="DD20" s="10"/>
      <c r="DE20" s="10"/>
      <c r="DF20" s="10"/>
      <c r="DG20" s="10"/>
      <c r="DH20" s="29"/>
      <c r="DI20" s="99"/>
      <c r="DJ20" s="10"/>
      <c r="DK20" s="10"/>
      <c r="DL20" s="10"/>
      <c r="DM20" s="10"/>
      <c r="DN20" s="10"/>
      <c r="DO20" s="103"/>
      <c r="DP20" s="105"/>
      <c r="DQ20" s="10"/>
      <c r="DR20" s="10"/>
      <c r="DS20" s="10"/>
      <c r="DT20" s="10"/>
      <c r="DU20" s="10"/>
      <c r="DV20" s="103"/>
      <c r="DW20" s="107"/>
      <c r="DX20" s="107"/>
      <c r="DY20" s="107"/>
      <c r="DZ20" s="107"/>
      <c r="EA20" s="107"/>
      <c r="EB20" s="107"/>
      <c r="EC20" s="107"/>
      <c r="ED20" s="107"/>
      <c r="EE20" s="107"/>
      <c r="EF20" s="107"/>
      <c r="EG20" s="107"/>
      <c r="EH20" s="107"/>
      <c r="EI20" s="107"/>
      <c r="EJ20" s="107"/>
      <c r="EK20" s="99"/>
      <c r="EL20" s="10"/>
      <c r="EM20" s="10"/>
      <c r="EN20" s="10"/>
      <c r="EO20" s="10"/>
      <c r="EP20" s="10"/>
      <c r="EQ20" s="103"/>
      <c r="ER20" s="105"/>
      <c r="ES20" s="10"/>
      <c r="ET20" s="10"/>
      <c r="EU20" s="10"/>
      <c r="EV20" s="10"/>
      <c r="EW20" s="10"/>
      <c r="EX20" s="29"/>
      <c r="EY20" s="105"/>
      <c r="EZ20" s="10"/>
      <c r="FA20" s="10"/>
      <c r="FB20" s="10"/>
      <c r="FC20" s="10"/>
      <c r="FD20" s="10"/>
      <c r="FE20" s="29"/>
      <c r="FF20" s="105"/>
      <c r="FG20" s="10"/>
      <c r="FH20" s="10"/>
      <c r="FI20" s="10"/>
      <c r="FJ20" s="10"/>
      <c r="FK20" s="10"/>
      <c r="FL20" s="29"/>
      <c r="FM20" s="105"/>
      <c r="FN20" s="10"/>
      <c r="FO20" s="10"/>
      <c r="FP20" s="10"/>
      <c r="FQ20" s="10"/>
      <c r="FR20" s="10"/>
      <c r="FS20" s="29"/>
      <c r="FT20" s="105"/>
      <c r="FU20" s="10"/>
      <c r="FV20" s="10"/>
      <c r="FW20" s="10"/>
      <c r="FX20" s="10"/>
      <c r="FY20" s="10"/>
      <c r="FZ20" s="29"/>
      <c r="GA20" s="105"/>
      <c r="GB20" s="10"/>
      <c r="GC20" s="10"/>
      <c r="GD20" s="10"/>
      <c r="GE20" s="10"/>
      <c r="GF20" s="10"/>
      <c r="GG20" s="29"/>
      <c r="GH20" s="105"/>
      <c r="GI20" s="10"/>
      <c r="GJ20" s="10"/>
      <c r="GK20" s="10"/>
      <c r="GL20" s="10"/>
      <c r="GM20" s="10"/>
      <c r="GN20" s="29"/>
      <c r="GO20" s="105"/>
      <c r="GP20" s="10"/>
      <c r="GQ20" s="10"/>
      <c r="GR20" s="10"/>
      <c r="GS20" s="10"/>
      <c r="GT20" s="10"/>
      <c r="GU20" s="29"/>
      <c r="GV20" s="105"/>
      <c r="GW20" s="10"/>
      <c r="GX20" s="10"/>
      <c r="GY20" s="10"/>
      <c r="GZ20" s="10"/>
      <c r="HA20" s="10"/>
      <c r="HB20" s="29"/>
      <c r="HC20" s="105"/>
      <c r="HD20" s="10"/>
      <c r="HE20" s="10"/>
      <c r="HF20" s="10"/>
      <c r="HG20" s="10"/>
      <c r="HH20" s="10"/>
      <c r="HI20" s="29"/>
      <c r="HJ20" s="105"/>
      <c r="HK20" s="10"/>
      <c r="HL20" s="10"/>
      <c r="HM20" s="10"/>
      <c r="HN20" s="10"/>
      <c r="HO20" s="10"/>
      <c r="HP20" s="109"/>
    </row>
    <row r="21" spans="2:224" ht="20.100000000000001" customHeight="1" x14ac:dyDescent="0.45">
      <c r="B21" s="37"/>
      <c r="C21" s="39"/>
      <c r="D21" s="41"/>
      <c r="E21" s="43"/>
      <c r="F21" s="45"/>
      <c r="G21" s="32"/>
      <c r="H21" s="19" t="s">
        <v>12</v>
      </c>
      <c r="I21" s="23">
        <f>IF(C20="","",COUNTIF(Echéancier!$O21:$ZZ21,"r"))</f>
        <v>1</v>
      </c>
      <c r="J21" s="22"/>
      <c r="K21" s="9">
        <f t="shared" ref="K21" si="156">I21</f>
        <v>1</v>
      </c>
      <c r="L21" s="9">
        <f>IF(C20="","",COUNTIF(Echéancier!$O21:$EN21,"a"))</f>
        <v>0</v>
      </c>
      <c r="M21" s="9"/>
      <c r="N21" s="9"/>
      <c r="O21" s="100"/>
      <c r="P21" s="100"/>
      <c r="Q21" s="100"/>
      <c r="R21" s="100"/>
      <c r="S21" s="100"/>
      <c r="T21" s="100"/>
      <c r="U21" s="104"/>
      <c r="V21" s="106"/>
      <c r="W21" s="100"/>
      <c r="X21" s="100"/>
      <c r="Y21" s="100"/>
      <c r="Z21" s="100"/>
      <c r="AA21" s="100"/>
      <c r="AB21" s="101"/>
      <c r="AC21" s="102"/>
      <c r="AD21" s="100"/>
      <c r="AE21" s="100"/>
      <c r="AF21" s="100"/>
      <c r="AG21" s="100"/>
      <c r="AH21" s="100"/>
      <c r="AI21" s="104"/>
      <c r="AJ21" s="106"/>
      <c r="AK21" s="100"/>
      <c r="AL21" s="100"/>
      <c r="AM21" s="100"/>
      <c r="AN21" s="100"/>
      <c r="AO21" s="100"/>
      <c r="AP21" s="104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2"/>
      <c r="BF21" s="100"/>
      <c r="BG21" s="100"/>
      <c r="BH21" s="100"/>
      <c r="BI21" s="100"/>
      <c r="BJ21" s="100"/>
      <c r="BK21" s="104"/>
      <c r="BL21" s="106"/>
      <c r="BM21" s="100"/>
      <c r="BN21" s="100"/>
      <c r="BO21" s="100"/>
      <c r="BP21" s="100"/>
      <c r="BQ21" s="100"/>
      <c r="BR21" s="101"/>
      <c r="BS21" s="102"/>
      <c r="BT21" s="100"/>
      <c r="BU21" s="100"/>
      <c r="BV21" s="100"/>
      <c r="BW21" s="100"/>
      <c r="BX21" s="100"/>
      <c r="BY21" s="104"/>
      <c r="BZ21" s="106"/>
      <c r="CA21" s="100"/>
      <c r="CB21" s="100"/>
      <c r="CC21" s="100"/>
      <c r="CD21" s="100" t="s">
        <v>14</v>
      </c>
      <c r="CE21" s="100"/>
      <c r="CF21" s="101"/>
      <c r="CG21" s="102"/>
      <c r="CH21" s="100"/>
      <c r="CI21" s="100"/>
      <c r="CJ21" s="100"/>
      <c r="CK21" s="100"/>
      <c r="CL21" s="100"/>
      <c r="CM21" s="104"/>
      <c r="CN21" s="106"/>
      <c r="CO21" s="100"/>
      <c r="CP21" s="100"/>
      <c r="CQ21" s="100"/>
      <c r="CR21" s="100"/>
      <c r="CS21" s="100"/>
      <c r="CT21" s="101"/>
      <c r="CU21" s="102"/>
      <c r="CV21" s="100"/>
      <c r="CW21" s="100"/>
      <c r="CX21" s="100"/>
      <c r="CY21" s="100"/>
      <c r="CZ21" s="100"/>
      <c r="DA21" s="104"/>
      <c r="DB21" s="106"/>
      <c r="DC21" s="100"/>
      <c r="DD21" s="100"/>
      <c r="DE21" s="100"/>
      <c r="DF21" s="100"/>
      <c r="DG21" s="100"/>
      <c r="DH21" s="101"/>
      <c r="DI21" s="102"/>
      <c r="DJ21" s="100"/>
      <c r="DK21" s="100"/>
      <c r="DL21" s="100"/>
      <c r="DM21" s="100"/>
      <c r="DN21" s="100"/>
      <c r="DO21" s="104"/>
      <c r="DP21" s="106"/>
      <c r="DQ21" s="100"/>
      <c r="DR21" s="100"/>
      <c r="DS21" s="100"/>
      <c r="DT21" s="100"/>
      <c r="DU21" s="100"/>
      <c r="DV21" s="104"/>
      <c r="DW21" s="107"/>
      <c r="DX21" s="107"/>
      <c r="DY21" s="107"/>
      <c r="DZ21" s="107"/>
      <c r="EA21" s="107"/>
      <c r="EB21" s="107"/>
      <c r="EC21" s="107"/>
      <c r="ED21" s="107"/>
      <c r="EE21" s="107"/>
      <c r="EF21" s="107"/>
      <c r="EG21" s="107"/>
      <c r="EH21" s="107"/>
      <c r="EI21" s="107"/>
      <c r="EJ21" s="107"/>
      <c r="EK21" s="102"/>
      <c r="EL21" s="100"/>
      <c r="EM21" s="100"/>
      <c r="EN21" s="100"/>
      <c r="EO21" s="100"/>
      <c r="EP21" s="100"/>
      <c r="EQ21" s="104"/>
      <c r="ER21" s="106"/>
      <c r="ES21" s="100"/>
      <c r="ET21" s="100"/>
      <c r="EU21" s="100"/>
      <c r="EV21" s="100"/>
      <c r="EW21" s="100"/>
      <c r="EX21" s="101"/>
      <c r="EY21" s="106"/>
      <c r="EZ21" s="100"/>
      <c r="FA21" s="100"/>
      <c r="FB21" s="100"/>
      <c r="FC21" s="100"/>
      <c r="FD21" s="100"/>
      <c r="FE21" s="101"/>
      <c r="FF21" s="106"/>
      <c r="FG21" s="100"/>
      <c r="FH21" s="100"/>
      <c r="FI21" s="100"/>
      <c r="FJ21" s="100"/>
      <c r="FK21" s="100"/>
      <c r="FL21" s="101"/>
      <c r="FM21" s="106"/>
      <c r="FN21" s="100"/>
      <c r="FO21" s="100"/>
      <c r="FP21" s="100"/>
      <c r="FQ21" s="100"/>
      <c r="FR21" s="100"/>
      <c r="FS21" s="101"/>
      <c r="FT21" s="106"/>
      <c r="FU21" s="100"/>
      <c r="FV21" s="100"/>
      <c r="FW21" s="100"/>
      <c r="FX21" s="100"/>
      <c r="FY21" s="100"/>
      <c r="FZ21" s="101"/>
      <c r="GA21" s="106"/>
      <c r="GB21" s="100"/>
      <c r="GC21" s="100"/>
      <c r="GD21" s="100"/>
      <c r="GE21" s="100"/>
      <c r="GF21" s="100"/>
      <c r="GG21" s="101"/>
      <c r="GH21" s="106"/>
      <c r="GI21" s="100"/>
      <c r="GJ21" s="100"/>
      <c r="GK21" s="100"/>
      <c r="GL21" s="100"/>
      <c r="GM21" s="100"/>
      <c r="GN21" s="101"/>
      <c r="GO21" s="106"/>
      <c r="GP21" s="100"/>
      <c r="GQ21" s="100"/>
      <c r="GR21" s="100"/>
      <c r="GS21" s="100"/>
      <c r="GT21" s="100"/>
      <c r="GU21" s="101"/>
      <c r="GV21" s="106"/>
      <c r="GW21" s="100"/>
      <c r="GX21" s="100"/>
      <c r="GY21" s="100"/>
      <c r="GZ21" s="100"/>
      <c r="HA21" s="100"/>
      <c r="HB21" s="101"/>
      <c r="HC21" s="106"/>
      <c r="HD21" s="100"/>
      <c r="HE21" s="100"/>
      <c r="HF21" s="100"/>
      <c r="HG21" s="100"/>
      <c r="HH21" s="100"/>
      <c r="HI21" s="101"/>
      <c r="HJ21" s="106"/>
      <c r="HK21" s="100"/>
      <c r="HL21" s="100"/>
      <c r="HM21" s="100"/>
      <c r="HN21" s="100"/>
      <c r="HO21" s="100"/>
      <c r="HP21" s="110"/>
    </row>
    <row r="22" spans="2:224" ht="20.100000000000001" customHeight="1" x14ac:dyDescent="0.45">
      <c r="B22" s="36"/>
      <c r="C22" s="38" t="s">
        <v>34</v>
      </c>
      <c r="D22" s="40"/>
      <c r="E22" s="42">
        <v>3</v>
      </c>
      <c r="F22" s="44" t="s">
        <v>4</v>
      </c>
      <c r="G22" s="31" t="str">
        <f t="shared" ref="G22" si="157">IFERROR(IF(MATCH("ra",O22:ZY22,1)&lt;MATCH("ra",O23:ZY23,1),"!",""),"")</f>
        <v/>
      </c>
      <c r="H22" s="12" t="s">
        <v>11</v>
      </c>
      <c r="I22" s="11">
        <f>IF(C22="","",COUNTIF(Echéancier!$O22:$ZZ22,"p"))</f>
        <v>1</v>
      </c>
      <c r="J22" s="20">
        <f t="shared" ref="J22" si="158">IFERROR(I22+J20,0)</f>
        <v>8</v>
      </c>
      <c r="K22" s="21"/>
      <c r="L22" s="21"/>
      <c r="M22" s="21"/>
      <c r="N22" s="21"/>
      <c r="O22" s="10"/>
      <c r="P22" s="10"/>
      <c r="Q22" s="10"/>
      <c r="R22" s="10"/>
      <c r="S22" s="10"/>
      <c r="T22" s="10"/>
      <c r="U22" s="103"/>
      <c r="V22" s="105"/>
      <c r="W22" s="10"/>
      <c r="X22" s="10"/>
      <c r="Y22" s="10"/>
      <c r="Z22" s="10"/>
      <c r="AA22" s="10"/>
      <c r="AB22" s="29"/>
      <c r="AC22" s="99"/>
      <c r="AD22" s="10"/>
      <c r="AE22" s="10"/>
      <c r="AF22" s="10"/>
      <c r="AG22" s="10"/>
      <c r="AH22" s="10"/>
      <c r="AI22" s="103"/>
      <c r="AJ22" s="105"/>
      <c r="AK22" s="10"/>
      <c r="AL22" s="10"/>
      <c r="AM22" s="10"/>
      <c r="AN22" s="10"/>
      <c r="AO22" s="10"/>
      <c r="AP22" s="103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99"/>
      <c r="BF22" s="10"/>
      <c r="BG22" s="10"/>
      <c r="BH22" s="10"/>
      <c r="BI22" s="10"/>
      <c r="BJ22" s="10"/>
      <c r="BK22" s="103"/>
      <c r="BL22" s="105"/>
      <c r="BM22" s="10"/>
      <c r="BN22" s="10"/>
      <c r="BO22" s="10"/>
      <c r="BP22" s="10"/>
      <c r="BQ22" s="10"/>
      <c r="BR22" s="29"/>
      <c r="BS22" s="99"/>
      <c r="BT22" s="10"/>
      <c r="BU22" s="10"/>
      <c r="BV22" s="10"/>
      <c r="BW22" s="10"/>
      <c r="BX22" s="10"/>
      <c r="BY22" s="103"/>
      <c r="BZ22" s="105"/>
      <c r="CA22" s="10"/>
      <c r="CB22" s="10"/>
      <c r="CC22" s="10"/>
      <c r="CD22" s="10" t="s">
        <v>13</v>
      </c>
      <c r="CE22" s="10"/>
      <c r="CF22" s="29"/>
      <c r="CG22" s="99"/>
      <c r="CH22" s="10"/>
      <c r="CI22" s="10"/>
      <c r="CJ22" s="10"/>
      <c r="CK22" s="10"/>
      <c r="CL22" s="10"/>
      <c r="CM22" s="103"/>
      <c r="CN22" s="105"/>
      <c r="CO22" s="10"/>
      <c r="CP22" s="10"/>
      <c r="CQ22" s="10"/>
      <c r="CR22" s="10"/>
      <c r="CS22" s="10"/>
      <c r="CT22" s="29"/>
      <c r="CU22" s="99"/>
      <c r="CV22" s="10"/>
      <c r="CW22" s="10"/>
      <c r="CX22" s="10"/>
      <c r="CY22" s="10"/>
      <c r="CZ22" s="10"/>
      <c r="DA22" s="103"/>
      <c r="DB22" s="105"/>
      <c r="DC22" s="10"/>
      <c r="DD22" s="10"/>
      <c r="DE22" s="10"/>
      <c r="DF22" s="10"/>
      <c r="DG22" s="10"/>
      <c r="DH22" s="29"/>
      <c r="DI22" s="99"/>
      <c r="DJ22" s="10"/>
      <c r="DK22" s="10"/>
      <c r="DL22" s="10"/>
      <c r="DM22" s="10"/>
      <c r="DN22" s="10"/>
      <c r="DO22" s="103"/>
      <c r="DP22" s="105"/>
      <c r="DQ22" s="10"/>
      <c r="DR22" s="10"/>
      <c r="DS22" s="10"/>
      <c r="DT22" s="10"/>
      <c r="DU22" s="10"/>
      <c r="DV22" s="103"/>
      <c r="DW22" s="107"/>
      <c r="DX22" s="107"/>
      <c r="DY22" s="107"/>
      <c r="DZ22" s="107"/>
      <c r="EA22" s="107"/>
      <c r="EB22" s="107"/>
      <c r="EC22" s="107"/>
      <c r="ED22" s="107"/>
      <c r="EE22" s="107"/>
      <c r="EF22" s="107"/>
      <c r="EG22" s="107"/>
      <c r="EH22" s="107"/>
      <c r="EI22" s="107"/>
      <c r="EJ22" s="107"/>
      <c r="EK22" s="99"/>
      <c r="EL22" s="10"/>
      <c r="EM22" s="10"/>
      <c r="EN22" s="10"/>
      <c r="EO22" s="10"/>
      <c r="EP22" s="10"/>
      <c r="EQ22" s="103"/>
      <c r="ER22" s="105"/>
      <c r="ES22" s="10"/>
      <c r="ET22" s="10"/>
      <c r="EU22" s="10"/>
      <c r="EV22" s="10"/>
      <c r="EW22" s="10"/>
      <c r="EX22" s="29"/>
      <c r="EY22" s="105"/>
      <c r="EZ22" s="10"/>
      <c r="FA22" s="10"/>
      <c r="FB22" s="10"/>
      <c r="FC22" s="10"/>
      <c r="FD22" s="10"/>
      <c r="FE22" s="29"/>
      <c r="FF22" s="105"/>
      <c r="FG22" s="10"/>
      <c r="FH22" s="10"/>
      <c r="FI22" s="10"/>
      <c r="FJ22" s="10"/>
      <c r="FK22" s="10"/>
      <c r="FL22" s="29"/>
      <c r="FM22" s="105"/>
      <c r="FN22" s="10"/>
      <c r="FO22" s="10"/>
      <c r="FP22" s="10"/>
      <c r="FQ22" s="10"/>
      <c r="FR22" s="10"/>
      <c r="FS22" s="29"/>
      <c r="FT22" s="105"/>
      <c r="FU22" s="10"/>
      <c r="FV22" s="10"/>
      <c r="FW22" s="10"/>
      <c r="FX22" s="10"/>
      <c r="FY22" s="10"/>
      <c r="FZ22" s="29"/>
      <c r="GA22" s="105"/>
      <c r="GB22" s="10"/>
      <c r="GC22" s="10"/>
      <c r="GD22" s="10"/>
      <c r="GE22" s="10"/>
      <c r="GF22" s="10"/>
      <c r="GG22" s="29"/>
      <c r="GH22" s="105"/>
      <c r="GI22" s="10"/>
      <c r="GJ22" s="10"/>
      <c r="GK22" s="10"/>
      <c r="GL22" s="10"/>
      <c r="GM22" s="10"/>
      <c r="GN22" s="29"/>
      <c r="GO22" s="105"/>
      <c r="GP22" s="10"/>
      <c r="GQ22" s="10"/>
      <c r="GR22" s="10"/>
      <c r="GS22" s="10"/>
      <c r="GT22" s="10"/>
      <c r="GU22" s="29"/>
      <c r="GV22" s="105"/>
      <c r="GW22" s="10"/>
      <c r="GX22" s="10"/>
      <c r="GY22" s="10"/>
      <c r="GZ22" s="10"/>
      <c r="HA22" s="10"/>
      <c r="HB22" s="29"/>
      <c r="HC22" s="105"/>
      <c r="HD22" s="10"/>
      <c r="HE22" s="10"/>
      <c r="HF22" s="10"/>
      <c r="HG22" s="10"/>
      <c r="HH22" s="10"/>
      <c r="HI22" s="29"/>
      <c r="HJ22" s="105"/>
      <c r="HK22" s="10"/>
      <c r="HL22" s="10"/>
      <c r="HM22" s="10"/>
      <c r="HN22" s="10"/>
      <c r="HO22" s="10"/>
      <c r="HP22" s="109"/>
    </row>
    <row r="23" spans="2:224" ht="20.100000000000001" customHeight="1" x14ac:dyDescent="0.45">
      <c r="B23" s="37"/>
      <c r="C23" s="39"/>
      <c r="D23" s="41"/>
      <c r="E23" s="43"/>
      <c r="F23" s="45"/>
      <c r="G23" s="32"/>
      <c r="H23" s="19" t="s">
        <v>12</v>
      </c>
      <c r="I23" s="23">
        <f>IF(C22="","",COUNTIF(Echéancier!$O23:$ZZ23,"r"))</f>
        <v>1</v>
      </c>
      <c r="J23" s="22"/>
      <c r="K23" s="9">
        <f t="shared" ref="K23" si="159">I23</f>
        <v>1</v>
      </c>
      <c r="L23" s="9">
        <f>IF(C22="","",COUNTIF(Echéancier!$O23:$EN23,"a"))</f>
        <v>0</v>
      </c>
      <c r="M23" s="9"/>
      <c r="N23" s="9"/>
      <c r="O23" s="100"/>
      <c r="P23" s="100"/>
      <c r="Q23" s="100"/>
      <c r="R23" s="100"/>
      <c r="S23" s="100"/>
      <c r="T23" s="100"/>
      <c r="U23" s="104"/>
      <c r="V23" s="106"/>
      <c r="W23" s="100"/>
      <c r="X23" s="100"/>
      <c r="Y23" s="100"/>
      <c r="Z23" s="100"/>
      <c r="AA23" s="100"/>
      <c r="AB23" s="101"/>
      <c r="AC23" s="102"/>
      <c r="AD23" s="100"/>
      <c r="AE23" s="100"/>
      <c r="AF23" s="100"/>
      <c r="AG23" s="100"/>
      <c r="AH23" s="100"/>
      <c r="AI23" s="104"/>
      <c r="AJ23" s="106"/>
      <c r="AK23" s="100"/>
      <c r="AL23" s="100"/>
      <c r="AM23" s="100"/>
      <c r="AN23" s="100"/>
      <c r="AO23" s="100"/>
      <c r="AP23" s="104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2"/>
      <c r="BF23" s="100"/>
      <c r="BG23" s="100"/>
      <c r="BH23" s="100"/>
      <c r="BI23" s="100"/>
      <c r="BJ23" s="100"/>
      <c r="BK23" s="104"/>
      <c r="BL23" s="106"/>
      <c r="BM23" s="100"/>
      <c r="BN23" s="100"/>
      <c r="BO23" s="100"/>
      <c r="BP23" s="100"/>
      <c r="BQ23" s="100"/>
      <c r="BR23" s="101"/>
      <c r="BS23" s="102"/>
      <c r="BT23" s="100"/>
      <c r="BU23" s="100"/>
      <c r="BV23" s="100"/>
      <c r="BW23" s="100"/>
      <c r="BX23" s="100"/>
      <c r="BY23" s="104"/>
      <c r="BZ23" s="106"/>
      <c r="CA23" s="100"/>
      <c r="CB23" s="100"/>
      <c r="CC23" s="100"/>
      <c r="CD23" s="100" t="s">
        <v>14</v>
      </c>
      <c r="CE23" s="100"/>
      <c r="CF23" s="101"/>
      <c r="CG23" s="102"/>
      <c r="CH23" s="100"/>
      <c r="CI23" s="100"/>
      <c r="CJ23" s="100"/>
      <c r="CK23" s="100"/>
      <c r="CL23" s="100"/>
      <c r="CM23" s="104"/>
      <c r="CN23" s="106"/>
      <c r="CO23" s="100"/>
      <c r="CP23" s="100"/>
      <c r="CQ23" s="100"/>
      <c r="CR23" s="100"/>
      <c r="CS23" s="100"/>
      <c r="CT23" s="101"/>
      <c r="CU23" s="102"/>
      <c r="CV23" s="100"/>
      <c r="CW23" s="100"/>
      <c r="CX23" s="100"/>
      <c r="CY23" s="100"/>
      <c r="CZ23" s="100"/>
      <c r="DA23" s="104"/>
      <c r="DB23" s="106"/>
      <c r="DC23" s="100"/>
      <c r="DD23" s="100"/>
      <c r="DE23" s="100"/>
      <c r="DF23" s="100"/>
      <c r="DG23" s="100"/>
      <c r="DH23" s="101"/>
      <c r="DI23" s="102"/>
      <c r="DJ23" s="100"/>
      <c r="DK23" s="100"/>
      <c r="DL23" s="100"/>
      <c r="DM23" s="100"/>
      <c r="DN23" s="100"/>
      <c r="DO23" s="104"/>
      <c r="DP23" s="106"/>
      <c r="DQ23" s="100"/>
      <c r="DR23" s="100"/>
      <c r="DS23" s="100"/>
      <c r="DT23" s="100"/>
      <c r="DU23" s="100"/>
      <c r="DV23" s="104"/>
      <c r="DW23" s="107"/>
      <c r="DX23" s="107"/>
      <c r="DY23" s="107"/>
      <c r="DZ23" s="107"/>
      <c r="EA23" s="107"/>
      <c r="EB23" s="107"/>
      <c r="EC23" s="107"/>
      <c r="ED23" s="107"/>
      <c r="EE23" s="107"/>
      <c r="EF23" s="107"/>
      <c r="EG23" s="107"/>
      <c r="EH23" s="107"/>
      <c r="EI23" s="107"/>
      <c r="EJ23" s="107"/>
      <c r="EK23" s="102"/>
      <c r="EL23" s="100"/>
      <c r="EM23" s="100"/>
      <c r="EN23" s="100"/>
      <c r="EO23" s="100"/>
      <c r="EP23" s="100"/>
      <c r="EQ23" s="104"/>
      <c r="ER23" s="106"/>
      <c r="ES23" s="100"/>
      <c r="ET23" s="100"/>
      <c r="EU23" s="100"/>
      <c r="EV23" s="100"/>
      <c r="EW23" s="100"/>
      <c r="EX23" s="101"/>
      <c r="EY23" s="106"/>
      <c r="EZ23" s="100"/>
      <c r="FA23" s="100"/>
      <c r="FB23" s="100"/>
      <c r="FC23" s="100"/>
      <c r="FD23" s="100"/>
      <c r="FE23" s="101"/>
      <c r="FF23" s="106"/>
      <c r="FG23" s="100"/>
      <c r="FH23" s="100"/>
      <c r="FI23" s="100"/>
      <c r="FJ23" s="100"/>
      <c r="FK23" s="100"/>
      <c r="FL23" s="101"/>
      <c r="FM23" s="106"/>
      <c r="FN23" s="100"/>
      <c r="FO23" s="100"/>
      <c r="FP23" s="100"/>
      <c r="FQ23" s="100"/>
      <c r="FR23" s="100"/>
      <c r="FS23" s="101"/>
      <c r="FT23" s="106"/>
      <c r="FU23" s="100"/>
      <c r="FV23" s="100"/>
      <c r="FW23" s="100"/>
      <c r="FX23" s="100"/>
      <c r="FY23" s="100"/>
      <c r="FZ23" s="101"/>
      <c r="GA23" s="106"/>
      <c r="GB23" s="100"/>
      <c r="GC23" s="100"/>
      <c r="GD23" s="100"/>
      <c r="GE23" s="100"/>
      <c r="GF23" s="100"/>
      <c r="GG23" s="101"/>
      <c r="GH23" s="106"/>
      <c r="GI23" s="100"/>
      <c r="GJ23" s="100"/>
      <c r="GK23" s="100"/>
      <c r="GL23" s="100"/>
      <c r="GM23" s="100"/>
      <c r="GN23" s="101"/>
      <c r="GO23" s="106"/>
      <c r="GP23" s="100"/>
      <c r="GQ23" s="100"/>
      <c r="GR23" s="100"/>
      <c r="GS23" s="100"/>
      <c r="GT23" s="100"/>
      <c r="GU23" s="101"/>
      <c r="GV23" s="106"/>
      <c r="GW23" s="100"/>
      <c r="GX23" s="100"/>
      <c r="GY23" s="100"/>
      <c r="GZ23" s="100"/>
      <c r="HA23" s="100"/>
      <c r="HB23" s="101"/>
      <c r="HC23" s="106"/>
      <c r="HD23" s="100"/>
      <c r="HE23" s="100"/>
      <c r="HF23" s="100"/>
      <c r="HG23" s="100"/>
      <c r="HH23" s="100"/>
      <c r="HI23" s="101"/>
      <c r="HJ23" s="106"/>
      <c r="HK23" s="100"/>
      <c r="HL23" s="100"/>
      <c r="HM23" s="100"/>
      <c r="HN23" s="100"/>
      <c r="HO23" s="100"/>
      <c r="HP23" s="110"/>
    </row>
    <row r="24" spans="2:224" ht="20.100000000000001" customHeight="1" x14ac:dyDescent="0.45">
      <c r="B24" s="36"/>
      <c r="C24" s="38" t="s">
        <v>35</v>
      </c>
      <c r="D24" s="40"/>
      <c r="E24" s="42"/>
      <c r="F24" s="44" t="s">
        <v>4</v>
      </c>
      <c r="G24" s="31" t="str">
        <f t="shared" ref="G24" si="160">IFERROR(IF(MATCH("ra",O24:ZY24,1)&lt;MATCH("ra",O25:ZY25,1),"!",""),"")</f>
        <v/>
      </c>
      <c r="H24" s="12" t="s">
        <v>11</v>
      </c>
      <c r="I24" s="11">
        <f>IF(C24="","",COUNTIF(Echéancier!$O24:$ZZ24,"p"))</f>
        <v>17</v>
      </c>
      <c r="J24" s="20">
        <f t="shared" ref="J24" si="161">IFERROR(I24+J22,0)</f>
        <v>25</v>
      </c>
      <c r="K24" s="21"/>
      <c r="L24" s="21"/>
      <c r="M24" s="21"/>
      <c r="N24" s="21"/>
      <c r="O24" s="10"/>
      <c r="P24" s="10"/>
      <c r="Q24" s="10"/>
      <c r="R24" s="10"/>
      <c r="S24" s="10"/>
      <c r="T24" s="10"/>
      <c r="U24" s="103"/>
      <c r="V24" s="105"/>
      <c r="W24" s="10"/>
      <c r="X24" s="10"/>
      <c r="Y24" s="10"/>
      <c r="Z24" s="10"/>
      <c r="AA24" s="10"/>
      <c r="AB24" s="29"/>
      <c r="AC24" s="99"/>
      <c r="AD24" s="10"/>
      <c r="AE24" s="10"/>
      <c r="AF24" s="10"/>
      <c r="AG24" s="10"/>
      <c r="AH24" s="10"/>
      <c r="AI24" s="103"/>
      <c r="AJ24" s="105"/>
      <c r="AK24" s="10"/>
      <c r="AL24" s="10"/>
      <c r="AM24" s="10"/>
      <c r="AN24" s="10"/>
      <c r="AO24" s="10"/>
      <c r="AP24" s="103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99"/>
      <c r="BF24" s="10"/>
      <c r="BG24" s="10"/>
      <c r="BH24" s="10"/>
      <c r="BI24" s="10"/>
      <c r="BJ24" s="10"/>
      <c r="BK24" s="103"/>
      <c r="BL24" s="105"/>
      <c r="BM24" s="10"/>
      <c r="BN24" s="10"/>
      <c r="BO24" s="10"/>
      <c r="BP24" s="10"/>
      <c r="BQ24" s="10"/>
      <c r="BR24" s="29"/>
      <c r="BS24" s="99"/>
      <c r="BT24" s="10"/>
      <c r="BU24" s="10"/>
      <c r="BV24" s="10"/>
      <c r="BW24" s="10"/>
      <c r="BX24" s="10"/>
      <c r="BY24" s="103"/>
      <c r="BZ24" s="105"/>
      <c r="CA24" s="10"/>
      <c r="CB24" s="10"/>
      <c r="CC24" s="10"/>
      <c r="CD24" s="10"/>
      <c r="CE24" s="10"/>
      <c r="CF24" s="29"/>
      <c r="CG24" s="99"/>
      <c r="CH24" s="10"/>
      <c r="CI24" s="10"/>
      <c r="CJ24" s="10"/>
      <c r="CK24" s="10" t="s">
        <v>13</v>
      </c>
      <c r="CL24" s="10"/>
      <c r="CM24" s="103"/>
      <c r="CN24" s="105"/>
      <c r="CO24" s="10"/>
      <c r="CP24" s="10"/>
      <c r="CQ24" s="10"/>
      <c r="CR24" s="10" t="s">
        <v>13</v>
      </c>
      <c r="CS24" s="10"/>
      <c r="CT24" s="29"/>
      <c r="CU24" s="99"/>
      <c r="CV24" s="10"/>
      <c r="CW24" s="10"/>
      <c r="CX24" s="10"/>
      <c r="CY24" s="10"/>
      <c r="CZ24" s="10"/>
      <c r="DA24" s="103"/>
      <c r="DB24" s="105"/>
      <c r="DC24" s="10"/>
      <c r="DD24" s="10"/>
      <c r="DE24" s="10"/>
      <c r="DF24" s="10" t="s">
        <v>13</v>
      </c>
      <c r="DG24" s="10"/>
      <c r="DH24" s="29"/>
      <c r="DI24" s="99"/>
      <c r="DJ24" s="10"/>
      <c r="DK24" s="10"/>
      <c r="DL24" s="10"/>
      <c r="DM24" s="10" t="s">
        <v>13</v>
      </c>
      <c r="DN24" s="10"/>
      <c r="DO24" s="103"/>
      <c r="DP24" s="105"/>
      <c r="DQ24" s="10"/>
      <c r="DR24" s="10"/>
      <c r="DS24" s="10"/>
      <c r="DT24" s="10" t="s">
        <v>13</v>
      </c>
      <c r="DU24" s="10"/>
      <c r="DV24" s="103"/>
      <c r="DW24" s="107"/>
      <c r="DX24" s="107"/>
      <c r="DY24" s="107"/>
      <c r="DZ24" s="107"/>
      <c r="EA24" s="107"/>
      <c r="EB24" s="107"/>
      <c r="EC24" s="107"/>
      <c r="ED24" s="107"/>
      <c r="EE24" s="107"/>
      <c r="EF24" s="107"/>
      <c r="EG24" s="107"/>
      <c r="EH24" s="107"/>
      <c r="EI24" s="107"/>
      <c r="EJ24" s="107"/>
      <c r="EK24" s="99"/>
      <c r="EL24" s="10"/>
      <c r="EM24" s="10"/>
      <c r="EN24" s="10"/>
      <c r="EO24" s="10" t="s">
        <v>13</v>
      </c>
      <c r="EP24" s="10"/>
      <c r="EQ24" s="103"/>
      <c r="ER24" s="105"/>
      <c r="ES24" s="10"/>
      <c r="ET24" s="10"/>
      <c r="EU24" s="10"/>
      <c r="EV24" s="10" t="s">
        <v>13</v>
      </c>
      <c r="EW24" s="10"/>
      <c r="EX24" s="29"/>
      <c r="EY24" s="105"/>
      <c r="EZ24" s="10"/>
      <c r="FA24" s="10"/>
      <c r="FB24" s="10"/>
      <c r="FC24" s="10" t="s">
        <v>13</v>
      </c>
      <c r="FD24" s="10"/>
      <c r="FE24" s="29"/>
      <c r="FF24" s="105"/>
      <c r="FG24" s="10"/>
      <c r="FH24" s="10"/>
      <c r="FI24" s="10"/>
      <c r="FJ24" s="10" t="s">
        <v>13</v>
      </c>
      <c r="FK24" s="10"/>
      <c r="FL24" s="29"/>
      <c r="FM24" s="105"/>
      <c r="FN24" s="10"/>
      <c r="FO24" s="10"/>
      <c r="FP24" s="10"/>
      <c r="FQ24" s="10" t="s">
        <v>13</v>
      </c>
      <c r="FR24" s="10"/>
      <c r="FS24" s="29"/>
      <c r="FT24" s="105"/>
      <c r="FU24" s="10"/>
      <c r="FV24" s="10"/>
      <c r="FW24" s="10"/>
      <c r="FX24" s="10" t="s">
        <v>13</v>
      </c>
      <c r="FY24" s="10"/>
      <c r="FZ24" s="29"/>
      <c r="GA24" s="105"/>
      <c r="GB24" s="10"/>
      <c r="GC24" s="10"/>
      <c r="GD24" s="10"/>
      <c r="GE24" s="10" t="s">
        <v>13</v>
      </c>
      <c r="GF24" s="10"/>
      <c r="GG24" s="29"/>
      <c r="GH24" s="105"/>
      <c r="GI24" s="10"/>
      <c r="GJ24" s="10"/>
      <c r="GK24" s="10" t="s">
        <v>13</v>
      </c>
      <c r="GL24" s="10" t="s">
        <v>13</v>
      </c>
      <c r="GM24" s="10"/>
      <c r="GN24" s="29"/>
      <c r="GO24" s="105"/>
      <c r="GP24" s="10"/>
      <c r="GQ24" s="10" t="s">
        <v>13</v>
      </c>
      <c r="GR24" s="10" t="s">
        <v>13</v>
      </c>
      <c r="GS24" s="10" t="s">
        <v>13</v>
      </c>
      <c r="GT24" s="10"/>
      <c r="GU24" s="29"/>
      <c r="GV24" s="105"/>
      <c r="GW24" s="10"/>
      <c r="GX24" s="10"/>
      <c r="GY24" s="10"/>
      <c r="GZ24" s="10"/>
      <c r="HA24" s="10"/>
      <c r="HB24" s="29"/>
      <c r="HC24" s="105"/>
      <c r="HD24" s="10"/>
      <c r="HE24" s="10"/>
      <c r="HF24" s="10"/>
      <c r="HG24" s="10"/>
      <c r="HH24" s="10"/>
      <c r="HI24" s="29"/>
      <c r="HJ24" s="105"/>
      <c r="HK24" s="10"/>
      <c r="HL24" s="10"/>
      <c r="HM24" s="10"/>
      <c r="HN24" s="10"/>
      <c r="HO24" s="10"/>
      <c r="HP24" s="109"/>
    </row>
    <row r="25" spans="2:224" ht="20.100000000000001" customHeight="1" x14ac:dyDescent="0.45">
      <c r="B25" s="37"/>
      <c r="C25" s="39"/>
      <c r="D25" s="41"/>
      <c r="E25" s="43"/>
      <c r="F25" s="45"/>
      <c r="G25" s="32"/>
      <c r="H25" s="19" t="s">
        <v>12</v>
      </c>
      <c r="I25" s="23">
        <f>IF(C24="","",COUNTIF(Echéancier!$O25:$ZZ25,"r"))</f>
        <v>18</v>
      </c>
      <c r="J25" s="22"/>
      <c r="K25" s="9">
        <f t="shared" ref="K25" si="162">I25</f>
        <v>18</v>
      </c>
      <c r="L25" s="9">
        <f>IF(C24="","",COUNTIF(Echéancier!$O25:$EN25,"a"))</f>
        <v>0</v>
      </c>
      <c r="M25" s="9"/>
      <c r="N25" s="9"/>
      <c r="O25" s="100"/>
      <c r="P25" s="100"/>
      <c r="Q25" s="100"/>
      <c r="R25" s="100"/>
      <c r="S25" s="100"/>
      <c r="T25" s="100"/>
      <c r="U25" s="104"/>
      <c r="V25" s="106"/>
      <c r="W25" s="100"/>
      <c r="X25" s="100"/>
      <c r="Y25" s="100"/>
      <c r="Z25" s="100"/>
      <c r="AA25" s="100"/>
      <c r="AB25" s="101"/>
      <c r="AC25" s="102"/>
      <c r="AD25" s="100"/>
      <c r="AE25" s="100"/>
      <c r="AF25" s="100"/>
      <c r="AG25" s="100"/>
      <c r="AH25" s="100"/>
      <c r="AI25" s="104"/>
      <c r="AJ25" s="106"/>
      <c r="AK25" s="100"/>
      <c r="AL25" s="100"/>
      <c r="AM25" s="100"/>
      <c r="AN25" s="100"/>
      <c r="AO25" s="100"/>
      <c r="AP25" s="104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2"/>
      <c r="BF25" s="100"/>
      <c r="BG25" s="100"/>
      <c r="BH25" s="100"/>
      <c r="BI25" s="100"/>
      <c r="BJ25" s="100"/>
      <c r="BK25" s="104"/>
      <c r="BL25" s="106"/>
      <c r="BM25" s="100"/>
      <c r="BN25" s="100"/>
      <c r="BO25" s="100"/>
      <c r="BP25" s="100"/>
      <c r="BQ25" s="100"/>
      <c r="BR25" s="101"/>
      <c r="BS25" s="102"/>
      <c r="BT25" s="100"/>
      <c r="BU25" s="100"/>
      <c r="BV25" s="100"/>
      <c r="BW25" s="100"/>
      <c r="BX25" s="100"/>
      <c r="BY25" s="104"/>
      <c r="BZ25" s="106"/>
      <c r="CA25" s="100"/>
      <c r="CB25" s="100"/>
      <c r="CC25" s="100"/>
      <c r="CD25" s="100"/>
      <c r="CE25" s="100"/>
      <c r="CF25" s="101"/>
      <c r="CG25" s="102"/>
      <c r="CH25" s="100"/>
      <c r="CI25" s="100"/>
      <c r="CJ25" s="100"/>
      <c r="CK25" s="100" t="s">
        <v>14</v>
      </c>
      <c r="CL25" s="100"/>
      <c r="CM25" s="104"/>
      <c r="CN25" s="106"/>
      <c r="CO25" s="100"/>
      <c r="CP25" s="100"/>
      <c r="CQ25" s="100"/>
      <c r="CR25" s="100" t="s">
        <v>14</v>
      </c>
      <c r="CS25" s="100" t="s">
        <v>14</v>
      </c>
      <c r="CT25" s="101"/>
      <c r="CU25" s="102"/>
      <c r="CV25" s="100"/>
      <c r="CW25" s="100"/>
      <c r="CX25" s="100"/>
      <c r="CY25" s="100"/>
      <c r="CZ25" s="100"/>
      <c r="DA25" s="104"/>
      <c r="DB25" s="106"/>
      <c r="DC25" s="100"/>
      <c r="DD25" s="100"/>
      <c r="DE25" s="100"/>
      <c r="DF25" s="100" t="s">
        <v>14</v>
      </c>
      <c r="DG25" s="100"/>
      <c r="DH25" s="101"/>
      <c r="DI25" s="102"/>
      <c r="DJ25" s="100"/>
      <c r="DK25" s="100"/>
      <c r="DL25" s="100"/>
      <c r="DM25" s="100" t="s">
        <v>14</v>
      </c>
      <c r="DN25" s="100"/>
      <c r="DO25" s="104"/>
      <c r="DP25" s="106"/>
      <c r="DQ25" s="100"/>
      <c r="DR25" s="100"/>
      <c r="DS25" s="100"/>
      <c r="DT25" s="100" t="s">
        <v>14</v>
      </c>
      <c r="DU25" s="100"/>
      <c r="DV25" s="104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  <c r="EK25" s="102"/>
      <c r="EL25" s="100"/>
      <c r="EM25" s="100"/>
      <c r="EN25" s="100"/>
      <c r="EO25" s="100" t="s">
        <v>14</v>
      </c>
      <c r="EP25" s="100"/>
      <c r="EQ25" s="104"/>
      <c r="ER25" s="106"/>
      <c r="ES25" s="100"/>
      <c r="ET25" s="100"/>
      <c r="EU25" s="100"/>
      <c r="EV25" s="100" t="s">
        <v>14</v>
      </c>
      <c r="EW25" s="100"/>
      <c r="EX25" s="101"/>
      <c r="EY25" s="106"/>
      <c r="EZ25" s="100"/>
      <c r="FA25" s="100"/>
      <c r="FB25" s="100"/>
      <c r="FC25" s="100" t="s">
        <v>14</v>
      </c>
      <c r="FD25" s="100"/>
      <c r="FE25" s="101"/>
      <c r="FF25" s="106"/>
      <c r="FG25" s="100"/>
      <c r="FH25" s="100"/>
      <c r="FI25" s="100"/>
      <c r="FJ25" s="100" t="s">
        <v>14</v>
      </c>
      <c r="FK25" s="100"/>
      <c r="FL25" s="101"/>
      <c r="FM25" s="106"/>
      <c r="FN25" s="100"/>
      <c r="FO25" s="100"/>
      <c r="FP25" s="100"/>
      <c r="FQ25" s="100" t="s">
        <v>14</v>
      </c>
      <c r="FR25" s="100"/>
      <c r="FS25" s="101"/>
      <c r="FT25" s="106"/>
      <c r="FU25" s="100"/>
      <c r="FV25" s="100"/>
      <c r="FW25" s="100"/>
      <c r="FX25" s="100" t="s">
        <v>14</v>
      </c>
      <c r="FY25" s="100"/>
      <c r="FZ25" s="101"/>
      <c r="GA25" s="106"/>
      <c r="GB25" s="100"/>
      <c r="GC25" s="100"/>
      <c r="GD25" s="100"/>
      <c r="GE25" s="100" t="s">
        <v>14</v>
      </c>
      <c r="GF25" s="100"/>
      <c r="GG25" s="101"/>
      <c r="GH25" s="106"/>
      <c r="GI25" s="100"/>
      <c r="GJ25" s="100"/>
      <c r="GK25" s="100" t="s">
        <v>14</v>
      </c>
      <c r="GL25" s="100" t="s">
        <v>14</v>
      </c>
      <c r="GM25" s="100"/>
      <c r="GN25" s="101"/>
      <c r="GO25" s="106"/>
      <c r="GP25" s="100"/>
      <c r="GQ25" s="100" t="s">
        <v>14</v>
      </c>
      <c r="GR25" s="100" t="s">
        <v>14</v>
      </c>
      <c r="GS25" s="100" t="s">
        <v>14</v>
      </c>
      <c r="GT25" s="100"/>
      <c r="GU25" s="101"/>
      <c r="GV25" s="106"/>
      <c r="GW25" s="100"/>
      <c r="GX25" s="100"/>
      <c r="GY25" s="100"/>
      <c r="GZ25" s="100"/>
      <c r="HA25" s="100"/>
      <c r="HB25" s="101"/>
      <c r="HC25" s="106"/>
      <c r="HD25" s="100"/>
      <c r="HE25" s="100"/>
      <c r="HF25" s="100"/>
      <c r="HG25" s="100"/>
      <c r="HH25" s="100"/>
      <c r="HI25" s="101"/>
      <c r="HJ25" s="106"/>
      <c r="HK25" s="100"/>
      <c r="HL25" s="100"/>
      <c r="HM25" s="100"/>
      <c r="HN25" s="100"/>
      <c r="HO25" s="100"/>
      <c r="HP25" s="110"/>
    </row>
    <row r="26" spans="2:224" ht="20.100000000000001" customHeight="1" x14ac:dyDescent="0.45">
      <c r="B26" s="36"/>
      <c r="C26" s="38" t="s">
        <v>36</v>
      </c>
      <c r="D26" s="40"/>
      <c r="E26" s="42"/>
      <c r="F26" s="44" t="s">
        <v>4</v>
      </c>
      <c r="G26" s="31" t="str">
        <f t="shared" ref="G26" si="163">IFERROR(IF(MATCH("ra",O26:ZY26,1)&lt;MATCH("ra",O27:ZY27,1),"!",""),"")</f>
        <v/>
      </c>
      <c r="H26" s="12" t="s">
        <v>11</v>
      </c>
      <c r="I26" s="11">
        <f>IF(C26="","",COUNTIF(Echéancier!$O26:$ZZ26,"p"))</f>
        <v>12</v>
      </c>
      <c r="J26" s="20">
        <f t="shared" ref="J26" si="164">IFERROR(I26+J24,0)</f>
        <v>37</v>
      </c>
      <c r="K26" s="21"/>
      <c r="L26" s="21"/>
      <c r="M26" s="21"/>
      <c r="N26" s="21"/>
      <c r="O26" s="10"/>
      <c r="P26" s="10"/>
      <c r="Q26" s="10"/>
      <c r="R26" s="10"/>
      <c r="S26" s="10"/>
      <c r="T26" s="10"/>
      <c r="U26" s="103"/>
      <c r="V26" s="105"/>
      <c r="W26" s="10"/>
      <c r="X26" s="10"/>
      <c r="Y26" s="10"/>
      <c r="Z26" s="10"/>
      <c r="AA26" s="10"/>
      <c r="AB26" s="29"/>
      <c r="AC26" s="99"/>
      <c r="AD26" s="10"/>
      <c r="AE26" s="10"/>
      <c r="AF26" s="10"/>
      <c r="AG26" s="10"/>
      <c r="AH26" s="10"/>
      <c r="AI26" s="103"/>
      <c r="AJ26" s="105"/>
      <c r="AK26" s="10"/>
      <c r="AL26" s="10"/>
      <c r="AM26" s="10"/>
      <c r="AN26" s="10"/>
      <c r="AO26" s="10"/>
      <c r="AP26" s="103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99"/>
      <c r="BF26" s="10"/>
      <c r="BG26" s="10"/>
      <c r="BH26" s="10"/>
      <c r="BI26" s="10"/>
      <c r="BJ26" s="10"/>
      <c r="BK26" s="103"/>
      <c r="BL26" s="105"/>
      <c r="BM26" s="10"/>
      <c r="BN26" s="10"/>
      <c r="BO26" s="10"/>
      <c r="BP26" s="10"/>
      <c r="BQ26" s="10"/>
      <c r="BR26" s="29"/>
      <c r="BS26" s="99"/>
      <c r="BT26" s="10"/>
      <c r="BU26" s="10"/>
      <c r="BV26" s="10"/>
      <c r="BW26" s="10"/>
      <c r="BX26" s="10"/>
      <c r="BY26" s="103"/>
      <c r="BZ26" s="105"/>
      <c r="CA26" s="10"/>
      <c r="CB26" s="10"/>
      <c r="CC26" s="10"/>
      <c r="CD26" s="10"/>
      <c r="CE26" s="10"/>
      <c r="CF26" s="29"/>
      <c r="CG26" s="99"/>
      <c r="CH26" s="10"/>
      <c r="CI26" s="10"/>
      <c r="CJ26" s="10"/>
      <c r="CK26" s="10" t="s">
        <v>13</v>
      </c>
      <c r="CL26" s="10"/>
      <c r="CM26" s="103"/>
      <c r="CN26" s="105"/>
      <c r="CO26" s="10"/>
      <c r="CP26" s="10"/>
      <c r="CQ26" s="10"/>
      <c r="CR26" s="10" t="s">
        <v>13</v>
      </c>
      <c r="CS26" s="10"/>
      <c r="CT26" s="29"/>
      <c r="CU26" s="99"/>
      <c r="CV26" s="10"/>
      <c r="CW26" s="10"/>
      <c r="CX26" s="10"/>
      <c r="CY26" s="10"/>
      <c r="CZ26" s="10"/>
      <c r="DA26" s="103"/>
      <c r="DB26" s="105"/>
      <c r="DC26" s="10"/>
      <c r="DD26" s="10"/>
      <c r="DE26" s="10"/>
      <c r="DF26" s="10" t="s">
        <v>13</v>
      </c>
      <c r="DG26" s="10"/>
      <c r="DH26" s="29"/>
      <c r="DI26" s="99"/>
      <c r="DJ26" s="10"/>
      <c r="DK26" s="10"/>
      <c r="DL26" s="10"/>
      <c r="DM26" s="10" t="s">
        <v>13</v>
      </c>
      <c r="DN26" s="10"/>
      <c r="DO26" s="103"/>
      <c r="DP26" s="105"/>
      <c r="DQ26" s="10"/>
      <c r="DR26" s="10"/>
      <c r="DS26" s="10"/>
      <c r="DT26" s="10" t="s">
        <v>13</v>
      </c>
      <c r="DU26" s="10"/>
      <c r="DV26" s="103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99"/>
      <c r="EL26" s="10"/>
      <c r="EM26" s="10"/>
      <c r="EN26" s="10"/>
      <c r="EO26" s="10" t="s">
        <v>13</v>
      </c>
      <c r="EP26" s="10"/>
      <c r="EQ26" s="103"/>
      <c r="ER26" s="105"/>
      <c r="ES26" s="10"/>
      <c r="ET26" s="10"/>
      <c r="EU26" s="10"/>
      <c r="EV26" s="10" t="s">
        <v>13</v>
      </c>
      <c r="EW26" s="10"/>
      <c r="EX26" s="29"/>
      <c r="EY26" s="105"/>
      <c r="EZ26" s="10"/>
      <c r="FA26" s="10"/>
      <c r="FB26" s="10"/>
      <c r="FC26" s="10" t="s">
        <v>13</v>
      </c>
      <c r="FD26" s="10"/>
      <c r="FE26" s="29"/>
      <c r="FF26" s="105"/>
      <c r="FG26" s="10"/>
      <c r="FH26" s="10"/>
      <c r="FI26" s="10"/>
      <c r="FJ26" s="10" t="s">
        <v>13</v>
      </c>
      <c r="FK26" s="10"/>
      <c r="FL26" s="29"/>
      <c r="FM26" s="105"/>
      <c r="FN26" s="10"/>
      <c r="FO26" s="10"/>
      <c r="FP26" s="10"/>
      <c r="FQ26" s="10" t="s">
        <v>13</v>
      </c>
      <c r="FR26" s="10"/>
      <c r="FS26" s="29"/>
      <c r="FT26" s="105"/>
      <c r="FU26" s="10"/>
      <c r="FV26" s="10"/>
      <c r="FW26" s="10"/>
      <c r="FX26" s="10" t="s">
        <v>13</v>
      </c>
      <c r="FY26" s="10"/>
      <c r="FZ26" s="29"/>
      <c r="GA26" s="105"/>
      <c r="GB26" s="10"/>
      <c r="GC26" s="10"/>
      <c r="GD26" s="10"/>
      <c r="GE26" s="10" t="s">
        <v>13</v>
      </c>
      <c r="GF26" s="10"/>
      <c r="GG26" s="29"/>
      <c r="GH26" s="105"/>
      <c r="GI26" s="10"/>
      <c r="GJ26" s="10"/>
      <c r="GK26" s="10"/>
      <c r="GL26" s="10"/>
      <c r="GM26" s="10"/>
      <c r="GN26" s="29"/>
      <c r="GO26" s="105"/>
      <c r="GP26" s="10"/>
      <c r="GQ26" s="10"/>
      <c r="GR26" s="10"/>
      <c r="GS26" s="10"/>
      <c r="GT26" s="10"/>
      <c r="GU26" s="29"/>
      <c r="GV26" s="105"/>
      <c r="GW26" s="10"/>
      <c r="GX26" s="10"/>
      <c r="GY26" s="10"/>
      <c r="GZ26" s="10"/>
      <c r="HA26" s="10"/>
      <c r="HB26" s="29"/>
      <c r="HC26" s="105"/>
      <c r="HD26" s="10"/>
      <c r="HE26" s="10"/>
      <c r="HF26" s="10"/>
      <c r="HG26" s="10"/>
      <c r="HH26" s="10"/>
      <c r="HI26" s="29"/>
      <c r="HJ26" s="105"/>
      <c r="HK26" s="10"/>
      <c r="HL26" s="10"/>
      <c r="HM26" s="10"/>
      <c r="HN26" s="10"/>
      <c r="HO26" s="10"/>
      <c r="HP26" s="109"/>
    </row>
    <row r="27" spans="2:224" ht="20.100000000000001" customHeight="1" x14ac:dyDescent="0.45">
      <c r="B27" s="37"/>
      <c r="C27" s="39"/>
      <c r="D27" s="41"/>
      <c r="E27" s="43"/>
      <c r="F27" s="45"/>
      <c r="G27" s="32"/>
      <c r="H27" s="19" t="s">
        <v>12</v>
      </c>
      <c r="I27" s="23">
        <f>IF(C26="","",COUNTIF(Echéancier!$O27:$ZZ27,"r"))</f>
        <v>12</v>
      </c>
      <c r="J27" s="22"/>
      <c r="K27" s="9">
        <f t="shared" ref="K27" si="165">I27</f>
        <v>12</v>
      </c>
      <c r="L27" s="9">
        <f>IF(C26="","",COUNTIF(Echéancier!$O27:$EN27,"a"))</f>
        <v>0</v>
      </c>
      <c r="M27" s="9"/>
      <c r="N27" s="9"/>
      <c r="O27" s="100"/>
      <c r="P27" s="100"/>
      <c r="Q27" s="100"/>
      <c r="R27" s="100"/>
      <c r="S27" s="100"/>
      <c r="T27" s="100"/>
      <c r="U27" s="104"/>
      <c r="V27" s="106"/>
      <c r="W27" s="100"/>
      <c r="X27" s="100"/>
      <c r="Y27" s="100"/>
      <c r="Z27" s="100"/>
      <c r="AA27" s="100"/>
      <c r="AB27" s="101"/>
      <c r="AC27" s="102"/>
      <c r="AD27" s="100"/>
      <c r="AE27" s="100"/>
      <c r="AF27" s="100"/>
      <c r="AG27" s="100"/>
      <c r="AH27" s="100"/>
      <c r="AI27" s="104"/>
      <c r="AJ27" s="106"/>
      <c r="AK27" s="100"/>
      <c r="AL27" s="100"/>
      <c r="AM27" s="100"/>
      <c r="AN27" s="100"/>
      <c r="AO27" s="100"/>
      <c r="AP27" s="104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2"/>
      <c r="BF27" s="100"/>
      <c r="BG27" s="100"/>
      <c r="BH27" s="100"/>
      <c r="BI27" s="100"/>
      <c r="BJ27" s="100"/>
      <c r="BK27" s="104"/>
      <c r="BL27" s="106"/>
      <c r="BM27" s="100"/>
      <c r="BN27" s="100"/>
      <c r="BO27" s="100"/>
      <c r="BP27" s="100"/>
      <c r="BQ27" s="100"/>
      <c r="BR27" s="101"/>
      <c r="BS27" s="102"/>
      <c r="BT27" s="100"/>
      <c r="BU27" s="100"/>
      <c r="BV27" s="100"/>
      <c r="BW27" s="100"/>
      <c r="BX27" s="100"/>
      <c r="BY27" s="104"/>
      <c r="BZ27" s="106"/>
      <c r="CA27" s="100"/>
      <c r="CB27" s="100"/>
      <c r="CC27" s="100"/>
      <c r="CD27" s="100"/>
      <c r="CE27" s="100"/>
      <c r="CF27" s="101"/>
      <c r="CG27" s="102"/>
      <c r="CH27" s="100"/>
      <c r="CI27" s="100"/>
      <c r="CJ27" s="100"/>
      <c r="CK27" s="100" t="s">
        <v>14</v>
      </c>
      <c r="CL27" s="100"/>
      <c r="CM27" s="104"/>
      <c r="CN27" s="106"/>
      <c r="CO27" s="100"/>
      <c r="CP27" s="100"/>
      <c r="CQ27" s="100"/>
      <c r="CR27" s="100" t="s">
        <v>14</v>
      </c>
      <c r="CS27" s="100"/>
      <c r="CT27" s="101"/>
      <c r="CU27" s="102"/>
      <c r="CV27" s="100"/>
      <c r="CW27" s="100"/>
      <c r="CX27" s="100"/>
      <c r="CY27" s="100"/>
      <c r="CZ27" s="100"/>
      <c r="DA27" s="104"/>
      <c r="DB27" s="106"/>
      <c r="DC27" s="100"/>
      <c r="DD27" s="100"/>
      <c r="DE27" s="100"/>
      <c r="DF27" s="100" t="s">
        <v>14</v>
      </c>
      <c r="DG27" s="100"/>
      <c r="DH27" s="101"/>
      <c r="DI27" s="102"/>
      <c r="DJ27" s="100"/>
      <c r="DK27" s="100"/>
      <c r="DL27" s="100"/>
      <c r="DM27" s="100" t="s">
        <v>14</v>
      </c>
      <c r="DN27" s="100"/>
      <c r="DO27" s="104"/>
      <c r="DP27" s="106"/>
      <c r="DQ27" s="100"/>
      <c r="DR27" s="100"/>
      <c r="DS27" s="100"/>
      <c r="DT27" s="100" t="s">
        <v>14</v>
      </c>
      <c r="DU27" s="100"/>
      <c r="DV27" s="104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2"/>
      <c r="EL27" s="100"/>
      <c r="EM27" s="100"/>
      <c r="EN27" s="100"/>
      <c r="EO27" s="100" t="s">
        <v>14</v>
      </c>
      <c r="EP27" s="100"/>
      <c r="EQ27" s="104"/>
      <c r="ER27" s="106"/>
      <c r="ES27" s="100"/>
      <c r="ET27" s="100"/>
      <c r="EU27" s="100"/>
      <c r="EV27" s="100" t="s">
        <v>14</v>
      </c>
      <c r="EW27" s="100"/>
      <c r="EX27" s="101"/>
      <c r="EY27" s="106"/>
      <c r="EZ27" s="100"/>
      <c r="FA27" s="100"/>
      <c r="FB27" s="100"/>
      <c r="FC27" s="100" t="s">
        <v>14</v>
      </c>
      <c r="FD27" s="100"/>
      <c r="FE27" s="101"/>
      <c r="FF27" s="106"/>
      <c r="FG27" s="100"/>
      <c r="FH27" s="100"/>
      <c r="FI27" s="100"/>
      <c r="FJ27" s="100" t="s">
        <v>14</v>
      </c>
      <c r="FK27" s="100"/>
      <c r="FL27" s="101"/>
      <c r="FM27" s="106"/>
      <c r="FN27" s="100"/>
      <c r="FO27" s="100"/>
      <c r="FP27" s="100"/>
      <c r="FQ27" s="100" t="s">
        <v>14</v>
      </c>
      <c r="FR27" s="100"/>
      <c r="FS27" s="101"/>
      <c r="FT27" s="106"/>
      <c r="FU27" s="100"/>
      <c r="FV27" s="100"/>
      <c r="FW27" s="100"/>
      <c r="FX27" s="100" t="s">
        <v>14</v>
      </c>
      <c r="FY27" s="100"/>
      <c r="FZ27" s="101"/>
      <c r="GA27" s="106"/>
      <c r="GB27" s="100"/>
      <c r="GC27" s="100"/>
      <c r="GD27" s="100"/>
      <c r="GE27" s="100" t="s">
        <v>14</v>
      </c>
      <c r="GF27" s="100"/>
      <c r="GG27" s="101"/>
      <c r="GH27" s="106"/>
      <c r="GI27" s="100"/>
      <c r="GJ27" s="100"/>
      <c r="GK27" s="100"/>
      <c r="GL27" s="100"/>
      <c r="GM27" s="100"/>
      <c r="GN27" s="101"/>
      <c r="GO27" s="106"/>
      <c r="GP27" s="100"/>
      <c r="GQ27" s="100"/>
      <c r="GR27" s="100"/>
      <c r="GS27" s="100"/>
      <c r="GT27" s="100"/>
      <c r="GU27" s="101"/>
      <c r="GV27" s="106"/>
      <c r="GW27" s="100"/>
      <c r="GX27" s="100"/>
      <c r="GY27" s="100"/>
      <c r="GZ27" s="100"/>
      <c r="HA27" s="100"/>
      <c r="HB27" s="101"/>
      <c r="HC27" s="106"/>
      <c r="HD27" s="100"/>
      <c r="HE27" s="100"/>
      <c r="HF27" s="100"/>
      <c r="HG27" s="100"/>
      <c r="HH27" s="100"/>
      <c r="HI27" s="101"/>
      <c r="HJ27" s="106"/>
      <c r="HK27" s="100"/>
      <c r="HL27" s="100"/>
      <c r="HM27" s="100"/>
      <c r="HN27" s="100"/>
      <c r="HO27" s="100"/>
      <c r="HP27" s="110"/>
    </row>
    <row r="28" spans="2:224" ht="20.100000000000001" customHeight="1" x14ac:dyDescent="0.45">
      <c r="B28" s="36"/>
      <c r="C28" s="38" t="s">
        <v>37</v>
      </c>
      <c r="D28" s="40"/>
      <c r="E28" s="42"/>
      <c r="F28" s="44" t="s">
        <v>4</v>
      </c>
      <c r="G28" s="31" t="str">
        <f t="shared" ref="G28" si="166">IFERROR(IF(MATCH("ra",O28:ZY28,1)&lt;MATCH("ra",O29:ZY29,1),"!",""),"")</f>
        <v/>
      </c>
      <c r="H28" s="12" t="s">
        <v>11</v>
      </c>
      <c r="I28" s="11">
        <f>IF(C28="","",COUNTIF(Echéancier!$O28:$ZZ28,"p"))</f>
        <v>6</v>
      </c>
      <c r="J28" s="20">
        <f t="shared" ref="J28" si="167">IFERROR(I28+J26,0)</f>
        <v>43</v>
      </c>
      <c r="K28" s="21"/>
      <c r="L28" s="21"/>
      <c r="M28" s="21"/>
      <c r="N28" s="21"/>
      <c r="O28" s="10"/>
      <c r="P28" s="10"/>
      <c r="Q28" s="10"/>
      <c r="R28" s="10"/>
      <c r="S28" s="10"/>
      <c r="T28" s="10"/>
      <c r="U28" s="103"/>
      <c r="V28" s="105"/>
      <c r="W28" s="10"/>
      <c r="X28" s="10"/>
      <c r="Y28" s="10"/>
      <c r="Z28" s="10"/>
      <c r="AA28" s="10"/>
      <c r="AB28" s="29"/>
      <c r="AC28" s="99"/>
      <c r="AD28" s="10"/>
      <c r="AE28" s="10"/>
      <c r="AF28" s="10"/>
      <c r="AG28" s="10"/>
      <c r="AH28" s="10"/>
      <c r="AI28" s="103"/>
      <c r="AJ28" s="105"/>
      <c r="AK28" s="10"/>
      <c r="AL28" s="10"/>
      <c r="AM28" s="10"/>
      <c r="AN28" s="10"/>
      <c r="AO28" s="10"/>
      <c r="AP28" s="103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99"/>
      <c r="BF28" s="10"/>
      <c r="BG28" s="10"/>
      <c r="BH28" s="10"/>
      <c r="BI28" s="10"/>
      <c r="BJ28" s="10"/>
      <c r="BK28" s="103"/>
      <c r="BL28" s="105"/>
      <c r="BM28" s="10"/>
      <c r="BN28" s="10"/>
      <c r="BO28" s="10"/>
      <c r="BP28" s="10"/>
      <c r="BQ28" s="10"/>
      <c r="BR28" s="29"/>
      <c r="BS28" s="99"/>
      <c r="BT28" s="10"/>
      <c r="BU28" s="10"/>
      <c r="BV28" s="10"/>
      <c r="BW28" s="10"/>
      <c r="BX28" s="10"/>
      <c r="BY28" s="103"/>
      <c r="BZ28" s="105"/>
      <c r="CA28" s="10"/>
      <c r="CB28" s="10"/>
      <c r="CC28" s="10"/>
      <c r="CD28" s="10"/>
      <c r="CE28" s="10"/>
      <c r="CF28" s="29"/>
      <c r="CG28" s="99"/>
      <c r="CH28" s="10"/>
      <c r="CI28" s="10"/>
      <c r="CJ28" s="10"/>
      <c r="CK28" s="10"/>
      <c r="CL28" s="10"/>
      <c r="CM28" s="103"/>
      <c r="CN28" s="105"/>
      <c r="CO28" s="10"/>
      <c r="CP28" s="10"/>
      <c r="CQ28" s="10"/>
      <c r="CR28" s="10"/>
      <c r="CS28" s="10"/>
      <c r="CT28" s="29"/>
      <c r="CU28" s="99"/>
      <c r="CV28" s="10"/>
      <c r="CW28" s="10"/>
      <c r="CX28" s="10"/>
      <c r="CY28" s="10"/>
      <c r="CZ28" s="10"/>
      <c r="DA28" s="103"/>
      <c r="DB28" s="105"/>
      <c r="DC28" s="10"/>
      <c r="DD28" s="10"/>
      <c r="DE28" s="10"/>
      <c r="DF28" s="10"/>
      <c r="DG28" s="10"/>
      <c r="DH28" s="29"/>
      <c r="DI28" s="99"/>
      <c r="DJ28" s="10"/>
      <c r="DK28" s="10"/>
      <c r="DL28" s="10"/>
      <c r="DM28" s="10"/>
      <c r="DN28" s="10"/>
      <c r="DO28" s="103"/>
      <c r="DP28" s="105"/>
      <c r="DQ28" s="10"/>
      <c r="DR28" s="10"/>
      <c r="DS28" s="10"/>
      <c r="DT28" s="10"/>
      <c r="DU28" s="10"/>
      <c r="DV28" s="103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99"/>
      <c r="EL28" s="10"/>
      <c r="EM28" s="10"/>
      <c r="EN28" s="10"/>
      <c r="EO28" s="10"/>
      <c r="EP28" s="10"/>
      <c r="EQ28" s="103"/>
      <c r="ER28" s="105"/>
      <c r="ES28" s="10"/>
      <c r="ET28" s="10"/>
      <c r="EU28" s="10"/>
      <c r="EV28" s="10" t="s">
        <v>13</v>
      </c>
      <c r="EW28" s="10"/>
      <c r="EX28" s="29"/>
      <c r="EY28" s="105"/>
      <c r="EZ28" s="10"/>
      <c r="FA28" s="10"/>
      <c r="FB28" s="10"/>
      <c r="FC28" s="10" t="s">
        <v>13</v>
      </c>
      <c r="FD28" s="10"/>
      <c r="FE28" s="29"/>
      <c r="FF28" s="105"/>
      <c r="FG28" s="10"/>
      <c r="FH28" s="10"/>
      <c r="FI28" s="10"/>
      <c r="FJ28" s="10" t="s">
        <v>13</v>
      </c>
      <c r="FK28" s="10"/>
      <c r="FL28" s="29"/>
      <c r="FM28" s="105"/>
      <c r="FN28" s="10"/>
      <c r="FO28" s="10"/>
      <c r="FP28" s="10"/>
      <c r="FQ28" s="10" t="s">
        <v>13</v>
      </c>
      <c r="FR28" s="10"/>
      <c r="FS28" s="29"/>
      <c r="FT28" s="105"/>
      <c r="FU28" s="10"/>
      <c r="FV28" s="10"/>
      <c r="FW28" s="10"/>
      <c r="FX28" s="10" t="s">
        <v>13</v>
      </c>
      <c r="FY28" s="10"/>
      <c r="FZ28" s="29"/>
      <c r="GA28" s="105"/>
      <c r="GB28" s="10"/>
      <c r="GC28" s="10"/>
      <c r="GD28" s="10"/>
      <c r="GE28" s="10" t="s">
        <v>13</v>
      </c>
      <c r="GF28" s="10"/>
      <c r="GG28" s="29"/>
      <c r="GH28" s="105"/>
      <c r="GI28" s="10"/>
      <c r="GJ28" s="10"/>
      <c r="GK28" s="10"/>
      <c r="GL28" s="10"/>
      <c r="GM28" s="10"/>
      <c r="GN28" s="29"/>
      <c r="GO28" s="105"/>
      <c r="GP28" s="10"/>
      <c r="GQ28" s="10"/>
      <c r="GR28" s="10"/>
      <c r="GS28" s="10"/>
      <c r="GT28" s="10"/>
      <c r="GU28" s="29"/>
      <c r="GV28" s="105"/>
      <c r="GW28" s="10"/>
      <c r="GX28" s="10"/>
      <c r="GY28" s="10"/>
      <c r="GZ28" s="10"/>
      <c r="HA28" s="10"/>
      <c r="HB28" s="29"/>
      <c r="HC28" s="105"/>
      <c r="HD28" s="10"/>
      <c r="HE28" s="10"/>
      <c r="HF28" s="10"/>
      <c r="HG28" s="10"/>
      <c r="HH28" s="10"/>
      <c r="HI28" s="29"/>
      <c r="HJ28" s="105"/>
      <c r="HK28" s="10"/>
      <c r="HL28" s="10"/>
      <c r="HM28" s="10"/>
      <c r="HN28" s="10"/>
      <c r="HO28" s="10"/>
      <c r="HP28" s="109"/>
    </row>
    <row r="29" spans="2:224" ht="20.100000000000001" customHeight="1" x14ac:dyDescent="0.45">
      <c r="B29" s="37"/>
      <c r="C29" s="39"/>
      <c r="D29" s="41"/>
      <c r="E29" s="43"/>
      <c r="F29" s="45"/>
      <c r="G29" s="32"/>
      <c r="H29" s="19" t="s">
        <v>12</v>
      </c>
      <c r="I29" s="23">
        <f>IF(C28="","",COUNTIF(Echéancier!$O29:$ZZ29,"r"))</f>
        <v>6</v>
      </c>
      <c r="J29" s="22"/>
      <c r="K29" s="9">
        <f t="shared" ref="K29" si="168">I29</f>
        <v>6</v>
      </c>
      <c r="L29" s="9">
        <f>IF(C28="","",COUNTIF(Echéancier!$O29:$EN29,"a"))</f>
        <v>0</v>
      </c>
      <c r="M29" s="9"/>
      <c r="N29" s="9"/>
      <c r="O29" s="100"/>
      <c r="P29" s="100"/>
      <c r="Q29" s="100"/>
      <c r="R29" s="100"/>
      <c r="S29" s="100"/>
      <c r="T29" s="100"/>
      <c r="U29" s="104"/>
      <c r="V29" s="106"/>
      <c r="W29" s="100"/>
      <c r="X29" s="100"/>
      <c r="Y29" s="100"/>
      <c r="Z29" s="100"/>
      <c r="AA29" s="100"/>
      <c r="AB29" s="101"/>
      <c r="AC29" s="102"/>
      <c r="AD29" s="100"/>
      <c r="AE29" s="100"/>
      <c r="AF29" s="100"/>
      <c r="AG29" s="100"/>
      <c r="AH29" s="100"/>
      <c r="AI29" s="104"/>
      <c r="AJ29" s="106"/>
      <c r="AK29" s="100"/>
      <c r="AL29" s="100"/>
      <c r="AM29" s="100"/>
      <c r="AN29" s="100"/>
      <c r="AO29" s="100"/>
      <c r="AP29" s="104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2"/>
      <c r="BF29" s="100"/>
      <c r="BG29" s="100"/>
      <c r="BH29" s="100"/>
      <c r="BI29" s="100"/>
      <c r="BJ29" s="100"/>
      <c r="BK29" s="104"/>
      <c r="BL29" s="106"/>
      <c r="BM29" s="100"/>
      <c r="BN29" s="100"/>
      <c r="BO29" s="100"/>
      <c r="BP29" s="100"/>
      <c r="BQ29" s="100"/>
      <c r="BR29" s="101"/>
      <c r="BS29" s="102"/>
      <c r="BT29" s="100"/>
      <c r="BU29" s="100"/>
      <c r="BV29" s="100"/>
      <c r="BW29" s="100"/>
      <c r="BX29" s="100"/>
      <c r="BY29" s="104"/>
      <c r="BZ29" s="106"/>
      <c r="CA29" s="100"/>
      <c r="CB29" s="100"/>
      <c r="CC29" s="100"/>
      <c r="CD29" s="100"/>
      <c r="CE29" s="100"/>
      <c r="CF29" s="101"/>
      <c r="CG29" s="102"/>
      <c r="CH29" s="100"/>
      <c r="CI29" s="100"/>
      <c r="CJ29" s="100"/>
      <c r="CK29" s="100"/>
      <c r="CL29" s="100"/>
      <c r="CM29" s="104"/>
      <c r="CN29" s="106"/>
      <c r="CO29" s="100"/>
      <c r="CP29" s="100"/>
      <c r="CQ29" s="100"/>
      <c r="CR29" s="100"/>
      <c r="CS29" s="100"/>
      <c r="CT29" s="101"/>
      <c r="CU29" s="102"/>
      <c r="CV29" s="100"/>
      <c r="CW29" s="100"/>
      <c r="CX29" s="100"/>
      <c r="CY29" s="100"/>
      <c r="CZ29" s="100"/>
      <c r="DA29" s="104"/>
      <c r="DB29" s="106"/>
      <c r="DC29" s="100"/>
      <c r="DD29" s="100"/>
      <c r="DE29" s="100"/>
      <c r="DF29" s="100"/>
      <c r="DG29" s="100"/>
      <c r="DH29" s="101"/>
      <c r="DI29" s="102"/>
      <c r="DJ29" s="100"/>
      <c r="DK29" s="100"/>
      <c r="DL29" s="100"/>
      <c r="DM29" s="100"/>
      <c r="DN29" s="100"/>
      <c r="DO29" s="104"/>
      <c r="DP29" s="106"/>
      <c r="DQ29" s="100"/>
      <c r="DR29" s="100"/>
      <c r="DS29" s="100"/>
      <c r="DT29" s="100"/>
      <c r="DU29" s="100"/>
      <c r="DV29" s="104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2"/>
      <c r="EL29" s="100"/>
      <c r="EM29" s="100"/>
      <c r="EN29" s="100"/>
      <c r="EO29" s="100"/>
      <c r="EP29" s="100"/>
      <c r="EQ29" s="104"/>
      <c r="ER29" s="106"/>
      <c r="ES29" s="100"/>
      <c r="ET29" s="100"/>
      <c r="EU29" s="100"/>
      <c r="EV29" s="100" t="s">
        <v>14</v>
      </c>
      <c r="EW29" s="100"/>
      <c r="EX29" s="101"/>
      <c r="EY29" s="106"/>
      <c r="EZ29" s="100"/>
      <c r="FA29" s="100"/>
      <c r="FB29" s="100"/>
      <c r="FC29" s="100" t="s">
        <v>14</v>
      </c>
      <c r="FD29" s="100"/>
      <c r="FE29" s="101"/>
      <c r="FF29" s="106"/>
      <c r="FG29" s="100"/>
      <c r="FH29" s="100"/>
      <c r="FI29" s="100"/>
      <c r="FJ29" s="100" t="s">
        <v>14</v>
      </c>
      <c r="FK29" s="100"/>
      <c r="FL29" s="101"/>
      <c r="FM29" s="106"/>
      <c r="FN29" s="100"/>
      <c r="FO29" s="100"/>
      <c r="FP29" s="100"/>
      <c r="FQ29" s="100" t="s">
        <v>14</v>
      </c>
      <c r="FR29" s="100"/>
      <c r="FS29" s="101"/>
      <c r="FT29" s="106"/>
      <c r="FU29" s="100"/>
      <c r="FV29" s="100"/>
      <c r="FW29" s="100"/>
      <c r="FX29" s="100" t="s">
        <v>14</v>
      </c>
      <c r="FY29" s="100"/>
      <c r="FZ29" s="101"/>
      <c r="GA29" s="106"/>
      <c r="GB29" s="100"/>
      <c r="GC29" s="100"/>
      <c r="GD29" s="100"/>
      <c r="GE29" s="100" t="s">
        <v>14</v>
      </c>
      <c r="GF29" s="100"/>
      <c r="GG29" s="101"/>
      <c r="GH29" s="106"/>
      <c r="GI29" s="100"/>
      <c r="GJ29" s="100"/>
      <c r="GK29" s="100"/>
      <c r="GL29" s="100"/>
      <c r="GM29" s="100"/>
      <c r="GN29" s="101"/>
      <c r="GO29" s="106"/>
      <c r="GP29" s="100"/>
      <c r="GQ29" s="100"/>
      <c r="GR29" s="100"/>
      <c r="GS29" s="100"/>
      <c r="GT29" s="100"/>
      <c r="GU29" s="101"/>
      <c r="GV29" s="106"/>
      <c r="GW29" s="100"/>
      <c r="GX29" s="100"/>
      <c r="GY29" s="100"/>
      <c r="GZ29" s="100"/>
      <c r="HA29" s="100"/>
      <c r="HB29" s="101"/>
      <c r="HC29" s="106"/>
      <c r="HD29" s="100"/>
      <c r="HE29" s="100"/>
      <c r="HF29" s="100"/>
      <c r="HG29" s="100"/>
      <c r="HH29" s="100"/>
      <c r="HI29" s="101"/>
      <c r="HJ29" s="106"/>
      <c r="HK29" s="100"/>
      <c r="HL29" s="100"/>
      <c r="HM29" s="100"/>
      <c r="HN29" s="100"/>
      <c r="HO29" s="100"/>
      <c r="HP29" s="110"/>
    </row>
    <row r="30" spans="2:224" ht="20.100000000000001" customHeight="1" x14ac:dyDescent="0.45">
      <c r="B30" s="36"/>
      <c r="C30" s="38" t="s">
        <v>42</v>
      </c>
      <c r="D30" s="40"/>
      <c r="E30" s="42">
        <v>4</v>
      </c>
      <c r="F30" s="44" t="s">
        <v>4</v>
      </c>
      <c r="G30" s="31" t="str">
        <f t="shared" ref="G30" si="169">IFERROR(IF(MATCH("ra",O30:ZY30,1)&lt;MATCH("ra",O31:ZY31,1),"!",""),"")</f>
        <v/>
      </c>
      <c r="H30" s="12" t="s">
        <v>11</v>
      </c>
      <c r="I30" s="11">
        <f>IF(C30="","",COUNTIF(Echéancier!$O30:$ZZ30,"p"))</f>
        <v>1</v>
      </c>
      <c r="J30" s="20">
        <f t="shared" ref="J30" si="170">IFERROR(I30+J28,0)</f>
        <v>44</v>
      </c>
      <c r="K30" s="21"/>
      <c r="L30" s="21"/>
      <c r="M30" s="21"/>
      <c r="N30" s="21"/>
      <c r="O30" s="10"/>
      <c r="P30" s="10"/>
      <c r="Q30" s="10"/>
      <c r="R30" s="10"/>
      <c r="S30" s="10"/>
      <c r="T30" s="10"/>
      <c r="U30" s="103"/>
      <c r="V30" s="105"/>
      <c r="W30" s="10"/>
      <c r="X30" s="10"/>
      <c r="Y30" s="10"/>
      <c r="Z30" s="10"/>
      <c r="AA30" s="10"/>
      <c r="AB30" s="29"/>
      <c r="AC30" s="99"/>
      <c r="AD30" s="10"/>
      <c r="AE30" s="10"/>
      <c r="AF30" s="10"/>
      <c r="AG30" s="10"/>
      <c r="AH30" s="10"/>
      <c r="AI30" s="103"/>
      <c r="AJ30" s="105"/>
      <c r="AK30" s="10"/>
      <c r="AL30" s="10"/>
      <c r="AM30" s="10"/>
      <c r="AN30" s="10"/>
      <c r="AO30" s="10"/>
      <c r="AP30" s="103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99"/>
      <c r="BF30" s="10"/>
      <c r="BG30" s="10"/>
      <c r="BH30" s="10"/>
      <c r="BI30" s="10"/>
      <c r="BJ30" s="10"/>
      <c r="BK30" s="103"/>
      <c r="BL30" s="105"/>
      <c r="BM30" s="10"/>
      <c r="BN30" s="10"/>
      <c r="BO30" s="10"/>
      <c r="BP30" s="10"/>
      <c r="BQ30" s="10"/>
      <c r="BR30" s="29"/>
      <c r="BS30" s="99"/>
      <c r="BT30" s="10"/>
      <c r="BU30" s="10"/>
      <c r="BV30" s="10"/>
      <c r="BW30" s="10"/>
      <c r="BX30" s="10"/>
      <c r="BY30" s="103"/>
      <c r="BZ30" s="105"/>
      <c r="CA30" s="10"/>
      <c r="CB30" s="10"/>
      <c r="CC30" s="10"/>
      <c r="CD30" s="10"/>
      <c r="CE30" s="10"/>
      <c r="CF30" s="29"/>
      <c r="CG30" s="99"/>
      <c r="CH30" s="10"/>
      <c r="CI30" s="10"/>
      <c r="CJ30" s="10"/>
      <c r="CK30" s="10"/>
      <c r="CL30" s="10"/>
      <c r="CM30" s="103"/>
      <c r="CN30" s="105"/>
      <c r="CO30" s="10"/>
      <c r="CP30" s="10"/>
      <c r="CQ30" s="10"/>
      <c r="CR30" s="10"/>
      <c r="CS30" s="10"/>
      <c r="CT30" s="29"/>
      <c r="CU30" s="99"/>
      <c r="CV30" s="10"/>
      <c r="CW30" s="10"/>
      <c r="CX30" s="10"/>
      <c r="CY30" s="10"/>
      <c r="CZ30" s="10"/>
      <c r="DA30" s="103"/>
      <c r="DB30" s="105"/>
      <c r="DC30" s="10"/>
      <c r="DD30" s="10"/>
      <c r="DE30" s="10"/>
      <c r="DF30" s="10"/>
      <c r="DG30" s="10"/>
      <c r="DH30" s="29"/>
      <c r="DI30" s="99"/>
      <c r="DJ30" s="10"/>
      <c r="DK30" s="10"/>
      <c r="DL30" s="10"/>
      <c r="DM30" s="10"/>
      <c r="DN30" s="10"/>
      <c r="DO30" s="103"/>
      <c r="DP30" s="105"/>
      <c r="DQ30" s="10"/>
      <c r="DR30" s="10"/>
      <c r="DS30" s="10"/>
      <c r="DT30" s="10"/>
      <c r="DU30" s="10"/>
      <c r="DV30" s="103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99"/>
      <c r="EL30" s="10"/>
      <c r="EM30" s="10"/>
      <c r="EN30" s="10"/>
      <c r="EO30" s="10"/>
      <c r="EP30" s="10"/>
      <c r="EQ30" s="103"/>
      <c r="ER30" s="105"/>
      <c r="ES30" s="10"/>
      <c r="ET30" s="10"/>
      <c r="EU30" s="10"/>
      <c r="EV30" s="10"/>
      <c r="EW30" s="10"/>
      <c r="EX30" s="29"/>
      <c r="EY30" s="105"/>
      <c r="EZ30" s="10"/>
      <c r="FA30" s="10"/>
      <c r="FB30" s="10"/>
      <c r="FC30" s="10"/>
      <c r="FD30" s="10"/>
      <c r="FE30" s="29"/>
      <c r="FF30" s="105"/>
      <c r="FG30" s="10"/>
      <c r="FH30" s="10"/>
      <c r="FI30" s="10"/>
      <c r="FJ30" s="10"/>
      <c r="FK30" s="10"/>
      <c r="FL30" s="29"/>
      <c r="FM30" s="105"/>
      <c r="FN30" s="10"/>
      <c r="FO30" s="10"/>
      <c r="FP30" s="10"/>
      <c r="FQ30" s="10"/>
      <c r="FR30" s="10"/>
      <c r="FS30" s="29"/>
      <c r="FT30" s="105"/>
      <c r="FU30" s="10"/>
      <c r="FV30" s="10"/>
      <c r="FW30" s="10"/>
      <c r="FX30" s="10"/>
      <c r="FY30" s="10"/>
      <c r="FZ30" s="29"/>
      <c r="GA30" s="105"/>
      <c r="GB30" s="10"/>
      <c r="GC30" s="10"/>
      <c r="GD30" s="10"/>
      <c r="GE30" s="10"/>
      <c r="GF30" s="10"/>
      <c r="GG30" s="29"/>
      <c r="GH30" s="105"/>
      <c r="GI30" s="10"/>
      <c r="GJ30" s="10"/>
      <c r="GK30" s="10"/>
      <c r="GL30" s="10"/>
      <c r="GM30" s="10"/>
      <c r="GN30" s="29"/>
      <c r="GO30" s="105"/>
      <c r="GP30" s="10"/>
      <c r="GQ30" s="10"/>
      <c r="GR30" s="10"/>
      <c r="GS30" s="10" t="s">
        <v>13</v>
      </c>
      <c r="GT30" s="10"/>
      <c r="GU30" s="29"/>
      <c r="GV30" s="105"/>
      <c r="GW30" s="10"/>
      <c r="GX30" s="10"/>
      <c r="GY30" s="10"/>
      <c r="GZ30" s="10"/>
      <c r="HA30" s="10"/>
      <c r="HB30" s="29"/>
      <c r="HC30" s="105"/>
      <c r="HD30" s="10"/>
      <c r="HE30" s="10"/>
      <c r="HF30" s="10"/>
      <c r="HG30" s="10"/>
      <c r="HH30" s="10"/>
      <c r="HI30" s="29"/>
      <c r="HJ30" s="105"/>
      <c r="HK30" s="10"/>
      <c r="HL30" s="10"/>
      <c r="HM30" s="10"/>
      <c r="HN30" s="10"/>
      <c r="HO30" s="10"/>
      <c r="HP30" s="109"/>
    </row>
    <row r="31" spans="2:224" ht="20.100000000000001" customHeight="1" x14ac:dyDescent="0.45">
      <c r="B31" s="37"/>
      <c r="C31" s="39"/>
      <c r="D31" s="41"/>
      <c r="E31" s="43"/>
      <c r="F31" s="45"/>
      <c r="G31" s="32"/>
      <c r="H31" s="19" t="s">
        <v>12</v>
      </c>
      <c r="I31" s="23">
        <f>IF(C30="","",COUNTIF(Echéancier!$O31:$ZZ31,"r"))</f>
        <v>1</v>
      </c>
      <c r="J31" s="22"/>
      <c r="K31" s="9">
        <f t="shared" ref="K31" si="171">I31</f>
        <v>1</v>
      </c>
      <c r="L31" s="9">
        <f>IF(C30="","",COUNTIF(Echéancier!$O31:$EN31,"a"))</f>
        <v>0</v>
      </c>
      <c r="M31" s="9"/>
      <c r="N31" s="9"/>
      <c r="O31" s="100"/>
      <c r="P31" s="100"/>
      <c r="Q31" s="100"/>
      <c r="R31" s="100"/>
      <c r="S31" s="100"/>
      <c r="T31" s="100"/>
      <c r="U31" s="104"/>
      <c r="V31" s="106"/>
      <c r="W31" s="100"/>
      <c r="X31" s="100"/>
      <c r="Y31" s="100"/>
      <c r="Z31" s="100"/>
      <c r="AA31" s="100"/>
      <c r="AB31" s="101"/>
      <c r="AC31" s="102"/>
      <c r="AD31" s="100"/>
      <c r="AE31" s="100"/>
      <c r="AF31" s="100"/>
      <c r="AG31" s="100"/>
      <c r="AH31" s="100"/>
      <c r="AI31" s="104"/>
      <c r="AJ31" s="106"/>
      <c r="AK31" s="100"/>
      <c r="AL31" s="100"/>
      <c r="AM31" s="100"/>
      <c r="AN31" s="100"/>
      <c r="AO31" s="100"/>
      <c r="AP31" s="104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2"/>
      <c r="BF31" s="100"/>
      <c r="BG31" s="100"/>
      <c r="BH31" s="100"/>
      <c r="BI31" s="100"/>
      <c r="BJ31" s="100"/>
      <c r="BK31" s="104"/>
      <c r="BL31" s="106"/>
      <c r="BM31" s="100"/>
      <c r="BN31" s="100"/>
      <c r="BO31" s="100"/>
      <c r="BP31" s="100"/>
      <c r="BQ31" s="100"/>
      <c r="BR31" s="101"/>
      <c r="BS31" s="102"/>
      <c r="BT31" s="100"/>
      <c r="BU31" s="100"/>
      <c r="BV31" s="100"/>
      <c r="BW31" s="100"/>
      <c r="BX31" s="100"/>
      <c r="BY31" s="104"/>
      <c r="BZ31" s="106"/>
      <c r="CA31" s="100"/>
      <c r="CB31" s="100"/>
      <c r="CC31" s="100"/>
      <c r="CD31" s="100"/>
      <c r="CE31" s="100"/>
      <c r="CF31" s="101"/>
      <c r="CG31" s="102"/>
      <c r="CH31" s="100"/>
      <c r="CI31" s="100"/>
      <c r="CJ31" s="100"/>
      <c r="CK31" s="100"/>
      <c r="CL31" s="100"/>
      <c r="CM31" s="104"/>
      <c r="CN31" s="106"/>
      <c r="CO31" s="100"/>
      <c r="CP31" s="100"/>
      <c r="CQ31" s="100"/>
      <c r="CR31" s="100"/>
      <c r="CS31" s="100"/>
      <c r="CT31" s="101"/>
      <c r="CU31" s="102"/>
      <c r="CV31" s="100"/>
      <c r="CW31" s="100"/>
      <c r="CX31" s="100"/>
      <c r="CY31" s="100"/>
      <c r="CZ31" s="100"/>
      <c r="DA31" s="104"/>
      <c r="DB31" s="106"/>
      <c r="DC31" s="100"/>
      <c r="DD31" s="100"/>
      <c r="DE31" s="100"/>
      <c r="DF31" s="100"/>
      <c r="DG31" s="100"/>
      <c r="DH31" s="101"/>
      <c r="DI31" s="102"/>
      <c r="DJ31" s="100"/>
      <c r="DK31" s="100"/>
      <c r="DL31" s="100"/>
      <c r="DM31" s="100"/>
      <c r="DN31" s="100"/>
      <c r="DO31" s="104"/>
      <c r="DP31" s="106"/>
      <c r="DQ31" s="100"/>
      <c r="DR31" s="100"/>
      <c r="DS31" s="100"/>
      <c r="DT31" s="100"/>
      <c r="DU31" s="100"/>
      <c r="DV31" s="104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2"/>
      <c r="EL31" s="100"/>
      <c r="EM31" s="100"/>
      <c r="EN31" s="100"/>
      <c r="EO31" s="100"/>
      <c r="EP31" s="100"/>
      <c r="EQ31" s="104"/>
      <c r="ER31" s="106"/>
      <c r="ES31" s="100"/>
      <c r="ET31" s="100"/>
      <c r="EU31" s="100"/>
      <c r="EV31" s="100"/>
      <c r="EW31" s="100"/>
      <c r="EX31" s="101"/>
      <c r="EY31" s="106"/>
      <c r="EZ31" s="100"/>
      <c r="FA31" s="100"/>
      <c r="FB31" s="100"/>
      <c r="FC31" s="100"/>
      <c r="FD31" s="100"/>
      <c r="FE31" s="101"/>
      <c r="FF31" s="106"/>
      <c r="FG31" s="100"/>
      <c r="FH31" s="100"/>
      <c r="FI31" s="100"/>
      <c r="FJ31" s="100"/>
      <c r="FK31" s="100"/>
      <c r="FL31" s="101"/>
      <c r="FM31" s="106"/>
      <c r="FN31" s="100"/>
      <c r="FO31" s="100"/>
      <c r="FP31" s="100"/>
      <c r="FQ31" s="100"/>
      <c r="FR31" s="100"/>
      <c r="FS31" s="101"/>
      <c r="FT31" s="106"/>
      <c r="FU31" s="100"/>
      <c r="FV31" s="100"/>
      <c r="FW31" s="100"/>
      <c r="FX31" s="100"/>
      <c r="FY31" s="100"/>
      <c r="FZ31" s="101"/>
      <c r="GA31" s="106"/>
      <c r="GB31" s="100"/>
      <c r="GC31" s="100"/>
      <c r="GD31" s="100"/>
      <c r="GE31" s="100"/>
      <c r="GF31" s="100"/>
      <c r="GG31" s="101"/>
      <c r="GH31" s="106"/>
      <c r="GI31" s="100"/>
      <c r="GJ31" s="100"/>
      <c r="GK31" s="100"/>
      <c r="GL31" s="100"/>
      <c r="GM31" s="100"/>
      <c r="GN31" s="101"/>
      <c r="GO31" s="106"/>
      <c r="GP31" s="100"/>
      <c r="GQ31" s="100"/>
      <c r="GR31" s="100"/>
      <c r="GS31" s="100" t="s">
        <v>14</v>
      </c>
      <c r="GT31" s="100"/>
      <c r="GU31" s="101"/>
      <c r="GV31" s="106"/>
      <c r="GW31" s="100"/>
      <c r="GX31" s="100"/>
      <c r="GY31" s="100"/>
      <c r="GZ31" s="100"/>
      <c r="HA31" s="100"/>
      <c r="HB31" s="101"/>
      <c r="HC31" s="106"/>
      <c r="HD31" s="100"/>
      <c r="HE31" s="100"/>
      <c r="HF31" s="100"/>
      <c r="HG31" s="100"/>
      <c r="HH31" s="100"/>
      <c r="HI31" s="101"/>
      <c r="HJ31" s="106"/>
      <c r="HK31" s="100"/>
      <c r="HL31" s="100"/>
      <c r="HM31" s="100"/>
      <c r="HN31" s="100"/>
      <c r="HO31" s="100"/>
      <c r="HP31" s="110"/>
    </row>
    <row r="32" spans="2:224" ht="20.100000000000001" customHeight="1" x14ac:dyDescent="0.45">
      <c r="B32" s="36"/>
      <c r="C32" s="38" t="s">
        <v>41</v>
      </c>
      <c r="D32" s="40"/>
      <c r="E32" s="42"/>
      <c r="F32" s="44"/>
      <c r="G32" s="31" t="str">
        <f t="shared" ref="G32" si="172">IFERROR(IF(MATCH("ra",O32:ZY32,1)&lt;MATCH("ra",O33:ZY33,1),"!",""),"")</f>
        <v/>
      </c>
      <c r="H32" s="12" t="s">
        <v>11</v>
      </c>
      <c r="I32" s="11">
        <f>IF(C32="","",COUNTIF(Echéancier!$O32:$ZZ32,"p"))</f>
        <v>1</v>
      </c>
      <c r="J32" s="20">
        <f t="shared" ref="J32" si="173">IFERROR(I32+J30,0)</f>
        <v>45</v>
      </c>
      <c r="K32" s="21"/>
      <c r="L32" s="21"/>
      <c r="M32" s="21"/>
      <c r="N32" s="21"/>
      <c r="O32" s="10"/>
      <c r="P32" s="10"/>
      <c r="Q32" s="10"/>
      <c r="R32" s="10"/>
      <c r="S32" s="10"/>
      <c r="T32" s="10"/>
      <c r="U32" s="103"/>
      <c r="V32" s="105"/>
      <c r="W32" s="10"/>
      <c r="X32" s="10"/>
      <c r="Y32" s="10"/>
      <c r="Z32" s="10"/>
      <c r="AA32" s="10"/>
      <c r="AB32" s="29"/>
      <c r="AC32" s="99"/>
      <c r="AD32" s="10"/>
      <c r="AE32" s="10"/>
      <c r="AF32" s="10"/>
      <c r="AG32" s="10"/>
      <c r="AH32" s="10"/>
      <c r="AI32" s="103"/>
      <c r="AJ32" s="105"/>
      <c r="AK32" s="10"/>
      <c r="AL32" s="10"/>
      <c r="AM32" s="10"/>
      <c r="AN32" s="10"/>
      <c r="AO32" s="10"/>
      <c r="AP32" s="103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99"/>
      <c r="BF32" s="10"/>
      <c r="BG32" s="10"/>
      <c r="BH32" s="10"/>
      <c r="BI32" s="10"/>
      <c r="BJ32" s="10"/>
      <c r="BK32" s="103"/>
      <c r="BL32" s="105"/>
      <c r="BM32" s="10"/>
      <c r="BN32" s="10"/>
      <c r="BO32" s="10"/>
      <c r="BP32" s="10"/>
      <c r="BQ32" s="10"/>
      <c r="BR32" s="29"/>
      <c r="BS32" s="99"/>
      <c r="BT32" s="10"/>
      <c r="BU32" s="10"/>
      <c r="BV32" s="10"/>
      <c r="BW32" s="10"/>
      <c r="BX32" s="10"/>
      <c r="BY32" s="103"/>
      <c r="BZ32" s="105"/>
      <c r="CA32" s="10"/>
      <c r="CB32" s="10"/>
      <c r="CC32" s="10"/>
      <c r="CD32" s="10"/>
      <c r="CE32" s="10"/>
      <c r="CF32" s="29"/>
      <c r="CG32" s="99"/>
      <c r="CH32" s="10"/>
      <c r="CI32" s="10"/>
      <c r="CJ32" s="10"/>
      <c r="CK32" s="10"/>
      <c r="CL32" s="10"/>
      <c r="CM32" s="103"/>
      <c r="CN32" s="105"/>
      <c r="CO32" s="10"/>
      <c r="CP32" s="10"/>
      <c r="CQ32" s="10"/>
      <c r="CR32" s="10"/>
      <c r="CS32" s="10"/>
      <c r="CT32" s="29"/>
      <c r="CU32" s="99"/>
      <c r="CV32" s="10"/>
      <c r="CW32" s="10"/>
      <c r="CX32" s="10"/>
      <c r="CY32" s="10"/>
      <c r="CZ32" s="10"/>
      <c r="DA32" s="103"/>
      <c r="DB32" s="105"/>
      <c r="DC32" s="10"/>
      <c r="DD32" s="10"/>
      <c r="DE32" s="10"/>
      <c r="DF32" s="10"/>
      <c r="DG32" s="10"/>
      <c r="DH32" s="29"/>
      <c r="DI32" s="99"/>
      <c r="DJ32" s="10"/>
      <c r="DK32" s="10"/>
      <c r="DL32" s="10"/>
      <c r="DM32" s="10"/>
      <c r="DN32" s="10"/>
      <c r="DO32" s="103"/>
      <c r="DP32" s="105"/>
      <c r="DQ32" s="10"/>
      <c r="DR32" s="10"/>
      <c r="DS32" s="10"/>
      <c r="DT32" s="10"/>
      <c r="DU32" s="10"/>
      <c r="DV32" s="103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99"/>
      <c r="EL32" s="10"/>
      <c r="EM32" s="10"/>
      <c r="EN32" s="10"/>
      <c r="EO32" s="10"/>
      <c r="EP32" s="10"/>
      <c r="EQ32" s="103"/>
      <c r="ER32" s="105"/>
      <c r="ES32" s="10"/>
      <c r="ET32" s="10"/>
      <c r="EU32" s="10"/>
      <c r="EV32" s="10"/>
      <c r="EW32" s="10"/>
      <c r="EX32" s="29"/>
      <c r="EY32" s="105"/>
      <c r="EZ32" s="10"/>
      <c r="FA32" s="10"/>
      <c r="FB32" s="10"/>
      <c r="FC32" s="10"/>
      <c r="FD32" s="10"/>
      <c r="FE32" s="29"/>
      <c r="FF32" s="105"/>
      <c r="FG32" s="10"/>
      <c r="FH32" s="10"/>
      <c r="FI32" s="10"/>
      <c r="FJ32" s="10"/>
      <c r="FK32" s="10"/>
      <c r="FL32" s="29"/>
      <c r="FM32" s="105"/>
      <c r="FN32" s="10"/>
      <c r="FO32" s="10"/>
      <c r="FP32" s="10"/>
      <c r="FQ32" s="10"/>
      <c r="FR32" s="10"/>
      <c r="FS32" s="29"/>
      <c r="FT32" s="105"/>
      <c r="FU32" s="10"/>
      <c r="FV32" s="10"/>
      <c r="FW32" s="10"/>
      <c r="FX32" s="10"/>
      <c r="FY32" s="10"/>
      <c r="FZ32" s="29"/>
      <c r="GA32" s="105"/>
      <c r="GB32" s="10"/>
      <c r="GC32" s="10"/>
      <c r="GD32" s="10"/>
      <c r="GE32" s="10"/>
      <c r="GF32" s="10"/>
      <c r="GG32" s="29"/>
      <c r="GH32" s="105"/>
      <c r="GI32" s="10"/>
      <c r="GJ32" s="10"/>
      <c r="GK32" s="10"/>
      <c r="GL32" s="10"/>
      <c r="GM32" s="10"/>
      <c r="GN32" s="29"/>
      <c r="GO32" s="105"/>
      <c r="GP32" s="10"/>
      <c r="GQ32" s="10"/>
      <c r="GR32" s="10"/>
      <c r="GS32" s="10"/>
      <c r="GT32" s="10"/>
      <c r="GU32" s="29"/>
      <c r="GV32" s="105"/>
      <c r="GW32" s="10"/>
      <c r="GX32" s="10"/>
      <c r="GY32" s="10"/>
      <c r="GZ32" s="10"/>
      <c r="HA32" s="10"/>
      <c r="HB32" s="29"/>
      <c r="HC32" s="105"/>
      <c r="HD32" s="10"/>
      <c r="HE32" s="10"/>
      <c r="HF32" s="10"/>
      <c r="HG32" s="10"/>
      <c r="HH32" s="10"/>
      <c r="HI32" s="29"/>
      <c r="HJ32" s="105"/>
      <c r="HK32" s="10"/>
      <c r="HL32" s="10"/>
      <c r="HM32" s="10"/>
      <c r="HN32" s="10" t="s">
        <v>13</v>
      </c>
      <c r="HO32" s="10"/>
      <c r="HP32" s="109"/>
    </row>
    <row r="33" spans="2:224" ht="20.100000000000001" customHeight="1" x14ac:dyDescent="0.45">
      <c r="B33" s="37"/>
      <c r="C33" s="39"/>
      <c r="D33" s="41"/>
      <c r="E33" s="43"/>
      <c r="F33" s="45"/>
      <c r="G33" s="32"/>
      <c r="H33" s="19" t="s">
        <v>12</v>
      </c>
      <c r="I33" s="23">
        <f>IF(C32="","",COUNTIF(Echéancier!$O33:$ZZ33,"r"))</f>
        <v>0</v>
      </c>
      <c r="J33" s="22"/>
      <c r="K33" s="9">
        <f t="shared" ref="K33" si="174">I33</f>
        <v>0</v>
      </c>
      <c r="L33" s="9">
        <f>IF(C32="","",COUNTIF(Echéancier!$O33:$EN33,"a"))</f>
        <v>0</v>
      </c>
      <c r="M33" s="9"/>
      <c r="N33" s="9"/>
      <c r="O33" s="100"/>
      <c r="P33" s="100"/>
      <c r="Q33" s="100"/>
      <c r="R33" s="100"/>
      <c r="S33" s="100"/>
      <c r="T33" s="100"/>
      <c r="U33" s="104"/>
      <c r="V33" s="106"/>
      <c r="W33" s="100"/>
      <c r="X33" s="100"/>
      <c r="Y33" s="100"/>
      <c r="Z33" s="100"/>
      <c r="AA33" s="100"/>
      <c r="AB33" s="101"/>
      <c r="AC33" s="102"/>
      <c r="AD33" s="100"/>
      <c r="AE33" s="100"/>
      <c r="AF33" s="100"/>
      <c r="AG33" s="100"/>
      <c r="AH33" s="100"/>
      <c r="AI33" s="104"/>
      <c r="AJ33" s="106"/>
      <c r="AK33" s="100"/>
      <c r="AL33" s="100"/>
      <c r="AM33" s="100"/>
      <c r="AN33" s="100"/>
      <c r="AO33" s="100"/>
      <c r="AP33" s="104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2"/>
      <c r="BF33" s="100"/>
      <c r="BG33" s="100"/>
      <c r="BH33" s="100"/>
      <c r="BI33" s="100"/>
      <c r="BJ33" s="100"/>
      <c r="BK33" s="104"/>
      <c r="BL33" s="106"/>
      <c r="BM33" s="100"/>
      <c r="BN33" s="100"/>
      <c r="BO33" s="100"/>
      <c r="BP33" s="100"/>
      <c r="BQ33" s="100"/>
      <c r="BR33" s="101"/>
      <c r="BS33" s="102"/>
      <c r="BT33" s="100"/>
      <c r="BU33" s="100"/>
      <c r="BV33" s="100"/>
      <c r="BW33" s="100"/>
      <c r="BX33" s="100"/>
      <c r="BY33" s="104"/>
      <c r="BZ33" s="106"/>
      <c r="CA33" s="100"/>
      <c r="CB33" s="100"/>
      <c r="CC33" s="100"/>
      <c r="CD33" s="100"/>
      <c r="CE33" s="100"/>
      <c r="CF33" s="101"/>
      <c r="CG33" s="102"/>
      <c r="CH33" s="100"/>
      <c r="CI33" s="100"/>
      <c r="CJ33" s="100"/>
      <c r="CK33" s="100"/>
      <c r="CL33" s="100"/>
      <c r="CM33" s="104"/>
      <c r="CN33" s="106"/>
      <c r="CO33" s="100"/>
      <c r="CP33" s="100"/>
      <c r="CQ33" s="100"/>
      <c r="CR33" s="100"/>
      <c r="CS33" s="100"/>
      <c r="CT33" s="101"/>
      <c r="CU33" s="102"/>
      <c r="CV33" s="100"/>
      <c r="CW33" s="100"/>
      <c r="CX33" s="100"/>
      <c r="CY33" s="100"/>
      <c r="CZ33" s="100"/>
      <c r="DA33" s="104"/>
      <c r="DB33" s="106"/>
      <c r="DC33" s="100"/>
      <c r="DD33" s="100"/>
      <c r="DE33" s="100"/>
      <c r="DF33" s="100"/>
      <c r="DG33" s="100"/>
      <c r="DH33" s="101"/>
      <c r="DI33" s="102"/>
      <c r="DJ33" s="100"/>
      <c r="DK33" s="100"/>
      <c r="DL33" s="100"/>
      <c r="DM33" s="100"/>
      <c r="DN33" s="100"/>
      <c r="DO33" s="104"/>
      <c r="DP33" s="106"/>
      <c r="DQ33" s="100"/>
      <c r="DR33" s="100"/>
      <c r="DS33" s="100"/>
      <c r="DT33" s="100"/>
      <c r="DU33" s="100"/>
      <c r="DV33" s="104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2"/>
      <c r="EL33" s="100"/>
      <c r="EM33" s="100"/>
      <c r="EN33" s="100"/>
      <c r="EO33" s="100"/>
      <c r="EP33" s="100"/>
      <c r="EQ33" s="104"/>
      <c r="ER33" s="106"/>
      <c r="ES33" s="100"/>
      <c r="ET33" s="100"/>
      <c r="EU33" s="100"/>
      <c r="EV33" s="100"/>
      <c r="EW33" s="100"/>
      <c r="EX33" s="101"/>
      <c r="EY33" s="106"/>
      <c r="EZ33" s="100"/>
      <c r="FA33" s="100"/>
      <c r="FB33" s="100"/>
      <c r="FC33" s="100"/>
      <c r="FD33" s="100"/>
      <c r="FE33" s="101"/>
      <c r="FF33" s="106"/>
      <c r="FG33" s="100"/>
      <c r="FH33" s="100"/>
      <c r="FI33" s="100"/>
      <c r="FJ33" s="100"/>
      <c r="FK33" s="100"/>
      <c r="FL33" s="101"/>
      <c r="FM33" s="106"/>
      <c r="FN33" s="100"/>
      <c r="FO33" s="100"/>
      <c r="FP33" s="100"/>
      <c r="FQ33" s="100"/>
      <c r="FR33" s="100"/>
      <c r="FS33" s="101"/>
      <c r="FT33" s="106"/>
      <c r="FU33" s="100"/>
      <c r="FV33" s="100"/>
      <c r="FW33" s="100"/>
      <c r="FX33" s="100"/>
      <c r="FY33" s="100"/>
      <c r="FZ33" s="101"/>
      <c r="GA33" s="106"/>
      <c r="GB33" s="100"/>
      <c r="GC33" s="100"/>
      <c r="GD33" s="100"/>
      <c r="GE33" s="100"/>
      <c r="GF33" s="100"/>
      <c r="GG33" s="101"/>
      <c r="GH33" s="106"/>
      <c r="GI33" s="100"/>
      <c r="GJ33" s="100"/>
      <c r="GK33" s="100"/>
      <c r="GL33" s="100"/>
      <c r="GM33" s="100"/>
      <c r="GN33" s="101"/>
      <c r="GO33" s="106"/>
      <c r="GP33" s="100"/>
      <c r="GQ33" s="100"/>
      <c r="GR33" s="100"/>
      <c r="GS33" s="100"/>
      <c r="GT33" s="100"/>
      <c r="GU33" s="101"/>
      <c r="GV33" s="106"/>
      <c r="GW33" s="100"/>
      <c r="GX33" s="100"/>
      <c r="GY33" s="100"/>
      <c r="GZ33" s="100"/>
      <c r="HA33" s="100"/>
      <c r="HB33" s="101"/>
      <c r="HC33" s="106"/>
      <c r="HD33" s="100"/>
      <c r="HE33" s="100"/>
      <c r="HF33" s="100"/>
      <c r="HG33" s="100"/>
      <c r="HH33" s="100"/>
      <c r="HI33" s="101"/>
      <c r="HJ33" s="106"/>
      <c r="HK33" s="100"/>
      <c r="HL33" s="100"/>
      <c r="HM33" s="100"/>
      <c r="HN33" s="100"/>
      <c r="HO33" s="100"/>
      <c r="HP33" s="110"/>
    </row>
    <row r="34" spans="2:224" ht="20.100000000000001" customHeight="1" x14ac:dyDescent="0.45">
      <c r="B34" s="76"/>
      <c r="C34" s="77" t="s">
        <v>45</v>
      </c>
      <c r="D34" s="78"/>
      <c r="E34" s="79"/>
      <c r="F34" s="80" t="s">
        <v>4</v>
      </c>
      <c r="G34" s="81" t="str">
        <f t="shared" ref="G34" si="175">IFERROR(IF(MATCH("ra",O34:ZY34,1)&lt;MATCH("ra",O35:ZY35,1),"!",""),"")</f>
        <v/>
      </c>
      <c r="H34" s="82" t="s">
        <v>11</v>
      </c>
      <c r="I34" s="11">
        <f>IF(C34="","",COUNTIF(Echéancier!$O34:$ZZ34,"p"))</f>
        <v>1</v>
      </c>
      <c r="J34" s="20">
        <f t="shared" ref="J34" si="176">IFERROR(I34+J32,0)</f>
        <v>46</v>
      </c>
      <c r="K34" s="21"/>
      <c r="L34" s="21"/>
      <c r="M34" s="21"/>
      <c r="N34" s="21"/>
      <c r="O34" s="10"/>
      <c r="P34" s="10"/>
      <c r="Q34" s="10"/>
      <c r="R34" s="10"/>
      <c r="S34" s="10"/>
      <c r="T34" s="10"/>
      <c r="U34" s="103"/>
      <c r="V34" s="105"/>
      <c r="W34" s="10"/>
      <c r="X34" s="10"/>
      <c r="Y34" s="10"/>
      <c r="Z34" s="10"/>
      <c r="AA34" s="10"/>
      <c r="AB34" s="29"/>
      <c r="AC34" s="99"/>
      <c r="AD34" s="10"/>
      <c r="AE34" s="10"/>
      <c r="AF34" s="10"/>
      <c r="AG34" s="10"/>
      <c r="AH34" s="10"/>
      <c r="AI34" s="103"/>
      <c r="AJ34" s="105"/>
      <c r="AK34" s="10"/>
      <c r="AL34" s="10"/>
      <c r="AM34" s="10"/>
      <c r="AN34" s="10"/>
      <c r="AO34" s="10"/>
      <c r="AP34" s="103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99"/>
      <c r="BF34" s="10"/>
      <c r="BG34" s="10"/>
      <c r="BH34" s="10"/>
      <c r="BI34" s="10"/>
      <c r="BJ34" s="10"/>
      <c r="BK34" s="103"/>
      <c r="BL34" s="105"/>
      <c r="BM34" s="10"/>
      <c r="BN34" s="10"/>
      <c r="BO34" s="10"/>
      <c r="BP34" s="10"/>
      <c r="BQ34" s="10"/>
      <c r="BR34" s="29"/>
      <c r="BS34" s="99"/>
      <c r="BT34" s="10"/>
      <c r="BU34" s="10"/>
      <c r="BV34" s="10"/>
      <c r="BW34" s="10"/>
      <c r="BX34" s="10"/>
      <c r="BY34" s="103"/>
      <c r="BZ34" s="105"/>
      <c r="CA34" s="10"/>
      <c r="CB34" s="10"/>
      <c r="CC34" s="10"/>
      <c r="CD34" s="10"/>
      <c r="CE34" s="10"/>
      <c r="CF34" s="29"/>
      <c r="CG34" s="99"/>
      <c r="CH34" s="10"/>
      <c r="CI34" s="10"/>
      <c r="CJ34" s="10"/>
      <c r="CK34" s="10"/>
      <c r="CL34" s="10"/>
      <c r="CM34" s="103"/>
      <c r="CN34" s="105"/>
      <c r="CO34" s="10"/>
      <c r="CP34" s="10"/>
      <c r="CQ34" s="10"/>
      <c r="CR34" s="10"/>
      <c r="CS34" s="10"/>
      <c r="CT34" s="29"/>
      <c r="CU34" s="99"/>
      <c r="CV34" s="10"/>
      <c r="CW34" s="10"/>
      <c r="CX34" s="10"/>
      <c r="CY34" s="10"/>
      <c r="CZ34" s="10"/>
      <c r="DA34" s="103"/>
      <c r="DB34" s="105"/>
      <c r="DC34" s="10"/>
      <c r="DD34" s="10"/>
      <c r="DE34" s="10"/>
      <c r="DF34" s="10"/>
      <c r="DG34" s="10"/>
      <c r="DH34" s="29"/>
      <c r="DI34" s="99"/>
      <c r="DJ34" s="10"/>
      <c r="DK34" s="10"/>
      <c r="DL34" s="10"/>
      <c r="DM34" s="10"/>
      <c r="DN34" s="10"/>
      <c r="DO34" s="103"/>
      <c r="DP34" s="105"/>
      <c r="DQ34" s="10"/>
      <c r="DR34" s="10"/>
      <c r="DS34" s="10"/>
      <c r="DT34" s="10"/>
      <c r="DU34" s="10"/>
      <c r="DV34" s="103"/>
      <c r="DW34" s="107"/>
      <c r="DX34" s="107"/>
      <c r="DY34" s="107"/>
      <c r="DZ34" s="107"/>
      <c r="EA34" s="107"/>
      <c r="EB34" s="107"/>
      <c r="EC34" s="107"/>
      <c r="ED34" s="107"/>
      <c r="EE34" s="107"/>
      <c r="EF34" s="107"/>
      <c r="EG34" s="107"/>
      <c r="EH34" s="107"/>
      <c r="EI34" s="107"/>
      <c r="EJ34" s="107"/>
      <c r="EK34" s="99"/>
      <c r="EL34" s="10"/>
      <c r="EM34" s="10"/>
      <c r="EN34" s="10"/>
      <c r="EO34" s="10"/>
      <c r="EP34" s="10"/>
      <c r="EQ34" s="103"/>
      <c r="ER34" s="105"/>
      <c r="ES34" s="10"/>
      <c r="ET34" s="10"/>
      <c r="EU34" s="10"/>
      <c r="EV34" s="10" t="s">
        <v>13</v>
      </c>
      <c r="EW34" s="10"/>
      <c r="EX34" s="29"/>
      <c r="EY34" s="105"/>
      <c r="EZ34" s="10"/>
      <c r="FA34" s="10"/>
      <c r="FB34" s="10"/>
      <c r="FC34" s="10"/>
      <c r="FD34" s="10"/>
      <c r="FE34" s="29"/>
      <c r="FF34" s="105"/>
      <c r="FG34" s="10"/>
      <c r="FH34" s="10"/>
      <c r="FI34" s="10"/>
      <c r="FJ34" s="10"/>
      <c r="FK34" s="10"/>
      <c r="FL34" s="29"/>
      <c r="FM34" s="105"/>
      <c r="FN34" s="10"/>
      <c r="FO34" s="10"/>
      <c r="FP34" s="10"/>
      <c r="FQ34" s="10"/>
      <c r="FR34" s="10"/>
      <c r="FS34" s="29"/>
      <c r="FT34" s="105"/>
      <c r="FU34" s="10"/>
      <c r="FV34" s="10"/>
      <c r="FW34" s="10"/>
      <c r="FX34" s="10"/>
      <c r="FY34" s="10"/>
      <c r="FZ34" s="29"/>
      <c r="GA34" s="105"/>
      <c r="GB34" s="10"/>
      <c r="GC34" s="10"/>
      <c r="GD34" s="10"/>
      <c r="GE34" s="10"/>
      <c r="GF34" s="10"/>
      <c r="GG34" s="29"/>
      <c r="GH34" s="105"/>
      <c r="GI34" s="10"/>
      <c r="GJ34" s="10"/>
      <c r="GK34" s="10"/>
      <c r="GL34" s="10"/>
      <c r="GM34" s="10"/>
      <c r="GN34" s="29"/>
      <c r="GO34" s="105"/>
      <c r="GP34" s="10"/>
      <c r="GQ34" s="10"/>
      <c r="GR34" s="10"/>
      <c r="GS34" s="10"/>
      <c r="GT34" s="10"/>
      <c r="GU34" s="29"/>
      <c r="GV34" s="105"/>
      <c r="GW34" s="10"/>
      <c r="GX34" s="10"/>
      <c r="GY34" s="10"/>
      <c r="GZ34" s="10"/>
      <c r="HA34" s="10"/>
      <c r="HB34" s="29"/>
      <c r="HC34" s="105"/>
      <c r="HD34" s="10"/>
      <c r="HE34" s="10"/>
      <c r="HF34" s="10"/>
      <c r="HG34" s="10"/>
      <c r="HH34" s="10"/>
      <c r="HI34" s="29"/>
      <c r="HJ34" s="105"/>
      <c r="HK34" s="10"/>
      <c r="HL34" s="10"/>
      <c r="HM34" s="10"/>
      <c r="HN34" s="10"/>
      <c r="HO34" s="10"/>
      <c r="HP34" s="109"/>
    </row>
    <row r="35" spans="2:224" ht="20.100000000000001" customHeight="1" thickBot="1" x14ac:dyDescent="0.5">
      <c r="B35" s="83"/>
      <c r="C35" s="84"/>
      <c r="D35" s="85"/>
      <c r="E35" s="86"/>
      <c r="F35" s="87"/>
      <c r="G35" s="88"/>
      <c r="H35" s="89" t="s">
        <v>12</v>
      </c>
      <c r="I35" s="23">
        <f>IF(C34="","",COUNTIF(Echéancier!$O35:$ZZ35,"r"))</f>
        <v>1</v>
      </c>
      <c r="J35" s="90"/>
      <c r="K35" s="91">
        <f t="shared" ref="K35" si="177">I35</f>
        <v>1</v>
      </c>
      <c r="L35" s="91">
        <f>IF(C34="","",COUNTIF(Echéancier!$O35:$EN35,"a"))</f>
        <v>0</v>
      </c>
      <c r="M35" s="91"/>
      <c r="N35" s="91"/>
      <c r="O35" s="100"/>
      <c r="P35" s="100"/>
      <c r="Q35" s="100"/>
      <c r="R35" s="100"/>
      <c r="S35" s="100"/>
      <c r="T35" s="100"/>
      <c r="U35" s="104"/>
      <c r="V35" s="106"/>
      <c r="W35" s="100"/>
      <c r="X35" s="100"/>
      <c r="Y35" s="100"/>
      <c r="Z35" s="100"/>
      <c r="AA35" s="100"/>
      <c r="AB35" s="101"/>
      <c r="AC35" s="102"/>
      <c r="AD35" s="100"/>
      <c r="AE35" s="100"/>
      <c r="AF35" s="100"/>
      <c r="AG35" s="100"/>
      <c r="AH35" s="100"/>
      <c r="AI35" s="104"/>
      <c r="AJ35" s="106"/>
      <c r="AK35" s="100"/>
      <c r="AL35" s="100"/>
      <c r="AM35" s="100"/>
      <c r="AN35" s="100"/>
      <c r="AO35" s="100"/>
      <c r="AP35" s="104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2"/>
      <c r="BF35" s="100"/>
      <c r="BG35" s="100"/>
      <c r="BH35" s="100"/>
      <c r="BI35" s="100"/>
      <c r="BJ35" s="100"/>
      <c r="BK35" s="104"/>
      <c r="BL35" s="106"/>
      <c r="BM35" s="100"/>
      <c r="BN35" s="100"/>
      <c r="BO35" s="100"/>
      <c r="BP35" s="100"/>
      <c r="BQ35" s="100"/>
      <c r="BR35" s="101"/>
      <c r="BS35" s="102"/>
      <c r="BT35" s="100"/>
      <c r="BU35" s="100"/>
      <c r="BV35" s="100"/>
      <c r="BW35" s="100"/>
      <c r="BX35" s="100"/>
      <c r="BY35" s="104"/>
      <c r="BZ35" s="106"/>
      <c r="CA35" s="100"/>
      <c r="CB35" s="100"/>
      <c r="CC35" s="100"/>
      <c r="CD35" s="100"/>
      <c r="CE35" s="100"/>
      <c r="CF35" s="101"/>
      <c r="CG35" s="102"/>
      <c r="CH35" s="100"/>
      <c r="CI35" s="100"/>
      <c r="CJ35" s="100"/>
      <c r="CK35" s="100"/>
      <c r="CL35" s="100"/>
      <c r="CM35" s="104"/>
      <c r="CN35" s="106"/>
      <c r="CO35" s="100"/>
      <c r="CP35" s="100"/>
      <c r="CQ35" s="100"/>
      <c r="CR35" s="100"/>
      <c r="CS35" s="100"/>
      <c r="CT35" s="101"/>
      <c r="CU35" s="102"/>
      <c r="CV35" s="100"/>
      <c r="CW35" s="100"/>
      <c r="CX35" s="100"/>
      <c r="CY35" s="100"/>
      <c r="CZ35" s="100"/>
      <c r="DA35" s="104"/>
      <c r="DB35" s="106"/>
      <c r="DC35" s="100"/>
      <c r="DD35" s="100"/>
      <c r="DE35" s="100"/>
      <c r="DF35" s="100"/>
      <c r="DG35" s="100"/>
      <c r="DH35" s="101"/>
      <c r="DI35" s="102"/>
      <c r="DJ35" s="100"/>
      <c r="DK35" s="100"/>
      <c r="DL35" s="100"/>
      <c r="DM35" s="100"/>
      <c r="DN35" s="100"/>
      <c r="DO35" s="104"/>
      <c r="DP35" s="106"/>
      <c r="DQ35" s="100"/>
      <c r="DR35" s="100"/>
      <c r="DS35" s="100"/>
      <c r="DT35" s="100"/>
      <c r="DU35" s="100"/>
      <c r="DV35" s="104"/>
      <c r="DW35" s="107"/>
      <c r="DX35" s="107"/>
      <c r="DY35" s="107"/>
      <c r="DZ35" s="107"/>
      <c r="EA35" s="107"/>
      <c r="EB35" s="107"/>
      <c r="EC35" s="107"/>
      <c r="ED35" s="107"/>
      <c r="EE35" s="107"/>
      <c r="EF35" s="107"/>
      <c r="EG35" s="107"/>
      <c r="EH35" s="107"/>
      <c r="EI35" s="107"/>
      <c r="EJ35" s="107"/>
      <c r="EK35" s="102"/>
      <c r="EL35" s="100"/>
      <c r="EM35" s="100"/>
      <c r="EN35" s="100"/>
      <c r="EO35" s="100"/>
      <c r="EP35" s="100"/>
      <c r="EQ35" s="104"/>
      <c r="ER35" s="106"/>
      <c r="ES35" s="100"/>
      <c r="ET35" s="100"/>
      <c r="EU35" s="100"/>
      <c r="EV35" s="100" t="s">
        <v>14</v>
      </c>
      <c r="EW35" s="100"/>
      <c r="EX35" s="101"/>
      <c r="EY35" s="106"/>
      <c r="EZ35" s="100"/>
      <c r="FA35" s="100"/>
      <c r="FB35" s="100"/>
      <c r="FC35" s="100"/>
      <c r="FD35" s="100"/>
      <c r="FE35" s="101"/>
      <c r="FF35" s="106"/>
      <c r="FG35" s="100"/>
      <c r="FH35" s="100"/>
      <c r="FI35" s="100"/>
      <c r="FJ35" s="100"/>
      <c r="FK35" s="100"/>
      <c r="FL35" s="101"/>
      <c r="FM35" s="106"/>
      <c r="FN35" s="100"/>
      <c r="FO35" s="100"/>
      <c r="FP35" s="100"/>
      <c r="FQ35" s="100"/>
      <c r="FR35" s="100"/>
      <c r="FS35" s="101"/>
      <c r="FT35" s="106"/>
      <c r="FU35" s="100"/>
      <c r="FV35" s="100"/>
      <c r="FW35" s="100"/>
      <c r="FX35" s="100"/>
      <c r="FY35" s="100"/>
      <c r="FZ35" s="101"/>
      <c r="GA35" s="106"/>
      <c r="GB35" s="100"/>
      <c r="GC35" s="100"/>
      <c r="GD35" s="100"/>
      <c r="GE35" s="100"/>
      <c r="GF35" s="100"/>
      <c r="GG35" s="101"/>
      <c r="GH35" s="106"/>
      <c r="GI35" s="100"/>
      <c r="GJ35" s="100"/>
      <c r="GK35" s="100"/>
      <c r="GL35" s="100"/>
      <c r="GM35" s="100"/>
      <c r="GN35" s="101"/>
      <c r="GO35" s="106"/>
      <c r="GP35" s="100"/>
      <c r="GQ35" s="100"/>
      <c r="GR35" s="100"/>
      <c r="GS35" s="100"/>
      <c r="GT35" s="100"/>
      <c r="GU35" s="101"/>
      <c r="GV35" s="106"/>
      <c r="GW35" s="100"/>
      <c r="GX35" s="100"/>
      <c r="GY35" s="100"/>
      <c r="GZ35" s="100"/>
      <c r="HA35" s="100"/>
      <c r="HB35" s="101"/>
      <c r="HC35" s="106"/>
      <c r="HD35" s="100"/>
      <c r="HE35" s="100"/>
      <c r="HF35" s="100"/>
      <c r="HG35" s="100"/>
      <c r="HH35" s="100"/>
      <c r="HI35" s="101"/>
      <c r="HJ35" s="106"/>
      <c r="HK35" s="100"/>
      <c r="HL35" s="100"/>
      <c r="HM35" s="100"/>
      <c r="HN35" s="100"/>
      <c r="HO35" s="100"/>
      <c r="HP35" s="110"/>
    </row>
    <row r="36" spans="2:224" ht="20.100000000000001" customHeight="1" x14ac:dyDescent="0.45">
      <c r="B36" s="76"/>
      <c r="C36" s="77" t="s">
        <v>46</v>
      </c>
      <c r="D36" s="78"/>
      <c r="E36" s="79"/>
      <c r="F36" s="80" t="s">
        <v>4</v>
      </c>
      <c r="G36" s="81" t="str">
        <f t="shared" ref="G36:G39" si="178">IFERROR(IF(MATCH("ra",O36:ZY36,1)&lt;MATCH("ra",O37:ZY37,1),"!",""),"")</f>
        <v/>
      </c>
      <c r="H36" s="82" t="s">
        <v>11</v>
      </c>
      <c r="I36" s="11">
        <f>IF(C36="","",COUNTIF(Echéancier!$O36:$ZZ36,"p"))</f>
        <v>1</v>
      </c>
      <c r="J36" s="20">
        <f t="shared" ref="J36" si="179">IFERROR(I36+J34,0)</f>
        <v>47</v>
      </c>
      <c r="K36" s="21"/>
      <c r="L36" s="21"/>
      <c r="M36" s="21"/>
      <c r="N36" s="21"/>
      <c r="O36" s="10"/>
      <c r="P36" s="10"/>
      <c r="Q36" s="10"/>
      <c r="R36" s="10"/>
      <c r="S36" s="10"/>
      <c r="T36" s="10"/>
      <c r="U36" s="103"/>
      <c r="V36" s="105"/>
      <c r="W36" s="10"/>
      <c r="X36" s="10"/>
      <c r="Y36" s="10"/>
      <c r="Z36" s="10"/>
      <c r="AA36" s="10"/>
      <c r="AB36" s="29"/>
      <c r="AC36" s="99"/>
      <c r="AD36" s="10"/>
      <c r="AE36" s="10"/>
      <c r="AF36" s="10"/>
      <c r="AG36" s="10"/>
      <c r="AH36" s="10"/>
      <c r="AI36" s="103"/>
      <c r="AJ36" s="105"/>
      <c r="AK36" s="10"/>
      <c r="AL36" s="10"/>
      <c r="AM36" s="10"/>
      <c r="AN36" s="10"/>
      <c r="AO36" s="10"/>
      <c r="AP36" s="103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99"/>
      <c r="BF36" s="10"/>
      <c r="BG36" s="10"/>
      <c r="BH36" s="10"/>
      <c r="BI36" s="10"/>
      <c r="BJ36" s="10"/>
      <c r="BK36" s="103"/>
      <c r="BL36" s="105"/>
      <c r="BM36" s="10"/>
      <c r="BN36" s="10"/>
      <c r="BO36" s="10"/>
      <c r="BP36" s="10"/>
      <c r="BQ36" s="10"/>
      <c r="BR36" s="29"/>
      <c r="BS36" s="99"/>
      <c r="BT36" s="10"/>
      <c r="BU36" s="10"/>
      <c r="BV36" s="10"/>
      <c r="BW36" s="10"/>
      <c r="BX36" s="10"/>
      <c r="BY36" s="103"/>
      <c r="BZ36" s="105"/>
      <c r="CA36" s="10"/>
      <c r="CB36" s="10"/>
      <c r="CC36" s="10"/>
      <c r="CD36" s="10"/>
      <c r="CE36" s="10"/>
      <c r="CF36" s="29"/>
      <c r="CG36" s="99"/>
      <c r="CH36" s="10"/>
      <c r="CI36" s="10"/>
      <c r="CJ36" s="10"/>
      <c r="CK36" s="10"/>
      <c r="CL36" s="10"/>
      <c r="CM36" s="103"/>
      <c r="CN36" s="105"/>
      <c r="CO36" s="10"/>
      <c r="CP36" s="10"/>
      <c r="CQ36" s="10"/>
      <c r="CR36" s="10"/>
      <c r="CS36" s="10"/>
      <c r="CT36" s="29"/>
      <c r="CU36" s="99"/>
      <c r="CV36" s="10"/>
      <c r="CW36" s="10"/>
      <c r="CX36" s="10"/>
      <c r="CY36" s="10"/>
      <c r="CZ36" s="10"/>
      <c r="DA36" s="103"/>
      <c r="DB36" s="105"/>
      <c r="DC36" s="10"/>
      <c r="DD36" s="10"/>
      <c r="DE36" s="10"/>
      <c r="DF36" s="10"/>
      <c r="DG36" s="10"/>
      <c r="DH36" s="29"/>
      <c r="DI36" s="99"/>
      <c r="DJ36" s="10"/>
      <c r="DK36" s="10"/>
      <c r="DL36" s="10"/>
      <c r="DM36" s="10"/>
      <c r="DN36" s="10"/>
      <c r="DO36" s="103"/>
      <c r="DP36" s="105"/>
      <c r="DQ36" s="10"/>
      <c r="DR36" s="10"/>
      <c r="DS36" s="10"/>
      <c r="DT36" s="10"/>
      <c r="DU36" s="10"/>
      <c r="DV36" s="103"/>
      <c r="DW36" s="107"/>
      <c r="DX36" s="107"/>
      <c r="DY36" s="107"/>
      <c r="DZ36" s="107"/>
      <c r="EA36" s="107"/>
      <c r="EB36" s="107"/>
      <c r="EC36" s="107"/>
      <c r="ED36" s="107"/>
      <c r="EE36" s="107"/>
      <c r="EF36" s="107"/>
      <c r="EG36" s="107"/>
      <c r="EH36" s="107"/>
      <c r="EI36" s="107"/>
      <c r="EJ36" s="107"/>
      <c r="EK36" s="99"/>
      <c r="EL36" s="10"/>
      <c r="EM36" s="10"/>
      <c r="EN36" s="10" t="s">
        <v>13</v>
      </c>
      <c r="EO36" s="10"/>
      <c r="EP36" s="10"/>
      <c r="EQ36" s="103"/>
      <c r="ER36" s="105"/>
      <c r="ES36" s="10"/>
      <c r="ET36" s="10"/>
      <c r="EU36" s="10"/>
      <c r="EV36" s="10"/>
      <c r="EW36" s="10"/>
      <c r="EX36" s="29"/>
      <c r="EY36" s="105"/>
      <c r="EZ36" s="10"/>
      <c r="FA36" s="10"/>
      <c r="FB36" s="10"/>
      <c r="FC36" s="10"/>
      <c r="FD36" s="10"/>
      <c r="FE36" s="29"/>
      <c r="FF36" s="105"/>
      <c r="FG36" s="10"/>
      <c r="FH36" s="10"/>
      <c r="FI36" s="10"/>
      <c r="FJ36" s="10"/>
      <c r="FK36" s="10"/>
      <c r="FL36" s="29"/>
      <c r="FM36" s="105"/>
      <c r="FN36" s="10"/>
      <c r="FO36" s="10"/>
      <c r="FP36" s="10"/>
      <c r="FQ36" s="10"/>
      <c r="FR36" s="10"/>
      <c r="FS36" s="29"/>
      <c r="FT36" s="105"/>
      <c r="FU36" s="10"/>
      <c r="FV36" s="10"/>
      <c r="FW36" s="10"/>
      <c r="FX36" s="10"/>
      <c r="FY36" s="10"/>
      <c r="FZ36" s="29"/>
      <c r="GA36" s="105"/>
      <c r="GB36" s="10"/>
      <c r="GC36" s="10"/>
      <c r="GD36" s="10"/>
      <c r="GE36" s="10"/>
      <c r="GF36" s="10"/>
      <c r="GG36" s="29"/>
      <c r="GH36" s="105"/>
      <c r="GI36" s="10"/>
      <c r="GJ36" s="10"/>
      <c r="GK36" s="10"/>
      <c r="GL36" s="10"/>
      <c r="GM36" s="10"/>
      <c r="GN36" s="29"/>
      <c r="GO36" s="105"/>
      <c r="GP36" s="10"/>
      <c r="GQ36" s="10"/>
      <c r="GR36" s="10"/>
      <c r="GS36" s="10"/>
      <c r="GT36" s="10"/>
      <c r="GU36" s="29"/>
      <c r="GV36" s="105"/>
      <c r="GW36" s="10"/>
      <c r="GX36" s="10"/>
      <c r="GY36" s="10"/>
      <c r="GZ36" s="10"/>
      <c r="HA36" s="10"/>
      <c r="HB36" s="29"/>
      <c r="HC36" s="105"/>
      <c r="HD36" s="10"/>
      <c r="HE36" s="10"/>
      <c r="HF36" s="10"/>
      <c r="HG36" s="10"/>
      <c r="HH36" s="10"/>
      <c r="HI36" s="29"/>
      <c r="HJ36" s="105"/>
      <c r="HK36" s="10"/>
      <c r="HL36" s="10"/>
      <c r="HM36" s="10"/>
      <c r="HN36" s="10"/>
      <c r="HO36" s="10"/>
      <c r="HP36" s="109"/>
    </row>
    <row r="37" spans="2:224" ht="20.100000000000001" customHeight="1" thickBot="1" x14ac:dyDescent="0.5">
      <c r="B37" s="83"/>
      <c r="C37" s="84"/>
      <c r="D37" s="85"/>
      <c r="E37" s="86"/>
      <c r="F37" s="87"/>
      <c r="G37" s="88"/>
      <c r="H37" s="89" t="s">
        <v>12</v>
      </c>
      <c r="I37" s="23">
        <f>IF(C36="","",COUNTIF(Echéancier!$O37:$ZZ37,"r"))</f>
        <v>1</v>
      </c>
      <c r="J37" s="90"/>
      <c r="K37" s="91">
        <f t="shared" ref="K37:K39" si="180">I37</f>
        <v>1</v>
      </c>
      <c r="L37" s="91">
        <f>IF(C36="","",COUNTIF(Echéancier!$O37:$EN37,"a"))</f>
        <v>0</v>
      </c>
      <c r="M37" s="91"/>
      <c r="N37" s="91"/>
      <c r="O37" s="100"/>
      <c r="P37" s="100"/>
      <c r="Q37" s="100"/>
      <c r="R37" s="100"/>
      <c r="S37" s="100"/>
      <c r="T37" s="100"/>
      <c r="U37" s="104"/>
      <c r="V37" s="106"/>
      <c r="W37" s="100"/>
      <c r="X37" s="100"/>
      <c r="Y37" s="100"/>
      <c r="Z37" s="100"/>
      <c r="AA37" s="100"/>
      <c r="AB37" s="101"/>
      <c r="AC37" s="102"/>
      <c r="AD37" s="100"/>
      <c r="AE37" s="100"/>
      <c r="AF37" s="100"/>
      <c r="AG37" s="100"/>
      <c r="AH37" s="100"/>
      <c r="AI37" s="104"/>
      <c r="AJ37" s="106"/>
      <c r="AK37" s="100"/>
      <c r="AL37" s="100"/>
      <c r="AM37" s="100"/>
      <c r="AN37" s="100"/>
      <c r="AO37" s="100"/>
      <c r="AP37" s="104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2"/>
      <c r="BF37" s="100"/>
      <c r="BG37" s="100"/>
      <c r="BH37" s="100"/>
      <c r="BI37" s="100"/>
      <c r="BJ37" s="100"/>
      <c r="BK37" s="104"/>
      <c r="BL37" s="106"/>
      <c r="BM37" s="100"/>
      <c r="BN37" s="100"/>
      <c r="BO37" s="100"/>
      <c r="BP37" s="100"/>
      <c r="BQ37" s="100"/>
      <c r="BR37" s="101"/>
      <c r="BS37" s="102"/>
      <c r="BT37" s="100"/>
      <c r="BU37" s="100"/>
      <c r="BV37" s="100"/>
      <c r="BW37" s="100"/>
      <c r="BX37" s="100"/>
      <c r="BY37" s="104"/>
      <c r="BZ37" s="106"/>
      <c r="CA37" s="100"/>
      <c r="CB37" s="100"/>
      <c r="CC37" s="100"/>
      <c r="CD37" s="100"/>
      <c r="CE37" s="100"/>
      <c r="CF37" s="101"/>
      <c r="CG37" s="102"/>
      <c r="CH37" s="100"/>
      <c r="CI37" s="100"/>
      <c r="CJ37" s="100"/>
      <c r="CK37" s="100"/>
      <c r="CL37" s="100"/>
      <c r="CM37" s="104"/>
      <c r="CN37" s="106"/>
      <c r="CO37" s="100"/>
      <c r="CP37" s="100"/>
      <c r="CQ37" s="100"/>
      <c r="CR37" s="100"/>
      <c r="CS37" s="100"/>
      <c r="CT37" s="101"/>
      <c r="CU37" s="102"/>
      <c r="CV37" s="100"/>
      <c r="CW37" s="100"/>
      <c r="CX37" s="100"/>
      <c r="CY37" s="100"/>
      <c r="CZ37" s="100"/>
      <c r="DA37" s="104"/>
      <c r="DB37" s="106"/>
      <c r="DC37" s="100"/>
      <c r="DD37" s="100"/>
      <c r="DE37" s="100"/>
      <c r="DF37" s="100"/>
      <c r="DG37" s="100"/>
      <c r="DH37" s="101"/>
      <c r="DI37" s="102"/>
      <c r="DJ37" s="100"/>
      <c r="DK37" s="100"/>
      <c r="DL37" s="100"/>
      <c r="DM37" s="100"/>
      <c r="DN37" s="100"/>
      <c r="DO37" s="104"/>
      <c r="DP37" s="106"/>
      <c r="DQ37" s="100"/>
      <c r="DR37" s="100"/>
      <c r="DS37" s="100"/>
      <c r="DT37" s="100"/>
      <c r="DU37" s="100"/>
      <c r="DV37" s="104"/>
      <c r="DW37" s="107"/>
      <c r="DX37" s="107"/>
      <c r="DY37" s="107"/>
      <c r="DZ37" s="107"/>
      <c r="EA37" s="107"/>
      <c r="EB37" s="107"/>
      <c r="EC37" s="107"/>
      <c r="ED37" s="107"/>
      <c r="EE37" s="107"/>
      <c r="EF37" s="107"/>
      <c r="EG37" s="107"/>
      <c r="EH37" s="107"/>
      <c r="EI37" s="107"/>
      <c r="EJ37" s="107"/>
      <c r="EK37" s="102"/>
      <c r="EL37" s="100"/>
      <c r="EM37" s="100"/>
      <c r="EN37" s="100" t="s">
        <v>14</v>
      </c>
      <c r="EO37" s="100"/>
      <c r="EP37" s="100"/>
      <c r="EQ37" s="104"/>
      <c r="ER37" s="106"/>
      <c r="ES37" s="100"/>
      <c r="ET37" s="100"/>
      <c r="EU37" s="100"/>
      <c r="EV37" s="100"/>
      <c r="EW37" s="100"/>
      <c r="EX37" s="101"/>
      <c r="EY37" s="106"/>
      <c r="EZ37" s="100"/>
      <c r="FA37" s="100"/>
      <c r="FB37" s="100"/>
      <c r="FC37" s="100"/>
      <c r="FD37" s="100"/>
      <c r="FE37" s="101"/>
      <c r="FF37" s="106"/>
      <c r="FG37" s="100"/>
      <c r="FH37" s="100"/>
      <c r="FI37" s="100"/>
      <c r="FJ37" s="100"/>
      <c r="FK37" s="100"/>
      <c r="FL37" s="101"/>
      <c r="FM37" s="106"/>
      <c r="FN37" s="100"/>
      <c r="FO37" s="100"/>
      <c r="FP37" s="100"/>
      <c r="FQ37" s="100"/>
      <c r="FR37" s="100"/>
      <c r="FS37" s="101"/>
      <c r="FT37" s="106"/>
      <c r="FU37" s="100"/>
      <c r="FV37" s="100"/>
      <c r="FW37" s="100"/>
      <c r="FX37" s="100"/>
      <c r="FY37" s="100"/>
      <c r="FZ37" s="101"/>
      <c r="GA37" s="106"/>
      <c r="GB37" s="100"/>
      <c r="GC37" s="100"/>
      <c r="GD37" s="100"/>
      <c r="GE37" s="100"/>
      <c r="GF37" s="100"/>
      <c r="GG37" s="101"/>
      <c r="GH37" s="106"/>
      <c r="GI37" s="100"/>
      <c r="GJ37" s="100"/>
      <c r="GK37" s="100"/>
      <c r="GL37" s="100"/>
      <c r="GM37" s="100"/>
      <c r="GN37" s="101"/>
      <c r="GO37" s="106"/>
      <c r="GP37" s="100"/>
      <c r="GQ37" s="100"/>
      <c r="GR37" s="100"/>
      <c r="GS37" s="100"/>
      <c r="GT37" s="100"/>
      <c r="GU37" s="101"/>
      <c r="GV37" s="106"/>
      <c r="GW37" s="100"/>
      <c r="GX37" s="100"/>
      <c r="GY37" s="100"/>
      <c r="GZ37" s="100"/>
      <c r="HA37" s="100"/>
      <c r="HB37" s="101"/>
      <c r="HC37" s="106"/>
      <c r="HD37" s="100"/>
      <c r="HE37" s="100"/>
      <c r="HF37" s="100"/>
      <c r="HG37" s="100"/>
      <c r="HH37" s="100"/>
      <c r="HI37" s="101"/>
      <c r="HJ37" s="106"/>
      <c r="HK37" s="100"/>
      <c r="HL37" s="100"/>
      <c r="HM37" s="100"/>
      <c r="HN37" s="100"/>
      <c r="HO37" s="100"/>
      <c r="HP37" s="110"/>
    </row>
    <row r="38" spans="2:224" ht="20.100000000000001" customHeight="1" x14ac:dyDescent="0.45">
      <c r="B38" s="76"/>
      <c r="C38" s="77" t="s">
        <v>47</v>
      </c>
      <c r="D38" s="78"/>
      <c r="E38" s="79"/>
      <c r="F38" s="80" t="s">
        <v>4</v>
      </c>
      <c r="G38" s="81" t="str">
        <f t="shared" ref="G38:G39" si="181">IFERROR(IF(MATCH("ra",O38:ZY38,1)&lt;MATCH("ra",O39:ZY39,1),"!",""),"")</f>
        <v/>
      </c>
      <c r="H38" s="82" t="s">
        <v>11</v>
      </c>
      <c r="I38" s="11">
        <f>IF(C38="","",COUNTIF(Echéancier!$O38:$ZZ38,"p"))</f>
        <v>1</v>
      </c>
      <c r="J38" s="20">
        <f t="shared" ref="J38" si="182">IFERROR(I38+J36,0)</f>
        <v>48</v>
      </c>
      <c r="K38" s="21"/>
      <c r="L38" s="21"/>
      <c r="M38" s="21"/>
      <c r="N38" s="21"/>
      <c r="O38" s="10"/>
      <c r="P38" s="10"/>
      <c r="Q38" s="10"/>
      <c r="R38" s="10"/>
      <c r="S38" s="10"/>
      <c r="T38" s="10"/>
      <c r="U38" s="103"/>
      <c r="V38" s="105"/>
      <c r="W38" s="10"/>
      <c r="X38" s="10"/>
      <c r="Y38" s="10"/>
      <c r="Z38" s="10"/>
      <c r="AA38" s="10"/>
      <c r="AB38" s="29"/>
      <c r="AC38" s="99"/>
      <c r="AD38" s="10"/>
      <c r="AE38" s="10"/>
      <c r="AF38" s="10"/>
      <c r="AG38" s="10"/>
      <c r="AH38" s="10"/>
      <c r="AI38" s="103"/>
      <c r="AJ38" s="105"/>
      <c r="AK38" s="10"/>
      <c r="AL38" s="10"/>
      <c r="AM38" s="10"/>
      <c r="AN38" s="10"/>
      <c r="AO38" s="10"/>
      <c r="AP38" s="103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99"/>
      <c r="BF38" s="10"/>
      <c r="BG38" s="10"/>
      <c r="BH38" s="10"/>
      <c r="BI38" s="10"/>
      <c r="BJ38" s="10"/>
      <c r="BK38" s="103"/>
      <c r="BL38" s="105"/>
      <c r="BM38" s="10"/>
      <c r="BN38" s="10"/>
      <c r="BO38" s="10"/>
      <c r="BP38" s="10"/>
      <c r="BQ38" s="10"/>
      <c r="BR38" s="29"/>
      <c r="BS38" s="99"/>
      <c r="BT38" s="10"/>
      <c r="BU38" s="10"/>
      <c r="BV38" s="10"/>
      <c r="BW38" s="10"/>
      <c r="BX38" s="10"/>
      <c r="BY38" s="103"/>
      <c r="BZ38" s="105"/>
      <c r="CA38" s="10"/>
      <c r="CB38" s="10"/>
      <c r="CC38" s="10"/>
      <c r="CD38" s="10"/>
      <c r="CE38" s="10"/>
      <c r="CF38" s="29"/>
      <c r="CG38" s="99"/>
      <c r="CH38" s="10"/>
      <c r="CI38" s="10"/>
      <c r="CJ38" s="10"/>
      <c r="CK38" s="10"/>
      <c r="CL38" s="10"/>
      <c r="CM38" s="103"/>
      <c r="CN38" s="105"/>
      <c r="CO38" s="10"/>
      <c r="CP38" s="10"/>
      <c r="CQ38" s="10"/>
      <c r="CR38" s="10"/>
      <c r="CS38" s="10"/>
      <c r="CT38" s="29"/>
      <c r="CU38" s="99"/>
      <c r="CV38" s="10"/>
      <c r="CW38" s="10"/>
      <c r="CX38" s="10"/>
      <c r="CY38" s="10"/>
      <c r="CZ38" s="10"/>
      <c r="DA38" s="103"/>
      <c r="DB38" s="105"/>
      <c r="DC38" s="10"/>
      <c r="DD38" s="10"/>
      <c r="DE38" s="10"/>
      <c r="DF38" s="10"/>
      <c r="DG38" s="10"/>
      <c r="DH38" s="29"/>
      <c r="DI38" s="99"/>
      <c r="DJ38" s="10"/>
      <c r="DK38" s="10"/>
      <c r="DL38" s="10"/>
      <c r="DM38" s="10"/>
      <c r="DN38" s="10"/>
      <c r="DO38" s="103"/>
      <c r="DP38" s="105"/>
      <c r="DQ38" s="10"/>
      <c r="DR38" s="10"/>
      <c r="DS38" s="10"/>
      <c r="DT38" s="10"/>
      <c r="DU38" s="10"/>
      <c r="DV38" s="103"/>
      <c r="DW38" s="107"/>
      <c r="DX38" s="107"/>
      <c r="DY38" s="107"/>
      <c r="DZ38" s="107"/>
      <c r="EA38" s="107"/>
      <c r="EB38" s="107"/>
      <c r="EC38" s="107"/>
      <c r="ED38" s="107"/>
      <c r="EE38" s="107"/>
      <c r="EF38" s="107"/>
      <c r="EG38" s="107"/>
      <c r="EH38" s="107"/>
      <c r="EI38" s="107"/>
      <c r="EJ38" s="107"/>
      <c r="EK38" s="99"/>
      <c r="EL38" s="10"/>
      <c r="EM38" s="10"/>
      <c r="EN38" s="10"/>
      <c r="EO38" s="10"/>
      <c r="EP38" s="10"/>
      <c r="EQ38" s="103"/>
      <c r="ER38" s="105"/>
      <c r="ES38" s="10"/>
      <c r="ET38" s="10"/>
      <c r="EU38" s="10"/>
      <c r="EV38" s="10"/>
      <c r="EW38" s="10"/>
      <c r="EX38" s="29"/>
      <c r="EY38" s="105"/>
      <c r="EZ38" s="10"/>
      <c r="FA38" s="10"/>
      <c r="FB38" s="10"/>
      <c r="FC38" s="10"/>
      <c r="FD38" s="10"/>
      <c r="FE38" s="29"/>
      <c r="FF38" s="105"/>
      <c r="FG38" s="10"/>
      <c r="FH38" s="10"/>
      <c r="FI38" s="10"/>
      <c r="FJ38" s="10"/>
      <c r="FK38" s="10"/>
      <c r="FL38" s="29"/>
      <c r="FM38" s="105"/>
      <c r="FN38" s="10"/>
      <c r="FO38" s="10"/>
      <c r="FP38" s="10"/>
      <c r="FQ38" s="10"/>
      <c r="FR38" s="10"/>
      <c r="FS38" s="29"/>
      <c r="FT38" s="105"/>
      <c r="FU38" s="10"/>
      <c r="FV38" s="10"/>
      <c r="FW38" s="10"/>
      <c r="FX38" s="10"/>
      <c r="FY38" s="10"/>
      <c r="FZ38" s="29"/>
      <c r="GA38" s="105"/>
      <c r="GB38" s="10" t="s">
        <v>13</v>
      </c>
      <c r="GC38" s="10"/>
      <c r="GD38" s="10"/>
      <c r="GE38" s="10"/>
      <c r="GF38" s="10"/>
      <c r="GG38" s="29"/>
      <c r="GH38" s="105"/>
      <c r="GI38" s="10"/>
      <c r="GJ38" s="10"/>
      <c r="GK38" s="10"/>
      <c r="GL38" s="10"/>
      <c r="GM38" s="10"/>
      <c r="GN38" s="29"/>
      <c r="GO38" s="105"/>
      <c r="GP38" s="10"/>
      <c r="GQ38" s="10"/>
      <c r="GR38" s="10"/>
      <c r="GS38" s="10"/>
      <c r="GT38" s="10"/>
      <c r="GU38" s="29"/>
      <c r="GV38" s="105"/>
      <c r="GW38" s="10"/>
      <c r="GX38" s="10"/>
      <c r="GY38" s="10"/>
      <c r="GZ38" s="10"/>
      <c r="HA38" s="10"/>
      <c r="HB38" s="29"/>
      <c r="HC38" s="105"/>
      <c r="HD38" s="10"/>
      <c r="HE38" s="10"/>
      <c r="HF38" s="10"/>
      <c r="HG38" s="10"/>
      <c r="HH38" s="10"/>
      <c r="HI38" s="29"/>
      <c r="HJ38" s="105"/>
      <c r="HK38" s="10"/>
      <c r="HL38" s="10"/>
      <c r="HM38" s="10"/>
      <c r="HN38" s="10"/>
      <c r="HO38" s="10"/>
      <c r="HP38" s="109"/>
    </row>
    <row r="39" spans="2:224" ht="20.100000000000001" customHeight="1" thickBot="1" x14ac:dyDescent="0.5">
      <c r="B39" s="83"/>
      <c r="C39" s="84"/>
      <c r="D39" s="85"/>
      <c r="E39" s="86"/>
      <c r="F39" s="87"/>
      <c r="G39" s="88"/>
      <c r="H39" s="89" t="s">
        <v>12</v>
      </c>
      <c r="I39" s="23">
        <f>IF(C38="","",COUNTIF(Echéancier!$O39:$ZZ39,"r"))</f>
        <v>1</v>
      </c>
      <c r="J39" s="90"/>
      <c r="K39" s="91">
        <f t="shared" ref="K39" si="183">I39</f>
        <v>1</v>
      </c>
      <c r="L39" s="91">
        <f>IF(C38="","",COUNTIF(Echéancier!$O39:$EN39,"a"))</f>
        <v>0</v>
      </c>
      <c r="M39" s="91"/>
      <c r="N39" s="91"/>
      <c r="O39" s="100"/>
      <c r="P39" s="100"/>
      <c r="Q39" s="100"/>
      <c r="R39" s="100"/>
      <c r="S39" s="100"/>
      <c r="T39" s="100"/>
      <c r="U39" s="104"/>
      <c r="V39" s="106"/>
      <c r="W39" s="100"/>
      <c r="X39" s="100"/>
      <c r="Y39" s="100"/>
      <c r="Z39" s="100"/>
      <c r="AA39" s="100"/>
      <c r="AB39" s="101"/>
      <c r="AC39" s="102"/>
      <c r="AD39" s="100"/>
      <c r="AE39" s="100"/>
      <c r="AF39" s="100"/>
      <c r="AG39" s="100"/>
      <c r="AH39" s="100"/>
      <c r="AI39" s="104"/>
      <c r="AJ39" s="106"/>
      <c r="AK39" s="100"/>
      <c r="AL39" s="100"/>
      <c r="AM39" s="100"/>
      <c r="AN39" s="100"/>
      <c r="AO39" s="100"/>
      <c r="AP39" s="104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2"/>
      <c r="BF39" s="100"/>
      <c r="BG39" s="100"/>
      <c r="BH39" s="100"/>
      <c r="BI39" s="100"/>
      <c r="BJ39" s="100"/>
      <c r="BK39" s="104"/>
      <c r="BL39" s="106"/>
      <c r="BM39" s="100"/>
      <c r="BN39" s="100"/>
      <c r="BO39" s="100"/>
      <c r="BP39" s="100"/>
      <c r="BQ39" s="100"/>
      <c r="BR39" s="101"/>
      <c r="BS39" s="102"/>
      <c r="BT39" s="100"/>
      <c r="BU39" s="100"/>
      <c r="BV39" s="100"/>
      <c r="BW39" s="100"/>
      <c r="BX39" s="100"/>
      <c r="BY39" s="104"/>
      <c r="BZ39" s="106"/>
      <c r="CA39" s="100"/>
      <c r="CB39" s="100"/>
      <c r="CC39" s="100"/>
      <c r="CD39" s="100"/>
      <c r="CE39" s="100"/>
      <c r="CF39" s="101"/>
      <c r="CG39" s="102"/>
      <c r="CH39" s="100"/>
      <c r="CI39" s="100"/>
      <c r="CJ39" s="100"/>
      <c r="CK39" s="100"/>
      <c r="CL39" s="100"/>
      <c r="CM39" s="104"/>
      <c r="CN39" s="106"/>
      <c r="CO39" s="100"/>
      <c r="CP39" s="100"/>
      <c r="CQ39" s="100"/>
      <c r="CR39" s="100"/>
      <c r="CS39" s="100"/>
      <c r="CT39" s="101"/>
      <c r="CU39" s="102"/>
      <c r="CV39" s="100"/>
      <c r="CW39" s="100"/>
      <c r="CX39" s="100"/>
      <c r="CY39" s="100"/>
      <c r="CZ39" s="100"/>
      <c r="DA39" s="104"/>
      <c r="DB39" s="106"/>
      <c r="DC39" s="100"/>
      <c r="DD39" s="100"/>
      <c r="DE39" s="100"/>
      <c r="DF39" s="100"/>
      <c r="DG39" s="100"/>
      <c r="DH39" s="101"/>
      <c r="DI39" s="102"/>
      <c r="DJ39" s="100"/>
      <c r="DK39" s="100"/>
      <c r="DL39" s="100"/>
      <c r="DM39" s="100"/>
      <c r="DN39" s="100"/>
      <c r="DO39" s="104"/>
      <c r="DP39" s="106"/>
      <c r="DQ39" s="100"/>
      <c r="DR39" s="100"/>
      <c r="DS39" s="100"/>
      <c r="DT39" s="100"/>
      <c r="DU39" s="100"/>
      <c r="DV39" s="104"/>
      <c r="DW39" s="107"/>
      <c r="DX39" s="107"/>
      <c r="DY39" s="107"/>
      <c r="DZ39" s="107"/>
      <c r="EA39" s="107"/>
      <c r="EB39" s="107"/>
      <c r="EC39" s="107"/>
      <c r="ED39" s="107"/>
      <c r="EE39" s="107"/>
      <c r="EF39" s="107"/>
      <c r="EG39" s="107"/>
      <c r="EH39" s="107"/>
      <c r="EI39" s="107"/>
      <c r="EJ39" s="107"/>
      <c r="EK39" s="102"/>
      <c r="EL39" s="100"/>
      <c r="EM39" s="100"/>
      <c r="EN39" s="100"/>
      <c r="EO39" s="100"/>
      <c r="EP39" s="100"/>
      <c r="EQ39" s="104"/>
      <c r="ER39" s="106"/>
      <c r="ES39" s="100"/>
      <c r="ET39" s="100"/>
      <c r="EU39" s="100"/>
      <c r="EV39" s="100"/>
      <c r="EW39" s="100"/>
      <c r="EX39" s="101"/>
      <c r="EY39" s="106"/>
      <c r="EZ39" s="100"/>
      <c r="FA39" s="100"/>
      <c r="FB39" s="100"/>
      <c r="FC39" s="100"/>
      <c r="FD39" s="100"/>
      <c r="FE39" s="101"/>
      <c r="FF39" s="106"/>
      <c r="FG39" s="100"/>
      <c r="FH39" s="100"/>
      <c r="FI39" s="100"/>
      <c r="FJ39" s="100"/>
      <c r="FK39" s="100"/>
      <c r="FL39" s="101"/>
      <c r="FM39" s="106"/>
      <c r="FN39" s="100"/>
      <c r="FO39" s="100"/>
      <c r="FP39" s="100"/>
      <c r="FQ39" s="100"/>
      <c r="FR39" s="100"/>
      <c r="FS39" s="101"/>
      <c r="FT39" s="106"/>
      <c r="FU39" s="100"/>
      <c r="FV39" s="100"/>
      <c r="FW39" s="100"/>
      <c r="FX39" s="100"/>
      <c r="FY39" s="100"/>
      <c r="FZ39" s="101"/>
      <c r="GA39" s="106"/>
      <c r="GB39" s="100" t="s">
        <v>14</v>
      </c>
      <c r="GC39" s="100"/>
      <c r="GD39" s="100"/>
      <c r="GE39" s="100"/>
      <c r="GF39" s="100"/>
      <c r="GG39" s="101"/>
      <c r="GH39" s="106"/>
      <c r="GI39" s="100"/>
      <c r="GJ39" s="100"/>
      <c r="GK39" s="100"/>
      <c r="GL39" s="100"/>
      <c r="GM39" s="100"/>
      <c r="GN39" s="101"/>
      <c r="GO39" s="106"/>
      <c r="GP39" s="100"/>
      <c r="GQ39" s="100"/>
      <c r="GR39" s="100"/>
      <c r="GS39" s="100"/>
      <c r="GT39" s="100"/>
      <c r="GU39" s="101"/>
      <c r="GV39" s="106"/>
      <c r="GW39" s="100"/>
      <c r="GX39" s="100"/>
      <c r="GY39" s="100"/>
      <c r="GZ39" s="100"/>
      <c r="HA39" s="100"/>
      <c r="HB39" s="101"/>
      <c r="HC39" s="106"/>
      <c r="HD39" s="100"/>
      <c r="HE39" s="100"/>
      <c r="HF39" s="100"/>
      <c r="HG39" s="100"/>
      <c r="HH39" s="100"/>
      <c r="HI39" s="101"/>
      <c r="HJ39" s="106"/>
      <c r="HK39" s="100"/>
      <c r="HL39" s="100"/>
      <c r="HM39" s="100"/>
      <c r="HN39" s="100"/>
      <c r="HO39" s="100"/>
      <c r="HP39" s="110"/>
    </row>
    <row r="40" spans="2:224" ht="20.100000000000001" customHeight="1" x14ac:dyDescent="0.45">
      <c r="O40"/>
      <c r="P40"/>
      <c r="Q40"/>
      <c r="R40"/>
      <c r="S40"/>
      <c r="T40"/>
      <c r="U40"/>
      <c r="V40"/>
      <c r="W40"/>
      <c r="X40"/>
    </row>
    <row r="41" spans="2:224" ht="20.100000000000001" customHeight="1" x14ac:dyDescent="0.45">
      <c r="O41"/>
      <c r="P41"/>
      <c r="Q41"/>
      <c r="R41"/>
      <c r="S41"/>
      <c r="T41"/>
      <c r="U41"/>
      <c r="V41"/>
      <c r="W41"/>
      <c r="X41"/>
    </row>
    <row r="42" spans="2:224" ht="20.100000000000001" customHeight="1" x14ac:dyDescent="0.45">
      <c r="O42"/>
      <c r="P42"/>
      <c r="Q42"/>
      <c r="R42"/>
      <c r="S42"/>
      <c r="T42"/>
      <c r="U42"/>
      <c r="V42"/>
      <c r="W42"/>
      <c r="X42"/>
    </row>
    <row r="43" spans="2:224" ht="20.100000000000001" customHeight="1" x14ac:dyDescent="0.45">
      <c r="O43"/>
      <c r="P43"/>
      <c r="Q43"/>
      <c r="R43"/>
      <c r="S43"/>
      <c r="T43"/>
      <c r="U43"/>
      <c r="V43"/>
      <c r="W43"/>
      <c r="X43"/>
    </row>
    <row r="44" spans="2:224" ht="20.100000000000001" customHeight="1" x14ac:dyDescent="0.45">
      <c r="O44"/>
      <c r="P44"/>
      <c r="Q44"/>
      <c r="R44"/>
      <c r="S44"/>
      <c r="T44"/>
      <c r="U44"/>
      <c r="V44"/>
      <c r="W44"/>
      <c r="X44"/>
    </row>
    <row r="45" spans="2:224" ht="20.100000000000001" customHeight="1" x14ac:dyDescent="0.45">
      <c r="O45"/>
      <c r="P45"/>
      <c r="Q45"/>
      <c r="R45"/>
      <c r="S45"/>
      <c r="T45"/>
      <c r="U45"/>
      <c r="V45"/>
      <c r="W45"/>
      <c r="X45"/>
    </row>
    <row r="46" spans="2:224" ht="20.100000000000001" customHeight="1" x14ac:dyDescent="0.45">
      <c r="O46"/>
      <c r="P46"/>
      <c r="Q46"/>
      <c r="R46"/>
      <c r="S46"/>
      <c r="T46"/>
      <c r="U46"/>
      <c r="V46"/>
      <c r="W46"/>
      <c r="X46"/>
    </row>
    <row r="47" spans="2:224" ht="20.100000000000001" customHeight="1" x14ac:dyDescent="0.45">
      <c r="O47"/>
      <c r="P47"/>
      <c r="Q47"/>
      <c r="R47"/>
      <c r="S47"/>
      <c r="T47"/>
      <c r="U47"/>
      <c r="V47"/>
      <c r="W47"/>
      <c r="X47"/>
    </row>
    <row r="48" spans="2:224" ht="20.100000000000001" customHeight="1" x14ac:dyDescent="0.45">
      <c r="O48"/>
      <c r="P48"/>
      <c r="Q48"/>
      <c r="R48"/>
      <c r="S48"/>
      <c r="T48"/>
      <c r="U48"/>
      <c r="V48"/>
      <c r="W48"/>
      <c r="X48"/>
    </row>
    <row r="49" customFormat="1" ht="20.100000000000001" customHeight="1" x14ac:dyDescent="0.45"/>
    <row r="50" customFormat="1" ht="20.100000000000001" customHeight="1" x14ac:dyDescent="0.45"/>
    <row r="51" customFormat="1" ht="20.100000000000001" customHeight="1" x14ac:dyDescent="0.45"/>
    <row r="52" customFormat="1" ht="20.100000000000001" customHeight="1" x14ac:dyDescent="0.45"/>
    <row r="53" customFormat="1" ht="20.100000000000001" customHeight="1" x14ac:dyDescent="0.45"/>
    <row r="54" customFormat="1" ht="20.100000000000001" customHeight="1" x14ac:dyDescent="0.45"/>
    <row r="55" customFormat="1" ht="20.100000000000001" customHeight="1" x14ac:dyDescent="0.45"/>
    <row r="56" customFormat="1" ht="20.100000000000001" customHeight="1" x14ac:dyDescent="0.45"/>
    <row r="57" customFormat="1" ht="20.100000000000001" customHeight="1" x14ac:dyDescent="0.45"/>
    <row r="58" customFormat="1" ht="20.100000000000001" customHeight="1" x14ac:dyDescent="0.45"/>
    <row r="59" customFormat="1" ht="20.100000000000001" customHeight="1" x14ac:dyDescent="0.45"/>
    <row r="60" customFormat="1" ht="20.100000000000001" customHeight="1" x14ac:dyDescent="0.45"/>
    <row r="61" customFormat="1" ht="20.100000000000001" customHeight="1" x14ac:dyDescent="0.45"/>
    <row r="62" customFormat="1" ht="20.100000000000001" customHeight="1" x14ac:dyDescent="0.45"/>
    <row r="63" customFormat="1" ht="20.100000000000001" customHeight="1" x14ac:dyDescent="0.45"/>
    <row r="64" customFormat="1" ht="20.100000000000001" customHeight="1" x14ac:dyDescent="0.45"/>
    <row r="65" customFormat="1" ht="20.100000000000001" customHeight="1" x14ac:dyDescent="0.45"/>
    <row r="66" customFormat="1" ht="20.100000000000001" customHeight="1" x14ac:dyDescent="0.45"/>
    <row r="67" customFormat="1" ht="20.100000000000001" customHeight="1" x14ac:dyDescent="0.45"/>
    <row r="68" customFormat="1" ht="20.100000000000001" customHeight="1" x14ac:dyDescent="0.45"/>
    <row r="69" customFormat="1" ht="20.100000000000001" customHeight="1" x14ac:dyDescent="0.45"/>
    <row r="70" customFormat="1" ht="20.100000000000001" customHeight="1" x14ac:dyDescent="0.45"/>
    <row r="71" customFormat="1" ht="20.100000000000001" customHeight="1" x14ac:dyDescent="0.45"/>
    <row r="72" customFormat="1" ht="20.100000000000001" customHeight="1" x14ac:dyDescent="0.45"/>
    <row r="73" customFormat="1" ht="20.100000000000001" customHeight="1" x14ac:dyDescent="0.45"/>
    <row r="74" customFormat="1" ht="20.100000000000001" customHeight="1" x14ac:dyDescent="0.45"/>
    <row r="75" customFormat="1" ht="20.100000000000001" customHeight="1" x14ac:dyDescent="0.45"/>
    <row r="76" customFormat="1" ht="20.100000000000001" customHeight="1" x14ac:dyDescent="0.45"/>
    <row r="77" customFormat="1" ht="20.100000000000001" customHeight="1" x14ac:dyDescent="0.45"/>
    <row r="78" customFormat="1" ht="20.100000000000001" customHeight="1" x14ac:dyDescent="0.45"/>
    <row r="79" customFormat="1" ht="20.100000000000001" customHeight="1" x14ac:dyDescent="0.45"/>
    <row r="80" customFormat="1" ht="20.100000000000001" customHeight="1" x14ac:dyDescent="0.45"/>
    <row r="81" customFormat="1" ht="20.100000000000001" customHeight="1" x14ac:dyDescent="0.45"/>
    <row r="82" customFormat="1" ht="20.100000000000001" customHeight="1" x14ac:dyDescent="0.45"/>
    <row r="83" customFormat="1" ht="20.100000000000001" customHeight="1" x14ac:dyDescent="0.45"/>
    <row r="84" customFormat="1" ht="20.100000000000001" customHeight="1" x14ac:dyDescent="0.45"/>
    <row r="85" customFormat="1" ht="20.100000000000001" customHeight="1" x14ac:dyDescent="0.45"/>
    <row r="86" customFormat="1" ht="20.100000000000001" customHeight="1" x14ac:dyDescent="0.45"/>
    <row r="87" customFormat="1" ht="20.100000000000001" customHeight="1" x14ac:dyDescent="0.45"/>
    <row r="88" customFormat="1" ht="20.100000000000001" customHeight="1" x14ac:dyDescent="0.45"/>
    <row r="89" customFormat="1" ht="20.100000000000001" customHeight="1" x14ac:dyDescent="0.45"/>
    <row r="90" customFormat="1" ht="20.100000000000001" customHeight="1" x14ac:dyDescent="0.45"/>
    <row r="91" customFormat="1" ht="20.100000000000001" customHeight="1" x14ac:dyDescent="0.45"/>
    <row r="92" customFormat="1" ht="20.100000000000001" customHeight="1" x14ac:dyDescent="0.45"/>
    <row r="93" customFormat="1" ht="20.100000000000001" customHeight="1" x14ac:dyDescent="0.45"/>
    <row r="94" customFormat="1" ht="20.100000000000001" customHeight="1" x14ac:dyDescent="0.45"/>
    <row r="95" customFormat="1" ht="20.100000000000001" customHeight="1" x14ac:dyDescent="0.45"/>
    <row r="96" customFormat="1" ht="20.100000000000001" customHeight="1" x14ac:dyDescent="0.45"/>
    <row r="97" customFormat="1" ht="20.100000000000001" customHeight="1" x14ac:dyDescent="0.45"/>
    <row r="98" customFormat="1" ht="20.100000000000001" customHeight="1" x14ac:dyDescent="0.45"/>
    <row r="99" customFormat="1" ht="20.100000000000001" customHeight="1" x14ac:dyDescent="0.45"/>
    <row r="100" customFormat="1" ht="20.100000000000001" customHeight="1" x14ac:dyDescent="0.45"/>
    <row r="101" customFormat="1" ht="20.100000000000001" customHeight="1" x14ac:dyDescent="0.45"/>
    <row r="102" customFormat="1" ht="20.100000000000001" customHeight="1" x14ac:dyDescent="0.45"/>
    <row r="103" customFormat="1" ht="20.100000000000001" customHeight="1" x14ac:dyDescent="0.45"/>
    <row r="104" customFormat="1" ht="20.100000000000001" customHeight="1" x14ac:dyDescent="0.45"/>
    <row r="105" customFormat="1" ht="20.100000000000001" customHeight="1" x14ac:dyDescent="0.45"/>
    <row r="106" customFormat="1" ht="20.100000000000001" customHeight="1" x14ac:dyDescent="0.45"/>
    <row r="107" customFormat="1" ht="20.100000000000001" customHeight="1" x14ac:dyDescent="0.45"/>
    <row r="108" customFormat="1" ht="20.100000000000001" customHeight="1" x14ac:dyDescent="0.45"/>
    <row r="109" customFormat="1" ht="20.100000000000001" customHeight="1" x14ac:dyDescent="0.45"/>
    <row r="110" customFormat="1" ht="20.100000000000001" customHeight="1" x14ac:dyDescent="0.45"/>
    <row r="111" customFormat="1" ht="20.100000000000001" customHeight="1" x14ac:dyDescent="0.45"/>
    <row r="112" customFormat="1" ht="20.100000000000001" customHeight="1" x14ac:dyDescent="0.45"/>
    <row r="113" customFormat="1" ht="20.100000000000001" customHeight="1" x14ac:dyDescent="0.45"/>
    <row r="114" customFormat="1" ht="20.100000000000001" customHeight="1" x14ac:dyDescent="0.45"/>
    <row r="115" customFormat="1" ht="20.100000000000001" customHeight="1" x14ac:dyDescent="0.45"/>
    <row r="116" customFormat="1" ht="20.100000000000001" customHeight="1" x14ac:dyDescent="0.45"/>
    <row r="117" customFormat="1" ht="20.100000000000001" customHeight="1" x14ac:dyDescent="0.45"/>
    <row r="118" customFormat="1" ht="20.100000000000001" customHeight="1" x14ac:dyDescent="0.45"/>
    <row r="119" customFormat="1" ht="20.100000000000001" customHeight="1" x14ac:dyDescent="0.45"/>
    <row r="120" customFormat="1" ht="20.100000000000001" customHeight="1" x14ac:dyDescent="0.45"/>
    <row r="121" customFormat="1" ht="20.100000000000001" customHeight="1" x14ac:dyDescent="0.45"/>
    <row r="122" customFormat="1" ht="20.100000000000001" customHeight="1" x14ac:dyDescent="0.45"/>
    <row r="123" customFormat="1" ht="20.100000000000001" customHeight="1" x14ac:dyDescent="0.45"/>
    <row r="124" customFormat="1" ht="20.100000000000001" customHeight="1" x14ac:dyDescent="0.45"/>
    <row r="125" customFormat="1" ht="20.100000000000001" customHeight="1" x14ac:dyDescent="0.45"/>
    <row r="126" customFormat="1" ht="20.100000000000001" customHeight="1" x14ac:dyDescent="0.45"/>
    <row r="127" customFormat="1" ht="20.100000000000001" customHeight="1" x14ac:dyDescent="0.45"/>
    <row r="128" customFormat="1" ht="20.100000000000001" customHeight="1" x14ac:dyDescent="0.45"/>
    <row r="129" customFormat="1" ht="20.100000000000001" customHeight="1" x14ac:dyDescent="0.45"/>
    <row r="130" customFormat="1" ht="20.100000000000001" customHeight="1" x14ac:dyDescent="0.45"/>
    <row r="131" customFormat="1" ht="20.100000000000001" customHeight="1" x14ac:dyDescent="0.45"/>
    <row r="132" customFormat="1" ht="20.100000000000001" customHeight="1" x14ac:dyDescent="0.45"/>
    <row r="133" customFormat="1" ht="20.100000000000001" customHeight="1" x14ac:dyDescent="0.45"/>
    <row r="134" customFormat="1" ht="20.100000000000001" customHeight="1" x14ac:dyDescent="0.45"/>
    <row r="135" customFormat="1" ht="20.100000000000001" customHeight="1" x14ac:dyDescent="0.45"/>
    <row r="136" customFormat="1" ht="20.100000000000001" customHeight="1" x14ac:dyDescent="0.45"/>
    <row r="137" customFormat="1" ht="20.100000000000001" customHeight="1" x14ac:dyDescent="0.45"/>
    <row r="138" customFormat="1" ht="20.100000000000001" customHeight="1" x14ac:dyDescent="0.45"/>
    <row r="139" customFormat="1" ht="20.100000000000001" customHeight="1" x14ac:dyDescent="0.45"/>
    <row r="140" customFormat="1" ht="20.100000000000001" customHeight="1" x14ac:dyDescent="0.45"/>
    <row r="141" customFormat="1" ht="20.100000000000001" customHeight="1" x14ac:dyDescent="0.45"/>
    <row r="142" customFormat="1" ht="20.100000000000001" customHeight="1" x14ac:dyDescent="0.45"/>
    <row r="143" customFormat="1" ht="20.100000000000001" customHeight="1" x14ac:dyDescent="0.45"/>
    <row r="144" customFormat="1" ht="20.100000000000001" customHeight="1" x14ac:dyDescent="0.45"/>
    <row r="145" customFormat="1" ht="20.100000000000001" customHeight="1" x14ac:dyDescent="0.45"/>
    <row r="146" customFormat="1" ht="20.100000000000001" customHeight="1" x14ac:dyDescent="0.45"/>
    <row r="147" customFormat="1" ht="20.100000000000001" customHeight="1" x14ac:dyDescent="0.45"/>
    <row r="148" customFormat="1" ht="20.100000000000001" customHeight="1" x14ac:dyDescent="0.45"/>
    <row r="149" customFormat="1" ht="20.100000000000001" customHeight="1" x14ac:dyDescent="0.45"/>
    <row r="150" customFormat="1" ht="20.100000000000001" customHeight="1" x14ac:dyDescent="0.45"/>
    <row r="151" customFormat="1" ht="20.100000000000001" customHeight="1" x14ac:dyDescent="0.45"/>
    <row r="152" customFormat="1" ht="20.100000000000001" customHeight="1" x14ac:dyDescent="0.45"/>
    <row r="153" customFormat="1" ht="20.100000000000001" customHeight="1" x14ac:dyDescent="0.45"/>
    <row r="154" customFormat="1" ht="20.100000000000001" customHeight="1" x14ac:dyDescent="0.45"/>
    <row r="155" customFormat="1" ht="20.100000000000001" customHeight="1" x14ac:dyDescent="0.45"/>
    <row r="156" customFormat="1" ht="20.100000000000001" customHeight="1" x14ac:dyDescent="0.45"/>
    <row r="157" customFormat="1" ht="20.100000000000001" customHeight="1" x14ac:dyDescent="0.45"/>
    <row r="158" customFormat="1" ht="20.100000000000001" customHeight="1" x14ac:dyDescent="0.45"/>
    <row r="159" customFormat="1" ht="20.100000000000001" customHeight="1" x14ac:dyDescent="0.45"/>
    <row r="160" customFormat="1" ht="20.100000000000001" customHeight="1" x14ac:dyDescent="0.45"/>
    <row r="161" customFormat="1" ht="20.100000000000001" customHeight="1" x14ac:dyDescent="0.45"/>
    <row r="162" customFormat="1" ht="20.100000000000001" customHeight="1" x14ac:dyDescent="0.45"/>
    <row r="163" customFormat="1" ht="20.100000000000001" customHeight="1" x14ac:dyDescent="0.45"/>
    <row r="164" customFormat="1" ht="20.100000000000001" customHeight="1" x14ac:dyDescent="0.45"/>
    <row r="165" customFormat="1" ht="20.100000000000001" customHeight="1" x14ac:dyDescent="0.45"/>
    <row r="166" customFormat="1" ht="20.100000000000001" customHeight="1" x14ac:dyDescent="0.45"/>
    <row r="167" customFormat="1" ht="20.100000000000001" customHeight="1" x14ac:dyDescent="0.45"/>
    <row r="168" customFormat="1" ht="20.100000000000001" customHeight="1" x14ac:dyDescent="0.45"/>
    <row r="169" customFormat="1" ht="20.100000000000001" customHeight="1" x14ac:dyDescent="0.45"/>
    <row r="170" customFormat="1" ht="20.100000000000001" customHeight="1" x14ac:dyDescent="0.45"/>
    <row r="171" customFormat="1" ht="20.100000000000001" customHeight="1" x14ac:dyDescent="0.45"/>
    <row r="172" customFormat="1" ht="20.100000000000001" customHeight="1" x14ac:dyDescent="0.45"/>
    <row r="173" customFormat="1" ht="20.100000000000001" customHeight="1" x14ac:dyDescent="0.45"/>
    <row r="174" customFormat="1" ht="20.100000000000001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</sheetData>
  <mergeCells count="198">
    <mergeCell ref="B36:B37"/>
    <mergeCell ref="C36:C37"/>
    <mergeCell ref="D36:D37"/>
    <mergeCell ref="E36:E37"/>
    <mergeCell ref="F36:F37"/>
    <mergeCell ref="G36:G37"/>
    <mergeCell ref="AQ12:BD39"/>
    <mergeCell ref="DW12:EJ39"/>
    <mergeCell ref="EY7:FE7"/>
    <mergeCell ref="FF7:FL7"/>
    <mergeCell ref="FM7:FS7"/>
    <mergeCell ref="FT7:FZ7"/>
    <mergeCell ref="GA7:GG7"/>
    <mergeCell ref="GH7:GN7"/>
    <mergeCell ref="GO7:GU7"/>
    <mergeCell ref="GA9:GG10"/>
    <mergeCell ref="GH9:GN10"/>
    <mergeCell ref="GO9:GU10"/>
    <mergeCell ref="GV9:HB10"/>
    <mergeCell ref="HC9:HI10"/>
    <mergeCell ref="HJ9:HP10"/>
    <mergeCell ref="V9:AB10"/>
    <mergeCell ref="AC9:AI10"/>
    <mergeCell ref="AJ9:AP10"/>
    <mergeCell ref="AQ9:AW10"/>
    <mergeCell ref="AX9:BD10"/>
    <mergeCell ref="BE9:BK10"/>
    <mergeCell ref="BL9:BR10"/>
    <mergeCell ref="BS9:BY10"/>
    <mergeCell ref="BZ9:CF10"/>
    <mergeCell ref="CG9:CM10"/>
    <mergeCell ref="CN9:CT10"/>
    <mergeCell ref="CU9:DA10"/>
    <mergeCell ref="DB9:DH10"/>
    <mergeCell ref="DI9:DO10"/>
    <mergeCell ref="DP9:DV10"/>
    <mergeCell ref="DW9:EC10"/>
    <mergeCell ref="ED9:EJ10"/>
    <mergeCell ref="EK9:EQ10"/>
    <mergeCell ref="ER9:EX10"/>
    <mergeCell ref="EY9:FE10"/>
    <mergeCell ref="FF9:FL10"/>
    <mergeCell ref="FM9:FS10"/>
    <mergeCell ref="FT9:FZ10"/>
    <mergeCell ref="FF8:FL8"/>
    <mergeCell ref="FM8:FS8"/>
    <mergeCell ref="FT8:FZ8"/>
    <mergeCell ref="GA8:GG8"/>
    <mergeCell ref="GH8:GN8"/>
    <mergeCell ref="GO8:GU8"/>
    <mergeCell ref="GV8:HB8"/>
    <mergeCell ref="HC8:HI8"/>
    <mergeCell ref="HJ8:HP8"/>
    <mergeCell ref="GV7:HB7"/>
    <mergeCell ref="HC7:HI7"/>
    <mergeCell ref="HJ7:HP7"/>
    <mergeCell ref="V8:AB8"/>
    <mergeCell ref="AC8:AI8"/>
    <mergeCell ref="AJ8:AP8"/>
    <mergeCell ref="AQ8:AW8"/>
    <mergeCell ref="AX8:BD8"/>
    <mergeCell ref="BE8:BK8"/>
    <mergeCell ref="BL8:BR8"/>
    <mergeCell ref="BS8:BY8"/>
    <mergeCell ref="BZ8:CF8"/>
    <mergeCell ref="CG8:CM8"/>
    <mergeCell ref="CN8:CT8"/>
    <mergeCell ref="CU8:DA8"/>
    <mergeCell ref="DB8:DH8"/>
    <mergeCell ref="DI8:DO8"/>
    <mergeCell ref="DP8:DV8"/>
    <mergeCell ref="DW8:EC8"/>
    <mergeCell ref="ED8:EJ8"/>
    <mergeCell ref="EK8:EQ8"/>
    <mergeCell ref="ER8:EX8"/>
    <mergeCell ref="EY8:FE8"/>
    <mergeCell ref="EK7:EQ7"/>
    <mergeCell ref="ER7:EX7"/>
    <mergeCell ref="C3:G3"/>
    <mergeCell ref="C4:G4"/>
    <mergeCell ref="C5:G5"/>
    <mergeCell ref="I9:I11"/>
    <mergeCell ref="H8:I8"/>
    <mergeCell ref="O8:U8"/>
    <mergeCell ref="O7:U7"/>
    <mergeCell ref="O9:U10"/>
    <mergeCell ref="V7:AB7"/>
    <mergeCell ref="AC7:AI7"/>
    <mergeCell ref="AJ7:AP7"/>
    <mergeCell ref="AQ7:AW7"/>
    <mergeCell ref="AX7:BD7"/>
    <mergeCell ref="BE7:BK7"/>
    <mergeCell ref="BL7:BR7"/>
    <mergeCell ref="BS7:BY7"/>
    <mergeCell ref="BZ7:CF7"/>
    <mergeCell ref="D7:D11"/>
    <mergeCell ref="E7:E11"/>
    <mergeCell ref="F7:F11"/>
    <mergeCell ref="G7:G11"/>
    <mergeCell ref="L7:L11"/>
    <mergeCell ref="M7:M11"/>
    <mergeCell ref="N7:N11"/>
    <mergeCell ref="J7:J11"/>
    <mergeCell ref="K7:K11"/>
    <mergeCell ref="CG7:CM7"/>
    <mergeCell ref="CN7:CT7"/>
    <mergeCell ref="CU7:DA7"/>
    <mergeCell ref="DB7:DH7"/>
    <mergeCell ref="DI7:DO7"/>
    <mergeCell ref="DP7:DV7"/>
    <mergeCell ref="DW7:EC7"/>
    <mergeCell ref="ED7:EJ7"/>
    <mergeCell ref="O2:P2"/>
    <mergeCell ref="Q2:AC2"/>
    <mergeCell ref="B12:B13"/>
    <mergeCell ref="B14:B15"/>
    <mergeCell ref="C14:C15"/>
    <mergeCell ref="D14:D15"/>
    <mergeCell ref="C12:C13"/>
    <mergeCell ref="E12:E13"/>
    <mergeCell ref="D12:D13"/>
    <mergeCell ref="F12:F13"/>
    <mergeCell ref="G12:G13"/>
    <mergeCell ref="F18:F19"/>
    <mergeCell ref="G18:G19"/>
    <mergeCell ref="B16:B17"/>
    <mergeCell ref="C16:C17"/>
    <mergeCell ref="D16:D17"/>
    <mergeCell ref="E16:E17"/>
    <mergeCell ref="F16:F17"/>
    <mergeCell ref="E14:E15"/>
    <mergeCell ref="F14:F15"/>
    <mergeCell ref="G14:G15"/>
    <mergeCell ref="B20:B21"/>
    <mergeCell ref="C20:C21"/>
    <mergeCell ref="D20:D21"/>
    <mergeCell ref="E20:E21"/>
    <mergeCell ref="F20:F21"/>
    <mergeCell ref="G20:G21"/>
    <mergeCell ref="G16:G17"/>
    <mergeCell ref="B18:B19"/>
    <mergeCell ref="C18:C19"/>
    <mergeCell ref="D18:D19"/>
    <mergeCell ref="E18:E19"/>
    <mergeCell ref="G22:G23"/>
    <mergeCell ref="B24:B25"/>
    <mergeCell ref="C24:C25"/>
    <mergeCell ref="D24:D25"/>
    <mergeCell ref="E24:E25"/>
    <mergeCell ref="F24:F25"/>
    <mergeCell ref="G24:G25"/>
    <mergeCell ref="B22:B23"/>
    <mergeCell ref="C22:C23"/>
    <mergeCell ref="D22:D23"/>
    <mergeCell ref="E22:E23"/>
    <mergeCell ref="F22:F23"/>
    <mergeCell ref="G32:G33"/>
    <mergeCell ref="B30:B31"/>
    <mergeCell ref="C30:C31"/>
    <mergeCell ref="D30:D31"/>
    <mergeCell ref="E30:E31"/>
    <mergeCell ref="F30:F31"/>
    <mergeCell ref="G26:G27"/>
    <mergeCell ref="B28:B29"/>
    <mergeCell ref="C28:C29"/>
    <mergeCell ref="D28:D29"/>
    <mergeCell ref="E28:E29"/>
    <mergeCell ref="F28:F29"/>
    <mergeCell ref="G28:G29"/>
    <mergeCell ref="B26:B27"/>
    <mergeCell ref="C26:C27"/>
    <mergeCell ref="D26:D27"/>
    <mergeCell ref="E26:E27"/>
    <mergeCell ref="F26:F27"/>
    <mergeCell ref="Q5:AC5"/>
    <mergeCell ref="Q4:AC4"/>
    <mergeCell ref="Q3:AC3"/>
    <mergeCell ref="O5:P5"/>
    <mergeCell ref="O4:P4"/>
    <mergeCell ref="O3:P3"/>
    <mergeCell ref="G34:G35"/>
    <mergeCell ref="B34:B35"/>
    <mergeCell ref="C34:C35"/>
    <mergeCell ref="D34:D35"/>
    <mergeCell ref="E34:E35"/>
    <mergeCell ref="F34:F35"/>
    <mergeCell ref="G30:G31"/>
    <mergeCell ref="B32:B33"/>
    <mergeCell ref="C32:C33"/>
    <mergeCell ref="D32:D33"/>
    <mergeCell ref="E32:E33"/>
    <mergeCell ref="F32:F33"/>
    <mergeCell ref="G38:G39"/>
    <mergeCell ref="B38:B39"/>
    <mergeCell ref="C38:C39"/>
    <mergeCell ref="D38:D39"/>
    <mergeCell ref="E38:E39"/>
    <mergeCell ref="F38:F39"/>
  </mergeCells>
  <conditionalFormatting sqref="O7:O8 V7:V8 AC7:AC8 AQ7:AQ8 BE7:BE8 BS7:BS8 CG7:CG8 CU7:CU8 DI7:DI8 DW7:DW8 EK7:EK8 AJ7:AJ8 AX7:AX8 BL7:BL8 BZ7:BZ8 CN7:CN8 DB7:DB8 DP7:DP8 ED7:ED8 ER7:ER8 EY7:EY8 FF7:FF8 FM7:FM8 FT7:FT8 GA7:GA8 GH7:GH8 GO7:GO8 GV7:GV8 HC7:HC8 HJ7:HJ8">
    <cfRule type="expression" dxfId="24" priority="14">
      <formula>O$8=TODAY()</formula>
    </cfRule>
  </conditionalFormatting>
  <conditionalFormatting sqref="O12:AQ12 CK22:DV23 BE13:DV21 BE12:DW12 O13:AP39 BE22:CJ39 CK27:DV39 EK12:HP39">
    <cfRule type="expression" dxfId="23" priority="15">
      <formula>AND($F12="x",O12="p")</formula>
    </cfRule>
    <cfRule type="cellIs" dxfId="22" priority="16" operator="equal">
      <formula>"p"</formula>
    </cfRule>
    <cfRule type="expression" dxfId="21" priority="17">
      <formula>AND(O12="r",O11&lt;&gt;"p")</formula>
    </cfRule>
    <cfRule type="cellIs" dxfId="20" priority="18" operator="equal">
      <formula>"r"</formula>
    </cfRule>
    <cfRule type="cellIs" dxfId="19" priority="19" operator="equal">
      <formula>"a"</formula>
    </cfRule>
  </conditionalFormatting>
  <conditionalFormatting sqref="E12:E39">
    <cfRule type="expression" dxfId="18" priority="11">
      <formula>E12&lt;&gt;""</formula>
    </cfRule>
    <cfRule type="dataBar" priority="13">
      <dataBar>
        <cfvo type="min"/>
        <cfvo type="max"/>
        <color rgb="FFFF5050"/>
      </dataBar>
      <extLst>
        <ext xmlns:x14="http://schemas.microsoft.com/office/spreadsheetml/2009/9/main" uri="{B025F937-C7B1-47D3-B67F-A62EFF666E3E}">
          <x14:id>{4F14A268-ADC5-4F71-AE1E-BA3F5E25DC5D}</x14:id>
        </ext>
      </extLst>
    </cfRule>
  </conditionalFormatting>
  <conditionalFormatting sqref="H13:I13 H15:I15 H17:I17 H19:I19 H21:I21 H23:I23 H25:I25 H27:I27 H29:I29 H31:I31 H33:I33 H35:I35 H37:I37 H39:I39">
    <cfRule type="expression" dxfId="17" priority="12">
      <formula>$G12="!"</formula>
    </cfRule>
  </conditionalFormatting>
  <conditionalFormatting sqref="O9 V9 AC9 AQ9 BE9 BS9 CG9 CU9 DI9 DW9 EK9 AJ9 AX9 BL9 BZ9 CN9 DB9 DP9 ED9 ER9 EY9 FF9 FM9 FT9 GA9 GH9 GO9 GV9 HC9 HJ9">
    <cfRule type="cellIs" dxfId="16" priority="20" operator="notEqual">
      <formula>0</formula>
    </cfRule>
  </conditionalFormatting>
  <conditionalFormatting sqref="O9 V9 AC9 AQ9 BE9 BS9 CG9 CU9 DI9 DW9 EK9 AJ9 AX9 BL9 BZ9 CN9 DB9 DP9 ED9 ER9 EY9 FF9 FM9 FT9 GA9 GH9 GO9 GV9 HC9 HJ9">
    <cfRule type="containsText" dxfId="15" priority="8" operator="containsText" text="*[L*">
      <formula>NOT(ISERROR(SEARCH("*[L*",O9)))</formula>
    </cfRule>
  </conditionalFormatting>
  <conditionalFormatting sqref="CK24:DV24">
    <cfRule type="expression" dxfId="14" priority="26">
      <formula>AND($F22="x",CK24="p")</formula>
    </cfRule>
    <cfRule type="cellIs" dxfId="13" priority="27" operator="equal">
      <formula>"p"</formula>
    </cfRule>
    <cfRule type="expression" dxfId="12" priority="28">
      <formula>AND(CK24="r",CK21&lt;&gt;"p")</formula>
    </cfRule>
    <cfRule type="cellIs" dxfId="11" priority="29" operator="equal">
      <formula>"r"</formula>
    </cfRule>
    <cfRule type="cellIs" dxfId="10" priority="30" operator="equal">
      <formula>"a"</formula>
    </cfRule>
  </conditionalFormatting>
  <conditionalFormatting sqref="CK26:DV26">
    <cfRule type="expression" dxfId="9" priority="31">
      <formula>AND($F26="x",CK26="p")</formula>
    </cfRule>
    <cfRule type="cellIs" dxfId="8" priority="32" operator="equal">
      <formula>"p"</formula>
    </cfRule>
    <cfRule type="expression" dxfId="7" priority="33">
      <formula>AND(CK26="r",#REF!&lt;&gt;"p")</formula>
    </cfRule>
    <cfRule type="cellIs" dxfId="6" priority="34" operator="equal">
      <formula>"r"</formula>
    </cfRule>
    <cfRule type="cellIs" dxfId="5" priority="35" operator="equal">
      <formula>"a"</formula>
    </cfRule>
  </conditionalFormatting>
  <conditionalFormatting sqref="CK25:DV25">
    <cfRule type="expression" dxfId="4" priority="36">
      <formula>AND($F23="x",CK25="p")</formula>
    </cfRule>
    <cfRule type="cellIs" dxfId="3" priority="37" operator="equal">
      <formula>"p"</formula>
    </cfRule>
    <cfRule type="expression" dxfId="2" priority="38">
      <formula>AND(CK25="r",CK24&lt;&gt;"p")</formula>
    </cfRule>
    <cfRule type="cellIs" dxfId="1" priority="39" operator="equal">
      <formula>"r"</formula>
    </cfRule>
    <cfRule type="cellIs" dxfId="0" priority="40" operator="equal">
      <formula>"a"</formula>
    </cfRule>
  </conditionalFormatting>
  <pageMargins left="0.11811023622047245" right="0.11811023622047245" top="0.74803149606299213" bottom="0.74803149606299213" header="0.31496062992125984" footer="0.31496062992125984"/>
  <pageSetup paperSize="9" scale="66" fitToWidth="0" orientation="landscape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4A268-ADC5-4F71-AE1E-BA3F5E25D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AA76-B724-451C-82ED-EB86A772224F}">
  <dimension ref="A1:E316"/>
  <sheetViews>
    <sheetView topLeftCell="A158" workbookViewId="0">
      <selection activeCell="E187" sqref="E187"/>
    </sheetView>
  </sheetViews>
  <sheetFormatPr baseColWidth="10" defaultRowHeight="14.25" x14ac:dyDescent="0.45"/>
  <cols>
    <col min="1" max="1" width="8.1328125" bestFit="1" customWidth="1"/>
    <col min="2" max="2" width="32.73046875" style="2" customWidth="1"/>
    <col min="3" max="3" width="13.265625" style="1" bestFit="1" customWidth="1"/>
    <col min="4" max="4" width="12.86328125" style="4" bestFit="1" customWidth="1"/>
    <col min="5" max="5" width="36.265625" style="5" customWidth="1"/>
  </cols>
  <sheetData>
    <row r="1" spans="1:5" x14ac:dyDescent="0.45">
      <c r="A1" s="1" t="s">
        <v>0</v>
      </c>
      <c r="B1" s="2" t="s">
        <v>1</v>
      </c>
      <c r="C1" s="1" t="s">
        <v>2</v>
      </c>
      <c r="D1" s="3" t="s">
        <v>3</v>
      </c>
      <c r="E1" s="5" t="s">
        <v>30</v>
      </c>
    </row>
    <row r="2" spans="1:5" x14ac:dyDescent="0.45">
      <c r="A2">
        <v>1</v>
      </c>
      <c r="B2" s="2">
        <v>45173</v>
      </c>
      <c r="C2" s="1" t="s">
        <v>4</v>
      </c>
      <c r="D2" s="4">
        <f>IF(TabDates[[#This Row],[Jours TPI]] = "x", B2,"")</f>
        <v>45173</v>
      </c>
    </row>
    <row r="3" spans="1:5" x14ac:dyDescent="0.45">
      <c r="A3">
        <v>2</v>
      </c>
      <c r="B3" s="2">
        <f>B2+1</f>
        <v>45174</v>
      </c>
      <c r="D3" s="4" t="str">
        <f>IF(TabDates[[#This Row],[Jours TPI]] = "x", B3,"")</f>
        <v/>
      </c>
    </row>
    <row r="4" spans="1:5" x14ac:dyDescent="0.45">
      <c r="A4">
        <v>3</v>
      </c>
      <c r="B4" s="2">
        <f t="shared" ref="B4:B65" si="0">B3+1</f>
        <v>45175</v>
      </c>
      <c r="D4" s="4" t="str">
        <f>IF(TabDates[[#This Row],[Jours TPI]] = "x", B4,"")</f>
        <v/>
      </c>
    </row>
    <row r="5" spans="1:5" x14ac:dyDescent="0.45">
      <c r="A5">
        <v>4</v>
      </c>
      <c r="B5" s="2">
        <f t="shared" si="0"/>
        <v>45176</v>
      </c>
      <c r="D5" s="4" t="str">
        <f>IF(TabDates[[#This Row],[Jours TPI]] = "x", B5,"")</f>
        <v/>
      </c>
    </row>
    <row r="6" spans="1:5" x14ac:dyDescent="0.45">
      <c r="A6">
        <v>5</v>
      </c>
      <c r="B6" s="2">
        <f t="shared" si="0"/>
        <v>45177</v>
      </c>
      <c r="D6" s="4" t="str">
        <f>IF(TabDates[[#This Row],[Jours TPI]] = "x", B6,"")</f>
        <v/>
      </c>
    </row>
    <row r="7" spans="1:5" x14ac:dyDescent="0.45">
      <c r="A7">
        <v>6</v>
      </c>
      <c r="B7" s="2">
        <f t="shared" si="0"/>
        <v>45178</v>
      </c>
      <c r="D7" s="4" t="str">
        <f>IF(TabDates[[#This Row],[Jours TPI]] = "x", B7,"")</f>
        <v/>
      </c>
    </row>
    <row r="8" spans="1:5" x14ac:dyDescent="0.45">
      <c r="A8">
        <v>7</v>
      </c>
      <c r="B8" s="2">
        <f t="shared" si="0"/>
        <v>45179</v>
      </c>
      <c r="D8" s="4" t="str">
        <f>IF(TabDates[[#This Row],[Jours TPI]] = "x", B8,"")</f>
        <v/>
      </c>
    </row>
    <row r="9" spans="1:5" x14ac:dyDescent="0.45">
      <c r="A9">
        <v>8</v>
      </c>
      <c r="B9" s="2">
        <f t="shared" si="0"/>
        <v>45180</v>
      </c>
      <c r="C9" s="1" t="s">
        <v>4</v>
      </c>
      <c r="D9" s="4">
        <f>IF(TabDates[[#This Row],[Jours TPI]] = "x", B9,"")</f>
        <v>45180</v>
      </c>
    </row>
    <row r="10" spans="1:5" x14ac:dyDescent="0.45">
      <c r="A10">
        <v>9</v>
      </c>
      <c r="B10" s="2">
        <f t="shared" si="0"/>
        <v>45181</v>
      </c>
      <c r="D10" s="4" t="str">
        <f>IF(TabDates[[#This Row],[Jours TPI]] = "x", B10,"")</f>
        <v/>
      </c>
    </row>
    <row r="11" spans="1:5" x14ac:dyDescent="0.45">
      <c r="A11">
        <v>10</v>
      </c>
      <c r="B11" s="2">
        <f t="shared" si="0"/>
        <v>45182</v>
      </c>
      <c r="D11" s="4" t="str">
        <f>IF(TabDates[[#This Row],[Jours TPI]] = "x", B11,"")</f>
        <v/>
      </c>
    </row>
    <row r="12" spans="1:5" x14ac:dyDescent="0.45">
      <c r="A12">
        <v>11</v>
      </c>
      <c r="B12" s="2">
        <f t="shared" si="0"/>
        <v>45183</v>
      </c>
      <c r="D12" s="4" t="str">
        <f>IF(TabDates[[#This Row],[Jours TPI]] = "x", B12,"")</f>
        <v/>
      </c>
    </row>
    <row r="13" spans="1:5" x14ac:dyDescent="0.45">
      <c r="A13">
        <v>12</v>
      </c>
      <c r="B13" s="2">
        <f t="shared" si="0"/>
        <v>45184</v>
      </c>
      <c r="D13" s="4" t="str">
        <f>IF(TabDates[[#This Row],[Jours TPI]] = "x", B13,"")</f>
        <v/>
      </c>
    </row>
    <row r="14" spans="1:5" x14ac:dyDescent="0.45">
      <c r="A14">
        <v>13</v>
      </c>
      <c r="B14" s="2">
        <f t="shared" si="0"/>
        <v>45185</v>
      </c>
      <c r="D14" s="4" t="str">
        <f>IF(TabDates[[#This Row],[Jours TPI]] = "x", B14,"")</f>
        <v/>
      </c>
    </row>
    <row r="15" spans="1:5" x14ac:dyDescent="0.45">
      <c r="A15">
        <v>14</v>
      </c>
      <c r="B15" s="2">
        <f t="shared" si="0"/>
        <v>45186</v>
      </c>
      <c r="D15" s="4" t="str">
        <f>IF(TabDates[[#This Row],[Jours TPI]] = "x", B15,"")</f>
        <v/>
      </c>
    </row>
    <row r="16" spans="1:5" x14ac:dyDescent="0.45">
      <c r="A16">
        <v>15</v>
      </c>
      <c r="B16" s="2">
        <f t="shared" si="0"/>
        <v>45187</v>
      </c>
      <c r="C16" s="1" t="s">
        <v>4</v>
      </c>
      <c r="D16" s="4">
        <f>IF(TabDates[[#This Row],[Jours TPI]] = "x", B16,"")</f>
        <v>45187</v>
      </c>
    </row>
    <row r="17" spans="1:4" x14ac:dyDescent="0.45">
      <c r="A17">
        <v>16</v>
      </c>
      <c r="B17" s="2">
        <f t="shared" si="0"/>
        <v>45188</v>
      </c>
      <c r="D17" s="4" t="str">
        <f>IF(TabDates[[#This Row],[Jours TPI]] = "x", B17,"")</f>
        <v/>
      </c>
    </row>
    <row r="18" spans="1:4" x14ac:dyDescent="0.45">
      <c r="A18">
        <v>17</v>
      </c>
      <c r="B18" s="2">
        <f t="shared" si="0"/>
        <v>45189</v>
      </c>
      <c r="D18" s="4" t="str">
        <f>IF(TabDates[[#This Row],[Jours TPI]] = "x", B18,"")</f>
        <v/>
      </c>
    </row>
    <row r="19" spans="1:4" x14ac:dyDescent="0.45">
      <c r="A19">
        <v>18</v>
      </c>
      <c r="B19" s="2">
        <f t="shared" si="0"/>
        <v>45190</v>
      </c>
      <c r="D19" s="4" t="str">
        <f>IF(TabDates[[#This Row],[Jours TPI]] = "x", B19,"")</f>
        <v/>
      </c>
    </row>
    <row r="20" spans="1:4" x14ac:dyDescent="0.45">
      <c r="A20">
        <v>19</v>
      </c>
      <c r="B20" s="2">
        <f t="shared" si="0"/>
        <v>45191</v>
      </c>
      <c r="D20" s="4" t="str">
        <f>IF(TabDates[[#This Row],[Jours TPI]] = "x", B20,"")</f>
        <v/>
      </c>
    </row>
    <row r="21" spans="1:4" x14ac:dyDescent="0.45">
      <c r="A21">
        <v>20</v>
      </c>
      <c r="B21" s="2">
        <f t="shared" si="0"/>
        <v>45192</v>
      </c>
      <c r="D21" s="4" t="str">
        <f>IF(TabDates[[#This Row],[Jours TPI]] = "x", B21,"")</f>
        <v/>
      </c>
    </row>
    <row r="22" spans="1:4" x14ac:dyDescent="0.45">
      <c r="A22">
        <v>21</v>
      </c>
      <c r="B22" s="2">
        <f t="shared" si="0"/>
        <v>45193</v>
      </c>
      <c r="D22" s="4" t="str">
        <f>IF(TabDates[[#This Row],[Jours TPI]] = "x", B22,"")</f>
        <v/>
      </c>
    </row>
    <row r="23" spans="1:4" x14ac:dyDescent="0.45">
      <c r="A23">
        <v>22</v>
      </c>
      <c r="B23" s="2">
        <f t="shared" si="0"/>
        <v>45194</v>
      </c>
      <c r="C23" s="1" t="s">
        <v>4</v>
      </c>
      <c r="D23" s="4">
        <f>IF(TabDates[[#This Row],[Jours TPI]] = "x", B23,"")</f>
        <v>45194</v>
      </c>
    </row>
    <row r="24" spans="1:4" x14ac:dyDescent="0.45">
      <c r="A24">
        <v>23</v>
      </c>
      <c r="B24" s="2">
        <f t="shared" si="0"/>
        <v>45195</v>
      </c>
      <c r="D24" s="4" t="str">
        <f>IF(TabDates[[#This Row],[Jours TPI]] = "x", B24,"")</f>
        <v/>
      </c>
    </row>
    <row r="25" spans="1:4" x14ac:dyDescent="0.45">
      <c r="A25">
        <v>24</v>
      </c>
      <c r="B25" s="2">
        <f t="shared" si="0"/>
        <v>45196</v>
      </c>
      <c r="D25" s="4" t="str">
        <f>IF(TabDates[[#This Row],[Jours TPI]] = "x", B25,"")</f>
        <v/>
      </c>
    </row>
    <row r="26" spans="1:4" x14ac:dyDescent="0.45">
      <c r="A26">
        <v>25</v>
      </c>
      <c r="B26" s="2">
        <f t="shared" si="0"/>
        <v>45197</v>
      </c>
      <c r="D26" s="4" t="str">
        <f>IF(TabDates[[#This Row],[Jours TPI]] = "x", B26,"")</f>
        <v/>
      </c>
    </row>
    <row r="27" spans="1:4" x14ac:dyDescent="0.45">
      <c r="A27">
        <v>26</v>
      </c>
      <c r="B27" s="2">
        <f t="shared" si="0"/>
        <v>45198</v>
      </c>
      <c r="D27" s="4" t="str">
        <f>IF(TabDates[[#This Row],[Jours TPI]] = "x", B27,"")</f>
        <v/>
      </c>
    </row>
    <row r="28" spans="1:4" x14ac:dyDescent="0.45">
      <c r="A28">
        <v>27</v>
      </c>
      <c r="B28" s="2">
        <f t="shared" si="0"/>
        <v>45199</v>
      </c>
      <c r="D28" s="4" t="str">
        <f>IF(TabDates[[#This Row],[Jours TPI]] = "x", B28,"")</f>
        <v/>
      </c>
    </row>
    <row r="29" spans="1:4" x14ac:dyDescent="0.45">
      <c r="A29">
        <v>28</v>
      </c>
      <c r="B29" s="2">
        <f t="shared" si="0"/>
        <v>45200</v>
      </c>
      <c r="D29" s="4" t="str">
        <f>IF(TabDates[[#This Row],[Jours TPI]] = "x", B29,"")</f>
        <v/>
      </c>
    </row>
    <row r="30" spans="1:4" x14ac:dyDescent="0.45">
      <c r="A30">
        <v>29</v>
      </c>
      <c r="B30" s="2">
        <f t="shared" si="0"/>
        <v>45201</v>
      </c>
      <c r="C30" s="1" t="s">
        <v>4</v>
      </c>
      <c r="D30" s="4">
        <f>IF(TabDates[[#This Row],[Jours TPI]] = "x", B30,"")</f>
        <v>45201</v>
      </c>
    </row>
    <row r="31" spans="1:4" x14ac:dyDescent="0.45">
      <c r="A31">
        <v>30</v>
      </c>
      <c r="B31" s="2">
        <f t="shared" si="0"/>
        <v>45202</v>
      </c>
      <c r="D31" s="4" t="str">
        <f>IF(TabDates[[#This Row],[Jours TPI]] = "x", B31,"")</f>
        <v/>
      </c>
    </row>
    <row r="32" spans="1:4" x14ac:dyDescent="0.45">
      <c r="A32">
        <v>31</v>
      </c>
      <c r="B32" s="2">
        <f t="shared" si="0"/>
        <v>45203</v>
      </c>
      <c r="D32" s="4" t="str">
        <f>IF(TabDates[[#This Row],[Jours TPI]] = "x", B32,"")</f>
        <v/>
      </c>
    </row>
    <row r="33" spans="1:4" x14ac:dyDescent="0.45">
      <c r="A33">
        <v>32</v>
      </c>
      <c r="B33" s="2">
        <f t="shared" si="0"/>
        <v>45204</v>
      </c>
      <c r="D33" s="4" t="str">
        <f>IF(TabDates[[#This Row],[Jours TPI]] = "x", B33,"")</f>
        <v/>
      </c>
    </row>
    <row r="34" spans="1:4" x14ac:dyDescent="0.45">
      <c r="A34">
        <v>33</v>
      </c>
      <c r="B34" s="2">
        <f t="shared" si="0"/>
        <v>45205</v>
      </c>
      <c r="D34" s="4" t="str">
        <f>IF(TabDates[[#This Row],[Jours TPI]] = "x", B34,"")</f>
        <v/>
      </c>
    </row>
    <row r="35" spans="1:4" x14ac:dyDescent="0.45">
      <c r="A35">
        <v>34</v>
      </c>
      <c r="B35" s="2">
        <f t="shared" si="0"/>
        <v>45206</v>
      </c>
      <c r="D35" s="4" t="str">
        <f>IF(TabDates[[#This Row],[Jours TPI]] = "x", B35,"")</f>
        <v/>
      </c>
    </row>
    <row r="36" spans="1:4" x14ac:dyDescent="0.45">
      <c r="A36">
        <v>35</v>
      </c>
      <c r="B36" s="2">
        <f t="shared" si="0"/>
        <v>45207</v>
      </c>
      <c r="D36" s="4" t="str">
        <f>IF(TabDates[[#This Row],[Jours TPI]] = "x", B36,"")</f>
        <v/>
      </c>
    </row>
    <row r="37" spans="1:4" x14ac:dyDescent="0.45">
      <c r="A37">
        <v>36</v>
      </c>
      <c r="B37" s="2">
        <f t="shared" si="0"/>
        <v>45208</v>
      </c>
      <c r="C37" s="1" t="s">
        <v>4</v>
      </c>
      <c r="D37" s="4">
        <f>IF(TabDates[[#This Row],[Jours TPI]] = "x", B37,"")</f>
        <v>45208</v>
      </c>
    </row>
    <row r="38" spans="1:4" x14ac:dyDescent="0.45">
      <c r="A38">
        <v>37</v>
      </c>
      <c r="B38" s="2">
        <f t="shared" si="0"/>
        <v>45209</v>
      </c>
      <c r="D38" s="4" t="str">
        <f>IF(TabDates[[#This Row],[Jours TPI]] = "x", B38,"")</f>
        <v/>
      </c>
    </row>
    <row r="39" spans="1:4" x14ac:dyDescent="0.45">
      <c r="A39">
        <v>38</v>
      </c>
      <c r="B39" s="2">
        <f t="shared" si="0"/>
        <v>45210</v>
      </c>
      <c r="D39" s="4" t="str">
        <f>IF(TabDates[[#This Row],[Jours TPI]] = "x", B39,"")</f>
        <v/>
      </c>
    </row>
    <row r="40" spans="1:4" x14ac:dyDescent="0.45">
      <c r="A40">
        <v>39</v>
      </c>
      <c r="B40" s="2">
        <f t="shared" si="0"/>
        <v>45211</v>
      </c>
      <c r="D40" s="4" t="str">
        <f>IF(TabDates[[#This Row],[Jours TPI]] = "x", B40,"")</f>
        <v/>
      </c>
    </row>
    <row r="41" spans="1:4" x14ac:dyDescent="0.45">
      <c r="A41">
        <v>40</v>
      </c>
      <c r="B41" s="2">
        <f t="shared" si="0"/>
        <v>45212</v>
      </c>
      <c r="D41" s="4" t="str">
        <f>IF(TabDates[[#This Row],[Jours TPI]] = "x", B41,"")</f>
        <v/>
      </c>
    </row>
    <row r="42" spans="1:4" x14ac:dyDescent="0.45">
      <c r="A42">
        <v>41</v>
      </c>
      <c r="B42" s="2">
        <f t="shared" si="0"/>
        <v>45213</v>
      </c>
      <c r="D42" s="4" t="str">
        <f>IF(TabDates[[#This Row],[Jours TPI]] = "x", B42,"")</f>
        <v/>
      </c>
    </row>
    <row r="43" spans="1:4" x14ac:dyDescent="0.45">
      <c r="A43">
        <v>42</v>
      </c>
      <c r="B43" s="2">
        <f t="shared" si="0"/>
        <v>45214</v>
      </c>
      <c r="D43" s="4" t="str">
        <f>IF(TabDates[[#This Row],[Jours TPI]] = "x", B43,"")</f>
        <v/>
      </c>
    </row>
    <row r="44" spans="1:4" x14ac:dyDescent="0.45">
      <c r="A44">
        <v>43</v>
      </c>
      <c r="B44" s="2">
        <f t="shared" si="0"/>
        <v>45215</v>
      </c>
      <c r="C44" s="1" t="s">
        <v>4</v>
      </c>
      <c r="D44" s="4">
        <f>IF(TabDates[[#This Row],[Jours TPI]] = "x", B44,"")</f>
        <v>45215</v>
      </c>
    </row>
    <row r="45" spans="1:4" x14ac:dyDescent="0.45">
      <c r="A45">
        <v>44</v>
      </c>
      <c r="B45" s="2">
        <f t="shared" si="0"/>
        <v>45216</v>
      </c>
      <c r="D45" s="4" t="str">
        <f>IF(TabDates[[#This Row],[Jours TPI]] = "x", B45,"")</f>
        <v/>
      </c>
    </row>
    <row r="46" spans="1:4" x14ac:dyDescent="0.45">
      <c r="A46">
        <v>45</v>
      </c>
      <c r="B46" s="2">
        <f t="shared" si="0"/>
        <v>45217</v>
      </c>
      <c r="D46" s="4" t="str">
        <f>IF(TabDates[[#This Row],[Jours TPI]] = "x", B46,"")</f>
        <v/>
      </c>
    </row>
    <row r="47" spans="1:4" x14ac:dyDescent="0.45">
      <c r="A47">
        <v>46</v>
      </c>
      <c r="B47" s="2">
        <f t="shared" si="0"/>
        <v>45218</v>
      </c>
      <c r="D47" s="4" t="str">
        <f>IF(TabDates[[#This Row],[Jours TPI]] = "x", B47,"")</f>
        <v/>
      </c>
    </row>
    <row r="48" spans="1:4" x14ac:dyDescent="0.45">
      <c r="A48">
        <v>47</v>
      </c>
      <c r="B48" s="2">
        <f t="shared" si="0"/>
        <v>45219</v>
      </c>
      <c r="D48" s="4" t="str">
        <f>IF(TabDates[[#This Row],[Jours TPI]] = "x", B48,"")</f>
        <v/>
      </c>
    </row>
    <row r="49" spans="1:5" x14ac:dyDescent="0.45">
      <c r="A49">
        <v>48</v>
      </c>
      <c r="B49" s="2">
        <f t="shared" si="0"/>
        <v>45220</v>
      </c>
      <c r="D49" s="4" t="str">
        <f>IF(TabDates[[#This Row],[Jours TPI]] = "x", B49,"")</f>
        <v/>
      </c>
    </row>
    <row r="50" spans="1:5" x14ac:dyDescent="0.45">
      <c r="A50">
        <v>49</v>
      </c>
      <c r="B50" s="2">
        <f t="shared" si="0"/>
        <v>45221</v>
      </c>
      <c r="D50" s="4" t="str">
        <f>IF(TabDates[[#This Row],[Jours TPI]] = "x", B50,"")</f>
        <v/>
      </c>
    </row>
    <row r="51" spans="1:5" x14ac:dyDescent="0.45">
      <c r="A51">
        <v>50</v>
      </c>
      <c r="B51" s="2">
        <f t="shared" si="0"/>
        <v>45222</v>
      </c>
      <c r="C51" s="1" t="s">
        <v>4</v>
      </c>
      <c r="D51" s="4">
        <f>IF(TabDates[[#This Row],[Jours TPI]] = "x", B51,"")</f>
        <v>45222</v>
      </c>
    </row>
    <row r="52" spans="1:5" x14ac:dyDescent="0.45">
      <c r="A52">
        <v>51</v>
      </c>
      <c r="B52" s="2">
        <f t="shared" si="0"/>
        <v>45223</v>
      </c>
      <c r="D52" s="4" t="str">
        <f>IF(TabDates[[#This Row],[Jours TPI]] = "x", B52,"")</f>
        <v/>
      </c>
    </row>
    <row r="53" spans="1:5" x14ac:dyDescent="0.45">
      <c r="A53">
        <v>52</v>
      </c>
      <c r="B53" s="2">
        <f t="shared" si="0"/>
        <v>45224</v>
      </c>
      <c r="D53" s="4" t="str">
        <f>IF(TabDates[[#This Row],[Jours TPI]] = "x", B53,"")</f>
        <v/>
      </c>
    </row>
    <row r="54" spans="1:5" x14ac:dyDescent="0.45">
      <c r="A54">
        <v>53</v>
      </c>
      <c r="B54" s="2">
        <f t="shared" si="0"/>
        <v>45225</v>
      </c>
      <c r="D54" s="4" t="str">
        <f>IF(TabDates[[#This Row],[Jours TPI]] = "x", B54,"")</f>
        <v/>
      </c>
    </row>
    <row r="55" spans="1:5" x14ac:dyDescent="0.45">
      <c r="A55">
        <v>54</v>
      </c>
      <c r="B55" s="2">
        <f t="shared" si="0"/>
        <v>45226</v>
      </c>
      <c r="D55" s="4" t="str">
        <f>IF(TabDates[[#This Row],[Jours TPI]] = "x", B55,"")</f>
        <v/>
      </c>
    </row>
    <row r="56" spans="1:5" x14ac:dyDescent="0.45">
      <c r="A56">
        <v>55</v>
      </c>
      <c r="B56" s="2">
        <f t="shared" si="0"/>
        <v>45227</v>
      </c>
      <c r="D56" s="4" t="str">
        <f>IF(TabDates[[#This Row],[Jours TPI]] = "x", B56,"")</f>
        <v/>
      </c>
    </row>
    <row r="57" spans="1:5" x14ac:dyDescent="0.45">
      <c r="A57">
        <v>56</v>
      </c>
      <c r="B57" s="2">
        <f t="shared" si="0"/>
        <v>45228</v>
      </c>
      <c r="D57" s="4" t="str">
        <f>IF(TabDates[[#This Row],[Jours TPI]] = "x", B57,"")</f>
        <v/>
      </c>
    </row>
    <row r="58" spans="1:5" x14ac:dyDescent="0.45">
      <c r="A58">
        <v>57</v>
      </c>
      <c r="B58" s="2">
        <f t="shared" si="0"/>
        <v>45229</v>
      </c>
      <c r="C58" s="1" t="s">
        <v>4</v>
      </c>
      <c r="D58" s="4">
        <f>IF(TabDates[[#This Row],[Jours TPI]] = "x", B58,"")</f>
        <v>45229</v>
      </c>
      <c r="E58" s="5" t="s">
        <v>40</v>
      </c>
    </row>
    <row r="59" spans="1:5" x14ac:dyDescent="0.45">
      <c r="A59">
        <v>58</v>
      </c>
      <c r="B59" s="2">
        <f t="shared" si="0"/>
        <v>45230</v>
      </c>
      <c r="D59" s="4" t="str">
        <f>IF(TabDates[[#This Row],[Jours TPI]] = "x", B59,"")</f>
        <v/>
      </c>
    </row>
    <row r="60" spans="1:5" x14ac:dyDescent="0.45">
      <c r="A60">
        <v>59</v>
      </c>
      <c r="B60" s="2">
        <f t="shared" si="0"/>
        <v>45231</v>
      </c>
      <c r="D60" s="4" t="str">
        <f>IF(TabDates[[#This Row],[Jours TPI]] = "x", B60,"")</f>
        <v/>
      </c>
    </row>
    <row r="61" spans="1:5" x14ac:dyDescent="0.45">
      <c r="A61">
        <v>60</v>
      </c>
      <c r="B61" s="2">
        <f t="shared" si="0"/>
        <v>45232</v>
      </c>
      <c r="D61" s="4" t="str">
        <f>IF(TabDates[[#This Row],[Jours TPI]] = "x", B61,"")</f>
        <v/>
      </c>
    </row>
    <row r="62" spans="1:5" x14ac:dyDescent="0.45">
      <c r="A62">
        <v>61</v>
      </c>
      <c r="B62" s="2">
        <f t="shared" si="0"/>
        <v>45233</v>
      </c>
      <c r="D62" s="4" t="str">
        <f>IF(TabDates[[#This Row],[Jours TPI]] = "x", B62,"")</f>
        <v/>
      </c>
    </row>
    <row r="63" spans="1:5" x14ac:dyDescent="0.45">
      <c r="A63">
        <v>62</v>
      </c>
      <c r="B63" s="2">
        <f t="shared" si="0"/>
        <v>45234</v>
      </c>
      <c r="D63" s="4" t="str">
        <f>IF(TabDates[[#This Row],[Jours TPI]] = "x", B63,"")</f>
        <v/>
      </c>
    </row>
    <row r="64" spans="1:5" x14ac:dyDescent="0.45">
      <c r="A64">
        <v>63</v>
      </c>
      <c r="B64" s="2">
        <f t="shared" si="0"/>
        <v>45235</v>
      </c>
      <c r="D64" s="4" t="str">
        <f>IF(TabDates[[#This Row],[Jours TPI]] = "x", B64,"")</f>
        <v/>
      </c>
    </row>
    <row r="65" spans="1:5" x14ac:dyDescent="0.45">
      <c r="A65">
        <v>64</v>
      </c>
      <c r="B65" s="2">
        <f t="shared" si="0"/>
        <v>45236</v>
      </c>
      <c r="C65" s="1" t="s">
        <v>4</v>
      </c>
      <c r="D65" s="4">
        <f>IF(TabDates[[#This Row],[Jours TPI]] = "x", B65,"")</f>
        <v>45236</v>
      </c>
      <c r="E65" s="5" t="s">
        <v>32</v>
      </c>
    </row>
    <row r="66" spans="1:5" x14ac:dyDescent="0.45">
      <c r="A66">
        <v>65</v>
      </c>
      <c r="B66" s="2">
        <f t="shared" ref="B66:B129" si="1">B65+1</f>
        <v>45237</v>
      </c>
      <c r="D66" s="4" t="str">
        <f>IF(TabDates[[#This Row],[Jours TPI]] = "x", B66,"")</f>
        <v/>
      </c>
    </row>
    <row r="67" spans="1:5" x14ac:dyDescent="0.45">
      <c r="A67">
        <v>66</v>
      </c>
      <c r="B67" s="2">
        <f t="shared" si="1"/>
        <v>45238</v>
      </c>
      <c r="D67" s="4" t="str">
        <f>IF(TabDates[[#This Row],[Jours TPI]] = "x", B67,"")</f>
        <v/>
      </c>
    </row>
    <row r="68" spans="1:5" x14ac:dyDescent="0.45">
      <c r="A68">
        <v>67</v>
      </c>
      <c r="B68" s="2">
        <f t="shared" si="1"/>
        <v>45239</v>
      </c>
      <c r="D68" s="4" t="str">
        <f>IF(TabDates[[#This Row],[Jours TPI]] = "x", B68,"")</f>
        <v/>
      </c>
    </row>
    <row r="69" spans="1:5" x14ac:dyDescent="0.45">
      <c r="A69">
        <v>68</v>
      </c>
      <c r="B69" s="2">
        <f t="shared" si="1"/>
        <v>45240</v>
      </c>
      <c r="D69" s="4" t="str">
        <f>IF(TabDates[[#This Row],[Jours TPI]] = "x", B69,"")</f>
        <v/>
      </c>
    </row>
    <row r="70" spans="1:5" x14ac:dyDescent="0.45">
      <c r="A70">
        <v>69</v>
      </c>
      <c r="B70" s="2">
        <f t="shared" si="1"/>
        <v>45241</v>
      </c>
      <c r="D70" s="4" t="str">
        <f>IF(TabDates[[#This Row],[Jours TPI]] = "x", B70,"")</f>
        <v/>
      </c>
    </row>
    <row r="71" spans="1:5" x14ac:dyDescent="0.45">
      <c r="A71">
        <v>70</v>
      </c>
      <c r="B71" s="2">
        <f t="shared" si="1"/>
        <v>45242</v>
      </c>
      <c r="D71" s="4" t="str">
        <f>IF(TabDates[[#This Row],[Jours TPI]] = "x", B71,"")</f>
        <v/>
      </c>
    </row>
    <row r="72" spans="1:5" x14ac:dyDescent="0.45">
      <c r="A72">
        <v>71</v>
      </c>
      <c r="B72" s="2">
        <f t="shared" si="1"/>
        <v>45243</v>
      </c>
      <c r="C72" s="1" t="s">
        <v>4</v>
      </c>
      <c r="D72" s="4">
        <f>IF(TabDates[[#This Row],[Jours TPI]] = "x", B72,"")</f>
        <v>45243</v>
      </c>
      <c r="E72" s="5" t="s">
        <v>43</v>
      </c>
    </row>
    <row r="73" spans="1:5" x14ac:dyDescent="0.45">
      <c r="A73">
        <v>72</v>
      </c>
      <c r="B73" s="2">
        <f t="shared" si="1"/>
        <v>45244</v>
      </c>
      <c r="D73" s="4" t="str">
        <f>IF(TabDates[[#This Row],[Jours TPI]] = "x", B73,"")</f>
        <v/>
      </c>
    </row>
    <row r="74" spans="1:5" x14ac:dyDescent="0.45">
      <c r="A74">
        <v>73</v>
      </c>
      <c r="B74" s="2">
        <f t="shared" si="1"/>
        <v>45245</v>
      </c>
      <c r="D74" s="4" t="str">
        <f>IF(TabDates[[#This Row],[Jours TPI]] = "x", B74,"")</f>
        <v/>
      </c>
    </row>
    <row r="75" spans="1:5" x14ac:dyDescent="0.45">
      <c r="A75">
        <v>74</v>
      </c>
      <c r="B75" s="2">
        <f t="shared" si="1"/>
        <v>45246</v>
      </c>
      <c r="D75" s="4" t="str">
        <f>IF(TabDates[[#This Row],[Jours TPI]] = "x", B75,"")</f>
        <v/>
      </c>
    </row>
    <row r="76" spans="1:5" x14ac:dyDescent="0.45">
      <c r="A76">
        <v>75</v>
      </c>
      <c r="B76" s="2">
        <f t="shared" si="1"/>
        <v>45247</v>
      </c>
      <c r="D76" s="4" t="str">
        <f>IF(TabDates[[#This Row],[Jours TPI]] = "x", B76,"")</f>
        <v/>
      </c>
    </row>
    <row r="77" spans="1:5" x14ac:dyDescent="0.45">
      <c r="A77">
        <v>76</v>
      </c>
      <c r="B77" s="2">
        <f t="shared" si="1"/>
        <v>45248</v>
      </c>
      <c r="D77" s="4" t="str">
        <f>IF(TabDates[[#This Row],[Jours TPI]] = "x", B77,"")</f>
        <v/>
      </c>
    </row>
    <row r="78" spans="1:5" x14ac:dyDescent="0.45">
      <c r="A78">
        <v>77</v>
      </c>
      <c r="B78" s="2">
        <f t="shared" si="1"/>
        <v>45249</v>
      </c>
      <c r="D78" s="4" t="str">
        <f>IF(TabDates[[#This Row],[Jours TPI]] = "x", B78,"")</f>
        <v/>
      </c>
    </row>
    <row r="79" spans="1:5" x14ac:dyDescent="0.45">
      <c r="A79">
        <v>78</v>
      </c>
      <c r="B79" s="2">
        <f t="shared" si="1"/>
        <v>45250</v>
      </c>
      <c r="C79" s="1" t="s">
        <v>4</v>
      </c>
      <c r="D79" s="4">
        <f>IF(TabDates[[#This Row],[Jours TPI]] = "x", B79,"")</f>
        <v>45250</v>
      </c>
    </row>
    <row r="80" spans="1:5" x14ac:dyDescent="0.45">
      <c r="A80">
        <v>79</v>
      </c>
      <c r="B80" s="2">
        <f t="shared" si="1"/>
        <v>45251</v>
      </c>
      <c r="D80" s="4" t="str">
        <f>IF(TabDates[[#This Row],[Jours TPI]] = "x", B80,"")</f>
        <v/>
      </c>
    </row>
    <row r="81" spans="1:4" x14ac:dyDescent="0.45">
      <c r="A81">
        <v>80</v>
      </c>
      <c r="B81" s="2">
        <f t="shared" si="1"/>
        <v>45252</v>
      </c>
      <c r="D81" s="4" t="str">
        <f>IF(TabDates[[#This Row],[Jours TPI]] = "x", B81,"")</f>
        <v/>
      </c>
    </row>
    <row r="82" spans="1:4" x14ac:dyDescent="0.45">
      <c r="A82">
        <v>81</v>
      </c>
      <c r="B82" s="2">
        <f t="shared" si="1"/>
        <v>45253</v>
      </c>
      <c r="D82" s="4" t="str">
        <f>IF(TabDates[[#This Row],[Jours TPI]] = "x", B82,"")</f>
        <v/>
      </c>
    </row>
    <row r="83" spans="1:4" x14ac:dyDescent="0.45">
      <c r="A83">
        <v>82</v>
      </c>
      <c r="B83" s="2">
        <f t="shared" si="1"/>
        <v>45254</v>
      </c>
      <c r="D83" s="4" t="str">
        <f>IF(TabDates[[#This Row],[Jours TPI]] = "x", B83,"")</f>
        <v/>
      </c>
    </row>
    <row r="84" spans="1:4" x14ac:dyDescent="0.45">
      <c r="A84">
        <v>83</v>
      </c>
      <c r="B84" s="2">
        <f t="shared" si="1"/>
        <v>45255</v>
      </c>
      <c r="D84" s="4" t="str">
        <f>IF(TabDates[[#This Row],[Jours TPI]] = "x", B84,"")</f>
        <v/>
      </c>
    </row>
    <row r="85" spans="1:4" x14ac:dyDescent="0.45">
      <c r="A85">
        <v>84</v>
      </c>
      <c r="B85" s="2">
        <f t="shared" si="1"/>
        <v>45256</v>
      </c>
      <c r="D85" s="4" t="str">
        <f>IF(TabDates[[#This Row],[Jours TPI]] = "x", B85,"")</f>
        <v/>
      </c>
    </row>
    <row r="86" spans="1:4" x14ac:dyDescent="0.45">
      <c r="A86">
        <v>85</v>
      </c>
      <c r="B86" s="2">
        <f t="shared" si="1"/>
        <v>45257</v>
      </c>
      <c r="C86" s="1" t="s">
        <v>4</v>
      </c>
      <c r="D86" s="4">
        <f>IF(TabDates[[#This Row],[Jours TPI]] = "x", B86,"")</f>
        <v>45257</v>
      </c>
    </row>
    <row r="87" spans="1:4" x14ac:dyDescent="0.45">
      <c r="A87">
        <v>86</v>
      </c>
      <c r="B87" s="2">
        <f t="shared" si="1"/>
        <v>45258</v>
      </c>
      <c r="D87" s="4" t="str">
        <f>IF(TabDates[[#This Row],[Jours TPI]] = "x", B87,"")</f>
        <v/>
      </c>
    </row>
    <row r="88" spans="1:4" x14ac:dyDescent="0.45">
      <c r="A88">
        <v>87</v>
      </c>
      <c r="B88" s="2">
        <f t="shared" si="1"/>
        <v>45259</v>
      </c>
      <c r="D88" s="4" t="str">
        <f>IF(TabDates[[#This Row],[Jours TPI]] = "x", B88,"")</f>
        <v/>
      </c>
    </row>
    <row r="89" spans="1:4" x14ac:dyDescent="0.45">
      <c r="A89">
        <v>88</v>
      </c>
      <c r="B89" s="2">
        <f t="shared" si="1"/>
        <v>45260</v>
      </c>
      <c r="D89" s="4" t="str">
        <f>IF(TabDates[[#This Row],[Jours TPI]] = "x", B89,"")</f>
        <v/>
      </c>
    </row>
    <row r="90" spans="1:4" x14ac:dyDescent="0.45">
      <c r="A90">
        <v>89</v>
      </c>
      <c r="B90" s="2">
        <f t="shared" si="1"/>
        <v>45261</v>
      </c>
      <c r="D90" s="4" t="str">
        <f>IF(TabDates[[#This Row],[Jours TPI]] = "x", B90,"")</f>
        <v/>
      </c>
    </row>
    <row r="91" spans="1:4" x14ac:dyDescent="0.45">
      <c r="A91">
        <v>90</v>
      </c>
      <c r="B91" s="2">
        <f t="shared" si="1"/>
        <v>45262</v>
      </c>
      <c r="D91" s="4" t="str">
        <f>IF(TabDates[[#This Row],[Jours TPI]] = "x", B91,"")</f>
        <v/>
      </c>
    </row>
    <row r="92" spans="1:4" x14ac:dyDescent="0.45">
      <c r="A92">
        <v>91</v>
      </c>
      <c r="B92" s="2">
        <f t="shared" si="1"/>
        <v>45263</v>
      </c>
      <c r="D92" s="4" t="str">
        <f>IF(TabDates[[#This Row],[Jours TPI]] = "x", B92,"")</f>
        <v/>
      </c>
    </row>
    <row r="93" spans="1:4" x14ac:dyDescent="0.45">
      <c r="A93">
        <v>92</v>
      </c>
      <c r="B93" s="2">
        <f t="shared" si="1"/>
        <v>45264</v>
      </c>
      <c r="C93" s="1" t="s">
        <v>4</v>
      </c>
      <c r="D93" s="4">
        <f>IF(TabDates[[#This Row],[Jours TPI]] = "x", B93,"")</f>
        <v>45264</v>
      </c>
    </row>
    <row r="94" spans="1:4" x14ac:dyDescent="0.45">
      <c r="A94">
        <v>93</v>
      </c>
      <c r="B94" s="2">
        <f t="shared" si="1"/>
        <v>45265</v>
      </c>
      <c r="D94" s="4" t="str">
        <f>IF(TabDates[[#This Row],[Jours TPI]] = "x", B94,"")</f>
        <v/>
      </c>
    </row>
    <row r="95" spans="1:4" x14ac:dyDescent="0.45">
      <c r="A95">
        <v>94</v>
      </c>
      <c r="B95" s="2">
        <f t="shared" si="1"/>
        <v>45266</v>
      </c>
      <c r="D95" s="4" t="str">
        <f>IF(TabDates[[#This Row],[Jours TPI]] = "x", B95,"")</f>
        <v/>
      </c>
    </row>
    <row r="96" spans="1:4" x14ac:dyDescent="0.45">
      <c r="A96">
        <v>95</v>
      </c>
      <c r="B96" s="2">
        <f t="shared" si="1"/>
        <v>45267</v>
      </c>
      <c r="D96" s="4" t="str">
        <f>IF(TabDates[[#This Row],[Jours TPI]] = "x", B96,"")</f>
        <v/>
      </c>
    </row>
    <row r="97" spans="1:4" x14ac:dyDescent="0.45">
      <c r="A97">
        <v>96</v>
      </c>
      <c r="B97" s="2">
        <f t="shared" si="1"/>
        <v>45268</v>
      </c>
      <c r="D97" s="4" t="str">
        <f>IF(TabDates[[#This Row],[Jours TPI]] = "x", B97,"")</f>
        <v/>
      </c>
    </row>
    <row r="98" spans="1:4" x14ac:dyDescent="0.45">
      <c r="A98">
        <v>97</v>
      </c>
      <c r="B98" s="2">
        <f t="shared" si="1"/>
        <v>45269</v>
      </c>
      <c r="D98" s="4" t="str">
        <f>IF(TabDates[[#This Row],[Jours TPI]] = "x", B98,"")</f>
        <v/>
      </c>
    </row>
    <row r="99" spans="1:4" x14ac:dyDescent="0.45">
      <c r="A99">
        <v>98</v>
      </c>
      <c r="B99" s="2">
        <f t="shared" si="1"/>
        <v>45270</v>
      </c>
      <c r="D99" s="4" t="str">
        <f>IF(TabDates[[#This Row],[Jours TPI]] = "x", B99,"")</f>
        <v/>
      </c>
    </row>
    <row r="100" spans="1:4" x14ac:dyDescent="0.45">
      <c r="A100">
        <v>99</v>
      </c>
      <c r="B100" s="2">
        <f t="shared" si="1"/>
        <v>45271</v>
      </c>
      <c r="C100" s="1" t="s">
        <v>4</v>
      </c>
      <c r="D100" s="4">
        <f>IF(TabDates[[#This Row],[Jours TPI]] = "x", B100,"")</f>
        <v>45271</v>
      </c>
    </row>
    <row r="101" spans="1:4" x14ac:dyDescent="0.45">
      <c r="A101">
        <v>100</v>
      </c>
      <c r="B101" s="2">
        <f t="shared" si="1"/>
        <v>45272</v>
      </c>
      <c r="D101" s="4" t="str">
        <f>IF(TabDates[[#This Row],[Jours TPI]] = "x", B101,"")</f>
        <v/>
      </c>
    </row>
    <row r="102" spans="1:4" x14ac:dyDescent="0.45">
      <c r="A102">
        <v>101</v>
      </c>
      <c r="B102" s="2">
        <f t="shared" si="1"/>
        <v>45273</v>
      </c>
      <c r="D102" s="4" t="str">
        <f>IF(TabDates[[#This Row],[Jours TPI]] = "x", B102,"")</f>
        <v/>
      </c>
    </row>
    <row r="103" spans="1:4" x14ac:dyDescent="0.45">
      <c r="A103">
        <v>102</v>
      </c>
      <c r="B103" s="2">
        <f t="shared" si="1"/>
        <v>45274</v>
      </c>
      <c r="D103" s="4" t="str">
        <f>IF(TabDates[[#This Row],[Jours TPI]] = "x", B103,"")</f>
        <v/>
      </c>
    </row>
    <row r="104" spans="1:4" x14ac:dyDescent="0.45">
      <c r="A104">
        <v>103</v>
      </c>
      <c r="B104" s="2">
        <f t="shared" si="1"/>
        <v>45275</v>
      </c>
      <c r="D104" s="4" t="str">
        <f>IF(TabDates[[#This Row],[Jours TPI]] = "x", B104,"")</f>
        <v/>
      </c>
    </row>
    <row r="105" spans="1:4" x14ac:dyDescent="0.45">
      <c r="A105">
        <v>104</v>
      </c>
      <c r="B105" s="2">
        <f t="shared" si="1"/>
        <v>45276</v>
      </c>
      <c r="D105" s="4" t="str">
        <f>IF(TabDates[[#This Row],[Jours TPI]] = "x", B105,"")</f>
        <v/>
      </c>
    </row>
    <row r="106" spans="1:4" x14ac:dyDescent="0.45">
      <c r="A106">
        <v>105</v>
      </c>
      <c r="B106" s="2">
        <f t="shared" si="1"/>
        <v>45277</v>
      </c>
      <c r="D106" s="4" t="str">
        <f>IF(TabDates[[#This Row],[Jours TPI]] = "x", B106,"")</f>
        <v/>
      </c>
    </row>
    <row r="107" spans="1:4" x14ac:dyDescent="0.45">
      <c r="A107">
        <v>106</v>
      </c>
      <c r="B107" s="2">
        <f t="shared" si="1"/>
        <v>45278</v>
      </c>
      <c r="C107" s="1" t="s">
        <v>4</v>
      </c>
      <c r="D107" s="4">
        <f>IF(TabDates[[#This Row],[Jours TPI]] = "x", B107,"")</f>
        <v>45278</v>
      </c>
    </row>
    <row r="108" spans="1:4" x14ac:dyDescent="0.45">
      <c r="A108">
        <v>107</v>
      </c>
      <c r="B108" s="2">
        <f t="shared" si="1"/>
        <v>45279</v>
      </c>
      <c r="D108" s="4" t="str">
        <f>IF(TabDates[[#This Row],[Jours TPI]] = "x", B108,"")</f>
        <v/>
      </c>
    </row>
    <row r="109" spans="1:4" x14ac:dyDescent="0.45">
      <c r="A109">
        <v>108</v>
      </c>
      <c r="B109" s="2">
        <f t="shared" si="1"/>
        <v>45280</v>
      </c>
      <c r="D109" s="4" t="str">
        <f>IF(TabDates[[#This Row],[Jours TPI]] = "x", B109,"")</f>
        <v/>
      </c>
    </row>
    <row r="110" spans="1:4" x14ac:dyDescent="0.45">
      <c r="A110">
        <v>109</v>
      </c>
      <c r="B110" s="2">
        <f t="shared" si="1"/>
        <v>45281</v>
      </c>
      <c r="D110" s="4" t="str">
        <f>IF(TabDates[[#This Row],[Jours TPI]] = "x", B110,"")</f>
        <v/>
      </c>
    </row>
    <row r="111" spans="1:4" x14ac:dyDescent="0.45">
      <c r="A111">
        <v>110</v>
      </c>
      <c r="B111" s="2">
        <f t="shared" si="1"/>
        <v>45282</v>
      </c>
      <c r="D111" s="4" t="str">
        <f>IF(TabDates[[#This Row],[Jours TPI]] = "x", B111,"")</f>
        <v/>
      </c>
    </row>
    <row r="112" spans="1:4" x14ac:dyDescent="0.45">
      <c r="A112">
        <v>111</v>
      </c>
      <c r="B112" s="2">
        <f t="shared" si="1"/>
        <v>45283</v>
      </c>
      <c r="D112" s="4" t="str">
        <f>IF(TabDates[[#This Row],[Jours TPI]] = "x", B112,"")</f>
        <v/>
      </c>
    </row>
    <row r="113" spans="1:4" x14ac:dyDescent="0.45">
      <c r="A113">
        <v>112</v>
      </c>
      <c r="B113" s="2">
        <f t="shared" si="1"/>
        <v>45284</v>
      </c>
      <c r="D113" s="4" t="str">
        <f>IF(TabDates[[#This Row],[Jours TPI]] = "x", B113,"")</f>
        <v/>
      </c>
    </row>
    <row r="114" spans="1:4" x14ac:dyDescent="0.45">
      <c r="A114">
        <v>113</v>
      </c>
      <c r="B114" s="2">
        <f t="shared" si="1"/>
        <v>45285</v>
      </c>
      <c r="C114" s="1" t="s">
        <v>4</v>
      </c>
      <c r="D114" s="4">
        <f>IF(TabDates[[#This Row],[Jours TPI]] = "x", B114,"")</f>
        <v>45285</v>
      </c>
    </row>
    <row r="115" spans="1:4" x14ac:dyDescent="0.45">
      <c r="A115">
        <v>114</v>
      </c>
      <c r="B115" s="2">
        <f t="shared" si="1"/>
        <v>45286</v>
      </c>
      <c r="D115" s="4" t="str">
        <f>IF(TabDates[[#This Row],[Jours TPI]] = "x", B115,"")</f>
        <v/>
      </c>
    </row>
    <row r="116" spans="1:4" x14ac:dyDescent="0.45">
      <c r="A116">
        <v>115</v>
      </c>
      <c r="B116" s="2">
        <f t="shared" si="1"/>
        <v>45287</v>
      </c>
      <c r="D116" s="4" t="str">
        <f>IF(TabDates[[#This Row],[Jours TPI]] = "x", B116,"")</f>
        <v/>
      </c>
    </row>
    <row r="117" spans="1:4" x14ac:dyDescent="0.45">
      <c r="A117">
        <v>116</v>
      </c>
      <c r="B117" s="2">
        <f t="shared" si="1"/>
        <v>45288</v>
      </c>
      <c r="D117" s="4" t="str">
        <f>IF(TabDates[[#This Row],[Jours TPI]] = "x", B117,"")</f>
        <v/>
      </c>
    </row>
    <row r="118" spans="1:4" x14ac:dyDescent="0.45">
      <c r="A118">
        <v>117</v>
      </c>
      <c r="B118" s="2">
        <f t="shared" si="1"/>
        <v>45289</v>
      </c>
      <c r="D118" s="4" t="str">
        <f>IF(TabDates[[#This Row],[Jours TPI]] = "x", B118,"")</f>
        <v/>
      </c>
    </row>
    <row r="119" spans="1:4" x14ac:dyDescent="0.45">
      <c r="A119">
        <v>118</v>
      </c>
      <c r="B119" s="2">
        <f t="shared" si="1"/>
        <v>45290</v>
      </c>
      <c r="D119" s="4" t="str">
        <f>IF(TabDates[[#This Row],[Jours TPI]] = "x", B119,"")</f>
        <v/>
      </c>
    </row>
    <row r="120" spans="1:4" x14ac:dyDescent="0.45">
      <c r="A120">
        <v>119</v>
      </c>
      <c r="B120" s="2">
        <f t="shared" si="1"/>
        <v>45291</v>
      </c>
      <c r="D120" s="4" t="str">
        <f>IF(TabDates[[#This Row],[Jours TPI]] = "x", B120,"")</f>
        <v/>
      </c>
    </row>
    <row r="121" spans="1:4" x14ac:dyDescent="0.45">
      <c r="A121">
        <v>120</v>
      </c>
      <c r="B121" s="2">
        <f t="shared" si="1"/>
        <v>45292</v>
      </c>
      <c r="C121" s="1" t="s">
        <v>4</v>
      </c>
      <c r="D121" s="4">
        <f>IF(TabDates[[#This Row],[Jours TPI]] = "x", B121,"")</f>
        <v>45292</v>
      </c>
    </row>
    <row r="122" spans="1:4" x14ac:dyDescent="0.45">
      <c r="A122">
        <v>121</v>
      </c>
      <c r="B122" s="2">
        <f t="shared" si="1"/>
        <v>45293</v>
      </c>
      <c r="D122" s="4" t="str">
        <f>IF(TabDates[[#This Row],[Jours TPI]] = "x", B122,"")</f>
        <v/>
      </c>
    </row>
    <row r="123" spans="1:4" x14ac:dyDescent="0.45">
      <c r="A123">
        <v>122</v>
      </c>
      <c r="B123" s="2">
        <f t="shared" si="1"/>
        <v>45294</v>
      </c>
      <c r="D123" s="4" t="str">
        <f>IF(TabDates[[#This Row],[Jours TPI]] = "x", B123,"")</f>
        <v/>
      </c>
    </row>
    <row r="124" spans="1:4" x14ac:dyDescent="0.45">
      <c r="A124">
        <v>123</v>
      </c>
      <c r="B124" s="2">
        <f t="shared" si="1"/>
        <v>45295</v>
      </c>
      <c r="D124" s="4" t="str">
        <f>IF(TabDates[[#This Row],[Jours TPI]] = "x", B124,"")</f>
        <v/>
      </c>
    </row>
    <row r="125" spans="1:4" x14ac:dyDescent="0.45">
      <c r="A125">
        <v>124</v>
      </c>
      <c r="B125" s="2">
        <f t="shared" si="1"/>
        <v>45296</v>
      </c>
      <c r="D125" s="4" t="str">
        <f>IF(TabDates[[#This Row],[Jours TPI]] = "x", B125,"")</f>
        <v/>
      </c>
    </row>
    <row r="126" spans="1:4" x14ac:dyDescent="0.45">
      <c r="A126">
        <v>125</v>
      </c>
      <c r="B126" s="2">
        <f t="shared" si="1"/>
        <v>45297</v>
      </c>
      <c r="D126" s="4" t="str">
        <f>IF(TabDates[[#This Row],[Jours TPI]] = "x", B126,"")</f>
        <v/>
      </c>
    </row>
    <row r="127" spans="1:4" x14ac:dyDescent="0.45">
      <c r="A127">
        <v>126</v>
      </c>
      <c r="B127" s="2">
        <f t="shared" si="1"/>
        <v>45298</v>
      </c>
      <c r="D127" s="4" t="str">
        <f>IF(TabDates[[#This Row],[Jours TPI]] = "x", B127,"")</f>
        <v/>
      </c>
    </row>
    <row r="128" spans="1:4" x14ac:dyDescent="0.45">
      <c r="A128">
        <v>127</v>
      </c>
      <c r="B128" s="2">
        <f t="shared" si="1"/>
        <v>45299</v>
      </c>
      <c r="C128" s="1" t="s">
        <v>4</v>
      </c>
      <c r="D128" s="4">
        <f>IF(TabDates[[#This Row],[Jours TPI]] = "x", B128,"")</f>
        <v>45299</v>
      </c>
    </row>
    <row r="129" spans="1:4" x14ac:dyDescent="0.45">
      <c r="A129">
        <v>128</v>
      </c>
      <c r="B129" s="2">
        <f t="shared" si="1"/>
        <v>45300</v>
      </c>
      <c r="D129" s="4" t="str">
        <f>IF(TabDates[[#This Row],[Jours TPI]] = "x", B129,"")</f>
        <v/>
      </c>
    </row>
    <row r="130" spans="1:4" x14ac:dyDescent="0.45">
      <c r="A130">
        <v>129</v>
      </c>
      <c r="B130" s="2">
        <f t="shared" ref="B130:B193" si="2">B129+1</f>
        <v>45301</v>
      </c>
      <c r="D130" s="4" t="str">
        <f>IF(TabDates[[#This Row],[Jours TPI]] = "x", B130,"")</f>
        <v/>
      </c>
    </row>
    <row r="131" spans="1:4" x14ac:dyDescent="0.45">
      <c r="A131">
        <v>130</v>
      </c>
      <c r="B131" s="2">
        <f t="shared" si="2"/>
        <v>45302</v>
      </c>
      <c r="D131" s="4" t="str">
        <f>IF(TabDates[[#This Row],[Jours TPI]] = "x", B131,"")</f>
        <v/>
      </c>
    </row>
    <row r="132" spans="1:4" x14ac:dyDescent="0.45">
      <c r="A132">
        <v>131</v>
      </c>
      <c r="B132" s="2">
        <f t="shared" si="2"/>
        <v>45303</v>
      </c>
      <c r="D132" s="4" t="str">
        <f>IF(TabDates[[#This Row],[Jours TPI]] = "x", B132,"")</f>
        <v/>
      </c>
    </row>
    <row r="133" spans="1:4" x14ac:dyDescent="0.45">
      <c r="A133">
        <v>132</v>
      </c>
      <c r="B133" s="2">
        <f t="shared" si="2"/>
        <v>45304</v>
      </c>
      <c r="D133" s="4" t="str">
        <f>IF(TabDates[[#This Row],[Jours TPI]] = "x", B133,"")</f>
        <v/>
      </c>
    </row>
    <row r="134" spans="1:4" x14ac:dyDescent="0.45">
      <c r="A134">
        <v>133</v>
      </c>
      <c r="B134" s="2">
        <f t="shared" si="2"/>
        <v>45305</v>
      </c>
      <c r="D134" s="4" t="str">
        <f>IF(TabDates[[#This Row],[Jours TPI]] = "x", B134,"")</f>
        <v/>
      </c>
    </row>
    <row r="135" spans="1:4" x14ac:dyDescent="0.45">
      <c r="A135">
        <v>134</v>
      </c>
      <c r="B135" s="2">
        <f t="shared" si="2"/>
        <v>45306</v>
      </c>
      <c r="C135" s="1" t="s">
        <v>4</v>
      </c>
      <c r="D135" s="4">
        <f>IF(TabDates[[#This Row],[Jours TPI]] = "x", B135,"")</f>
        <v>45306</v>
      </c>
    </row>
    <row r="136" spans="1:4" x14ac:dyDescent="0.45">
      <c r="A136">
        <v>135</v>
      </c>
      <c r="B136" s="2">
        <f t="shared" si="2"/>
        <v>45307</v>
      </c>
      <c r="D136" s="4" t="str">
        <f>IF(TabDates[[#This Row],[Jours TPI]] = "x", B136,"")</f>
        <v/>
      </c>
    </row>
    <row r="137" spans="1:4" x14ac:dyDescent="0.45">
      <c r="A137">
        <v>136</v>
      </c>
      <c r="B137" s="2">
        <f t="shared" si="2"/>
        <v>45308</v>
      </c>
      <c r="D137" s="4" t="str">
        <f>IF(TabDates[[#This Row],[Jours TPI]] = "x", B137,"")</f>
        <v/>
      </c>
    </row>
    <row r="138" spans="1:4" x14ac:dyDescent="0.45">
      <c r="A138">
        <v>137</v>
      </c>
      <c r="B138" s="2">
        <f t="shared" si="2"/>
        <v>45309</v>
      </c>
      <c r="D138" s="4" t="str">
        <f>IF(TabDates[[#This Row],[Jours TPI]] = "x", B138,"")</f>
        <v/>
      </c>
    </row>
    <row r="139" spans="1:4" x14ac:dyDescent="0.45">
      <c r="A139">
        <v>138</v>
      </c>
      <c r="B139" s="2">
        <f t="shared" si="2"/>
        <v>45310</v>
      </c>
      <c r="D139" s="4" t="str">
        <f>IF(TabDates[[#This Row],[Jours TPI]] = "x", B139,"")</f>
        <v/>
      </c>
    </row>
    <row r="140" spans="1:4" x14ac:dyDescent="0.45">
      <c r="A140">
        <v>139</v>
      </c>
      <c r="B140" s="2">
        <f t="shared" si="2"/>
        <v>45311</v>
      </c>
      <c r="D140" s="4" t="str">
        <f>IF(TabDates[[#This Row],[Jours TPI]] = "x", B140,"")</f>
        <v/>
      </c>
    </row>
    <row r="141" spans="1:4" x14ac:dyDescent="0.45">
      <c r="A141">
        <v>140</v>
      </c>
      <c r="B141" s="2">
        <f t="shared" si="2"/>
        <v>45312</v>
      </c>
      <c r="D141" s="4" t="str">
        <f>IF(TabDates[[#This Row],[Jours TPI]] = "x", B141,"")</f>
        <v/>
      </c>
    </row>
    <row r="142" spans="1:4" x14ac:dyDescent="0.45">
      <c r="A142">
        <v>141</v>
      </c>
      <c r="B142" s="2">
        <f t="shared" si="2"/>
        <v>45313</v>
      </c>
      <c r="C142" s="1" t="s">
        <v>4</v>
      </c>
      <c r="D142" s="4">
        <f>IF(TabDates[[#This Row],[Jours TPI]] = "x", B142,"")</f>
        <v>45313</v>
      </c>
    </row>
    <row r="143" spans="1:4" x14ac:dyDescent="0.45">
      <c r="A143">
        <v>142</v>
      </c>
      <c r="B143" s="2">
        <f t="shared" si="2"/>
        <v>45314</v>
      </c>
      <c r="D143" s="4" t="str">
        <f>IF(TabDates[[#This Row],[Jours TPI]] = "x", B143,"")</f>
        <v/>
      </c>
    </row>
    <row r="144" spans="1:4" x14ac:dyDescent="0.45">
      <c r="A144">
        <v>143</v>
      </c>
      <c r="B144" s="2">
        <f t="shared" si="2"/>
        <v>45315</v>
      </c>
      <c r="D144" s="4" t="str">
        <f>IF(TabDates[[#This Row],[Jours TPI]] = "x", B144,"")</f>
        <v/>
      </c>
    </row>
    <row r="145" spans="1:4" x14ac:dyDescent="0.45">
      <c r="A145">
        <v>144</v>
      </c>
      <c r="B145" s="2">
        <f t="shared" si="2"/>
        <v>45316</v>
      </c>
      <c r="D145" s="4" t="str">
        <f>IF(TabDates[[#This Row],[Jours TPI]] = "x", B145,"")</f>
        <v/>
      </c>
    </row>
    <row r="146" spans="1:4" x14ac:dyDescent="0.45">
      <c r="A146">
        <v>145</v>
      </c>
      <c r="B146" s="2">
        <f t="shared" si="2"/>
        <v>45317</v>
      </c>
      <c r="D146" s="4" t="str">
        <f>IF(TabDates[[#This Row],[Jours TPI]] = "x", B146,"")</f>
        <v/>
      </c>
    </row>
    <row r="147" spans="1:4" x14ac:dyDescent="0.45">
      <c r="A147">
        <v>146</v>
      </c>
      <c r="B147" s="2">
        <f t="shared" si="2"/>
        <v>45318</v>
      </c>
      <c r="D147" s="4" t="str">
        <f>IF(TabDates[[#This Row],[Jours TPI]] = "x", B147,"")</f>
        <v/>
      </c>
    </row>
    <row r="148" spans="1:4" x14ac:dyDescent="0.45">
      <c r="A148">
        <v>147</v>
      </c>
      <c r="B148" s="2">
        <f t="shared" si="2"/>
        <v>45319</v>
      </c>
      <c r="D148" s="4" t="str">
        <f>IF(TabDates[[#This Row],[Jours TPI]] = "x", B148,"")</f>
        <v/>
      </c>
    </row>
    <row r="149" spans="1:4" x14ac:dyDescent="0.45">
      <c r="A149">
        <v>148</v>
      </c>
      <c r="B149" s="2">
        <f t="shared" si="2"/>
        <v>45320</v>
      </c>
      <c r="C149" s="1" t="s">
        <v>4</v>
      </c>
      <c r="D149" s="4">
        <f>IF(TabDates[[#This Row],[Jours TPI]] = "x", B149,"")</f>
        <v>45320</v>
      </c>
    </row>
    <row r="150" spans="1:4" x14ac:dyDescent="0.45">
      <c r="A150">
        <v>149</v>
      </c>
      <c r="B150" s="2">
        <f t="shared" si="2"/>
        <v>45321</v>
      </c>
      <c r="D150" s="4" t="str">
        <f>IF(TabDates[[#This Row],[Jours TPI]] = "x", B150,"")</f>
        <v/>
      </c>
    </row>
    <row r="151" spans="1:4" x14ac:dyDescent="0.45">
      <c r="A151">
        <v>150</v>
      </c>
      <c r="B151" s="2">
        <f t="shared" si="2"/>
        <v>45322</v>
      </c>
      <c r="D151" s="4" t="str">
        <f>IF(TabDates[[#This Row],[Jours TPI]] = "x", B151,"")</f>
        <v/>
      </c>
    </row>
    <row r="152" spans="1:4" x14ac:dyDescent="0.45">
      <c r="A152">
        <v>151</v>
      </c>
      <c r="B152" s="2">
        <f t="shared" si="2"/>
        <v>45323</v>
      </c>
      <c r="D152" s="4" t="str">
        <f>IF(TabDates[[#This Row],[Jours TPI]] = "x", B152,"")</f>
        <v/>
      </c>
    </row>
    <row r="153" spans="1:4" x14ac:dyDescent="0.45">
      <c r="A153">
        <v>152</v>
      </c>
      <c r="B153" s="2">
        <f t="shared" si="2"/>
        <v>45324</v>
      </c>
      <c r="D153" s="4" t="str">
        <f>IF(TabDates[[#This Row],[Jours TPI]] = "x", B153,"")</f>
        <v/>
      </c>
    </row>
    <row r="154" spans="1:4" x14ac:dyDescent="0.45">
      <c r="A154">
        <v>153</v>
      </c>
      <c r="B154" s="2">
        <f t="shared" si="2"/>
        <v>45325</v>
      </c>
      <c r="D154" s="4" t="str">
        <f>IF(TabDates[[#This Row],[Jours TPI]] = "x", B154,"")</f>
        <v/>
      </c>
    </row>
    <row r="155" spans="1:4" x14ac:dyDescent="0.45">
      <c r="A155">
        <v>154</v>
      </c>
      <c r="B155" s="2">
        <f t="shared" si="2"/>
        <v>45326</v>
      </c>
      <c r="D155" s="4" t="str">
        <f>IF(TabDates[[#This Row],[Jours TPI]] = "x", B155,"")</f>
        <v/>
      </c>
    </row>
    <row r="156" spans="1:4" x14ac:dyDescent="0.45">
      <c r="A156">
        <v>155</v>
      </c>
      <c r="B156" s="2">
        <f t="shared" si="2"/>
        <v>45327</v>
      </c>
      <c r="C156" s="1" t="s">
        <v>4</v>
      </c>
      <c r="D156" s="4">
        <f>IF(TabDates[[#This Row],[Jours TPI]] = "x", B156,"")</f>
        <v>45327</v>
      </c>
    </row>
    <row r="157" spans="1:4" x14ac:dyDescent="0.45">
      <c r="A157">
        <v>156</v>
      </c>
      <c r="B157" s="2">
        <f t="shared" si="2"/>
        <v>45328</v>
      </c>
      <c r="D157" s="4" t="str">
        <f>IF(TabDates[[#This Row],[Jours TPI]] = "x", B157,"")</f>
        <v/>
      </c>
    </row>
    <row r="158" spans="1:4" x14ac:dyDescent="0.45">
      <c r="A158">
        <v>157</v>
      </c>
      <c r="B158" s="2">
        <f t="shared" si="2"/>
        <v>45329</v>
      </c>
      <c r="D158" s="4" t="str">
        <f>IF(TabDates[[#This Row],[Jours TPI]] = "x", B158,"")</f>
        <v/>
      </c>
    </row>
    <row r="159" spans="1:4" x14ac:dyDescent="0.45">
      <c r="A159">
        <v>158</v>
      </c>
      <c r="B159" s="2">
        <f t="shared" si="2"/>
        <v>45330</v>
      </c>
      <c r="D159" s="4" t="str">
        <f>IF(TabDates[[#This Row],[Jours TPI]] = "x", B159,"")</f>
        <v/>
      </c>
    </row>
    <row r="160" spans="1:4" x14ac:dyDescent="0.45">
      <c r="A160">
        <v>159</v>
      </c>
      <c r="B160" s="2">
        <f t="shared" si="2"/>
        <v>45331</v>
      </c>
      <c r="D160" s="4" t="str">
        <f>IF(TabDates[[#This Row],[Jours TPI]] = "x", B160,"")</f>
        <v/>
      </c>
    </row>
    <row r="161" spans="1:4" x14ac:dyDescent="0.45">
      <c r="A161">
        <v>160</v>
      </c>
      <c r="B161" s="2">
        <f t="shared" si="2"/>
        <v>45332</v>
      </c>
      <c r="D161" s="4" t="str">
        <f>IF(TabDates[[#This Row],[Jours TPI]] = "x", B161,"")</f>
        <v/>
      </c>
    </row>
    <row r="162" spans="1:4" x14ac:dyDescent="0.45">
      <c r="A162">
        <v>161</v>
      </c>
      <c r="B162" s="2">
        <f t="shared" si="2"/>
        <v>45333</v>
      </c>
      <c r="D162" s="4" t="str">
        <f>IF(TabDates[[#This Row],[Jours TPI]] = "x", B162,"")</f>
        <v/>
      </c>
    </row>
    <row r="163" spans="1:4" x14ac:dyDescent="0.45">
      <c r="A163">
        <v>162</v>
      </c>
      <c r="B163" s="2">
        <f t="shared" si="2"/>
        <v>45334</v>
      </c>
      <c r="C163" s="1" t="s">
        <v>4</v>
      </c>
      <c r="D163" s="4">
        <f>IF(TabDates[[#This Row],[Jours TPI]] = "x", B163,"")</f>
        <v>45334</v>
      </c>
    </row>
    <row r="164" spans="1:4" x14ac:dyDescent="0.45">
      <c r="A164">
        <v>163</v>
      </c>
      <c r="B164" s="2">
        <f t="shared" si="2"/>
        <v>45335</v>
      </c>
      <c r="D164" s="4" t="str">
        <f>IF(TabDates[[#This Row],[Jours TPI]] = "x", B164,"")</f>
        <v/>
      </c>
    </row>
    <row r="165" spans="1:4" x14ac:dyDescent="0.45">
      <c r="A165">
        <v>164</v>
      </c>
      <c r="B165" s="2">
        <f t="shared" si="2"/>
        <v>45336</v>
      </c>
      <c r="D165" s="4" t="str">
        <f>IF(TabDates[[#This Row],[Jours TPI]] = "x", B165,"")</f>
        <v/>
      </c>
    </row>
    <row r="166" spans="1:4" x14ac:dyDescent="0.45">
      <c r="A166">
        <v>165</v>
      </c>
      <c r="B166" s="2">
        <f t="shared" si="2"/>
        <v>45337</v>
      </c>
      <c r="D166" s="4" t="str">
        <f>IF(TabDates[[#This Row],[Jours TPI]] = "x", B166,"")</f>
        <v/>
      </c>
    </row>
    <row r="167" spans="1:4" x14ac:dyDescent="0.45">
      <c r="A167">
        <v>166</v>
      </c>
      <c r="B167" s="2">
        <f t="shared" si="2"/>
        <v>45338</v>
      </c>
      <c r="D167" s="4" t="str">
        <f>IF(TabDates[[#This Row],[Jours TPI]] = "x", B167,"")</f>
        <v/>
      </c>
    </row>
    <row r="168" spans="1:4" x14ac:dyDescent="0.45">
      <c r="A168">
        <v>167</v>
      </c>
      <c r="B168" s="2">
        <f t="shared" si="2"/>
        <v>45339</v>
      </c>
      <c r="D168" s="4" t="str">
        <f>IF(TabDates[[#This Row],[Jours TPI]] = "x", B168,"")</f>
        <v/>
      </c>
    </row>
    <row r="169" spans="1:4" x14ac:dyDescent="0.45">
      <c r="A169">
        <v>168</v>
      </c>
      <c r="B169" s="2">
        <f t="shared" si="2"/>
        <v>45340</v>
      </c>
      <c r="D169" s="4" t="str">
        <f>IF(TabDates[[#This Row],[Jours TPI]] = "x", B169,"")</f>
        <v/>
      </c>
    </row>
    <row r="170" spans="1:4" x14ac:dyDescent="0.45">
      <c r="A170">
        <v>169</v>
      </c>
      <c r="B170" s="2">
        <f t="shared" si="2"/>
        <v>45341</v>
      </c>
      <c r="C170" s="1" t="s">
        <v>4</v>
      </c>
      <c r="D170" s="4">
        <f>IF(TabDates[[#This Row],[Jours TPI]] = "x", B170,"")</f>
        <v>45341</v>
      </c>
    </row>
    <row r="171" spans="1:4" x14ac:dyDescent="0.45">
      <c r="A171">
        <v>170</v>
      </c>
      <c r="B171" s="2">
        <f t="shared" si="2"/>
        <v>45342</v>
      </c>
      <c r="D171" s="4" t="str">
        <f>IF(TabDates[[#This Row],[Jours TPI]] = "x", B171,"")</f>
        <v/>
      </c>
    </row>
    <row r="172" spans="1:4" x14ac:dyDescent="0.45">
      <c r="A172">
        <v>171</v>
      </c>
      <c r="B172" s="2">
        <f t="shared" si="2"/>
        <v>45343</v>
      </c>
      <c r="D172" s="4" t="str">
        <f>IF(TabDates[[#This Row],[Jours TPI]] = "x", B172,"")</f>
        <v/>
      </c>
    </row>
    <row r="173" spans="1:4" x14ac:dyDescent="0.45">
      <c r="A173">
        <v>172</v>
      </c>
      <c r="B173" s="2">
        <f t="shared" si="2"/>
        <v>45344</v>
      </c>
      <c r="D173" s="4" t="str">
        <f>IF(TabDates[[#This Row],[Jours TPI]] = "x", B173,"")</f>
        <v/>
      </c>
    </row>
    <row r="174" spans="1:4" x14ac:dyDescent="0.45">
      <c r="A174">
        <v>173</v>
      </c>
      <c r="B174" s="2">
        <f t="shared" si="2"/>
        <v>45345</v>
      </c>
      <c r="D174" s="4" t="str">
        <f>IF(TabDates[[#This Row],[Jours TPI]] = "x", B174,"")</f>
        <v/>
      </c>
    </row>
    <row r="175" spans="1:4" x14ac:dyDescent="0.45">
      <c r="A175">
        <v>174</v>
      </c>
      <c r="B175" s="2">
        <f t="shared" si="2"/>
        <v>45346</v>
      </c>
      <c r="D175" s="4" t="str">
        <f>IF(TabDates[[#This Row],[Jours TPI]] = "x", B175,"")</f>
        <v/>
      </c>
    </row>
    <row r="176" spans="1:4" x14ac:dyDescent="0.45">
      <c r="A176">
        <v>175</v>
      </c>
      <c r="B176" s="2">
        <f t="shared" si="2"/>
        <v>45347</v>
      </c>
      <c r="D176" s="4" t="str">
        <f>IF(TabDates[[#This Row],[Jours TPI]] = "x", B176,"")</f>
        <v/>
      </c>
    </row>
    <row r="177" spans="1:5" x14ac:dyDescent="0.45">
      <c r="A177">
        <v>176</v>
      </c>
      <c r="B177" s="2">
        <f t="shared" si="2"/>
        <v>45348</v>
      </c>
      <c r="C177" s="1" t="s">
        <v>4</v>
      </c>
      <c r="D177" s="4">
        <f>IF(TabDates[[#This Row],[Jours TPI]] = "x", B177,"")</f>
        <v>45348</v>
      </c>
    </row>
    <row r="178" spans="1:5" x14ac:dyDescent="0.45">
      <c r="A178">
        <v>177</v>
      </c>
      <c r="B178" s="2">
        <f t="shared" si="2"/>
        <v>45349</v>
      </c>
      <c r="D178" s="4" t="str">
        <f>IF(TabDates[[#This Row],[Jours TPI]] = "x", B178,"")</f>
        <v/>
      </c>
    </row>
    <row r="179" spans="1:5" x14ac:dyDescent="0.45">
      <c r="A179">
        <v>178</v>
      </c>
      <c r="B179" s="2">
        <f t="shared" si="2"/>
        <v>45350</v>
      </c>
      <c r="D179" s="4" t="str">
        <f>IF(TabDates[[#This Row],[Jours TPI]] = "x", B179,"")</f>
        <v/>
      </c>
    </row>
    <row r="180" spans="1:5" x14ac:dyDescent="0.45">
      <c r="A180">
        <v>179</v>
      </c>
      <c r="B180" s="2">
        <f t="shared" si="2"/>
        <v>45351</v>
      </c>
      <c r="D180" s="4" t="str">
        <f>IF(TabDates[[#This Row],[Jours TPI]] = "x", B180,"")</f>
        <v/>
      </c>
    </row>
    <row r="181" spans="1:5" x14ac:dyDescent="0.45">
      <c r="A181">
        <v>180</v>
      </c>
      <c r="B181" s="2">
        <f t="shared" si="2"/>
        <v>45352</v>
      </c>
      <c r="D181" s="4" t="str">
        <f>IF(TabDates[[#This Row],[Jours TPI]] = "x", B181,"")</f>
        <v/>
      </c>
    </row>
    <row r="182" spans="1:5" x14ac:dyDescent="0.45">
      <c r="A182">
        <v>181</v>
      </c>
      <c r="B182" s="2">
        <f t="shared" si="2"/>
        <v>45353</v>
      </c>
      <c r="D182" s="4" t="str">
        <f>IF(TabDates[[#This Row],[Jours TPI]] = "x", B182,"")</f>
        <v/>
      </c>
    </row>
    <row r="183" spans="1:5" x14ac:dyDescent="0.45">
      <c r="A183">
        <v>182</v>
      </c>
      <c r="B183" s="2">
        <f t="shared" si="2"/>
        <v>45354</v>
      </c>
      <c r="D183" s="4" t="str">
        <f>IF(TabDates[[#This Row],[Jours TPI]] = "x", B183,"")</f>
        <v/>
      </c>
    </row>
    <row r="184" spans="1:5" x14ac:dyDescent="0.45">
      <c r="A184">
        <v>183</v>
      </c>
      <c r="B184" s="2">
        <f t="shared" si="2"/>
        <v>45355</v>
      </c>
      <c r="C184" s="1" t="s">
        <v>4</v>
      </c>
      <c r="D184" s="4">
        <f>IF(TabDates[[#This Row],[Jours TPI]] = "x", B184,"")</f>
        <v>45355</v>
      </c>
      <c r="E184" s="5" t="s">
        <v>44</v>
      </c>
    </row>
    <row r="185" spans="1:5" x14ac:dyDescent="0.45">
      <c r="A185">
        <v>184</v>
      </c>
      <c r="B185" s="2">
        <f t="shared" si="2"/>
        <v>45356</v>
      </c>
      <c r="D185" s="4" t="str">
        <f>IF(TabDates[[#This Row],[Jours TPI]] = "x", B185,"")</f>
        <v/>
      </c>
    </row>
    <row r="186" spans="1:5" x14ac:dyDescent="0.45">
      <c r="A186">
        <v>185</v>
      </c>
      <c r="B186" s="2">
        <f t="shared" si="2"/>
        <v>45357</v>
      </c>
      <c r="D186" s="4" t="str">
        <f>IF(TabDates[[#This Row],[Jours TPI]] = "x", B186,"")</f>
        <v/>
      </c>
    </row>
    <row r="187" spans="1:5" x14ac:dyDescent="0.45">
      <c r="A187">
        <v>186</v>
      </c>
      <c r="B187" s="2">
        <f t="shared" si="2"/>
        <v>45358</v>
      </c>
      <c r="D187" s="4" t="str">
        <f>IF(TabDates[[#This Row],[Jours TPI]] = "x", B187,"")</f>
        <v/>
      </c>
    </row>
    <row r="188" spans="1:5" x14ac:dyDescent="0.45">
      <c r="A188">
        <v>187</v>
      </c>
      <c r="B188" s="2">
        <f t="shared" si="2"/>
        <v>45359</v>
      </c>
      <c r="D188" s="4" t="str">
        <f>IF(TabDates[[#This Row],[Jours TPI]] = "x", B188,"")</f>
        <v/>
      </c>
    </row>
    <row r="189" spans="1:5" x14ac:dyDescent="0.45">
      <c r="A189">
        <v>188</v>
      </c>
      <c r="B189" s="2">
        <f t="shared" si="2"/>
        <v>45360</v>
      </c>
      <c r="D189" s="4" t="str">
        <f>IF(TabDates[[#This Row],[Jours TPI]] = "x", B189,"")</f>
        <v/>
      </c>
    </row>
    <row r="190" spans="1:5" x14ac:dyDescent="0.45">
      <c r="A190">
        <v>189</v>
      </c>
      <c r="B190" s="2">
        <f t="shared" si="2"/>
        <v>45361</v>
      </c>
      <c r="D190" s="4" t="str">
        <f>IF(TabDates[[#This Row],[Jours TPI]] = "x", B190,"")</f>
        <v/>
      </c>
    </row>
    <row r="191" spans="1:5" x14ac:dyDescent="0.45">
      <c r="A191">
        <v>190</v>
      </c>
      <c r="B191" s="2">
        <f t="shared" si="2"/>
        <v>45362</v>
      </c>
      <c r="C191" s="1" t="s">
        <v>4</v>
      </c>
      <c r="D191" s="4">
        <f>IF(TabDates[[#This Row],[Jours TPI]] = "x", B191,"")</f>
        <v>45362</v>
      </c>
    </row>
    <row r="192" spans="1:5" x14ac:dyDescent="0.45">
      <c r="A192">
        <v>191</v>
      </c>
      <c r="B192" s="2">
        <f t="shared" si="2"/>
        <v>45363</v>
      </c>
      <c r="D192" s="4" t="str">
        <f>IF(TabDates[[#This Row],[Jours TPI]] = "x", B192,"")</f>
        <v/>
      </c>
    </row>
    <row r="193" spans="1:4" x14ac:dyDescent="0.45">
      <c r="A193">
        <v>192</v>
      </c>
      <c r="B193" s="2">
        <f t="shared" si="2"/>
        <v>45364</v>
      </c>
      <c r="D193" s="4" t="str">
        <f>IF(TabDates[[#This Row],[Jours TPI]] = "x", B193,"")</f>
        <v/>
      </c>
    </row>
    <row r="194" spans="1:4" x14ac:dyDescent="0.45">
      <c r="A194">
        <v>193</v>
      </c>
      <c r="B194" s="2">
        <f t="shared" ref="B194:B257" si="3">B193+1</f>
        <v>45365</v>
      </c>
      <c r="D194" s="4" t="str">
        <f>IF(TabDates[[#This Row],[Jours TPI]] = "x", B194,"")</f>
        <v/>
      </c>
    </row>
    <row r="195" spans="1:4" x14ac:dyDescent="0.45">
      <c r="A195">
        <v>194</v>
      </c>
      <c r="B195" s="2">
        <f t="shared" si="3"/>
        <v>45366</v>
      </c>
      <c r="D195" s="4" t="str">
        <f>IF(TabDates[[#This Row],[Jours TPI]] = "x", B195,"")</f>
        <v/>
      </c>
    </row>
    <row r="196" spans="1:4" x14ac:dyDescent="0.45">
      <c r="A196">
        <v>195</v>
      </c>
      <c r="B196" s="2">
        <f t="shared" si="3"/>
        <v>45367</v>
      </c>
      <c r="D196" s="4" t="str">
        <f>IF(TabDates[[#This Row],[Jours TPI]] = "x", B196,"")</f>
        <v/>
      </c>
    </row>
    <row r="197" spans="1:4" x14ac:dyDescent="0.45">
      <c r="A197">
        <v>196</v>
      </c>
      <c r="B197" s="2">
        <f t="shared" si="3"/>
        <v>45368</v>
      </c>
      <c r="D197" s="4" t="str">
        <f>IF(TabDates[[#This Row],[Jours TPI]] = "x", B197,"")</f>
        <v/>
      </c>
    </row>
    <row r="198" spans="1:4" x14ac:dyDescent="0.45">
      <c r="A198">
        <v>197</v>
      </c>
      <c r="B198" s="2">
        <f t="shared" si="3"/>
        <v>45369</v>
      </c>
      <c r="C198" s="1" t="s">
        <v>4</v>
      </c>
      <c r="D198" s="4">
        <f>IF(TabDates[[#This Row],[Jours TPI]] = "x", B198,"")</f>
        <v>45369</v>
      </c>
    </row>
    <row r="199" spans="1:4" x14ac:dyDescent="0.45">
      <c r="A199">
        <v>198</v>
      </c>
      <c r="B199" s="2">
        <f t="shared" si="3"/>
        <v>45370</v>
      </c>
      <c r="D199" s="4" t="str">
        <f>IF(TabDates[[#This Row],[Jours TPI]] = "x", B199,"")</f>
        <v/>
      </c>
    </row>
    <row r="200" spans="1:4" x14ac:dyDescent="0.45">
      <c r="A200">
        <v>199</v>
      </c>
      <c r="B200" s="2">
        <f t="shared" si="3"/>
        <v>45371</v>
      </c>
      <c r="D200" s="4" t="str">
        <f>IF(TabDates[[#This Row],[Jours TPI]] = "x", B200,"")</f>
        <v/>
      </c>
    </row>
    <row r="201" spans="1:4" x14ac:dyDescent="0.45">
      <c r="A201">
        <v>200</v>
      </c>
      <c r="B201" s="2">
        <f t="shared" si="3"/>
        <v>45372</v>
      </c>
      <c r="D201" s="4" t="str">
        <f>IF(TabDates[[#This Row],[Jours TPI]] = "x", B201,"")</f>
        <v/>
      </c>
    </row>
    <row r="202" spans="1:4" x14ac:dyDescent="0.45">
      <c r="A202">
        <v>201</v>
      </c>
      <c r="B202" s="2">
        <f t="shared" si="3"/>
        <v>45373</v>
      </c>
      <c r="D202" s="4" t="str">
        <f>IF(TabDates[[#This Row],[Jours TPI]] = "x", B202,"")</f>
        <v/>
      </c>
    </row>
    <row r="203" spans="1:4" x14ac:dyDescent="0.45">
      <c r="A203">
        <v>202</v>
      </c>
      <c r="B203" s="2">
        <f t="shared" si="3"/>
        <v>45374</v>
      </c>
      <c r="D203" s="4" t="str">
        <f>IF(TabDates[[#This Row],[Jours TPI]] = "x", B203,"")</f>
        <v/>
      </c>
    </row>
    <row r="204" spans="1:4" x14ac:dyDescent="0.45">
      <c r="A204">
        <v>203</v>
      </c>
      <c r="B204" s="2">
        <f t="shared" si="3"/>
        <v>45375</v>
      </c>
      <c r="D204" s="4" t="str">
        <f>IF(TabDates[[#This Row],[Jours TPI]] = "x", B204,"")</f>
        <v/>
      </c>
    </row>
    <row r="205" spans="1:4" x14ac:dyDescent="0.45">
      <c r="A205">
        <v>204</v>
      </c>
      <c r="B205" s="2">
        <f t="shared" si="3"/>
        <v>45376</v>
      </c>
      <c r="C205" s="1" t="s">
        <v>4</v>
      </c>
      <c r="D205" s="4">
        <f>IF(TabDates[[#This Row],[Jours TPI]] = "x", B205,"")</f>
        <v>45376</v>
      </c>
    </row>
    <row r="206" spans="1:4" x14ac:dyDescent="0.45">
      <c r="A206">
        <v>205</v>
      </c>
      <c r="B206" s="2">
        <f t="shared" si="3"/>
        <v>45377</v>
      </c>
      <c r="D206" s="4" t="str">
        <f>IF(TabDates[[#This Row],[Jours TPI]] = "x", B206,"")</f>
        <v/>
      </c>
    </row>
    <row r="207" spans="1:4" x14ac:dyDescent="0.45">
      <c r="A207">
        <v>206</v>
      </c>
      <c r="B207" s="2">
        <f t="shared" si="3"/>
        <v>45378</v>
      </c>
      <c r="D207" s="4" t="str">
        <f>IF(TabDates[[#This Row],[Jours TPI]] = "x", B207,"")</f>
        <v/>
      </c>
    </row>
    <row r="208" spans="1:4" x14ac:dyDescent="0.45">
      <c r="A208">
        <v>207</v>
      </c>
      <c r="B208" s="2">
        <f t="shared" si="3"/>
        <v>45379</v>
      </c>
      <c r="D208" s="4" t="str">
        <f>IF(TabDates[[#This Row],[Jours TPI]] = "x", B208,"")</f>
        <v/>
      </c>
    </row>
    <row r="209" spans="1:4" x14ac:dyDescent="0.45">
      <c r="A209">
        <v>208</v>
      </c>
      <c r="B209" s="2">
        <f t="shared" si="3"/>
        <v>45380</v>
      </c>
      <c r="D209" s="4" t="str">
        <f>IF(TabDates[[#This Row],[Jours TPI]] = "x", B209,"")</f>
        <v/>
      </c>
    </row>
    <row r="210" spans="1:4" x14ac:dyDescent="0.45">
      <c r="A210">
        <v>209</v>
      </c>
      <c r="B210" s="2">
        <f t="shared" si="3"/>
        <v>45381</v>
      </c>
      <c r="D210" s="4" t="str">
        <f>IF(TabDates[[#This Row],[Jours TPI]] = "x", B210,"")</f>
        <v/>
      </c>
    </row>
    <row r="211" spans="1:4" x14ac:dyDescent="0.45">
      <c r="A211">
        <v>210</v>
      </c>
      <c r="B211" s="2">
        <f t="shared" si="3"/>
        <v>45382</v>
      </c>
      <c r="D211" s="4" t="str">
        <f>IF(TabDates[[#This Row],[Jours TPI]] = "x", B211,"")</f>
        <v/>
      </c>
    </row>
    <row r="212" spans="1:4" x14ac:dyDescent="0.45">
      <c r="A212">
        <v>211</v>
      </c>
      <c r="B212" s="2">
        <f t="shared" si="3"/>
        <v>45383</v>
      </c>
      <c r="D212" s="4" t="str">
        <f>IF(TabDates[[#This Row],[Jours TPI]] = "x", B212,"")</f>
        <v/>
      </c>
    </row>
    <row r="213" spans="1:4" x14ac:dyDescent="0.45">
      <c r="A213">
        <v>212</v>
      </c>
      <c r="B213" s="2">
        <f t="shared" si="3"/>
        <v>45384</v>
      </c>
      <c r="D213" s="4" t="str">
        <f>IF(TabDates[[#This Row],[Jours TPI]] = "x", B213,"")</f>
        <v/>
      </c>
    </row>
    <row r="214" spans="1:4" x14ac:dyDescent="0.45">
      <c r="A214">
        <v>213</v>
      </c>
      <c r="B214" s="2">
        <f t="shared" si="3"/>
        <v>45385</v>
      </c>
      <c r="D214" s="4" t="str">
        <f>IF(TabDates[[#This Row],[Jours TPI]] = "x", B214,"")</f>
        <v/>
      </c>
    </row>
    <row r="215" spans="1:4" x14ac:dyDescent="0.45">
      <c r="A215">
        <v>214</v>
      </c>
      <c r="B215" s="2">
        <f t="shared" si="3"/>
        <v>45386</v>
      </c>
      <c r="D215" s="4" t="str">
        <f>IF(TabDates[[#This Row],[Jours TPI]] = "x", B215,"")</f>
        <v/>
      </c>
    </row>
    <row r="216" spans="1:4" x14ac:dyDescent="0.45">
      <c r="A216">
        <v>215</v>
      </c>
      <c r="B216" s="2">
        <f t="shared" si="3"/>
        <v>45387</v>
      </c>
      <c r="D216" s="4" t="str">
        <f>IF(TabDates[[#This Row],[Jours TPI]] = "x", B216,"")</f>
        <v/>
      </c>
    </row>
    <row r="217" spans="1:4" x14ac:dyDescent="0.45">
      <c r="A217">
        <v>216</v>
      </c>
      <c r="B217" s="2">
        <f t="shared" si="3"/>
        <v>45388</v>
      </c>
      <c r="D217" s="4" t="str">
        <f>IF(TabDates[[#This Row],[Jours TPI]] = "x", B217,"")</f>
        <v/>
      </c>
    </row>
    <row r="218" spans="1:4" x14ac:dyDescent="0.45">
      <c r="A218">
        <v>217</v>
      </c>
      <c r="B218" s="2">
        <f t="shared" si="3"/>
        <v>45389</v>
      </c>
      <c r="D218" s="4" t="str">
        <f>IF(TabDates[[#This Row],[Jours TPI]] = "x", B218,"")</f>
        <v/>
      </c>
    </row>
    <row r="219" spans="1:4" x14ac:dyDescent="0.45">
      <c r="A219">
        <v>218</v>
      </c>
      <c r="B219" s="2">
        <f t="shared" si="3"/>
        <v>45390</v>
      </c>
      <c r="D219" s="4" t="str">
        <f>IF(TabDates[[#This Row],[Jours TPI]] = "x", B219,"")</f>
        <v/>
      </c>
    </row>
    <row r="220" spans="1:4" x14ac:dyDescent="0.45">
      <c r="A220">
        <v>219</v>
      </c>
      <c r="B220" s="2">
        <f t="shared" si="3"/>
        <v>45391</v>
      </c>
      <c r="D220" s="4" t="str">
        <f>IF(TabDates[[#This Row],[Jours TPI]] = "x", B220,"")</f>
        <v/>
      </c>
    </row>
    <row r="221" spans="1:4" x14ac:dyDescent="0.45">
      <c r="A221">
        <v>220</v>
      </c>
      <c r="B221" s="2">
        <f t="shared" si="3"/>
        <v>45392</v>
      </c>
      <c r="D221" s="4" t="str">
        <f>IF(TabDates[[#This Row],[Jours TPI]] = "x", B221,"")</f>
        <v/>
      </c>
    </row>
    <row r="222" spans="1:4" x14ac:dyDescent="0.45">
      <c r="A222">
        <v>221</v>
      </c>
      <c r="B222" s="2">
        <f t="shared" si="3"/>
        <v>45393</v>
      </c>
      <c r="D222" s="4" t="str">
        <f>IF(TabDates[[#This Row],[Jours TPI]] = "x", B222,"")</f>
        <v/>
      </c>
    </row>
    <row r="223" spans="1:4" x14ac:dyDescent="0.45">
      <c r="A223">
        <v>222</v>
      </c>
      <c r="B223" s="2">
        <f t="shared" si="3"/>
        <v>45394</v>
      </c>
      <c r="D223" s="4" t="str">
        <f>IF(TabDates[[#This Row],[Jours TPI]] = "x", B223,"")</f>
        <v/>
      </c>
    </row>
    <row r="224" spans="1:4" x14ac:dyDescent="0.45">
      <c r="A224">
        <v>223</v>
      </c>
      <c r="B224" s="2">
        <f t="shared" si="3"/>
        <v>45395</v>
      </c>
      <c r="D224" s="4" t="str">
        <f>IF(TabDates[[#This Row],[Jours TPI]] = "x", B224,"")</f>
        <v/>
      </c>
    </row>
    <row r="225" spans="1:4" x14ac:dyDescent="0.45">
      <c r="A225">
        <v>224</v>
      </c>
      <c r="B225" s="2">
        <f t="shared" si="3"/>
        <v>45396</v>
      </c>
      <c r="D225" s="4" t="str">
        <f>IF(TabDates[[#This Row],[Jours TPI]] = "x", B225,"")</f>
        <v/>
      </c>
    </row>
    <row r="226" spans="1:4" x14ac:dyDescent="0.45">
      <c r="A226">
        <v>225</v>
      </c>
      <c r="B226" s="2">
        <f t="shared" si="3"/>
        <v>45397</v>
      </c>
      <c r="D226" s="4" t="str">
        <f>IF(TabDates[[#This Row],[Jours TPI]] = "x", B226,"")</f>
        <v/>
      </c>
    </row>
    <row r="227" spans="1:4" x14ac:dyDescent="0.45">
      <c r="A227">
        <v>226</v>
      </c>
      <c r="B227" s="2">
        <f t="shared" si="3"/>
        <v>45398</v>
      </c>
      <c r="D227" s="4" t="str">
        <f>IF(TabDates[[#This Row],[Jours TPI]] = "x", B227,"")</f>
        <v/>
      </c>
    </row>
    <row r="228" spans="1:4" x14ac:dyDescent="0.45">
      <c r="A228">
        <v>227</v>
      </c>
      <c r="B228" s="2">
        <f t="shared" si="3"/>
        <v>45399</v>
      </c>
      <c r="D228" s="4" t="str">
        <f>IF(TabDates[[#This Row],[Jours TPI]] = "x", B228,"")</f>
        <v/>
      </c>
    </row>
    <row r="229" spans="1:4" x14ac:dyDescent="0.45">
      <c r="A229">
        <v>228</v>
      </c>
      <c r="B229" s="2">
        <f t="shared" si="3"/>
        <v>45400</v>
      </c>
      <c r="D229" s="4" t="str">
        <f>IF(TabDates[[#This Row],[Jours TPI]] = "x", B229,"")</f>
        <v/>
      </c>
    </row>
    <row r="230" spans="1:4" x14ac:dyDescent="0.45">
      <c r="A230">
        <v>229</v>
      </c>
      <c r="B230" s="2">
        <f t="shared" si="3"/>
        <v>45401</v>
      </c>
      <c r="D230" s="4" t="str">
        <f>IF(TabDates[[#This Row],[Jours TPI]] = "x", B230,"")</f>
        <v/>
      </c>
    </row>
    <row r="231" spans="1:4" x14ac:dyDescent="0.45">
      <c r="A231">
        <v>230</v>
      </c>
      <c r="B231" s="2">
        <f t="shared" si="3"/>
        <v>45402</v>
      </c>
      <c r="D231" s="4" t="str">
        <f>IF(TabDates[[#This Row],[Jours TPI]] = "x", B231,"")</f>
        <v/>
      </c>
    </row>
    <row r="232" spans="1:4" x14ac:dyDescent="0.45">
      <c r="A232">
        <v>231</v>
      </c>
      <c r="B232" s="2">
        <f t="shared" si="3"/>
        <v>45403</v>
      </c>
      <c r="D232" s="4" t="str">
        <f>IF(TabDates[[#This Row],[Jours TPI]] = "x", B232,"")</f>
        <v/>
      </c>
    </row>
    <row r="233" spans="1:4" x14ac:dyDescent="0.45">
      <c r="A233">
        <v>232</v>
      </c>
      <c r="B233" s="2">
        <f t="shared" si="3"/>
        <v>45404</v>
      </c>
      <c r="D233" s="4" t="str">
        <f>IF(TabDates[[#This Row],[Jours TPI]] = "x", B233,"")</f>
        <v/>
      </c>
    </row>
    <row r="234" spans="1:4" x14ac:dyDescent="0.45">
      <c r="A234">
        <v>233</v>
      </c>
      <c r="B234" s="2">
        <f t="shared" si="3"/>
        <v>45405</v>
      </c>
      <c r="D234" s="4" t="str">
        <f>IF(TabDates[[#This Row],[Jours TPI]] = "x", B234,"")</f>
        <v/>
      </c>
    </row>
    <row r="235" spans="1:4" x14ac:dyDescent="0.45">
      <c r="A235">
        <v>234</v>
      </c>
      <c r="B235" s="2">
        <f t="shared" si="3"/>
        <v>45406</v>
      </c>
      <c r="D235" s="4" t="str">
        <f>IF(TabDates[[#This Row],[Jours TPI]] = "x", B235,"")</f>
        <v/>
      </c>
    </row>
    <row r="236" spans="1:4" x14ac:dyDescent="0.45">
      <c r="A236">
        <v>235</v>
      </c>
      <c r="B236" s="2">
        <f t="shared" si="3"/>
        <v>45407</v>
      </c>
      <c r="D236" s="4" t="str">
        <f>IF(TabDates[[#This Row],[Jours TPI]] = "x", B236,"")</f>
        <v/>
      </c>
    </row>
    <row r="237" spans="1:4" x14ac:dyDescent="0.45">
      <c r="A237">
        <v>236</v>
      </c>
      <c r="B237" s="2">
        <f t="shared" si="3"/>
        <v>45408</v>
      </c>
      <c r="D237" s="4" t="str">
        <f>IF(TabDates[[#This Row],[Jours TPI]] = "x", B237,"")</f>
        <v/>
      </c>
    </row>
    <row r="238" spans="1:4" x14ac:dyDescent="0.45">
      <c r="A238">
        <v>237</v>
      </c>
      <c r="B238" s="2">
        <f t="shared" si="3"/>
        <v>45409</v>
      </c>
      <c r="D238" s="4" t="str">
        <f>IF(TabDates[[#This Row],[Jours TPI]] = "x", B238,"")</f>
        <v/>
      </c>
    </row>
    <row r="239" spans="1:4" x14ac:dyDescent="0.45">
      <c r="A239">
        <v>238</v>
      </c>
      <c r="B239" s="2">
        <f t="shared" si="3"/>
        <v>45410</v>
      </c>
      <c r="D239" s="4" t="str">
        <f>IF(TabDates[[#This Row],[Jours TPI]] = "x", B239,"")</f>
        <v/>
      </c>
    </row>
    <row r="240" spans="1:4" x14ac:dyDescent="0.45">
      <c r="A240">
        <v>239</v>
      </c>
      <c r="B240" s="2">
        <f t="shared" si="3"/>
        <v>45411</v>
      </c>
      <c r="D240" s="4" t="str">
        <f>IF(TabDates[[#This Row],[Jours TPI]] = "x", B240,"")</f>
        <v/>
      </c>
    </row>
    <row r="241" spans="1:4" x14ac:dyDescent="0.45">
      <c r="A241">
        <v>240</v>
      </c>
      <c r="B241" s="2">
        <f t="shared" si="3"/>
        <v>45412</v>
      </c>
      <c r="D241" s="4" t="str">
        <f>IF(TabDates[[#This Row],[Jours TPI]] = "x", B241,"")</f>
        <v/>
      </c>
    </row>
    <row r="242" spans="1:4" x14ac:dyDescent="0.45">
      <c r="A242">
        <v>241</v>
      </c>
      <c r="B242" s="2">
        <f t="shared" si="3"/>
        <v>45413</v>
      </c>
      <c r="D242" s="4" t="str">
        <f>IF(TabDates[[#This Row],[Jours TPI]] = "x", B242,"")</f>
        <v/>
      </c>
    </row>
    <row r="243" spans="1:4" x14ac:dyDescent="0.45">
      <c r="A243">
        <v>242</v>
      </c>
      <c r="B243" s="2">
        <f t="shared" si="3"/>
        <v>45414</v>
      </c>
      <c r="D243" s="4" t="str">
        <f>IF(TabDates[[#This Row],[Jours TPI]] = "x", B243,"")</f>
        <v/>
      </c>
    </row>
    <row r="244" spans="1:4" x14ac:dyDescent="0.45">
      <c r="A244">
        <v>243</v>
      </c>
      <c r="B244" s="2">
        <f t="shared" si="3"/>
        <v>45415</v>
      </c>
      <c r="D244" s="4" t="str">
        <f>IF(TabDates[[#This Row],[Jours TPI]] = "x", B244,"")</f>
        <v/>
      </c>
    </row>
    <row r="245" spans="1:4" x14ac:dyDescent="0.45">
      <c r="A245">
        <v>244</v>
      </c>
      <c r="B245" s="2">
        <f t="shared" si="3"/>
        <v>45416</v>
      </c>
      <c r="D245" s="4" t="str">
        <f>IF(TabDates[[#This Row],[Jours TPI]] = "x", B245,"")</f>
        <v/>
      </c>
    </row>
    <row r="246" spans="1:4" x14ac:dyDescent="0.45">
      <c r="A246">
        <v>245</v>
      </c>
      <c r="B246" s="2">
        <f t="shared" si="3"/>
        <v>45417</v>
      </c>
      <c r="D246" s="4" t="str">
        <f>IF(TabDates[[#This Row],[Jours TPI]] = "x", B246,"")</f>
        <v/>
      </c>
    </row>
    <row r="247" spans="1:4" x14ac:dyDescent="0.45">
      <c r="A247">
        <v>246</v>
      </c>
      <c r="B247" s="2">
        <f t="shared" si="3"/>
        <v>45418</v>
      </c>
      <c r="D247" s="4" t="str">
        <f>IF(TabDates[[#This Row],[Jours TPI]] = "x", B247,"")</f>
        <v/>
      </c>
    </row>
    <row r="248" spans="1:4" x14ac:dyDescent="0.45">
      <c r="A248">
        <v>247</v>
      </c>
      <c r="B248" s="2">
        <f t="shared" si="3"/>
        <v>45419</v>
      </c>
      <c r="D248" s="4" t="str">
        <f>IF(TabDates[[#This Row],[Jours TPI]] = "x", B248,"")</f>
        <v/>
      </c>
    </row>
    <row r="249" spans="1:4" x14ac:dyDescent="0.45">
      <c r="A249">
        <v>248</v>
      </c>
      <c r="B249" s="2">
        <f t="shared" si="3"/>
        <v>45420</v>
      </c>
      <c r="D249" s="4" t="str">
        <f>IF(TabDates[[#This Row],[Jours TPI]] = "x", B249,"")</f>
        <v/>
      </c>
    </row>
    <row r="250" spans="1:4" x14ac:dyDescent="0.45">
      <c r="A250">
        <v>249</v>
      </c>
      <c r="B250" s="2">
        <f t="shared" si="3"/>
        <v>45421</v>
      </c>
      <c r="D250" s="4" t="str">
        <f>IF(TabDates[[#This Row],[Jours TPI]] = "x", B250,"")</f>
        <v/>
      </c>
    </row>
    <row r="251" spans="1:4" x14ac:dyDescent="0.45">
      <c r="A251">
        <v>250</v>
      </c>
      <c r="B251" s="2">
        <f t="shared" si="3"/>
        <v>45422</v>
      </c>
      <c r="D251" s="4" t="str">
        <f>IF(TabDates[[#This Row],[Jours TPI]] = "x", B251,"")</f>
        <v/>
      </c>
    </row>
    <row r="252" spans="1:4" x14ac:dyDescent="0.45">
      <c r="A252">
        <v>251</v>
      </c>
      <c r="B252" s="2">
        <f t="shared" si="3"/>
        <v>45423</v>
      </c>
      <c r="D252" s="4" t="str">
        <f>IF(TabDates[[#This Row],[Jours TPI]] = "x", B252,"")</f>
        <v/>
      </c>
    </row>
    <row r="253" spans="1:4" x14ac:dyDescent="0.45">
      <c r="A253">
        <v>252</v>
      </c>
      <c r="B253" s="2">
        <f t="shared" si="3"/>
        <v>45424</v>
      </c>
      <c r="D253" s="4" t="str">
        <f>IF(TabDates[[#This Row],[Jours TPI]] = "x", B253,"")</f>
        <v/>
      </c>
    </row>
    <row r="254" spans="1:4" x14ac:dyDescent="0.45">
      <c r="A254">
        <v>253</v>
      </c>
      <c r="B254" s="2">
        <f t="shared" si="3"/>
        <v>45425</v>
      </c>
      <c r="D254" s="4" t="str">
        <f>IF(TabDates[[#This Row],[Jours TPI]] = "x", B254,"")</f>
        <v/>
      </c>
    </row>
    <row r="255" spans="1:4" x14ac:dyDescent="0.45">
      <c r="A255">
        <v>254</v>
      </c>
      <c r="B255" s="2">
        <f t="shared" si="3"/>
        <v>45426</v>
      </c>
      <c r="D255" s="4" t="str">
        <f>IF(TabDates[[#This Row],[Jours TPI]] = "x", B255,"")</f>
        <v/>
      </c>
    </row>
    <row r="256" spans="1:4" x14ac:dyDescent="0.45">
      <c r="A256">
        <v>255</v>
      </c>
      <c r="B256" s="2">
        <f t="shared" si="3"/>
        <v>45427</v>
      </c>
      <c r="D256" s="4" t="str">
        <f>IF(TabDates[[#This Row],[Jours TPI]] = "x", B256,"")</f>
        <v/>
      </c>
    </row>
    <row r="257" spans="1:4" x14ac:dyDescent="0.45">
      <c r="A257">
        <v>256</v>
      </c>
      <c r="B257" s="2">
        <f t="shared" si="3"/>
        <v>45428</v>
      </c>
      <c r="D257" s="4" t="str">
        <f>IF(TabDates[[#This Row],[Jours TPI]] = "x", B257,"")</f>
        <v/>
      </c>
    </row>
    <row r="258" spans="1:4" x14ac:dyDescent="0.45">
      <c r="A258">
        <v>257</v>
      </c>
      <c r="B258" s="2">
        <f t="shared" ref="B258:B316" si="4">B257+1</f>
        <v>45429</v>
      </c>
      <c r="D258" s="4" t="str">
        <f>IF(TabDates[[#This Row],[Jours TPI]] = "x", B258,"")</f>
        <v/>
      </c>
    </row>
    <row r="259" spans="1:4" x14ac:dyDescent="0.45">
      <c r="A259">
        <v>258</v>
      </c>
      <c r="B259" s="2">
        <f t="shared" si="4"/>
        <v>45430</v>
      </c>
      <c r="D259" s="4" t="str">
        <f>IF(TabDates[[#This Row],[Jours TPI]] = "x", B259,"")</f>
        <v/>
      </c>
    </row>
    <row r="260" spans="1:4" x14ac:dyDescent="0.45">
      <c r="A260">
        <v>259</v>
      </c>
      <c r="B260" s="2">
        <f t="shared" si="4"/>
        <v>45431</v>
      </c>
      <c r="D260" s="4" t="str">
        <f>IF(TabDates[[#This Row],[Jours TPI]] = "x", B260,"")</f>
        <v/>
      </c>
    </row>
    <row r="261" spans="1:4" x14ac:dyDescent="0.45">
      <c r="A261">
        <v>260</v>
      </c>
      <c r="B261" s="2">
        <f t="shared" si="4"/>
        <v>45432</v>
      </c>
      <c r="D261" s="4" t="str">
        <f>IF(TabDates[[#This Row],[Jours TPI]] = "x", B261,"")</f>
        <v/>
      </c>
    </row>
    <row r="262" spans="1:4" x14ac:dyDescent="0.45">
      <c r="A262">
        <v>261</v>
      </c>
      <c r="B262" s="2">
        <f t="shared" si="4"/>
        <v>45433</v>
      </c>
      <c r="D262" s="4" t="str">
        <f>IF(TabDates[[#This Row],[Jours TPI]] = "x", B262,"")</f>
        <v/>
      </c>
    </row>
    <row r="263" spans="1:4" x14ac:dyDescent="0.45">
      <c r="A263">
        <v>262</v>
      </c>
      <c r="B263" s="2">
        <f t="shared" si="4"/>
        <v>45434</v>
      </c>
      <c r="D263" s="4" t="str">
        <f>IF(TabDates[[#This Row],[Jours TPI]] = "x", B263,"")</f>
        <v/>
      </c>
    </row>
    <row r="264" spans="1:4" x14ac:dyDescent="0.45">
      <c r="A264">
        <v>263</v>
      </c>
      <c r="B264" s="2">
        <f t="shared" si="4"/>
        <v>45435</v>
      </c>
      <c r="D264" s="4" t="str">
        <f>IF(TabDates[[#This Row],[Jours TPI]] = "x", B264,"")</f>
        <v/>
      </c>
    </row>
    <row r="265" spans="1:4" x14ac:dyDescent="0.45">
      <c r="A265">
        <v>264</v>
      </c>
      <c r="B265" s="2">
        <f t="shared" si="4"/>
        <v>45436</v>
      </c>
      <c r="D265" s="4" t="str">
        <f>IF(TabDates[[#This Row],[Jours TPI]] = "x", B265,"")</f>
        <v/>
      </c>
    </row>
    <row r="266" spans="1:4" x14ac:dyDescent="0.45">
      <c r="A266">
        <v>265</v>
      </c>
      <c r="B266" s="2">
        <f t="shared" si="4"/>
        <v>45437</v>
      </c>
      <c r="D266" s="4" t="str">
        <f>IF(TabDates[[#This Row],[Jours TPI]] = "x", B266,"")</f>
        <v/>
      </c>
    </row>
    <row r="267" spans="1:4" x14ac:dyDescent="0.45">
      <c r="A267">
        <v>266</v>
      </c>
      <c r="B267" s="2">
        <f t="shared" si="4"/>
        <v>45438</v>
      </c>
      <c r="D267" s="4" t="str">
        <f>IF(TabDates[[#This Row],[Jours TPI]] = "x", B267,"")</f>
        <v/>
      </c>
    </row>
    <row r="268" spans="1:4" x14ac:dyDescent="0.45">
      <c r="A268">
        <v>267</v>
      </c>
      <c r="B268" s="2">
        <f t="shared" si="4"/>
        <v>45439</v>
      </c>
      <c r="D268" s="4" t="str">
        <f>IF(TabDates[[#This Row],[Jours TPI]] = "x", B268,"")</f>
        <v/>
      </c>
    </row>
    <row r="269" spans="1:4" x14ac:dyDescent="0.45">
      <c r="A269">
        <v>268</v>
      </c>
      <c r="B269" s="2">
        <f t="shared" si="4"/>
        <v>45440</v>
      </c>
      <c r="D269" s="4" t="str">
        <f>IF(TabDates[[#This Row],[Jours TPI]] = "x", B269,"")</f>
        <v/>
      </c>
    </row>
    <row r="270" spans="1:4" x14ac:dyDescent="0.45">
      <c r="A270">
        <v>269</v>
      </c>
      <c r="B270" s="2">
        <f t="shared" si="4"/>
        <v>45441</v>
      </c>
      <c r="D270" s="4" t="str">
        <f>IF(TabDates[[#This Row],[Jours TPI]] = "x", B270,"")</f>
        <v/>
      </c>
    </row>
    <row r="271" spans="1:4" x14ac:dyDescent="0.45">
      <c r="A271">
        <v>270</v>
      </c>
      <c r="B271" s="2">
        <f t="shared" si="4"/>
        <v>45442</v>
      </c>
      <c r="D271" s="4" t="str">
        <f>IF(TabDates[[#This Row],[Jours TPI]] = "x", B271,"")</f>
        <v/>
      </c>
    </row>
    <row r="272" spans="1:4" x14ac:dyDescent="0.45">
      <c r="A272">
        <v>271</v>
      </c>
      <c r="B272" s="2">
        <f t="shared" si="4"/>
        <v>45443</v>
      </c>
      <c r="D272" s="4" t="str">
        <f>IF(TabDates[[#This Row],[Jours TPI]] = "x", B272,"")</f>
        <v/>
      </c>
    </row>
    <row r="273" spans="1:4" x14ac:dyDescent="0.45">
      <c r="A273">
        <v>272</v>
      </c>
      <c r="B273" s="2">
        <f t="shared" si="4"/>
        <v>45444</v>
      </c>
      <c r="D273" s="4" t="str">
        <f>IF(TabDates[[#This Row],[Jours TPI]] = "x", B273,"")</f>
        <v/>
      </c>
    </row>
    <row r="274" spans="1:4" x14ac:dyDescent="0.45">
      <c r="A274">
        <v>273</v>
      </c>
      <c r="B274" s="2">
        <f t="shared" si="4"/>
        <v>45445</v>
      </c>
      <c r="D274" s="4" t="str">
        <f>IF(TabDates[[#This Row],[Jours TPI]] = "x", B274,"")</f>
        <v/>
      </c>
    </row>
    <row r="275" spans="1:4" x14ac:dyDescent="0.45">
      <c r="A275">
        <v>274</v>
      </c>
      <c r="B275" s="2">
        <f t="shared" si="4"/>
        <v>45446</v>
      </c>
      <c r="D275" s="4" t="str">
        <f>IF(TabDates[[#This Row],[Jours TPI]] = "x", B275,"")</f>
        <v/>
      </c>
    </row>
    <row r="276" spans="1:4" x14ac:dyDescent="0.45">
      <c r="A276">
        <v>275</v>
      </c>
      <c r="B276" s="2">
        <f t="shared" si="4"/>
        <v>45447</v>
      </c>
      <c r="D276" s="4" t="str">
        <f>IF(TabDates[[#This Row],[Jours TPI]] = "x", B276,"")</f>
        <v/>
      </c>
    </row>
    <row r="277" spans="1:4" x14ac:dyDescent="0.45">
      <c r="A277">
        <v>276</v>
      </c>
      <c r="B277" s="2">
        <f t="shared" si="4"/>
        <v>45448</v>
      </c>
      <c r="D277" s="4" t="str">
        <f>IF(TabDates[[#This Row],[Jours TPI]] = "x", B277,"")</f>
        <v/>
      </c>
    </row>
    <row r="278" spans="1:4" x14ac:dyDescent="0.45">
      <c r="A278">
        <v>277</v>
      </c>
      <c r="B278" s="2">
        <f t="shared" si="4"/>
        <v>45449</v>
      </c>
      <c r="D278" s="4" t="str">
        <f>IF(TabDates[[#This Row],[Jours TPI]] = "x", B278,"")</f>
        <v/>
      </c>
    </row>
    <row r="279" spans="1:4" x14ac:dyDescent="0.45">
      <c r="A279">
        <v>278</v>
      </c>
      <c r="B279" s="2">
        <f t="shared" si="4"/>
        <v>45450</v>
      </c>
      <c r="D279" s="4" t="str">
        <f>IF(TabDates[[#This Row],[Jours TPI]] = "x", B279,"")</f>
        <v/>
      </c>
    </row>
    <row r="280" spans="1:4" x14ac:dyDescent="0.45">
      <c r="A280">
        <v>279</v>
      </c>
      <c r="B280" s="2">
        <f t="shared" si="4"/>
        <v>45451</v>
      </c>
      <c r="D280" s="4" t="str">
        <f>IF(TabDates[[#This Row],[Jours TPI]] = "x", B280,"")</f>
        <v/>
      </c>
    </row>
    <row r="281" spans="1:4" x14ac:dyDescent="0.45">
      <c r="A281">
        <v>280</v>
      </c>
      <c r="B281" s="2">
        <f t="shared" si="4"/>
        <v>45452</v>
      </c>
      <c r="D281" s="4" t="str">
        <f>IF(TabDates[[#This Row],[Jours TPI]] = "x", B281,"")</f>
        <v/>
      </c>
    </row>
    <row r="282" spans="1:4" x14ac:dyDescent="0.45">
      <c r="A282">
        <v>281</v>
      </c>
      <c r="B282" s="2">
        <f t="shared" si="4"/>
        <v>45453</v>
      </c>
      <c r="D282" s="4" t="str">
        <f>IF(TabDates[[#This Row],[Jours TPI]] = "x", B282,"")</f>
        <v/>
      </c>
    </row>
    <row r="283" spans="1:4" x14ac:dyDescent="0.45">
      <c r="A283">
        <v>282</v>
      </c>
      <c r="B283" s="2">
        <f t="shared" si="4"/>
        <v>45454</v>
      </c>
      <c r="D283" s="4" t="str">
        <f>IF(TabDates[[#This Row],[Jours TPI]] = "x", B283,"")</f>
        <v/>
      </c>
    </row>
    <row r="284" spans="1:4" x14ac:dyDescent="0.45">
      <c r="A284">
        <v>283</v>
      </c>
      <c r="B284" s="2">
        <f t="shared" si="4"/>
        <v>45455</v>
      </c>
      <c r="D284" s="4" t="str">
        <f>IF(TabDates[[#This Row],[Jours TPI]] = "x", B284,"")</f>
        <v/>
      </c>
    </row>
    <row r="285" spans="1:4" x14ac:dyDescent="0.45">
      <c r="A285">
        <v>284</v>
      </c>
      <c r="B285" s="2">
        <f t="shared" si="4"/>
        <v>45456</v>
      </c>
      <c r="D285" s="4" t="str">
        <f>IF(TabDates[[#This Row],[Jours TPI]] = "x", B285,"")</f>
        <v/>
      </c>
    </row>
    <row r="286" spans="1:4" x14ac:dyDescent="0.45">
      <c r="A286">
        <v>285</v>
      </c>
      <c r="B286" s="2">
        <f t="shared" si="4"/>
        <v>45457</v>
      </c>
      <c r="D286" s="4" t="str">
        <f>IF(TabDates[[#This Row],[Jours TPI]] = "x", B286,"")</f>
        <v/>
      </c>
    </row>
    <row r="287" spans="1:4" x14ac:dyDescent="0.45">
      <c r="A287">
        <v>286</v>
      </c>
      <c r="B287" s="2">
        <f t="shared" si="4"/>
        <v>45458</v>
      </c>
      <c r="D287" s="4" t="str">
        <f>IF(TabDates[[#This Row],[Jours TPI]] = "x", B287,"")</f>
        <v/>
      </c>
    </row>
    <row r="288" spans="1:4" x14ac:dyDescent="0.45">
      <c r="A288">
        <v>287</v>
      </c>
      <c r="B288" s="2">
        <f t="shared" si="4"/>
        <v>45459</v>
      </c>
      <c r="D288" s="4" t="str">
        <f>IF(TabDates[[#This Row],[Jours TPI]] = "x", B288,"")</f>
        <v/>
      </c>
    </row>
    <row r="289" spans="1:4" x14ac:dyDescent="0.45">
      <c r="A289">
        <v>288</v>
      </c>
      <c r="B289" s="2">
        <f t="shared" si="4"/>
        <v>45460</v>
      </c>
      <c r="D289" s="4" t="str">
        <f>IF(TabDates[[#This Row],[Jours TPI]] = "x", B289,"")</f>
        <v/>
      </c>
    </row>
    <row r="290" spans="1:4" x14ac:dyDescent="0.45">
      <c r="A290">
        <v>289</v>
      </c>
      <c r="B290" s="2">
        <f t="shared" si="4"/>
        <v>45461</v>
      </c>
      <c r="D290" s="4" t="str">
        <f>IF(TabDates[[#This Row],[Jours TPI]] = "x", B290,"")</f>
        <v/>
      </c>
    </row>
    <row r="291" spans="1:4" x14ac:dyDescent="0.45">
      <c r="A291">
        <v>290</v>
      </c>
      <c r="B291" s="2">
        <f t="shared" si="4"/>
        <v>45462</v>
      </c>
      <c r="D291" s="4" t="str">
        <f>IF(TabDates[[#This Row],[Jours TPI]] = "x", B291,"")</f>
        <v/>
      </c>
    </row>
    <row r="292" spans="1:4" x14ac:dyDescent="0.45">
      <c r="A292">
        <v>291</v>
      </c>
      <c r="B292" s="2">
        <f t="shared" si="4"/>
        <v>45463</v>
      </c>
      <c r="D292" s="4" t="str">
        <f>IF(TabDates[[#This Row],[Jours TPI]] = "x", B292,"")</f>
        <v/>
      </c>
    </row>
    <row r="293" spans="1:4" x14ac:dyDescent="0.45">
      <c r="A293">
        <v>292</v>
      </c>
      <c r="B293" s="2">
        <f t="shared" si="4"/>
        <v>45464</v>
      </c>
      <c r="D293" s="4" t="str">
        <f>IF(TabDates[[#This Row],[Jours TPI]] = "x", B293,"")</f>
        <v/>
      </c>
    </row>
    <row r="294" spans="1:4" x14ac:dyDescent="0.45">
      <c r="A294">
        <v>293</v>
      </c>
      <c r="B294" s="2">
        <f t="shared" si="4"/>
        <v>45465</v>
      </c>
      <c r="D294" s="4" t="str">
        <f>IF(TabDates[[#This Row],[Jours TPI]] = "x", B294,"")</f>
        <v/>
      </c>
    </row>
    <row r="295" spans="1:4" x14ac:dyDescent="0.45">
      <c r="A295">
        <v>294</v>
      </c>
      <c r="B295" s="2">
        <f t="shared" si="4"/>
        <v>45466</v>
      </c>
      <c r="D295" s="4" t="str">
        <f>IF(TabDates[[#This Row],[Jours TPI]] = "x", B295,"")</f>
        <v/>
      </c>
    </row>
    <row r="296" spans="1:4" x14ac:dyDescent="0.45">
      <c r="A296">
        <v>295</v>
      </c>
      <c r="B296" s="2">
        <f t="shared" si="4"/>
        <v>45467</v>
      </c>
      <c r="D296" s="4" t="str">
        <f>IF(TabDates[[#This Row],[Jours TPI]] = "x", B296,"")</f>
        <v/>
      </c>
    </row>
    <row r="297" spans="1:4" x14ac:dyDescent="0.45">
      <c r="A297">
        <v>296</v>
      </c>
      <c r="B297" s="2">
        <f t="shared" si="4"/>
        <v>45468</v>
      </c>
      <c r="D297" s="4" t="str">
        <f>IF(TabDates[[#This Row],[Jours TPI]] = "x", B297,"")</f>
        <v/>
      </c>
    </row>
    <row r="298" spans="1:4" x14ac:dyDescent="0.45">
      <c r="A298">
        <v>297</v>
      </c>
      <c r="B298" s="2">
        <f t="shared" si="4"/>
        <v>45469</v>
      </c>
      <c r="D298" s="4" t="str">
        <f>IF(TabDates[[#This Row],[Jours TPI]] = "x", B298,"")</f>
        <v/>
      </c>
    </row>
    <row r="299" spans="1:4" x14ac:dyDescent="0.45">
      <c r="A299">
        <v>298</v>
      </c>
      <c r="B299" s="2">
        <f t="shared" si="4"/>
        <v>45470</v>
      </c>
      <c r="D299" s="4" t="str">
        <f>IF(TabDates[[#This Row],[Jours TPI]] = "x", B299,"")</f>
        <v/>
      </c>
    </row>
    <row r="300" spans="1:4" x14ac:dyDescent="0.45">
      <c r="A300">
        <v>299</v>
      </c>
      <c r="B300" s="2">
        <f t="shared" si="4"/>
        <v>45471</v>
      </c>
      <c r="D300" s="4" t="str">
        <f>IF(TabDates[[#This Row],[Jours TPI]] = "x", B300,"")</f>
        <v/>
      </c>
    </row>
    <row r="301" spans="1:4" x14ac:dyDescent="0.45">
      <c r="A301">
        <v>300</v>
      </c>
      <c r="B301" s="2">
        <f t="shared" si="4"/>
        <v>45472</v>
      </c>
      <c r="D301" s="4" t="str">
        <f>IF(TabDates[[#This Row],[Jours TPI]] = "x", B301,"")</f>
        <v/>
      </c>
    </row>
    <row r="302" spans="1:4" x14ac:dyDescent="0.45">
      <c r="A302">
        <v>301</v>
      </c>
      <c r="B302" s="2">
        <f t="shared" si="4"/>
        <v>45473</v>
      </c>
      <c r="D302" s="4" t="str">
        <f>IF(TabDates[[#This Row],[Jours TPI]] = "x", B302,"")</f>
        <v/>
      </c>
    </row>
    <row r="303" spans="1:4" x14ac:dyDescent="0.45">
      <c r="A303">
        <v>302</v>
      </c>
      <c r="B303" s="2">
        <f t="shared" si="4"/>
        <v>45474</v>
      </c>
      <c r="D303" s="4" t="str">
        <f>IF(TabDates[[#This Row],[Jours TPI]] = "x", B303,"")</f>
        <v/>
      </c>
    </row>
    <row r="304" spans="1:4" x14ac:dyDescent="0.45">
      <c r="A304">
        <v>303</v>
      </c>
      <c r="B304" s="2">
        <f t="shared" si="4"/>
        <v>45475</v>
      </c>
      <c r="D304" s="4" t="str">
        <f>IF(TabDates[[#This Row],[Jours TPI]] = "x", B304,"")</f>
        <v/>
      </c>
    </row>
    <row r="305" spans="1:4" x14ac:dyDescent="0.45">
      <c r="A305">
        <v>304</v>
      </c>
      <c r="B305" s="2">
        <f t="shared" si="4"/>
        <v>45476</v>
      </c>
      <c r="D305" s="4" t="str">
        <f>IF(TabDates[[#This Row],[Jours TPI]] = "x", B305,"")</f>
        <v/>
      </c>
    </row>
    <row r="306" spans="1:4" x14ac:dyDescent="0.45">
      <c r="A306">
        <v>305</v>
      </c>
      <c r="B306" s="2">
        <f t="shared" si="4"/>
        <v>45477</v>
      </c>
      <c r="D306" s="4" t="str">
        <f>IF(TabDates[[#This Row],[Jours TPI]] = "x", B306,"")</f>
        <v/>
      </c>
    </row>
    <row r="307" spans="1:4" x14ac:dyDescent="0.45">
      <c r="A307">
        <v>306</v>
      </c>
      <c r="B307" s="2">
        <f t="shared" si="4"/>
        <v>45478</v>
      </c>
      <c r="D307" s="4" t="str">
        <f>IF(TabDates[[#This Row],[Jours TPI]] = "x", B307,"")</f>
        <v/>
      </c>
    </row>
    <row r="308" spans="1:4" x14ac:dyDescent="0.45">
      <c r="A308">
        <v>307</v>
      </c>
      <c r="B308" s="2">
        <f t="shared" si="4"/>
        <v>45479</v>
      </c>
      <c r="D308" s="4" t="str">
        <f>IF(TabDates[[#This Row],[Jours TPI]] = "x", B308,"")</f>
        <v/>
      </c>
    </row>
    <row r="309" spans="1:4" x14ac:dyDescent="0.45">
      <c r="A309">
        <v>308</v>
      </c>
      <c r="B309" s="2">
        <f t="shared" si="4"/>
        <v>45480</v>
      </c>
      <c r="D309" s="4" t="str">
        <f>IF(TabDates[[#This Row],[Jours TPI]] = "x", B309,"")</f>
        <v/>
      </c>
    </row>
    <row r="310" spans="1:4" x14ac:dyDescent="0.45">
      <c r="A310">
        <v>309</v>
      </c>
      <c r="B310" s="2">
        <f t="shared" si="4"/>
        <v>45481</v>
      </c>
      <c r="D310" s="4" t="str">
        <f>IF(TabDates[[#This Row],[Jours TPI]] = "x", B310,"")</f>
        <v/>
      </c>
    </row>
    <row r="311" spans="1:4" x14ac:dyDescent="0.45">
      <c r="A311">
        <v>310</v>
      </c>
      <c r="B311" s="2">
        <f t="shared" si="4"/>
        <v>45482</v>
      </c>
      <c r="D311" s="4" t="str">
        <f>IF(TabDates[[#This Row],[Jours TPI]] = "x", B311,"")</f>
        <v/>
      </c>
    </row>
    <row r="312" spans="1:4" x14ac:dyDescent="0.45">
      <c r="A312">
        <v>311</v>
      </c>
      <c r="B312" s="2">
        <f t="shared" si="4"/>
        <v>45483</v>
      </c>
      <c r="D312" s="4" t="str">
        <f>IF(TabDates[[#This Row],[Jours TPI]] = "x", B312,"")</f>
        <v/>
      </c>
    </row>
    <row r="313" spans="1:4" x14ac:dyDescent="0.45">
      <c r="A313">
        <v>312</v>
      </c>
      <c r="B313" s="2">
        <f t="shared" si="4"/>
        <v>45484</v>
      </c>
      <c r="D313" s="4" t="str">
        <f>IF(TabDates[[#This Row],[Jours TPI]] = "x", B313,"")</f>
        <v/>
      </c>
    </row>
    <row r="314" spans="1:4" x14ac:dyDescent="0.45">
      <c r="A314">
        <v>313</v>
      </c>
      <c r="B314" s="2">
        <f t="shared" si="4"/>
        <v>45485</v>
      </c>
      <c r="D314" s="4" t="str">
        <f>IF(TabDates[[#This Row],[Jours TPI]] = "x", B314,"")</f>
        <v/>
      </c>
    </row>
    <row r="315" spans="1:4" x14ac:dyDescent="0.45">
      <c r="A315">
        <v>314</v>
      </c>
      <c r="B315" s="2">
        <f t="shared" si="4"/>
        <v>45486</v>
      </c>
      <c r="D315" s="4" t="str">
        <f>IF(TabDates[[#This Row],[Jours TPI]] = "x", B315,"")</f>
        <v/>
      </c>
    </row>
    <row r="316" spans="1:4" x14ac:dyDescent="0.45">
      <c r="A316">
        <v>315</v>
      </c>
      <c r="B316" s="2">
        <f t="shared" si="4"/>
        <v>45487</v>
      </c>
      <c r="D316" s="4" t="str">
        <f>IF(TabDates[[#This Row],[Jours TPI]] = "x", B316,"")</f>
        <v/>
      </c>
    </row>
  </sheetData>
  <conditionalFormatting sqref="A212:E316 D51:E188 D189 D190:E211 A51:C211 A2:E50">
    <cfRule type="expression" priority="1">
      <formula>"JOURSEM($B2;2)&gt;5"</formula>
    </cfRule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Echéancier</vt:lpstr>
      <vt:lpstr>Config</vt:lpstr>
    </vt:vector>
  </TitlesOfParts>
  <Company>CIFOM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Auguanno Dorian</dc:creator>
  <cp:lastModifiedBy>Dorian Auguanno</cp:lastModifiedBy>
  <cp:lastPrinted>2024-03-08T10:56:26Z</cp:lastPrinted>
  <dcterms:created xsi:type="dcterms:W3CDTF">2024-02-01T08:36:57Z</dcterms:created>
  <dcterms:modified xsi:type="dcterms:W3CDTF">2024-03-08T10:59:10Z</dcterms:modified>
</cp:coreProperties>
</file>